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firstSheet="1" activeTab="3"/>
  </bookViews>
  <sheets>
    <sheet name="отчет за касово изпълнение 2005" sheetId="1" r:id="rId1"/>
    <sheet name="отчет за кап. разходи 2006" sheetId="2" r:id="rId2"/>
    <sheet name="МММ" sheetId="3" state="hidden" r:id="rId3"/>
    <sheet name="отчет касово изпълнение 2006" sheetId="4" r:id="rId4"/>
  </sheets>
  <definedNames/>
  <calcPr fullCalcOnLoad="1"/>
</workbook>
</file>

<file path=xl/sharedStrings.xml><?xml version="1.0" encoding="utf-8"?>
<sst xmlns="http://schemas.openxmlformats.org/spreadsheetml/2006/main" count="170" uniqueCount="55">
  <si>
    <t>Функция</t>
  </si>
  <si>
    <t>Държавни дейности</t>
  </si>
  <si>
    <t>Първо-</t>
  </si>
  <si>
    <t>начален</t>
  </si>
  <si>
    <t>план</t>
  </si>
  <si>
    <t>Уточнен</t>
  </si>
  <si>
    <t>Местни дейности</t>
  </si>
  <si>
    <t xml:space="preserve"> </t>
  </si>
  <si>
    <t>Дофинансиране</t>
  </si>
  <si>
    <t>Общо</t>
  </si>
  <si>
    <t>Отчет</t>
  </si>
  <si>
    <t>Отчет за касовото  изпълнение   на бюджета към 31.12.2005 год.</t>
  </si>
  <si>
    <t>Общи държавни служби</t>
  </si>
  <si>
    <t>Образование</t>
  </si>
  <si>
    <t>Здравеопазване</t>
  </si>
  <si>
    <t>Соц. осиг., подпомагане и грижи</t>
  </si>
  <si>
    <t>Жилищно строителство и БКС</t>
  </si>
  <si>
    <t>Поч. дело, култура и физкултура</t>
  </si>
  <si>
    <t>Иконом.  дейности и услуги</t>
  </si>
  <si>
    <t>Отбрана и сигурност</t>
  </si>
  <si>
    <t>в т.ч. капиталов разход</t>
  </si>
  <si>
    <t>Всичко разходи:</t>
  </si>
  <si>
    <t xml:space="preserve"> 31.12.2005</t>
  </si>
  <si>
    <t xml:space="preserve"> 31.12.05</t>
  </si>
  <si>
    <t>Резерв за непр.разход</t>
  </si>
  <si>
    <t>РАЗХОДИ</t>
  </si>
  <si>
    <t xml:space="preserve">Изготвил : </t>
  </si>
  <si>
    <t xml:space="preserve">            /Е.Николова/</t>
  </si>
  <si>
    <t xml:space="preserve">                                                                                                                                                            Приложение № </t>
  </si>
  <si>
    <t>ТЕКУЩИ РЕМОНТИ  И КАПИТАЛОВИ РАЗХОДИ</t>
  </si>
  <si>
    <t xml:space="preserve"> капиталов разход</t>
  </si>
  <si>
    <t>капиталов разход</t>
  </si>
  <si>
    <t xml:space="preserve"> 31.12.06</t>
  </si>
  <si>
    <t xml:space="preserve"> 31.12.2006</t>
  </si>
  <si>
    <t>Общи държавни служби - т.ремонт</t>
  </si>
  <si>
    <t>Образование-т.ремонт</t>
  </si>
  <si>
    <t>Здравеопазване-текущ ремонт</t>
  </si>
  <si>
    <t>Соц. осиг., подпомагане и грижи  -т.ремонт</t>
  </si>
  <si>
    <t>Жилищно стр. и БКС - текущ ремонт</t>
  </si>
  <si>
    <t>Поч. дело, култура и физкултура-т.ремонт</t>
  </si>
  <si>
    <t>Иконом.  дейности и услуги-т.ремонт</t>
  </si>
  <si>
    <t>Всичко текущи рем.</t>
  </si>
  <si>
    <t xml:space="preserve"> Всичко кап. Разход</t>
  </si>
  <si>
    <t xml:space="preserve">                                                                                                                                                            Приложение № 3</t>
  </si>
  <si>
    <t>Проект</t>
  </si>
  <si>
    <t>2007г.</t>
  </si>
  <si>
    <t>Отбрана и сиг- т. рем.</t>
  </si>
  <si>
    <t>Проектобюджет на община Несебър за 2007г.</t>
  </si>
  <si>
    <t>2008г.</t>
  </si>
  <si>
    <t>Приложение №2</t>
  </si>
  <si>
    <t>Разходи за лихви по емисии</t>
  </si>
  <si>
    <t>Отчет 31.12.2013г.</t>
  </si>
  <si>
    <t>Отчет на разходите  на Община Несебър за 2013г.</t>
  </si>
  <si>
    <t>АХ/ГМ</t>
  </si>
  <si>
    <t>Резерв за непр.разходи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</si>
</sst>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4"/>
      <name val="ABCfont"/>
      <family val="5"/>
    </font>
    <font>
      <sz val="8"/>
      <name val="Arial"/>
      <family val="0"/>
    </font>
    <font>
      <b/>
      <sz val="12"/>
      <name val="ABCfont"/>
      <family val="5"/>
    </font>
    <font>
      <b/>
      <sz val="10"/>
      <name val="Arial"/>
      <family val="0"/>
    </font>
    <font>
      <sz val="10"/>
      <name val="Book Antiqua"/>
      <family val="1"/>
    </font>
    <font>
      <b/>
      <sz val="10"/>
      <name val="ABCfont"/>
      <family val="5"/>
    </font>
    <font>
      <b/>
      <sz val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double"/>
      <right style="double"/>
      <top/>
      <bottom/>
    </border>
    <border>
      <left/>
      <right style="double"/>
      <top/>
      <bottom/>
    </border>
    <border>
      <left/>
      <right style="double"/>
      <top style="double"/>
      <bottom/>
    </border>
    <border>
      <left style="double"/>
      <right style="double"/>
      <top style="thin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/>
    </border>
    <border>
      <left/>
      <right/>
      <top style="double"/>
      <bottom/>
    </border>
    <border>
      <left style="thin"/>
      <right style="thin"/>
      <top/>
      <bottom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/>
      <right style="double"/>
      <top/>
      <bottom style="thin"/>
    </border>
    <border>
      <left style="double"/>
      <right/>
      <top/>
      <bottom style="double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 style="double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14" fontId="5" fillId="33" borderId="12" xfId="0" applyNumberFormat="1" applyFont="1" applyFill="1" applyBorder="1" applyAlignment="1">
      <alignment horizontal="center"/>
    </xf>
    <xf numFmtId="14" fontId="5" fillId="33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14" fontId="5" fillId="33" borderId="17" xfId="0" applyNumberFormat="1" applyFont="1" applyFill="1" applyBorder="1" applyAlignment="1">
      <alignment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6" fillId="0" borderId="25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1" xfId="0" applyFont="1" applyBorder="1" applyAlignment="1">
      <alignment/>
    </xf>
    <xf numFmtId="0" fontId="6" fillId="0" borderId="26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27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7" fillId="33" borderId="11" xfId="0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6" fillId="0" borderId="31" xfId="0" applyFont="1" applyBorder="1" applyAlignment="1">
      <alignment horizontal="justify" vertical="top" wrapText="1"/>
    </xf>
    <xf numFmtId="0" fontId="0" fillId="33" borderId="31" xfId="0" applyFill="1" applyBorder="1" applyAlignment="1">
      <alignment/>
    </xf>
    <xf numFmtId="0" fontId="6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Border="1" applyAlignment="1">
      <alignment horizontal="left" indent="14"/>
    </xf>
    <xf numFmtId="0" fontId="0" fillId="33" borderId="0" xfId="0" applyFill="1" applyBorder="1" applyAlignment="1">
      <alignment horizontal="left" indent="14"/>
    </xf>
    <xf numFmtId="0" fontId="0" fillId="0" borderId="0" xfId="0" applyBorder="1" applyAlignment="1">
      <alignment horizontal="left" indent="14"/>
    </xf>
    <xf numFmtId="0" fontId="6" fillId="0" borderId="32" xfId="0" applyFont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6" fillId="0" borderId="34" xfId="0" applyFont="1" applyBorder="1" applyAlignment="1">
      <alignment horizontal="justify" vertical="top" wrapText="1"/>
    </xf>
    <xf numFmtId="0" fontId="0" fillId="0" borderId="0" xfId="0" applyAlignment="1">
      <alignment horizontal="left" indent="15"/>
    </xf>
    <xf numFmtId="0" fontId="6" fillId="0" borderId="35" xfId="0" applyFont="1" applyBorder="1" applyAlignment="1">
      <alignment horizontal="justify" vertical="top" wrapText="1"/>
    </xf>
    <xf numFmtId="0" fontId="0" fillId="0" borderId="0" xfId="0" applyBorder="1" applyAlignment="1">
      <alignment horizontal="left" indent="15"/>
    </xf>
    <xf numFmtId="0" fontId="7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4" fontId="5" fillId="33" borderId="0" xfId="0" applyNumberFormat="1" applyFont="1" applyFill="1" applyBorder="1" applyAlignment="1">
      <alignment horizontal="center"/>
    </xf>
    <xf numFmtId="14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justify" vertical="top" wrapText="1"/>
    </xf>
    <xf numFmtId="0" fontId="5" fillId="33" borderId="17" xfId="0" applyFont="1" applyFill="1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39" xfId="0" applyFill="1" applyBorder="1" applyAlignment="1">
      <alignment/>
    </xf>
    <xf numFmtId="0" fontId="6" fillId="0" borderId="40" xfId="0" applyFont="1" applyBorder="1" applyAlignment="1">
      <alignment horizontal="justify" vertical="top" wrapText="1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 horizontal="justify" vertical="top" wrapText="1"/>
    </xf>
    <xf numFmtId="0" fontId="0" fillId="33" borderId="43" xfId="0" applyFill="1" applyBorder="1" applyAlignment="1">
      <alignment/>
    </xf>
    <xf numFmtId="0" fontId="6" fillId="0" borderId="44" xfId="0" applyFont="1" applyBorder="1" applyAlignment="1">
      <alignment horizontal="justify" vertical="top" wrapText="1"/>
    </xf>
    <xf numFmtId="0" fontId="0" fillId="33" borderId="45" xfId="0" applyFill="1" applyBorder="1" applyAlignment="1">
      <alignment/>
    </xf>
    <xf numFmtId="14" fontId="5" fillId="33" borderId="17" xfId="0" applyNumberFormat="1" applyFont="1" applyFill="1" applyBorder="1" applyAlignment="1">
      <alignment horizontal="center"/>
    </xf>
    <xf numFmtId="3" fontId="0" fillId="33" borderId="16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43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0" fontId="0" fillId="33" borderId="46" xfId="0" applyFill="1" applyBorder="1" applyAlignment="1">
      <alignment/>
    </xf>
    <xf numFmtId="0" fontId="6" fillId="0" borderId="33" xfId="0" applyFont="1" applyBorder="1" applyAlignment="1">
      <alignment horizontal="justify" vertical="top" wrapText="1"/>
    </xf>
    <xf numFmtId="0" fontId="6" fillId="34" borderId="13" xfId="0" applyFont="1" applyFill="1" applyBorder="1" applyAlignment="1">
      <alignment horizontal="justify" wrapText="1"/>
    </xf>
    <xf numFmtId="3" fontId="0" fillId="34" borderId="47" xfId="0" applyNumberFormat="1" applyFill="1" applyBorder="1" applyAlignment="1">
      <alignment/>
    </xf>
    <xf numFmtId="0" fontId="8" fillId="0" borderId="11" xfId="0" applyFont="1" applyBorder="1" applyAlignment="1">
      <alignment/>
    </xf>
    <xf numFmtId="0" fontId="8" fillId="0" borderId="41" xfId="0" applyFont="1" applyBorder="1" applyAlignment="1">
      <alignment horizontal="justify" vertical="top" wrapText="1"/>
    </xf>
    <xf numFmtId="0" fontId="8" fillId="0" borderId="35" xfId="0" applyFont="1" applyBorder="1" applyAlignment="1">
      <alignment horizontal="justify" wrapText="1"/>
    </xf>
    <xf numFmtId="0" fontId="8" fillId="0" borderId="13" xfId="0" applyFont="1" applyBorder="1" applyAlignment="1">
      <alignment horizontal="justify" wrapText="1"/>
    </xf>
    <xf numFmtId="0" fontId="8" fillId="0" borderId="11" xfId="0" applyFont="1" applyBorder="1" applyAlignment="1">
      <alignment horizontal="justify" wrapText="1"/>
    </xf>
    <xf numFmtId="0" fontId="8" fillId="0" borderId="35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6" fillId="35" borderId="12" xfId="0" applyFont="1" applyFill="1" applyBorder="1" applyAlignment="1">
      <alignment horizontal="left" vertical="center" shrinkToFit="1"/>
    </xf>
    <xf numFmtId="3" fontId="0" fillId="35" borderId="14" xfId="0" applyNumberFormat="1" applyFill="1" applyBorder="1" applyAlignment="1">
      <alignment/>
    </xf>
    <xf numFmtId="0" fontId="0" fillId="35" borderId="0" xfId="0" applyFill="1" applyAlignment="1">
      <alignment/>
    </xf>
    <xf numFmtId="3" fontId="0" fillId="35" borderId="16" xfId="0" applyNumberFormat="1" applyFill="1" applyBorder="1" applyAlignment="1">
      <alignment/>
    </xf>
    <xf numFmtId="0" fontId="6" fillId="35" borderId="27" xfId="0" applyFont="1" applyFill="1" applyBorder="1" applyAlignment="1">
      <alignment horizontal="left" vertical="center" shrinkToFit="1"/>
    </xf>
    <xf numFmtId="0" fontId="6" fillId="35" borderId="41" xfId="0" applyFont="1" applyFill="1" applyBorder="1" applyAlignment="1">
      <alignment horizontal="left" vertical="center" shrinkToFit="1"/>
    </xf>
    <xf numFmtId="0" fontId="6" fillId="35" borderId="27" xfId="0" applyFont="1" applyFill="1" applyBorder="1" applyAlignment="1">
      <alignment vertical="center" shrinkToFit="1"/>
    </xf>
    <xf numFmtId="3" fontId="0" fillId="35" borderId="43" xfId="0" applyNumberFormat="1" applyFill="1" applyBorder="1" applyAlignment="1">
      <alignment/>
    </xf>
    <xf numFmtId="3" fontId="0" fillId="34" borderId="13" xfId="0" applyNumberFormat="1" applyFill="1" applyBorder="1" applyAlignment="1">
      <alignment/>
    </xf>
    <xf numFmtId="0" fontId="0" fillId="35" borderId="46" xfId="0" applyFill="1" applyBorder="1" applyAlignment="1">
      <alignment/>
    </xf>
    <xf numFmtId="3" fontId="0" fillId="33" borderId="37" xfId="0" applyNumberFormat="1" applyFill="1" applyBorder="1" applyAlignment="1">
      <alignment/>
    </xf>
    <xf numFmtId="3" fontId="0" fillId="35" borderId="37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0" fontId="5" fillId="33" borderId="4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33" borderId="50" xfId="0" applyFont="1" applyFill="1" applyBorder="1" applyAlignment="1">
      <alignment horizontal="left" vertical="center" shrinkToFit="1"/>
    </xf>
    <xf numFmtId="3" fontId="0" fillId="33" borderId="50" xfId="0" applyNumberFormat="1" applyFill="1" applyBorder="1" applyAlignment="1">
      <alignment/>
    </xf>
    <xf numFmtId="3" fontId="0" fillId="33" borderId="34" xfId="0" applyNumberFormat="1" applyFill="1" applyBorder="1" applyAlignment="1">
      <alignment/>
    </xf>
    <xf numFmtId="0" fontId="8" fillId="0" borderId="12" xfId="0" applyFont="1" applyBorder="1" applyAlignment="1">
      <alignment horizontal="justify" vertical="top" wrapText="1"/>
    </xf>
    <xf numFmtId="0" fontId="6" fillId="35" borderId="13" xfId="0" applyFont="1" applyFill="1" applyBorder="1" applyAlignment="1">
      <alignment horizontal="justify" vertical="top" wrapText="1"/>
    </xf>
    <xf numFmtId="3" fontId="0" fillId="35" borderId="45" xfId="0" applyNumberFormat="1" applyFill="1" applyBorder="1" applyAlignment="1">
      <alignment/>
    </xf>
    <xf numFmtId="3" fontId="0" fillId="35" borderId="31" xfId="0" applyNumberFormat="1" applyFill="1" applyBorder="1" applyAlignment="1">
      <alignment/>
    </xf>
    <xf numFmtId="3" fontId="0" fillId="35" borderId="51" xfId="0" applyNumberFormat="1" applyFill="1" applyBorder="1" applyAlignment="1">
      <alignment/>
    </xf>
    <xf numFmtId="3" fontId="0" fillId="35" borderId="52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7" fillId="0" borderId="0" xfId="0" applyFont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52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distributed" wrapText="1"/>
    </xf>
    <xf numFmtId="0" fontId="7" fillId="33" borderId="22" xfId="0" applyFont="1" applyFill="1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5" fillId="33" borderId="54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19.7109375" style="0" customWidth="1"/>
    <col min="2" max="2" width="10.140625" style="0" bestFit="1" customWidth="1"/>
    <col min="3" max="3" width="7.8515625" style="0" customWidth="1"/>
    <col min="4" max="4" width="8.8515625" style="0" customWidth="1"/>
    <col min="5" max="5" width="9.00390625" style="0" customWidth="1"/>
    <col min="6" max="6" width="10.28125" style="0" customWidth="1"/>
    <col min="7" max="7" width="9.8515625" style="0" customWidth="1"/>
    <col min="8" max="8" width="10.7109375" style="0" customWidth="1"/>
    <col min="9" max="9" width="10.00390625" style="0" customWidth="1"/>
    <col min="10" max="10" width="10.140625" style="0" customWidth="1"/>
    <col min="11" max="11" width="9.8515625" style="0" customWidth="1"/>
    <col min="12" max="12" width="10.00390625" style="0" customWidth="1"/>
    <col min="13" max="13" width="10.28125" style="0" customWidth="1"/>
    <col min="14" max="16" width="9.140625" style="0" hidden="1" customWidth="1"/>
  </cols>
  <sheetData>
    <row r="1" spans="1:13" ht="12.75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" ht="18">
      <c r="A2" s="112" t="s">
        <v>11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4" spans="1:13" ht="12.75">
      <c r="A4" s="110" t="s">
        <v>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ht="13.5" thickBot="1">
      <c r="A5" s="1"/>
      <c r="B5" s="15"/>
      <c r="C5" s="15"/>
      <c r="D5" s="15"/>
      <c r="E5" s="15"/>
      <c r="F5" s="15"/>
      <c r="G5" s="15"/>
      <c r="H5" s="15"/>
      <c r="I5" s="15"/>
      <c r="J5" s="15"/>
      <c r="K5" s="1"/>
      <c r="L5" s="1"/>
      <c r="M5" s="1"/>
    </row>
    <row r="6" spans="1:13" ht="14.25" thickBot="1" thickTop="1">
      <c r="A6" s="117" t="s">
        <v>0</v>
      </c>
      <c r="B6" s="120" t="s">
        <v>1</v>
      </c>
      <c r="C6" s="121"/>
      <c r="D6" s="122"/>
      <c r="E6" s="120" t="s">
        <v>6</v>
      </c>
      <c r="F6" s="121"/>
      <c r="G6" s="121"/>
      <c r="H6" s="120" t="s">
        <v>8</v>
      </c>
      <c r="I6" s="121"/>
      <c r="J6" s="122"/>
      <c r="K6" s="113" t="s">
        <v>9</v>
      </c>
      <c r="L6" s="114"/>
      <c r="M6" s="115"/>
    </row>
    <row r="7" spans="1:13" ht="13.5" thickTop="1">
      <c r="A7" s="118"/>
      <c r="B7" s="17" t="s">
        <v>2</v>
      </c>
      <c r="C7" s="17" t="s">
        <v>5</v>
      </c>
      <c r="D7" s="111" t="s">
        <v>10</v>
      </c>
      <c r="E7" s="17" t="s">
        <v>2</v>
      </c>
      <c r="F7" s="18" t="s">
        <v>5</v>
      </c>
      <c r="G7" s="111" t="s">
        <v>10</v>
      </c>
      <c r="H7" s="18" t="s">
        <v>2</v>
      </c>
      <c r="I7" s="18" t="s">
        <v>5</v>
      </c>
      <c r="J7" s="111" t="s">
        <v>10</v>
      </c>
      <c r="K7" s="29" t="s">
        <v>2</v>
      </c>
      <c r="L7" s="19" t="s">
        <v>5</v>
      </c>
      <c r="M7" s="116" t="s">
        <v>10</v>
      </c>
    </row>
    <row r="8" spans="1:13" ht="12.75">
      <c r="A8" s="118"/>
      <c r="B8" s="17" t="s">
        <v>3</v>
      </c>
      <c r="C8" s="17" t="s">
        <v>4</v>
      </c>
      <c r="D8" s="111"/>
      <c r="E8" s="17" t="s">
        <v>3</v>
      </c>
      <c r="F8" s="18" t="s">
        <v>4</v>
      </c>
      <c r="G8" s="111"/>
      <c r="H8" s="18" t="s">
        <v>3</v>
      </c>
      <c r="I8" s="18" t="s">
        <v>4</v>
      </c>
      <c r="J8" s="111"/>
      <c r="K8" s="17" t="s">
        <v>3</v>
      </c>
      <c r="L8" s="18" t="s">
        <v>4</v>
      </c>
      <c r="M8" s="116"/>
    </row>
    <row r="9" spans="1:13" ht="12.75">
      <c r="A9" s="118"/>
      <c r="B9" s="17" t="s">
        <v>4</v>
      </c>
      <c r="C9" s="17"/>
      <c r="D9" s="111"/>
      <c r="E9" s="17" t="s">
        <v>4</v>
      </c>
      <c r="F9" s="18"/>
      <c r="G9" s="111"/>
      <c r="H9" s="18" t="s">
        <v>4</v>
      </c>
      <c r="I9" s="18"/>
      <c r="J9" s="111"/>
      <c r="K9" s="17" t="s">
        <v>4</v>
      </c>
      <c r="L9" s="18"/>
      <c r="M9" s="116"/>
    </row>
    <row r="10" spans="1:13" ht="13.5" thickBot="1">
      <c r="A10" s="119"/>
      <c r="B10" s="13">
        <v>38353</v>
      </c>
      <c r="C10" s="14"/>
      <c r="D10" s="8" t="s">
        <v>23</v>
      </c>
      <c r="E10" s="14"/>
      <c r="F10" s="16">
        <v>38717</v>
      </c>
      <c r="G10" s="8" t="s">
        <v>23</v>
      </c>
      <c r="H10" s="16">
        <v>38353</v>
      </c>
      <c r="I10" s="16">
        <v>38717</v>
      </c>
      <c r="J10" s="8" t="s">
        <v>22</v>
      </c>
      <c r="K10" s="16">
        <v>38353</v>
      </c>
      <c r="L10" s="16">
        <v>38717</v>
      </c>
      <c r="M10" s="3" t="s">
        <v>22</v>
      </c>
    </row>
    <row r="11" spans="1:13" ht="14.25" thickBot="1" thickTop="1">
      <c r="A11" s="2">
        <v>1</v>
      </c>
      <c r="B11" s="4">
        <v>2</v>
      </c>
      <c r="C11" s="4">
        <v>3</v>
      </c>
      <c r="D11" s="4">
        <v>4</v>
      </c>
      <c r="E11" s="4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4">
        <v>13</v>
      </c>
    </row>
    <row r="12" spans="1:13" ht="33.75" customHeight="1" thickTop="1">
      <c r="A12" s="20" t="s">
        <v>12</v>
      </c>
      <c r="B12" s="6">
        <v>498780</v>
      </c>
      <c r="C12" s="5">
        <v>574514</v>
      </c>
      <c r="D12" s="5">
        <v>570006</v>
      </c>
      <c r="E12" s="5">
        <v>4746668</v>
      </c>
      <c r="F12" s="5">
        <v>4919231</v>
      </c>
      <c r="G12" s="5">
        <v>4707749</v>
      </c>
      <c r="H12" s="5">
        <v>449926</v>
      </c>
      <c r="I12" s="5">
        <v>449926</v>
      </c>
      <c r="J12" s="5">
        <v>380317</v>
      </c>
      <c r="K12" s="5">
        <f>SUM(B12+E12+H12)</f>
        <v>5695374</v>
      </c>
      <c r="L12" s="5">
        <f>SUM(C12+F12+I12)</f>
        <v>5943671</v>
      </c>
      <c r="M12" s="5">
        <f>SUM(D12+G12+J12)</f>
        <v>5658072</v>
      </c>
    </row>
    <row r="13" spans="1:13" ht="26.25" customHeight="1" thickBot="1">
      <c r="A13" s="21" t="s">
        <v>20</v>
      </c>
      <c r="B13" s="6"/>
      <c r="C13" s="5"/>
      <c r="D13" s="5" t="s">
        <v>7</v>
      </c>
      <c r="E13" s="5">
        <v>2642000</v>
      </c>
      <c r="F13" s="5">
        <v>2714159</v>
      </c>
      <c r="G13" s="5">
        <v>2593110</v>
      </c>
      <c r="H13" s="5"/>
      <c r="I13" s="5"/>
      <c r="J13" s="5"/>
      <c r="K13" s="5">
        <f>SUM(E13)</f>
        <v>2642000</v>
      </c>
      <c r="L13" s="5">
        <v>2714159</v>
      </c>
      <c r="M13" s="5">
        <v>2593110</v>
      </c>
    </row>
    <row r="14" spans="1:13" ht="24" customHeight="1" thickTop="1">
      <c r="A14" s="22" t="s">
        <v>19</v>
      </c>
      <c r="B14" s="6">
        <v>43636</v>
      </c>
      <c r="C14" s="5">
        <v>58735</v>
      </c>
      <c r="D14" s="5">
        <v>58272</v>
      </c>
      <c r="E14" s="5"/>
      <c r="F14" s="5"/>
      <c r="G14" s="5"/>
      <c r="H14" s="5">
        <v>440090</v>
      </c>
      <c r="I14" s="5">
        <v>440090</v>
      </c>
      <c r="J14" s="5">
        <v>427819</v>
      </c>
      <c r="K14" s="5">
        <f>SUM(B14+E14+H14)</f>
        <v>483726</v>
      </c>
      <c r="L14" s="5">
        <f>SUM(C14+F14+I14)</f>
        <v>498825</v>
      </c>
      <c r="M14" s="5">
        <f>SUM(D14+G14+J14)</f>
        <v>486091</v>
      </c>
    </row>
    <row r="15" spans="1:13" ht="27" customHeight="1" thickBot="1">
      <c r="A15" s="21" t="s">
        <v>20</v>
      </c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 thickBot="1" thickTop="1">
      <c r="A16" s="23" t="s">
        <v>13</v>
      </c>
      <c r="B16" s="7">
        <v>2520657</v>
      </c>
      <c r="C16" s="7">
        <v>2827299</v>
      </c>
      <c r="D16" s="7">
        <v>2770485</v>
      </c>
      <c r="E16" s="7">
        <v>1261600</v>
      </c>
      <c r="F16" s="7">
        <v>1081426</v>
      </c>
      <c r="G16" s="7">
        <v>832011</v>
      </c>
      <c r="H16" s="7">
        <v>869736</v>
      </c>
      <c r="I16" s="7">
        <v>995919</v>
      </c>
      <c r="J16" s="11">
        <v>1095521</v>
      </c>
      <c r="K16" s="5">
        <f aca="true" t="shared" si="0" ref="K16:M18">SUM(B16+E16+H16)</f>
        <v>4651993</v>
      </c>
      <c r="L16" s="5">
        <f t="shared" si="0"/>
        <v>4904644</v>
      </c>
      <c r="M16" s="5">
        <f t="shared" si="0"/>
        <v>4698017</v>
      </c>
    </row>
    <row r="17" spans="1:13" ht="27.75" thickBot="1">
      <c r="A17" s="21" t="s">
        <v>20</v>
      </c>
      <c r="B17" s="7">
        <v>151700</v>
      </c>
      <c r="C17" s="7">
        <v>209900</v>
      </c>
      <c r="D17" s="7">
        <v>209900</v>
      </c>
      <c r="E17" s="7">
        <v>358300</v>
      </c>
      <c r="F17" s="7">
        <v>192000</v>
      </c>
      <c r="G17" s="7">
        <v>4602</v>
      </c>
      <c r="H17" s="7"/>
      <c r="I17" s="7">
        <v>15000</v>
      </c>
      <c r="J17" s="7">
        <v>14500</v>
      </c>
      <c r="K17" s="5">
        <f t="shared" si="0"/>
        <v>510000</v>
      </c>
      <c r="L17" s="5">
        <f t="shared" si="0"/>
        <v>416900</v>
      </c>
      <c r="M17" s="5">
        <f t="shared" si="0"/>
        <v>229002</v>
      </c>
    </row>
    <row r="18" spans="1:13" ht="15" thickBot="1" thickTop="1">
      <c r="A18" s="23" t="s">
        <v>14</v>
      </c>
      <c r="B18" s="7">
        <v>71257</v>
      </c>
      <c r="C18" s="7">
        <v>72196</v>
      </c>
      <c r="D18" s="7">
        <v>68065</v>
      </c>
      <c r="E18" s="7">
        <v>15420</v>
      </c>
      <c r="F18" s="7">
        <v>15420</v>
      </c>
      <c r="G18" s="7">
        <v>11151</v>
      </c>
      <c r="H18" s="7">
        <v>3340</v>
      </c>
      <c r="I18" s="7">
        <v>3340</v>
      </c>
      <c r="J18" s="5">
        <v>3340</v>
      </c>
      <c r="K18" s="5">
        <f t="shared" si="0"/>
        <v>90017</v>
      </c>
      <c r="L18" s="5">
        <f t="shared" si="0"/>
        <v>90956</v>
      </c>
      <c r="M18" s="5">
        <f t="shared" si="0"/>
        <v>82556</v>
      </c>
    </row>
    <row r="19" spans="1:13" ht="27.75" thickBot="1">
      <c r="A19" s="21" t="s">
        <v>20</v>
      </c>
      <c r="B19" s="7"/>
      <c r="C19" s="7"/>
      <c r="D19" s="7"/>
      <c r="E19" s="7"/>
      <c r="F19" s="7"/>
      <c r="G19" s="7"/>
      <c r="H19" s="7"/>
      <c r="I19" s="7"/>
      <c r="J19" s="5"/>
      <c r="K19" s="5"/>
      <c r="L19" s="7"/>
      <c r="M19" s="7"/>
    </row>
    <row r="20" spans="1:13" ht="42" thickBot="1" thickTop="1">
      <c r="A20" s="23" t="s">
        <v>15</v>
      </c>
      <c r="B20" s="7">
        <v>246828</v>
      </c>
      <c r="C20" s="7">
        <v>309215</v>
      </c>
      <c r="D20" s="7">
        <v>301794</v>
      </c>
      <c r="E20" s="7">
        <v>144534</v>
      </c>
      <c r="F20" s="7">
        <v>144534</v>
      </c>
      <c r="G20" s="7">
        <v>138058</v>
      </c>
      <c r="H20" s="7">
        <v>367543</v>
      </c>
      <c r="I20" s="7">
        <v>401424</v>
      </c>
      <c r="J20" s="7">
        <v>372251</v>
      </c>
      <c r="K20" s="5">
        <f aca="true" t="shared" si="1" ref="K20:K29">SUM(B20+E20+H20)</f>
        <v>758905</v>
      </c>
      <c r="L20" s="5">
        <f aca="true" t="shared" si="2" ref="L20:L28">SUM(C20+F20+I20)</f>
        <v>855173</v>
      </c>
      <c r="M20" s="5">
        <f aca="true" t="shared" si="3" ref="M20:M28">SUM(D20+G20+J20)</f>
        <v>812103</v>
      </c>
    </row>
    <row r="21" spans="1:13" ht="27.75" thickBot="1">
      <c r="A21" s="21" t="s">
        <v>20</v>
      </c>
      <c r="B21" s="7"/>
      <c r="C21" s="7">
        <v>11413</v>
      </c>
      <c r="D21" s="7">
        <v>11413</v>
      </c>
      <c r="E21" s="7">
        <v>23500</v>
      </c>
      <c r="F21" s="7">
        <v>23500</v>
      </c>
      <c r="G21" s="7">
        <v>24471</v>
      </c>
      <c r="H21" s="7">
        <v>45000</v>
      </c>
      <c r="I21" s="7">
        <v>78881</v>
      </c>
      <c r="J21" s="7">
        <v>78881</v>
      </c>
      <c r="K21" s="5">
        <f t="shared" si="1"/>
        <v>68500</v>
      </c>
      <c r="L21" s="5">
        <f t="shared" si="2"/>
        <v>113794</v>
      </c>
      <c r="M21" s="5">
        <f t="shared" si="3"/>
        <v>114765</v>
      </c>
    </row>
    <row r="22" spans="1:13" ht="27.75" thickTop="1">
      <c r="A22" s="24" t="s">
        <v>16</v>
      </c>
      <c r="B22" s="11"/>
      <c r="C22" s="11"/>
      <c r="D22" s="11"/>
      <c r="E22" s="11">
        <v>16143797</v>
      </c>
      <c r="F22" s="11">
        <v>20890761</v>
      </c>
      <c r="G22" s="11">
        <v>20368461</v>
      </c>
      <c r="H22" s="11"/>
      <c r="I22" s="11"/>
      <c r="J22" s="11"/>
      <c r="K22" s="42">
        <f t="shared" si="1"/>
        <v>16143797</v>
      </c>
      <c r="L22" s="42">
        <f t="shared" si="2"/>
        <v>20890761</v>
      </c>
      <c r="M22" s="42">
        <f t="shared" si="3"/>
        <v>20368461</v>
      </c>
    </row>
    <row r="23" spans="1:13" ht="27">
      <c r="A23" s="43" t="s">
        <v>20</v>
      </c>
      <c r="B23" s="7"/>
      <c r="C23" s="7"/>
      <c r="D23" s="7"/>
      <c r="E23" s="7">
        <v>11192503</v>
      </c>
      <c r="F23" s="7">
        <v>14712952</v>
      </c>
      <c r="G23" s="7">
        <v>14694779</v>
      </c>
      <c r="H23" s="7"/>
      <c r="I23" s="7"/>
      <c r="J23" s="7"/>
      <c r="K23" s="7">
        <f t="shared" si="1"/>
        <v>11192503</v>
      </c>
      <c r="L23" s="7">
        <f t="shared" si="2"/>
        <v>14712952</v>
      </c>
      <c r="M23" s="7">
        <f t="shared" si="3"/>
        <v>14694779</v>
      </c>
    </row>
    <row r="24" spans="1:13" ht="27">
      <c r="A24" s="43" t="s">
        <v>17</v>
      </c>
      <c r="B24" s="7">
        <v>65784</v>
      </c>
      <c r="C24" s="7">
        <v>68639</v>
      </c>
      <c r="D24" s="7">
        <v>68639</v>
      </c>
      <c r="E24" s="7">
        <v>922513</v>
      </c>
      <c r="F24" s="7">
        <v>2092399</v>
      </c>
      <c r="G24" s="7">
        <v>1889773</v>
      </c>
      <c r="H24" s="7">
        <v>237500</v>
      </c>
      <c r="I24" s="7">
        <v>605341</v>
      </c>
      <c r="J24" s="7">
        <v>605341</v>
      </c>
      <c r="K24" s="7">
        <f t="shared" si="1"/>
        <v>1225797</v>
      </c>
      <c r="L24" s="7">
        <f t="shared" si="2"/>
        <v>2766379</v>
      </c>
      <c r="M24" s="7">
        <f t="shared" si="3"/>
        <v>2563753</v>
      </c>
    </row>
    <row r="25" spans="1:13" ht="27">
      <c r="A25" s="25" t="s">
        <v>20</v>
      </c>
      <c r="B25" s="7"/>
      <c r="C25" s="7"/>
      <c r="D25" s="7"/>
      <c r="E25" s="7">
        <v>206000</v>
      </c>
      <c r="F25" s="7">
        <v>628500</v>
      </c>
      <c r="G25" s="7">
        <v>628148</v>
      </c>
      <c r="H25" s="7">
        <v>150000</v>
      </c>
      <c r="I25" s="7">
        <v>397841</v>
      </c>
      <c r="J25" s="7">
        <v>397841</v>
      </c>
      <c r="K25" s="5">
        <f t="shared" si="1"/>
        <v>356000</v>
      </c>
      <c r="L25" s="5">
        <f t="shared" si="2"/>
        <v>1026341</v>
      </c>
      <c r="M25" s="5">
        <f t="shared" si="3"/>
        <v>1025989</v>
      </c>
    </row>
    <row r="26" spans="1:13" ht="13.5">
      <c r="A26" s="26" t="s">
        <v>7</v>
      </c>
      <c r="B26" s="7"/>
      <c r="C26" s="7"/>
      <c r="D26" s="7"/>
      <c r="E26" s="7"/>
      <c r="F26" s="7"/>
      <c r="G26" s="7"/>
      <c r="H26" s="7"/>
      <c r="I26" s="7"/>
      <c r="J26" s="7"/>
      <c r="K26" s="5"/>
      <c r="L26" s="5"/>
      <c r="M26" s="5"/>
    </row>
    <row r="27" spans="1:13" ht="27">
      <c r="A27" s="25" t="s">
        <v>18</v>
      </c>
      <c r="B27" s="12"/>
      <c r="C27" s="7">
        <v>1125</v>
      </c>
      <c r="D27" s="7">
        <v>1125</v>
      </c>
      <c r="E27" s="7">
        <v>1007253</v>
      </c>
      <c r="F27" s="7">
        <v>1295717</v>
      </c>
      <c r="G27" s="7">
        <v>1192928</v>
      </c>
      <c r="H27" s="7"/>
      <c r="I27" s="7"/>
      <c r="J27" s="7"/>
      <c r="K27" s="5">
        <f t="shared" si="1"/>
        <v>1007253</v>
      </c>
      <c r="L27" s="5">
        <f t="shared" si="2"/>
        <v>1296842</v>
      </c>
      <c r="M27" s="5">
        <f t="shared" si="3"/>
        <v>1194053</v>
      </c>
    </row>
    <row r="28" spans="1:13" ht="27.75" thickBot="1">
      <c r="A28" s="27" t="s">
        <v>20</v>
      </c>
      <c r="B28" s="12"/>
      <c r="C28" s="7"/>
      <c r="D28" s="7"/>
      <c r="E28" s="7">
        <v>148000</v>
      </c>
      <c r="F28" s="7">
        <v>188000</v>
      </c>
      <c r="G28" s="7">
        <v>175862</v>
      </c>
      <c r="H28" s="7"/>
      <c r="I28" s="7"/>
      <c r="J28" s="7"/>
      <c r="K28" s="5">
        <f t="shared" si="1"/>
        <v>148000</v>
      </c>
      <c r="L28" s="5">
        <f t="shared" si="2"/>
        <v>188000</v>
      </c>
      <c r="M28" s="5">
        <f t="shared" si="3"/>
        <v>175862</v>
      </c>
    </row>
    <row r="29" spans="1:13" ht="28.5" thickBot="1" thickTop="1">
      <c r="A29" s="21" t="s">
        <v>24</v>
      </c>
      <c r="B29" s="30"/>
      <c r="C29" s="10"/>
      <c r="D29" s="10"/>
      <c r="E29" s="10">
        <v>183808</v>
      </c>
      <c r="F29" s="10"/>
      <c r="G29" s="10"/>
      <c r="H29" s="10"/>
      <c r="I29" s="10"/>
      <c r="J29" s="10"/>
      <c r="K29" s="10">
        <f t="shared" si="1"/>
        <v>183808</v>
      </c>
      <c r="L29" s="10"/>
      <c r="M29" s="10"/>
    </row>
    <row r="30" spans="1:13" ht="15" thickBot="1" thickTop="1">
      <c r="A30" s="28" t="s">
        <v>21</v>
      </c>
      <c r="B30" s="31">
        <f aca="true" t="shared" si="4" ref="B30:M30">SUM(B12+B14+B16+B18+B20+B22+B24+B27)</f>
        <v>3446942</v>
      </c>
      <c r="C30" s="31">
        <f t="shared" si="4"/>
        <v>3911723</v>
      </c>
      <c r="D30" s="31">
        <f t="shared" si="4"/>
        <v>3838386</v>
      </c>
      <c r="E30" s="31">
        <f t="shared" si="4"/>
        <v>24241785</v>
      </c>
      <c r="F30" s="31">
        <f t="shared" si="4"/>
        <v>30439488</v>
      </c>
      <c r="G30" s="31">
        <f t="shared" si="4"/>
        <v>29140131</v>
      </c>
      <c r="H30" s="31">
        <f t="shared" si="4"/>
        <v>2368135</v>
      </c>
      <c r="I30" s="31">
        <f t="shared" si="4"/>
        <v>2896040</v>
      </c>
      <c r="J30" s="31">
        <f t="shared" si="4"/>
        <v>2884589</v>
      </c>
      <c r="K30" s="31">
        <f t="shared" si="4"/>
        <v>30056862</v>
      </c>
      <c r="L30" s="31">
        <f t="shared" si="4"/>
        <v>37247251</v>
      </c>
      <c r="M30" s="31">
        <f t="shared" si="4"/>
        <v>35863106</v>
      </c>
    </row>
    <row r="31" spans="1:13" ht="28.5" thickBot="1" thickTop="1">
      <c r="A31" s="33" t="s">
        <v>20</v>
      </c>
      <c r="B31" s="34">
        <f>SUM(B13+B15+B17+B19+B21+B23+B25+B28)</f>
        <v>151700</v>
      </c>
      <c r="C31" s="34">
        <f aca="true" t="shared" si="5" ref="C31:M31">SUM(C13+C15+C17+C19+C21+C23+C25+C28)</f>
        <v>221313</v>
      </c>
      <c r="D31" s="34">
        <f>SUM(D17+D21)</f>
        <v>221313</v>
      </c>
      <c r="E31" s="32">
        <f t="shared" si="5"/>
        <v>14570303</v>
      </c>
      <c r="F31" s="34">
        <f t="shared" si="5"/>
        <v>18459111</v>
      </c>
      <c r="G31" s="34">
        <f t="shared" si="5"/>
        <v>18120972</v>
      </c>
      <c r="H31" s="32">
        <f t="shared" si="5"/>
        <v>195000</v>
      </c>
      <c r="I31" s="32">
        <f t="shared" si="5"/>
        <v>491722</v>
      </c>
      <c r="J31" s="32">
        <f t="shared" si="5"/>
        <v>491222</v>
      </c>
      <c r="K31" s="32">
        <f t="shared" si="5"/>
        <v>14917003</v>
      </c>
      <c r="L31" s="32">
        <f t="shared" si="5"/>
        <v>19172146</v>
      </c>
      <c r="M31" s="32">
        <f t="shared" si="5"/>
        <v>18833507</v>
      </c>
    </row>
    <row r="32" spans="1:13" ht="14.25" thickTop="1">
      <c r="A32" s="40"/>
      <c r="B32" s="41" t="s">
        <v>7</v>
      </c>
      <c r="C32" s="41"/>
      <c r="D32" s="41"/>
      <c r="E32" s="36"/>
      <c r="F32" s="41"/>
      <c r="G32" s="41"/>
      <c r="H32" s="36"/>
      <c r="I32" s="36"/>
      <c r="J32" s="36"/>
      <c r="K32" s="36"/>
      <c r="L32" s="36"/>
      <c r="M32" s="36"/>
    </row>
    <row r="33" spans="1:13" ht="13.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13.5">
      <c r="A34" s="37" t="s">
        <v>26</v>
      </c>
      <c r="B34" s="38"/>
      <c r="C34" s="38"/>
      <c r="D34" s="38"/>
      <c r="E34" s="38"/>
      <c r="F34" s="38"/>
      <c r="G34" s="38"/>
      <c r="H34" s="38"/>
      <c r="I34" s="38"/>
      <c r="J34" s="38"/>
      <c r="K34" s="38" t="s">
        <v>7</v>
      </c>
      <c r="L34" s="38"/>
      <c r="M34" s="38"/>
    </row>
    <row r="35" spans="1:13" ht="13.5">
      <c r="A35" s="37" t="s">
        <v>27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3.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3.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3.5">
      <c r="A38" s="37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2.75">
      <c r="A39" s="15"/>
      <c r="B39" s="15" t="s">
        <v>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60" ht="12.75">
      <c r="A60" s="15"/>
    </row>
  </sheetData>
  <sheetProtection/>
  <mergeCells count="11">
    <mergeCell ref="A4:M4"/>
    <mergeCell ref="J7:J9"/>
    <mergeCell ref="G7:G9"/>
    <mergeCell ref="D7:D9"/>
    <mergeCell ref="A2:P2"/>
    <mergeCell ref="K6:M6"/>
    <mergeCell ref="M7:M9"/>
    <mergeCell ref="A6:A10"/>
    <mergeCell ref="B6:D6"/>
    <mergeCell ref="E6:G6"/>
    <mergeCell ref="H6:J6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M28" sqref="M28"/>
    </sheetView>
  </sheetViews>
  <sheetFormatPr defaultColWidth="9.140625" defaultRowHeight="12.75"/>
  <cols>
    <col min="1" max="1" width="19.421875" style="0" customWidth="1"/>
    <col min="2" max="2" width="10.140625" style="0" customWidth="1"/>
    <col min="3" max="4" width="8.421875" style="0" customWidth="1"/>
    <col min="5" max="5" width="10.57421875" style="0" customWidth="1"/>
    <col min="6" max="6" width="10.28125" style="0" customWidth="1"/>
    <col min="7" max="7" width="9.8515625" style="0" customWidth="1"/>
    <col min="8" max="8" width="10.7109375" style="0" customWidth="1"/>
    <col min="9" max="9" width="10.57421875" style="0" customWidth="1"/>
    <col min="10" max="11" width="10.140625" style="0" customWidth="1"/>
    <col min="12" max="12" width="10.00390625" style="0" customWidth="1"/>
    <col min="13" max="13" width="9.7109375" style="0" customWidth="1"/>
    <col min="14" max="16" width="9.140625" style="0" hidden="1" customWidth="1"/>
  </cols>
  <sheetData>
    <row r="1" spans="1:13" ht="28.5" customHeight="1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6" ht="18">
      <c r="A2" s="112" t="s">
        <v>47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4" spans="1:13" ht="12.75">
      <c r="A4" s="110" t="s">
        <v>29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ht="24" customHeight="1" thickBot="1">
      <c r="A5" s="1"/>
      <c r="B5" s="15"/>
      <c r="C5" s="15"/>
      <c r="D5" s="15"/>
      <c r="E5" s="15"/>
      <c r="F5" s="15"/>
      <c r="G5" s="15"/>
      <c r="H5" s="15"/>
      <c r="I5" s="15"/>
      <c r="J5" s="15"/>
      <c r="K5" s="1"/>
      <c r="L5" s="1"/>
      <c r="M5" s="1"/>
    </row>
    <row r="6" spans="1:13" ht="14.25" thickBot="1" thickTop="1">
      <c r="A6" s="117" t="s">
        <v>0</v>
      </c>
      <c r="B6" s="120" t="s">
        <v>1</v>
      </c>
      <c r="C6" s="121"/>
      <c r="D6" s="122"/>
      <c r="E6" s="120" t="s">
        <v>6</v>
      </c>
      <c r="F6" s="121"/>
      <c r="G6" s="121"/>
      <c r="H6" s="120" t="s">
        <v>8</v>
      </c>
      <c r="I6" s="121"/>
      <c r="J6" s="122"/>
      <c r="K6" s="113" t="s">
        <v>9</v>
      </c>
      <c r="L6" s="114"/>
      <c r="M6" s="115"/>
    </row>
    <row r="7" spans="1:13" ht="13.5" thickTop="1">
      <c r="A7" s="118"/>
      <c r="B7" s="17" t="s">
        <v>5</v>
      </c>
      <c r="C7" s="111" t="s">
        <v>10</v>
      </c>
      <c r="D7" s="111" t="s">
        <v>44</v>
      </c>
      <c r="E7" s="18" t="s">
        <v>5</v>
      </c>
      <c r="F7" s="111" t="s">
        <v>10</v>
      </c>
      <c r="G7" s="111" t="s">
        <v>44</v>
      </c>
      <c r="H7" s="18" t="s">
        <v>5</v>
      </c>
      <c r="I7" s="111" t="s">
        <v>10</v>
      </c>
      <c r="J7" s="111" t="s">
        <v>44</v>
      </c>
      <c r="K7" s="19" t="s">
        <v>5</v>
      </c>
      <c r="L7" s="116" t="s">
        <v>10</v>
      </c>
      <c r="M7" s="111" t="s">
        <v>44</v>
      </c>
    </row>
    <row r="8" spans="1:13" ht="12.75">
      <c r="A8" s="118"/>
      <c r="B8" s="17" t="s">
        <v>4</v>
      </c>
      <c r="C8" s="111"/>
      <c r="D8" s="111"/>
      <c r="E8" s="18" t="s">
        <v>4</v>
      </c>
      <c r="F8" s="111"/>
      <c r="G8" s="111"/>
      <c r="H8" s="18" t="s">
        <v>4</v>
      </c>
      <c r="I8" s="111"/>
      <c r="J8" s="111"/>
      <c r="K8" s="18" t="s">
        <v>4</v>
      </c>
      <c r="L8" s="116"/>
      <c r="M8" s="111"/>
    </row>
    <row r="9" spans="1:13" ht="12.75">
      <c r="A9" s="118"/>
      <c r="B9" s="17"/>
      <c r="C9" s="111"/>
      <c r="D9" s="111"/>
      <c r="E9" s="18"/>
      <c r="F9" s="111"/>
      <c r="G9" s="111"/>
      <c r="H9" s="18"/>
      <c r="I9" s="111"/>
      <c r="J9" s="111"/>
      <c r="K9" s="18"/>
      <c r="L9" s="116"/>
      <c r="M9" s="111"/>
    </row>
    <row r="10" spans="1:13" ht="13.5" thickBot="1">
      <c r="A10" s="119"/>
      <c r="B10" s="14"/>
      <c r="C10" s="8" t="s">
        <v>32</v>
      </c>
      <c r="D10" s="54" t="s">
        <v>45</v>
      </c>
      <c r="E10" s="67">
        <v>39082</v>
      </c>
      <c r="F10" s="54" t="s">
        <v>32</v>
      </c>
      <c r="G10" s="54" t="s">
        <v>45</v>
      </c>
      <c r="H10" s="67">
        <v>39082</v>
      </c>
      <c r="I10" s="8" t="s">
        <v>33</v>
      </c>
      <c r="J10" s="54" t="s">
        <v>45</v>
      </c>
      <c r="K10" s="16">
        <v>39082</v>
      </c>
      <c r="L10" s="3" t="s">
        <v>33</v>
      </c>
      <c r="M10" s="54" t="s">
        <v>45</v>
      </c>
    </row>
    <row r="11" spans="1:13" ht="14.25" thickBot="1" thickTop="1">
      <c r="A11" s="2">
        <v>1</v>
      </c>
      <c r="B11" s="4">
        <v>2</v>
      </c>
      <c r="C11" s="4">
        <v>3</v>
      </c>
      <c r="D11" s="4">
        <v>4</v>
      </c>
      <c r="E11" s="4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4">
        <v>13</v>
      </c>
    </row>
    <row r="12" spans="1:13" ht="27" customHeight="1" thickTop="1">
      <c r="A12" s="45" t="s">
        <v>34</v>
      </c>
      <c r="B12" s="5"/>
      <c r="C12" s="5"/>
      <c r="D12" s="5"/>
      <c r="E12" s="5">
        <v>127000</v>
      </c>
      <c r="F12" s="5">
        <v>159780</v>
      </c>
      <c r="G12" s="5">
        <v>166000</v>
      </c>
      <c r="H12" s="5"/>
      <c r="I12" s="5"/>
      <c r="J12" s="5"/>
      <c r="K12" s="5">
        <f aca="true" t="shared" si="0" ref="K12:M15">B12+E12+H12</f>
        <v>127000</v>
      </c>
      <c r="L12" s="5">
        <f t="shared" si="0"/>
        <v>159780</v>
      </c>
      <c r="M12" s="55">
        <f t="shared" si="0"/>
        <v>166000</v>
      </c>
    </row>
    <row r="13" spans="1:19" ht="15.75" customHeight="1" thickBot="1">
      <c r="A13" s="21" t="s">
        <v>30</v>
      </c>
      <c r="B13" s="5"/>
      <c r="C13" s="5"/>
      <c r="D13" s="5"/>
      <c r="E13" s="5">
        <v>4009600</v>
      </c>
      <c r="F13" s="5">
        <v>2096550</v>
      </c>
      <c r="G13" s="5">
        <v>1815000</v>
      </c>
      <c r="H13" s="5"/>
      <c r="I13" s="5"/>
      <c r="J13" s="5"/>
      <c r="K13" s="5">
        <f t="shared" si="0"/>
        <v>4009600</v>
      </c>
      <c r="L13" s="5">
        <f t="shared" si="0"/>
        <v>2096550</v>
      </c>
      <c r="M13" s="56">
        <f t="shared" si="0"/>
        <v>1815000</v>
      </c>
      <c r="R13" t="s">
        <v>7</v>
      </c>
      <c r="S13" s="15"/>
    </row>
    <row r="14" spans="1:13" ht="16.5" customHeight="1" thickTop="1">
      <c r="A14" s="62" t="s">
        <v>46</v>
      </c>
      <c r="B14" s="5">
        <v>74088</v>
      </c>
      <c r="C14" s="5">
        <v>20584</v>
      </c>
      <c r="D14" s="5">
        <v>0</v>
      </c>
      <c r="E14" s="5"/>
      <c r="F14" s="5"/>
      <c r="G14" s="5"/>
      <c r="H14" s="5">
        <v>20000</v>
      </c>
      <c r="I14" s="5">
        <v>11382</v>
      </c>
      <c r="J14" s="5">
        <v>36000</v>
      </c>
      <c r="K14" s="5">
        <f t="shared" si="0"/>
        <v>94088</v>
      </c>
      <c r="L14" s="5">
        <f t="shared" si="0"/>
        <v>31966</v>
      </c>
      <c r="M14" s="56">
        <f>D14+G14+J14</f>
        <v>36000</v>
      </c>
    </row>
    <row r="15" spans="1:18" ht="15.75" customHeight="1" thickBot="1">
      <c r="A15" s="21" t="s">
        <v>30</v>
      </c>
      <c r="B15" s="5"/>
      <c r="C15" s="5"/>
      <c r="D15" s="5"/>
      <c r="E15" s="5"/>
      <c r="F15" s="5"/>
      <c r="G15" s="5"/>
      <c r="H15" s="5">
        <v>0</v>
      </c>
      <c r="I15" s="5">
        <v>0</v>
      </c>
      <c r="J15" s="5">
        <v>4000</v>
      </c>
      <c r="K15" s="5">
        <f t="shared" si="0"/>
        <v>0</v>
      </c>
      <c r="L15" s="5">
        <f t="shared" si="0"/>
        <v>0</v>
      </c>
      <c r="M15" s="56">
        <f t="shared" si="0"/>
        <v>4000</v>
      </c>
      <c r="R15" t="s">
        <v>7</v>
      </c>
    </row>
    <row r="16" spans="1:13" ht="26.25" customHeight="1" thickBot="1" thickTop="1">
      <c r="A16" s="24" t="s">
        <v>35</v>
      </c>
      <c r="B16" s="7">
        <v>30000</v>
      </c>
      <c r="C16" s="7">
        <v>30000</v>
      </c>
      <c r="D16" s="7">
        <v>11891</v>
      </c>
      <c r="E16" s="7">
        <v>255000</v>
      </c>
      <c r="F16" s="7">
        <v>265905</v>
      </c>
      <c r="G16" s="7">
        <v>206000</v>
      </c>
      <c r="H16" s="7">
        <v>500000</v>
      </c>
      <c r="I16" s="11">
        <v>361745</v>
      </c>
      <c r="J16" s="11">
        <v>587000</v>
      </c>
      <c r="K16" s="5">
        <f>B16+E16+H16</f>
        <v>785000</v>
      </c>
      <c r="L16" s="5">
        <f>C16+F16+I16</f>
        <v>657650</v>
      </c>
      <c r="M16" s="56">
        <f>D16+G16+J16</f>
        <v>804891</v>
      </c>
    </row>
    <row r="17" spans="1:13" ht="15" thickBot="1" thickTop="1">
      <c r="A17" s="28" t="s">
        <v>30</v>
      </c>
      <c r="B17" s="7">
        <v>236130</v>
      </c>
      <c r="C17" s="7">
        <v>163348</v>
      </c>
      <c r="D17" s="7">
        <v>203800</v>
      </c>
      <c r="E17" s="7">
        <v>703000</v>
      </c>
      <c r="F17" s="7">
        <v>222792</v>
      </c>
      <c r="G17" s="7">
        <v>1710000</v>
      </c>
      <c r="H17" s="7">
        <v>127800</v>
      </c>
      <c r="I17" s="7">
        <v>166298</v>
      </c>
      <c r="J17" s="7">
        <v>662782</v>
      </c>
      <c r="K17" s="5">
        <f>SUM(B17+E17+H17)</f>
        <v>1066930</v>
      </c>
      <c r="L17" s="5">
        <f>SUM(C17+F17+I17)</f>
        <v>552438</v>
      </c>
      <c r="M17" s="56">
        <f>SUM(D17+G17+J17)</f>
        <v>2576582</v>
      </c>
    </row>
    <row r="18" spans="1:13" ht="26.25" customHeight="1" thickBot="1" thickTop="1">
      <c r="A18" s="24" t="s">
        <v>36</v>
      </c>
      <c r="B18" s="7"/>
      <c r="C18" s="7"/>
      <c r="D18" s="7"/>
      <c r="E18" s="7">
        <v>2000</v>
      </c>
      <c r="F18" s="7">
        <v>70</v>
      </c>
      <c r="G18" s="7">
        <v>0</v>
      </c>
      <c r="H18" s="7">
        <v>0</v>
      </c>
      <c r="I18" s="5">
        <v>0</v>
      </c>
      <c r="J18" s="5">
        <v>1000</v>
      </c>
      <c r="K18" s="5">
        <f>B18+E18+H18</f>
        <v>2000</v>
      </c>
      <c r="L18" s="5">
        <f>C18+F18+I18</f>
        <v>70</v>
      </c>
      <c r="M18" s="56">
        <f>D18+G18+J18</f>
        <v>1000</v>
      </c>
    </row>
    <row r="19" spans="1:13" ht="15" thickBot="1" thickTop="1">
      <c r="A19" s="28" t="s">
        <v>30</v>
      </c>
      <c r="B19" s="7"/>
      <c r="C19" s="7"/>
      <c r="D19" s="7"/>
      <c r="E19" s="7">
        <v>0</v>
      </c>
      <c r="F19" s="7">
        <v>0</v>
      </c>
      <c r="G19" s="7">
        <v>1620000</v>
      </c>
      <c r="H19" s="7"/>
      <c r="I19" s="5"/>
      <c r="J19" s="5"/>
      <c r="K19" s="5">
        <f>B19+E19+H19</f>
        <v>0</v>
      </c>
      <c r="L19" s="5">
        <f>C19+F19+I19</f>
        <v>0</v>
      </c>
      <c r="M19" s="56">
        <f>SUM(D19+G19+J19)</f>
        <v>1620000</v>
      </c>
    </row>
    <row r="20" spans="1:13" ht="39" customHeight="1" thickBot="1" thickTop="1">
      <c r="A20" s="24" t="s">
        <v>37</v>
      </c>
      <c r="B20" s="7"/>
      <c r="C20" s="7"/>
      <c r="D20" s="7"/>
      <c r="E20" s="7">
        <v>5000</v>
      </c>
      <c r="F20" s="7">
        <v>0</v>
      </c>
      <c r="G20" s="7">
        <v>5000</v>
      </c>
      <c r="H20" s="7">
        <v>46778</v>
      </c>
      <c r="I20" s="7">
        <v>46778</v>
      </c>
      <c r="J20" s="7">
        <v>60000</v>
      </c>
      <c r="K20" s="5">
        <f>B20+E20+H20</f>
        <v>51778</v>
      </c>
      <c r="L20" s="5">
        <f>C20+F20+I20</f>
        <v>46778</v>
      </c>
      <c r="M20" s="56">
        <f>D20+G20+J20</f>
        <v>65000</v>
      </c>
    </row>
    <row r="21" spans="1:13" ht="15" thickBot="1" thickTop="1">
      <c r="A21" s="28" t="s">
        <v>30</v>
      </c>
      <c r="B21" s="7">
        <v>40000</v>
      </c>
      <c r="C21" s="7">
        <v>40000</v>
      </c>
      <c r="D21" s="7">
        <v>0</v>
      </c>
      <c r="E21" s="7">
        <v>3000</v>
      </c>
      <c r="F21" s="7">
        <v>2288</v>
      </c>
      <c r="G21" s="7">
        <v>6500</v>
      </c>
      <c r="H21" s="7">
        <v>70000</v>
      </c>
      <c r="I21" s="7">
        <v>12998</v>
      </c>
      <c r="J21" s="7">
        <v>90000</v>
      </c>
      <c r="K21" s="5">
        <f>SUM(B21+E21+H21)</f>
        <v>113000</v>
      </c>
      <c r="L21" s="5">
        <f>SUM(C21+F21+I21)</f>
        <v>55286</v>
      </c>
      <c r="M21" s="56">
        <f>SUM(D21+G21+J21)</f>
        <v>96500</v>
      </c>
    </row>
    <row r="22" spans="1:13" ht="25.5" customHeight="1" thickTop="1">
      <c r="A22" s="24" t="s">
        <v>38</v>
      </c>
      <c r="B22" s="11"/>
      <c r="C22" s="11"/>
      <c r="D22" s="11"/>
      <c r="E22" s="11">
        <v>1597300</v>
      </c>
      <c r="F22" s="11">
        <v>2018763</v>
      </c>
      <c r="G22" s="11">
        <v>1582000</v>
      </c>
      <c r="H22" s="11"/>
      <c r="I22" s="11"/>
      <c r="J22" s="11"/>
      <c r="K22" s="5">
        <f>B22+E22+H22</f>
        <v>1597300</v>
      </c>
      <c r="L22" s="5">
        <f>C22+F22+I22</f>
        <v>2018763</v>
      </c>
      <c r="M22" s="56">
        <f>D22+G22+J22</f>
        <v>1582000</v>
      </c>
    </row>
    <row r="23" spans="1:13" ht="13.5">
      <c r="A23" s="45" t="s">
        <v>31</v>
      </c>
      <c r="B23" s="7"/>
      <c r="C23" s="7"/>
      <c r="D23" s="7"/>
      <c r="E23" s="7">
        <v>10716611</v>
      </c>
      <c r="F23" s="7">
        <v>9986343</v>
      </c>
      <c r="G23" s="7">
        <v>14731900</v>
      </c>
      <c r="H23" s="7"/>
      <c r="I23" s="7"/>
      <c r="J23" s="7"/>
      <c r="K23" s="7">
        <f>SUM(B23+E23+H23)</f>
        <v>10716611</v>
      </c>
      <c r="L23" s="7">
        <f>SUM(C23+F23+I23)</f>
        <v>9986343</v>
      </c>
      <c r="M23" s="57">
        <f>SUM(D23+G23+J23)</f>
        <v>14731900</v>
      </c>
    </row>
    <row r="24" spans="1:13" ht="28.5" customHeight="1">
      <c r="A24" s="45" t="s">
        <v>39</v>
      </c>
      <c r="B24" s="7"/>
      <c r="C24" s="7"/>
      <c r="D24" s="7"/>
      <c r="E24" s="7">
        <v>35000</v>
      </c>
      <c r="F24" s="7">
        <v>19894</v>
      </c>
      <c r="G24" s="7">
        <v>177500</v>
      </c>
      <c r="H24" s="7"/>
      <c r="I24" s="7"/>
      <c r="J24" s="7"/>
      <c r="K24" s="5">
        <f>B24+E24+H24</f>
        <v>35000</v>
      </c>
      <c r="L24" s="5">
        <f>C24+F24+I24</f>
        <v>19894</v>
      </c>
      <c r="M24" s="56">
        <f>D24+G24+J24</f>
        <v>177500</v>
      </c>
    </row>
    <row r="25" spans="1:13" ht="13.5">
      <c r="A25" s="63" t="s">
        <v>30</v>
      </c>
      <c r="B25" s="64"/>
      <c r="C25" s="7"/>
      <c r="D25" s="7"/>
      <c r="E25" s="7">
        <v>588000</v>
      </c>
      <c r="F25" s="7">
        <v>289547</v>
      </c>
      <c r="G25" s="7">
        <v>1460000</v>
      </c>
      <c r="H25" s="7"/>
      <c r="I25" s="7"/>
      <c r="J25" s="7"/>
      <c r="K25" s="5">
        <f>SUM(B25+E25+H25)</f>
        <v>588000</v>
      </c>
      <c r="L25" s="5">
        <f>SUM(C25+F25+I25)</f>
        <v>289547</v>
      </c>
      <c r="M25" s="56">
        <f>SUM(D25+G25+J25)</f>
        <v>1460000</v>
      </c>
    </row>
    <row r="26" spans="1:13" ht="13.5" hidden="1">
      <c r="A26" s="61" t="s">
        <v>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57"/>
    </row>
    <row r="27" spans="1:13" ht="27">
      <c r="A27" s="45" t="s">
        <v>40</v>
      </c>
      <c r="B27" s="12"/>
      <c r="C27" s="7"/>
      <c r="D27" s="7"/>
      <c r="E27" s="7">
        <v>2095300</v>
      </c>
      <c r="F27" s="7">
        <v>2277739</v>
      </c>
      <c r="G27" s="7">
        <v>1608906</v>
      </c>
      <c r="H27" s="7"/>
      <c r="I27" s="7"/>
      <c r="J27" s="7"/>
      <c r="K27" s="7">
        <f>B27+E27+H27</f>
        <v>2095300</v>
      </c>
      <c r="L27" s="7">
        <f>C27+F27+I27</f>
        <v>2277739</v>
      </c>
      <c r="M27" s="57">
        <f>D27+G27+J27</f>
        <v>1608906</v>
      </c>
    </row>
    <row r="28" spans="1:13" ht="14.25" thickBot="1">
      <c r="A28" s="27" t="s">
        <v>30</v>
      </c>
      <c r="B28" s="7"/>
      <c r="C28" s="7"/>
      <c r="D28" s="7"/>
      <c r="E28" s="7">
        <v>1929500</v>
      </c>
      <c r="F28" s="7">
        <v>741918</v>
      </c>
      <c r="G28" s="7">
        <v>2522000</v>
      </c>
      <c r="H28" s="7"/>
      <c r="I28" s="7"/>
      <c r="J28" s="7"/>
      <c r="K28" s="7">
        <f>SUM(B28+E28+H28)</f>
        <v>1929500</v>
      </c>
      <c r="L28" s="7">
        <f>SUM(C28+F28+I28)</f>
        <v>741918</v>
      </c>
      <c r="M28" s="57">
        <v>2509000</v>
      </c>
    </row>
    <row r="29" spans="1:13" ht="16.5" customHeight="1" thickBot="1" thickTop="1">
      <c r="A29" s="21" t="s">
        <v>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58"/>
    </row>
    <row r="30" spans="1:13" ht="15" thickBot="1" thickTop="1">
      <c r="A30" s="28" t="s">
        <v>41</v>
      </c>
      <c r="B30" s="31">
        <f aca="true" t="shared" si="1" ref="B30:L30">SUM(B12+B14+B16+B18+B20+B22+B24+B27)</f>
        <v>104088</v>
      </c>
      <c r="C30" s="31">
        <f t="shared" si="1"/>
        <v>50584</v>
      </c>
      <c r="D30" s="31">
        <f t="shared" si="1"/>
        <v>11891</v>
      </c>
      <c r="E30" s="31">
        <f t="shared" si="1"/>
        <v>4116600</v>
      </c>
      <c r="F30" s="31">
        <f t="shared" si="1"/>
        <v>4742151</v>
      </c>
      <c r="G30" s="31">
        <f t="shared" si="1"/>
        <v>3745406</v>
      </c>
      <c r="H30" s="31">
        <f t="shared" si="1"/>
        <v>566778</v>
      </c>
      <c r="I30" s="31">
        <f t="shared" si="1"/>
        <v>419905</v>
      </c>
      <c r="J30" s="31">
        <f t="shared" si="1"/>
        <v>684000</v>
      </c>
      <c r="K30" s="31">
        <f t="shared" si="1"/>
        <v>4787466</v>
      </c>
      <c r="L30" s="31">
        <f t="shared" si="1"/>
        <v>5212640</v>
      </c>
      <c r="M30" s="59">
        <f>SUM(M12+M14+M16+M18+M20+M22+M24+M27)</f>
        <v>4441297</v>
      </c>
    </row>
    <row r="31" spans="1:13" ht="15" thickBot="1" thickTop="1">
      <c r="A31" s="65" t="s">
        <v>42</v>
      </c>
      <c r="B31" s="66">
        <f>SUM(B13+B15+B17+B19+B21+B23+B25+B28)</f>
        <v>276130</v>
      </c>
      <c r="C31" s="34">
        <f>SUM(C17+C21)</f>
        <v>203348</v>
      </c>
      <c r="D31" s="34">
        <f>SUM(D17+D21)</f>
        <v>203800</v>
      </c>
      <c r="E31" s="34">
        <f aca="true" t="shared" si="2" ref="E31:M31">SUM(E13+E15+E17+E19+E21+E23+E25+E28)</f>
        <v>17949711</v>
      </c>
      <c r="F31" s="34">
        <f t="shared" si="2"/>
        <v>13339438</v>
      </c>
      <c r="G31" s="34">
        <f t="shared" si="2"/>
        <v>23865400</v>
      </c>
      <c r="H31" s="32">
        <f t="shared" si="2"/>
        <v>197800</v>
      </c>
      <c r="I31" s="32">
        <f t="shared" si="2"/>
        <v>179296</v>
      </c>
      <c r="J31" s="32">
        <f t="shared" si="2"/>
        <v>756782</v>
      </c>
      <c r="K31" s="32">
        <f t="shared" si="2"/>
        <v>18423641</v>
      </c>
      <c r="L31" s="32">
        <f t="shared" si="2"/>
        <v>13722082</v>
      </c>
      <c r="M31" s="60">
        <f t="shared" si="2"/>
        <v>24812982</v>
      </c>
    </row>
    <row r="32" spans="1:13" ht="14.25" thickTop="1">
      <c r="A32" s="40"/>
      <c r="B32" s="41" t="s">
        <v>7</v>
      </c>
      <c r="C32" s="41"/>
      <c r="D32" s="41"/>
      <c r="E32" s="41"/>
      <c r="F32" s="41"/>
      <c r="G32" s="41"/>
      <c r="H32" s="36"/>
      <c r="I32" s="36"/>
      <c r="J32" s="36"/>
      <c r="K32" s="36"/>
      <c r="L32" s="36"/>
      <c r="M32" s="36"/>
    </row>
    <row r="33" spans="1:13" ht="13.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ht="13.5">
      <c r="A34" s="37" t="s">
        <v>26</v>
      </c>
      <c r="B34" s="38"/>
      <c r="C34" s="38"/>
      <c r="D34" s="38"/>
      <c r="E34" s="38"/>
      <c r="F34" s="38"/>
      <c r="G34" s="38"/>
      <c r="H34" s="38"/>
      <c r="I34" s="38"/>
      <c r="J34" s="38"/>
      <c r="K34" s="38" t="s">
        <v>7</v>
      </c>
      <c r="L34" s="38"/>
      <c r="M34" s="38"/>
    </row>
    <row r="35" spans="1:13" ht="13.5">
      <c r="A35" s="37" t="s">
        <v>27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3.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3.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3.5">
      <c r="A38" s="37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50" ht="12.75">
      <c r="D50" t="s">
        <v>7</v>
      </c>
    </row>
    <row r="60" ht="12.75">
      <c r="A60" s="15"/>
    </row>
  </sheetData>
  <sheetProtection/>
  <mergeCells count="15">
    <mergeCell ref="A2:P2"/>
    <mergeCell ref="A4:M4"/>
    <mergeCell ref="A6:A10"/>
    <mergeCell ref="B6:D6"/>
    <mergeCell ref="E6:G6"/>
    <mergeCell ref="H6:J6"/>
    <mergeCell ref="K6:M6"/>
    <mergeCell ref="D7:D9"/>
    <mergeCell ref="L7:L9"/>
    <mergeCell ref="J7:J9"/>
    <mergeCell ref="G7:G9"/>
    <mergeCell ref="C7:C9"/>
    <mergeCell ref="F7:F9"/>
    <mergeCell ref="I7:I9"/>
    <mergeCell ref="M7:M9"/>
  </mergeCells>
  <printOptions/>
  <pageMargins left="0.75" right="0.75" top="1" bottom="1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I31:X67"/>
  <sheetViews>
    <sheetView zoomScalePageLayoutView="0" workbookViewId="0" topLeftCell="I1">
      <selection activeCell="W37" sqref="W37"/>
    </sheetView>
  </sheetViews>
  <sheetFormatPr defaultColWidth="9.140625" defaultRowHeight="12.75"/>
  <cols>
    <col min="1" max="8" width="9.140625" style="15" hidden="1" customWidth="1"/>
    <col min="9" max="9" width="19.8515625" style="15" customWidth="1"/>
    <col min="10" max="10" width="10.57421875" style="15" customWidth="1"/>
    <col min="11" max="11" width="8.140625" style="15" customWidth="1"/>
    <col min="12" max="12" width="10.7109375" style="15" customWidth="1"/>
    <col min="13" max="13" width="9.140625" style="15" customWidth="1"/>
    <col min="14" max="14" width="10.28125" style="15" customWidth="1"/>
    <col min="15" max="15" width="9.140625" style="15" customWidth="1"/>
    <col min="16" max="16" width="10.28125" style="15" customWidth="1"/>
    <col min="17" max="17" width="10.7109375" style="15" customWidth="1"/>
    <col min="18" max="18" width="10.421875" style="15" customWidth="1"/>
    <col min="19" max="19" width="10.7109375" style="15" customWidth="1"/>
    <col min="20" max="20" width="9.8515625" style="15" customWidth="1"/>
    <col min="21" max="21" width="10.8515625" style="15" customWidth="1"/>
    <col min="22" max="16384" width="9.140625" style="15" customWidth="1"/>
  </cols>
  <sheetData>
    <row r="1" ht="0.75" customHeight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spans="9:21" ht="12.75" hidden="1"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9:24" ht="18"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</row>
    <row r="34" spans="9:21" ht="12.75"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</row>
    <row r="36" spans="9:21" ht="12.75">
      <c r="I36" s="126"/>
      <c r="J36" s="123"/>
      <c r="K36" s="123"/>
      <c r="L36" s="123"/>
      <c r="M36" s="123"/>
      <c r="N36" s="123"/>
      <c r="O36" s="123"/>
      <c r="P36" s="123"/>
      <c r="Q36" s="123"/>
      <c r="R36" s="123"/>
      <c r="S36" s="127"/>
      <c r="T36" s="127"/>
      <c r="U36" s="127"/>
    </row>
    <row r="37" spans="9:21" ht="12.75">
      <c r="I37" s="126"/>
      <c r="J37" s="47"/>
      <c r="K37" s="47"/>
      <c r="L37" s="123"/>
      <c r="M37" s="47"/>
      <c r="N37" s="47"/>
      <c r="O37" s="123"/>
      <c r="P37" s="47"/>
      <c r="Q37" s="47"/>
      <c r="R37" s="123"/>
      <c r="S37" s="47"/>
      <c r="T37" s="47"/>
      <c r="U37" s="123"/>
    </row>
    <row r="38" spans="9:21" ht="12.75">
      <c r="I38" s="126"/>
      <c r="J38" s="47"/>
      <c r="K38" s="47"/>
      <c r="L38" s="123"/>
      <c r="M38" s="47"/>
      <c r="N38" s="47"/>
      <c r="O38" s="123"/>
      <c r="P38" s="47"/>
      <c r="Q38" s="47"/>
      <c r="R38" s="123"/>
      <c r="S38" s="47"/>
      <c r="T38" s="47"/>
      <c r="U38" s="123"/>
    </row>
    <row r="39" spans="9:21" ht="12.75">
      <c r="I39" s="126"/>
      <c r="J39" s="47"/>
      <c r="K39" s="47"/>
      <c r="L39" s="123"/>
      <c r="M39" s="47"/>
      <c r="N39" s="47"/>
      <c r="O39" s="123"/>
      <c r="P39" s="47"/>
      <c r="Q39" s="47"/>
      <c r="R39" s="123"/>
      <c r="S39" s="47"/>
      <c r="T39" s="47"/>
      <c r="U39" s="123"/>
    </row>
    <row r="40" spans="9:21" ht="12.75">
      <c r="I40" s="126"/>
      <c r="J40" s="49"/>
      <c r="K40" s="50"/>
      <c r="L40" s="51"/>
      <c r="M40" s="50"/>
      <c r="N40" s="50"/>
      <c r="O40" s="51"/>
      <c r="P40" s="50"/>
      <c r="Q40" s="50"/>
      <c r="R40" s="51"/>
      <c r="S40" s="50"/>
      <c r="T40" s="50"/>
      <c r="U40" s="51"/>
    </row>
    <row r="41" spans="9:21" ht="12.75">
      <c r="I41" s="52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9:21" ht="13.5">
      <c r="I42" s="53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9:21" ht="13.5">
      <c r="I43" s="53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9:21" ht="13.5">
      <c r="I44" s="35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9:21" ht="13.5">
      <c r="I45" s="53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9:21" ht="13.5">
      <c r="I46" s="53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9:21" ht="13.5">
      <c r="I47" s="53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9:21" ht="13.5">
      <c r="I48" s="53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9:21" ht="13.5">
      <c r="I49" s="53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9:21" ht="13.5">
      <c r="I50" s="53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9:21" ht="13.5">
      <c r="I51" s="53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9:21" ht="13.5">
      <c r="I52" s="53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9:21" ht="13.5">
      <c r="I53" s="53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9:21" ht="13.5">
      <c r="I54" s="53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9:21" ht="13.5">
      <c r="I55" s="53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9:21" ht="13.5">
      <c r="I56" s="53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9:21" ht="13.5">
      <c r="I57" s="53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9:21" ht="13.5">
      <c r="I58" s="53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9:21" ht="13.5">
      <c r="I59" s="53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9:21" ht="13.5">
      <c r="I60" s="53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9:21" ht="13.5">
      <c r="I61" s="53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9:21" ht="13.5">
      <c r="I62" s="35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9:21" ht="13.5">
      <c r="I63" s="35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9:21" ht="13.5">
      <c r="I64" s="37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spans="9:21" ht="13.5">
      <c r="I65" s="37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spans="9:21" ht="13.5">
      <c r="I66" s="37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9:21" ht="13.5">
      <c r="I67" s="37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</sheetData>
  <sheetProtection/>
  <mergeCells count="11">
    <mergeCell ref="U37:U39"/>
    <mergeCell ref="I32:X32"/>
    <mergeCell ref="I34:U34"/>
    <mergeCell ref="I36:I40"/>
    <mergeCell ref="J36:L36"/>
    <mergeCell ref="M36:O36"/>
    <mergeCell ref="P36:R36"/>
    <mergeCell ref="S36:U36"/>
    <mergeCell ref="L37:L39"/>
    <mergeCell ref="O37:O39"/>
    <mergeCell ref="R37:R39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22.7109375" style="0" customWidth="1"/>
    <col min="2" max="3" width="13.7109375" style="0" customWidth="1"/>
    <col min="4" max="4" width="8.8515625" style="0" hidden="1" customWidth="1"/>
    <col min="5" max="5" width="12.57421875" style="0" customWidth="1"/>
    <col min="6" max="6" width="14.57421875" style="0" customWidth="1"/>
    <col min="7" max="7" width="9.8515625" style="0" hidden="1" customWidth="1"/>
    <col min="8" max="8" width="13.421875" style="0" customWidth="1"/>
    <col min="9" max="9" width="14.140625" style="0" customWidth="1"/>
    <col min="10" max="10" width="10.140625" style="0" hidden="1" customWidth="1"/>
    <col min="11" max="11" width="12.421875" style="0" customWidth="1"/>
    <col min="12" max="12" width="11.421875" style="0" customWidth="1"/>
    <col min="13" max="13" width="10.28125" style="0" hidden="1" customWidth="1"/>
    <col min="14" max="16" width="9.140625" style="0" hidden="1" customWidth="1"/>
  </cols>
  <sheetData>
    <row r="1" ht="12.75">
      <c r="K1" t="s">
        <v>49</v>
      </c>
    </row>
    <row r="3" spans="1:16" ht="18">
      <c r="A3" s="112" t="s">
        <v>52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5" spans="1:13" ht="12.7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13.5" thickBot="1">
      <c r="A6" s="1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7" ht="14.25" thickBot="1" thickTop="1">
      <c r="A7" s="117" t="s">
        <v>0</v>
      </c>
      <c r="B7" s="133" t="s">
        <v>1</v>
      </c>
      <c r="C7" s="134"/>
      <c r="D7" s="134"/>
      <c r="E7" s="133" t="s">
        <v>6</v>
      </c>
      <c r="F7" s="134"/>
      <c r="G7" s="134"/>
      <c r="H7" s="133" t="s">
        <v>8</v>
      </c>
      <c r="I7" s="134"/>
      <c r="J7" s="134"/>
      <c r="K7" s="131" t="s">
        <v>9</v>
      </c>
      <c r="L7" s="132"/>
      <c r="M7" s="97"/>
      <c r="N7" s="98"/>
      <c r="O7" s="98"/>
      <c r="P7" s="99"/>
      <c r="Q7" s="15"/>
    </row>
    <row r="8" spans="1:13" ht="13.5" customHeight="1" thickTop="1">
      <c r="A8" s="118"/>
      <c r="B8" s="18" t="s">
        <v>5</v>
      </c>
      <c r="C8" s="128" t="s">
        <v>51</v>
      </c>
      <c r="D8" s="111" t="s">
        <v>44</v>
      </c>
      <c r="E8" s="18" t="s">
        <v>5</v>
      </c>
      <c r="F8" s="128" t="s">
        <v>51</v>
      </c>
      <c r="G8" s="111" t="s">
        <v>44</v>
      </c>
      <c r="H8" s="18" t="s">
        <v>5</v>
      </c>
      <c r="I8" s="128" t="s">
        <v>51</v>
      </c>
      <c r="J8" s="111" t="s">
        <v>44</v>
      </c>
      <c r="K8" s="18" t="s">
        <v>5</v>
      </c>
      <c r="L8" s="129" t="s">
        <v>51</v>
      </c>
      <c r="M8" s="111" t="s">
        <v>44</v>
      </c>
    </row>
    <row r="9" spans="1:13" ht="12.75">
      <c r="A9" s="118"/>
      <c r="B9" s="18" t="s">
        <v>4</v>
      </c>
      <c r="C9" s="129"/>
      <c r="D9" s="111"/>
      <c r="E9" s="18" t="s">
        <v>4</v>
      </c>
      <c r="F9" s="129"/>
      <c r="G9" s="111"/>
      <c r="H9" s="18" t="s">
        <v>4</v>
      </c>
      <c r="I9" s="129"/>
      <c r="J9" s="111"/>
      <c r="K9" s="18" t="s">
        <v>4</v>
      </c>
      <c r="L9" s="129"/>
      <c r="M9" s="111"/>
    </row>
    <row r="10" spans="1:13" ht="12.75">
      <c r="A10" s="118"/>
      <c r="B10" s="18"/>
      <c r="C10" s="129"/>
      <c r="D10" s="111"/>
      <c r="E10" s="18"/>
      <c r="F10" s="129"/>
      <c r="G10" s="111"/>
      <c r="H10" s="18"/>
      <c r="I10" s="129"/>
      <c r="J10" s="111"/>
      <c r="K10" s="18"/>
      <c r="L10" s="129"/>
      <c r="M10" s="111"/>
    </row>
    <row r="11" spans="1:13" ht="13.5" thickBot="1">
      <c r="A11" s="119"/>
      <c r="B11" s="16">
        <v>41639</v>
      </c>
      <c r="C11" s="130"/>
      <c r="D11" s="54">
        <v>2008</v>
      </c>
      <c r="E11" s="16">
        <v>41639</v>
      </c>
      <c r="F11" s="130"/>
      <c r="G11" s="54">
        <v>2008</v>
      </c>
      <c r="H11" s="67">
        <v>41639</v>
      </c>
      <c r="I11" s="130"/>
      <c r="J11" s="54" t="s">
        <v>48</v>
      </c>
      <c r="K11" s="67">
        <v>41639</v>
      </c>
      <c r="L11" s="130"/>
      <c r="M11" s="54" t="s">
        <v>48</v>
      </c>
    </row>
    <row r="12" spans="1:13" ht="14.25" thickBot="1" thickTop="1">
      <c r="A12" s="2">
        <v>1</v>
      </c>
      <c r="B12" s="4">
        <v>2</v>
      </c>
      <c r="C12" s="4">
        <v>3</v>
      </c>
      <c r="D12" s="4">
        <v>4</v>
      </c>
      <c r="E12" s="9">
        <v>4</v>
      </c>
      <c r="F12" s="9">
        <v>5</v>
      </c>
      <c r="G12" s="9"/>
      <c r="H12" s="9">
        <v>6</v>
      </c>
      <c r="I12" s="9">
        <v>7</v>
      </c>
      <c r="J12" s="9"/>
      <c r="K12" s="9">
        <v>8</v>
      </c>
      <c r="L12" s="9">
        <v>9</v>
      </c>
      <c r="M12" s="9">
        <v>13</v>
      </c>
    </row>
    <row r="13" spans="1:13" ht="31.5" customHeight="1" thickTop="1">
      <c r="A13" s="79" t="s">
        <v>12</v>
      </c>
      <c r="B13" s="69">
        <v>748476</v>
      </c>
      <c r="C13" s="69">
        <v>695795</v>
      </c>
      <c r="D13" s="69"/>
      <c r="E13" s="69">
        <v>7145575</v>
      </c>
      <c r="F13" s="69">
        <v>6224913</v>
      </c>
      <c r="G13" s="69"/>
      <c r="H13" s="69">
        <v>2288900</v>
      </c>
      <c r="I13" s="69">
        <v>2157466</v>
      </c>
      <c r="J13" s="69"/>
      <c r="K13" s="69">
        <f>SUM(B13,E13,H13,)</f>
        <v>10182951</v>
      </c>
      <c r="L13" s="94">
        <f>SUM(C13,F13,I13,)</f>
        <v>9078174</v>
      </c>
      <c r="M13" s="73"/>
    </row>
    <row r="14" spans="1:16" ht="18" customHeight="1" thickBot="1">
      <c r="A14" s="84" t="s">
        <v>20</v>
      </c>
      <c r="B14" s="85"/>
      <c r="C14" s="85"/>
      <c r="D14" s="85"/>
      <c r="E14" s="85">
        <v>2821858</v>
      </c>
      <c r="F14" s="85">
        <v>1866041</v>
      </c>
      <c r="G14" s="85"/>
      <c r="H14" s="85"/>
      <c r="I14" s="85"/>
      <c r="J14" s="85"/>
      <c r="K14" s="85">
        <f>SUM(E14,B14,H14,)</f>
        <v>2821858</v>
      </c>
      <c r="L14" s="95">
        <f>SUM(F14,C14,I14,)</f>
        <v>1866041</v>
      </c>
      <c r="M14" s="93"/>
      <c r="N14" s="86"/>
      <c r="O14" s="86"/>
      <c r="P14" s="86"/>
    </row>
    <row r="15" spans="1:13" ht="29.25" customHeight="1" thickTop="1">
      <c r="A15" s="77" t="s">
        <v>19</v>
      </c>
      <c r="B15" s="69">
        <v>134163</v>
      </c>
      <c r="C15" s="69">
        <v>106715</v>
      </c>
      <c r="D15" s="69"/>
      <c r="E15" s="69">
        <v>939200</v>
      </c>
      <c r="F15" s="69">
        <v>852711</v>
      </c>
      <c r="G15" s="69"/>
      <c r="H15" s="69">
        <v>170000</v>
      </c>
      <c r="I15" s="69">
        <v>160588</v>
      </c>
      <c r="J15" s="69"/>
      <c r="K15" s="69">
        <f aca="true" t="shared" si="0" ref="K15:K21">SUM(B15,E15,H15,)</f>
        <v>1243363</v>
      </c>
      <c r="L15" s="94">
        <f aca="true" t="shared" si="1" ref="L15:L21">SUM(C15,F15,I15,)</f>
        <v>1120014</v>
      </c>
      <c r="M15" s="73"/>
    </row>
    <row r="16" spans="1:16" ht="18" customHeight="1" thickBot="1">
      <c r="A16" s="88" t="s">
        <v>20</v>
      </c>
      <c r="B16" s="85">
        <v>20000</v>
      </c>
      <c r="C16" s="85">
        <v>11800</v>
      </c>
      <c r="D16" s="85"/>
      <c r="E16" s="85">
        <v>5000</v>
      </c>
      <c r="F16" s="85"/>
      <c r="G16" s="85"/>
      <c r="H16" s="85"/>
      <c r="I16" s="85"/>
      <c r="J16" s="85"/>
      <c r="K16" s="85">
        <f t="shared" si="0"/>
        <v>25000</v>
      </c>
      <c r="L16" s="95">
        <f t="shared" si="1"/>
        <v>11800</v>
      </c>
      <c r="M16" s="93"/>
      <c r="N16" s="86"/>
      <c r="O16" s="86"/>
      <c r="P16" s="86"/>
    </row>
    <row r="17" spans="1:13" ht="32.25" customHeight="1" thickBot="1" thickTop="1">
      <c r="A17" s="80" t="s">
        <v>13</v>
      </c>
      <c r="B17" s="68">
        <v>5603255</v>
      </c>
      <c r="C17" s="68">
        <v>5338885</v>
      </c>
      <c r="D17" s="68"/>
      <c r="E17" s="68">
        <v>4157901</v>
      </c>
      <c r="F17" s="68">
        <v>3753377</v>
      </c>
      <c r="G17" s="68"/>
      <c r="H17" s="68">
        <v>1754662</v>
      </c>
      <c r="I17" s="70">
        <v>1642632</v>
      </c>
      <c r="J17" s="70"/>
      <c r="K17" s="69">
        <f t="shared" si="0"/>
        <v>11515818</v>
      </c>
      <c r="L17" s="94">
        <f t="shared" si="1"/>
        <v>10734894</v>
      </c>
      <c r="M17" s="73"/>
    </row>
    <row r="18" spans="1:16" ht="18" customHeight="1" thickBot="1" thickTop="1">
      <c r="A18" s="84" t="s">
        <v>20</v>
      </c>
      <c r="B18" s="87">
        <v>113226</v>
      </c>
      <c r="C18" s="87">
        <v>74958</v>
      </c>
      <c r="D18" s="87"/>
      <c r="E18" s="87">
        <v>2566600</v>
      </c>
      <c r="F18" s="87">
        <v>2197476</v>
      </c>
      <c r="G18" s="87"/>
      <c r="H18" s="87">
        <v>236000</v>
      </c>
      <c r="I18" s="87">
        <v>185799</v>
      </c>
      <c r="J18" s="87"/>
      <c r="K18" s="85">
        <f t="shared" si="0"/>
        <v>2915826</v>
      </c>
      <c r="L18" s="95">
        <f t="shared" si="1"/>
        <v>2458233</v>
      </c>
      <c r="M18" s="93"/>
      <c r="N18" s="86"/>
      <c r="O18" s="86"/>
      <c r="P18" s="86"/>
    </row>
    <row r="19" spans="1:13" ht="39" customHeight="1" thickTop="1">
      <c r="A19" s="81" t="s">
        <v>14</v>
      </c>
      <c r="B19" s="68">
        <v>343106</v>
      </c>
      <c r="C19" s="68">
        <v>318554</v>
      </c>
      <c r="D19" s="68"/>
      <c r="E19" s="68">
        <v>150300</v>
      </c>
      <c r="F19" s="68">
        <v>147724</v>
      </c>
      <c r="G19" s="68"/>
      <c r="H19" s="68">
        <v>101750</v>
      </c>
      <c r="I19" s="69">
        <v>89642</v>
      </c>
      <c r="J19" s="69"/>
      <c r="K19" s="69">
        <f t="shared" si="0"/>
        <v>595156</v>
      </c>
      <c r="L19" s="94">
        <f t="shared" si="1"/>
        <v>555920</v>
      </c>
      <c r="M19" s="73"/>
    </row>
    <row r="20" spans="1:13" ht="18" customHeight="1" thickBot="1">
      <c r="A20" s="88" t="s">
        <v>20</v>
      </c>
      <c r="B20" s="87"/>
      <c r="C20" s="87"/>
      <c r="D20" s="87"/>
      <c r="E20" s="87">
        <v>12000</v>
      </c>
      <c r="F20" s="87">
        <v>6000</v>
      </c>
      <c r="G20" s="87"/>
      <c r="H20" s="87"/>
      <c r="I20" s="85"/>
      <c r="J20" s="85"/>
      <c r="K20" s="85">
        <f t="shared" si="0"/>
        <v>12000</v>
      </c>
      <c r="L20" s="95">
        <f t="shared" si="1"/>
        <v>6000</v>
      </c>
      <c r="M20" s="73"/>
    </row>
    <row r="21" spans="1:13" ht="30.75" thickTop="1">
      <c r="A21" s="78" t="s">
        <v>15</v>
      </c>
      <c r="B21" s="68">
        <v>410825</v>
      </c>
      <c r="C21" s="68">
        <v>404546</v>
      </c>
      <c r="D21" s="68"/>
      <c r="E21" s="68">
        <v>670735</v>
      </c>
      <c r="F21" s="68">
        <v>653888</v>
      </c>
      <c r="G21" s="68"/>
      <c r="H21" s="68">
        <v>464531</v>
      </c>
      <c r="I21" s="68">
        <v>420293</v>
      </c>
      <c r="J21" s="68"/>
      <c r="K21" s="69">
        <f t="shared" si="0"/>
        <v>1546091</v>
      </c>
      <c r="L21" s="94">
        <f t="shared" si="1"/>
        <v>1478727</v>
      </c>
      <c r="M21" s="73"/>
    </row>
    <row r="22" spans="1:16" ht="18" customHeight="1" thickBot="1">
      <c r="A22" s="84" t="s">
        <v>20</v>
      </c>
      <c r="B22" s="87"/>
      <c r="C22" s="87"/>
      <c r="D22" s="87"/>
      <c r="E22" s="87">
        <v>33569</v>
      </c>
      <c r="F22" s="87">
        <v>9300</v>
      </c>
      <c r="G22" s="87"/>
      <c r="H22" s="87">
        <v>4831</v>
      </c>
      <c r="I22" s="87">
        <v>4528</v>
      </c>
      <c r="J22" s="87"/>
      <c r="K22" s="85">
        <f>SUM(E22,B22,H22,)</f>
        <v>38400</v>
      </c>
      <c r="L22" s="95">
        <f>SUM(F22,C22,I22,)</f>
        <v>13828</v>
      </c>
      <c r="M22" s="93"/>
      <c r="N22" s="86"/>
      <c r="O22" s="86"/>
      <c r="P22" s="86"/>
    </row>
    <row r="23" spans="1:13" ht="42.75" customHeight="1" thickBot="1" thickTop="1">
      <c r="A23" s="83" t="s">
        <v>16</v>
      </c>
      <c r="B23" s="70"/>
      <c r="C23" s="70"/>
      <c r="D23" s="70"/>
      <c r="E23" s="70">
        <v>28558674</v>
      </c>
      <c r="F23" s="70">
        <v>21613785</v>
      </c>
      <c r="G23" s="70"/>
      <c r="H23" s="70"/>
      <c r="I23" s="70"/>
      <c r="J23" s="70"/>
      <c r="K23" s="69">
        <f aca="true" t="shared" si="2" ref="K23:L27">SUM(B23,E23,H23,)</f>
        <v>28558674</v>
      </c>
      <c r="L23" s="94">
        <f>SUM(C23,F23,I23,)</f>
        <v>21613785</v>
      </c>
      <c r="M23" s="73"/>
    </row>
    <row r="24" spans="1:16" ht="18" customHeight="1" thickTop="1">
      <c r="A24" s="89" t="s">
        <v>20</v>
      </c>
      <c r="B24" s="87"/>
      <c r="C24" s="87"/>
      <c r="D24" s="87"/>
      <c r="E24" s="87">
        <v>16162300</v>
      </c>
      <c r="F24" s="87">
        <v>9385403</v>
      </c>
      <c r="G24" s="87"/>
      <c r="H24" s="87"/>
      <c r="I24" s="87"/>
      <c r="J24" s="87"/>
      <c r="K24" s="85">
        <f t="shared" si="2"/>
        <v>16162300</v>
      </c>
      <c r="L24" s="95">
        <f>SUM(C24,F24,I24,)</f>
        <v>9385403</v>
      </c>
      <c r="M24" s="93"/>
      <c r="N24" s="86"/>
      <c r="O24" s="86"/>
      <c r="P24" s="86"/>
    </row>
    <row r="25" spans="1:16" ht="15" customHeight="1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93"/>
      <c r="N25" s="86"/>
      <c r="O25" s="86"/>
      <c r="P25" s="86"/>
    </row>
    <row r="26" spans="1:13" ht="30.75" customHeight="1">
      <c r="A26" s="82" t="s">
        <v>17</v>
      </c>
      <c r="B26" s="68">
        <v>127932</v>
      </c>
      <c r="C26" s="68">
        <v>118700</v>
      </c>
      <c r="D26" s="68"/>
      <c r="E26" s="68">
        <v>4529907</v>
      </c>
      <c r="F26" s="68">
        <v>3603326</v>
      </c>
      <c r="G26" s="68"/>
      <c r="H26" s="68">
        <v>300000</v>
      </c>
      <c r="I26" s="68">
        <v>310000</v>
      </c>
      <c r="J26" s="68"/>
      <c r="K26" s="68">
        <f t="shared" si="2"/>
        <v>4957839</v>
      </c>
      <c r="L26" s="102">
        <f>SUM(C26,F26,I26,)</f>
        <v>4032026</v>
      </c>
      <c r="M26" s="73"/>
    </row>
    <row r="27" spans="1:16" ht="15.75" customHeight="1" thickBot="1">
      <c r="A27" s="90" t="s">
        <v>20</v>
      </c>
      <c r="B27" s="91">
        <v>0</v>
      </c>
      <c r="C27" s="87">
        <v>0</v>
      </c>
      <c r="D27" s="87"/>
      <c r="E27" s="87">
        <v>1775520</v>
      </c>
      <c r="F27" s="87">
        <v>1044170</v>
      </c>
      <c r="G27" s="87"/>
      <c r="H27" s="87"/>
      <c r="I27" s="87"/>
      <c r="J27" s="87"/>
      <c r="K27" s="85">
        <f t="shared" si="2"/>
        <v>1775520</v>
      </c>
      <c r="L27" s="95">
        <f t="shared" si="2"/>
        <v>1044170</v>
      </c>
      <c r="M27" s="93"/>
      <c r="N27" s="86"/>
      <c r="O27" s="86"/>
      <c r="P27" s="86"/>
    </row>
    <row r="28" spans="1:13" ht="14.25" hidden="1" thickTop="1">
      <c r="A28" s="74" t="s">
        <v>7</v>
      </c>
      <c r="B28" s="68"/>
      <c r="C28" s="68"/>
      <c r="D28" s="68"/>
      <c r="E28" s="68"/>
      <c r="F28" s="68"/>
      <c r="G28" s="68"/>
      <c r="H28" s="68"/>
      <c r="I28" s="68"/>
      <c r="J28" s="68"/>
      <c r="K28" s="69"/>
      <c r="L28" s="94"/>
      <c r="M28" s="73"/>
    </row>
    <row r="29" spans="1:13" ht="30.75" thickTop="1">
      <c r="A29" s="82" t="s">
        <v>18</v>
      </c>
      <c r="B29" s="71">
        <v>13679</v>
      </c>
      <c r="C29" s="68"/>
      <c r="D29" s="68"/>
      <c r="E29" s="68">
        <v>5232536</v>
      </c>
      <c r="F29" s="68">
        <v>4596654</v>
      </c>
      <c r="G29" s="68"/>
      <c r="H29" s="68"/>
      <c r="I29" s="68"/>
      <c r="J29" s="68"/>
      <c r="K29" s="69">
        <f aca="true" t="shared" si="3" ref="K29:L34">SUM(B29,E29,H29,)</f>
        <v>5246215</v>
      </c>
      <c r="L29" s="94">
        <f t="shared" si="3"/>
        <v>4596654</v>
      </c>
      <c r="M29" s="73"/>
    </row>
    <row r="30" spans="1:16" ht="18" customHeight="1" thickBot="1">
      <c r="A30" s="88" t="s">
        <v>20</v>
      </c>
      <c r="B30" s="87"/>
      <c r="C30" s="87"/>
      <c r="D30" s="87"/>
      <c r="E30" s="87">
        <v>1478000</v>
      </c>
      <c r="F30" s="87">
        <v>1243279</v>
      </c>
      <c r="G30" s="87"/>
      <c r="H30" s="87"/>
      <c r="I30" s="87"/>
      <c r="J30" s="87"/>
      <c r="K30" s="85">
        <f t="shared" si="3"/>
        <v>1478000</v>
      </c>
      <c r="L30" s="95">
        <f t="shared" si="3"/>
        <v>1243279</v>
      </c>
      <c r="M30" s="93"/>
      <c r="N30" s="86"/>
      <c r="O30" s="86"/>
      <c r="P30" s="86"/>
    </row>
    <row r="31" spans="1:16" ht="30.75" customHeight="1" thickTop="1">
      <c r="A31" s="82" t="s">
        <v>50</v>
      </c>
      <c r="B31" s="71"/>
      <c r="C31" s="68"/>
      <c r="D31" s="68"/>
      <c r="E31" s="68">
        <v>310000</v>
      </c>
      <c r="F31" s="68">
        <v>308601</v>
      </c>
      <c r="G31" s="68"/>
      <c r="H31" s="68"/>
      <c r="I31" s="68"/>
      <c r="J31" s="68"/>
      <c r="K31" s="69">
        <f>SUM(B31,E31,H31,)</f>
        <v>310000</v>
      </c>
      <c r="L31" s="94">
        <f>SUM(C31,F31,I31,)</f>
        <v>308601</v>
      </c>
      <c r="M31" s="93"/>
      <c r="N31" s="86"/>
      <c r="O31" s="86"/>
      <c r="P31" s="86"/>
    </row>
    <row r="32" spans="1:13" ht="26.25" customHeight="1" thickBot="1">
      <c r="A32" s="103" t="s">
        <v>54</v>
      </c>
      <c r="B32" s="72">
        <v>25757</v>
      </c>
      <c r="C32" s="72"/>
      <c r="D32" s="72"/>
      <c r="E32" s="72">
        <v>4673100</v>
      </c>
      <c r="F32" s="72"/>
      <c r="G32" s="72"/>
      <c r="H32" s="72"/>
      <c r="I32" s="72"/>
      <c r="J32" s="72"/>
      <c r="K32" s="69">
        <f t="shared" si="3"/>
        <v>4698857</v>
      </c>
      <c r="L32" s="94">
        <f t="shared" si="3"/>
        <v>0</v>
      </c>
      <c r="M32" s="73"/>
    </row>
    <row r="33" spans="1:13" ht="37.5" customHeight="1" thickBot="1" thickTop="1">
      <c r="A33" s="75" t="s">
        <v>21</v>
      </c>
      <c r="B33" s="76">
        <f>SUM(B13,B15,B17,B19,B21,B23,B26,B29,B32,)</f>
        <v>7407193</v>
      </c>
      <c r="C33" s="76">
        <f>SUM(C13,C15,C17,C19,C21,C23,C26,C29,C32,)</f>
        <v>6983195</v>
      </c>
      <c r="D33" s="76"/>
      <c r="E33" s="76">
        <f>SUM(E13,E15,E17,E19,E21,E23,E26,E29,E32,E31)</f>
        <v>56367928</v>
      </c>
      <c r="F33" s="76">
        <f>SUM(F13,F15,F17,F19,F21,F23,F26,F29,F32,F31)</f>
        <v>41754979</v>
      </c>
      <c r="G33" s="76"/>
      <c r="H33" s="76">
        <f>SUM(H13,H15,H17,H19,H21,H23,H26,H29,H32,)</f>
        <v>5079843</v>
      </c>
      <c r="I33" s="76">
        <f>SUM(I13,I15,I17,I19,I21,I23,I26,I29,I32,)</f>
        <v>4780621</v>
      </c>
      <c r="J33" s="76"/>
      <c r="K33" s="92">
        <f t="shared" si="3"/>
        <v>68854964</v>
      </c>
      <c r="L33" s="96">
        <f t="shared" si="3"/>
        <v>53518795</v>
      </c>
      <c r="M33" s="73"/>
    </row>
    <row r="34" spans="1:13" ht="18" customHeight="1" thickBot="1" thickTop="1">
      <c r="A34" s="104" t="s">
        <v>20</v>
      </c>
      <c r="B34" s="105">
        <f>SUM(B14,B16,B18,B20,B22,B24,B27,B30,)</f>
        <v>133226</v>
      </c>
      <c r="C34" s="105">
        <f>SUM(C14,C16,C18,C20,C22,C24,C27,C30,)</f>
        <v>86758</v>
      </c>
      <c r="D34" s="106"/>
      <c r="E34" s="105">
        <f>SUM(E14,E16,E18,E20,E22,E24,E27,E30,)</f>
        <v>24854847</v>
      </c>
      <c r="F34" s="105">
        <f>SUM(F14,F16,F18,F20,F22,F24,F27,F30,)</f>
        <v>15751669</v>
      </c>
      <c r="G34" s="106"/>
      <c r="H34" s="105">
        <f>SUM(H14,H16,H18,H20,H22,H24,H27,H30,)</f>
        <v>240831</v>
      </c>
      <c r="I34" s="105">
        <f>SUM(I14,I16,I18,I20,I22,I24,I27,I30,)</f>
        <v>190327</v>
      </c>
      <c r="J34" s="107"/>
      <c r="K34" s="108">
        <f t="shared" si="3"/>
        <v>25228904</v>
      </c>
      <c r="L34" s="109">
        <f t="shared" si="3"/>
        <v>16028754</v>
      </c>
      <c r="M34" s="73"/>
    </row>
    <row r="35" spans="1:13" ht="14.25" thickTop="1">
      <c r="A35" s="40"/>
      <c r="B35" s="41" t="s">
        <v>7</v>
      </c>
      <c r="C35" s="41"/>
      <c r="D35" s="41"/>
      <c r="E35" s="41"/>
      <c r="F35" s="41"/>
      <c r="G35" s="41"/>
      <c r="H35" s="36"/>
      <c r="I35" s="36"/>
      <c r="J35" s="36"/>
      <c r="K35" s="36"/>
      <c r="L35" s="36"/>
      <c r="M35" s="36"/>
    </row>
    <row r="36" spans="1:13" ht="13.5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3.5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</row>
    <row r="38" spans="1:13" ht="13.5">
      <c r="A38" s="37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2.75">
      <c r="A39" s="15" t="s">
        <v>53</v>
      </c>
      <c r="B39" s="15" t="s">
        <v>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3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60" ht="12.75">
      <c r="A60" s="15"/>
    </row>
  </sheetData>
  <sheetProtection/>
  <mergeCells count="15">
    <mergeCell ref="K7:L7"/>
    <mergeCell ref="A3:P3"/>
    <mergeCell ref="A5:M5"/>
    <mergeCell ref="A7:A11"/>
    <mergeCell ref="D8:D10"/>
    <mergeCell ref="B7:D7"/>
    <mergeCell ref="E7:G7"/>
    <mergeCell ref="H7:J7"/>
    <mergeCell ref="C8:C11"/>
    <mergeCell ref="J8:J10"/>
    <mergeCell ref="G8:G10"/>
    <mergeCell ref="M8:M10"/>
    <mergeCell ref="I8:I11"/>
    <mergeCell ref="F8:F11"/>
    <mergeCell ref="L8:L11"/>
  </mergeCells>
  <printOptions/>
  <pageMargins left="0.5" right="0.75" top="1" bottom="1" header="0" footer="0"/>
  <pageSetup horizontalDpi="600" verticalDpi="600" orientation="landscape" paperSize="9" scale="95" r:id="rId1"/>
  <ignoredErrors>
    <ignoredError sqref="K22:L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2010-01-22T07:34:33Z</cp:lastPrinted>
  <dcterms:created xsi:type="dcterms:W3CDTF">2006-01-23T23:03:50Z</dcterms:created>
  <dcterms:modified xsi:type="dcterms:W3CDTF">2014-11-04T08:37:06Z</dcterms:modified>
  <cp:category/>
  <cp:version/>
  <cp:contentType/>
  <cp:contentStatus/>
</cp:coreProperties>
</file>