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255" yWindow="-120" windowWidth="19230" windowHeight="5655"/>
  </bookViews>
  <sheets>
    <sheet name="BUDGET-agregirani pokazateli" sheetId="1" r:id="rId1"/>
    <sheet name="BUDGET" sheetId="2" r:id="rId2"/>
    <sheet name="INF" sheetId="3" state="hidden" r:id="rId3"/>
    <sheet name="list" sheetId="4" state="hidden" r:id="rId4"/>
  </sheets>
  <externalReferences>
    <externalReference r:id="rId5"/>
    <externalReference r:id="rId6"/>
  </externalReferences>
  <definedNames>
    <definedName name="_xlnm._FilterDatabase" localSheetId="1" hidden="1">BUDGET!$J$1:$J$608</definedName>
    <definedName name="Date">list!$B$693:$B$704</definedName>
    <definedName name="EBK_DEIN">list!$B$11:$B$276</definedName>
    <definedName name="EBK_DEIN2">list!$B$11:$C$276</definedName>
    <definedName name="OP_LIST">list!$A$281:$A$290</definedName>
    <definedName name="OP_LIST2">list!$A$282:$B$290</definedName>
    <definedName name="PRBK">list!$A$296:$B$690</definedName>
    <definedName name="_xlnm.Print_Area" localSheetId="1">BUDGET!$A:$I</definedName>
    <definedName name="_xlnm.Print_Area" localSheetId="0">'BUDGET-agregirani pokazateli'!$B$1:$H$146</definedName>
    <definedName name="SMETKA">list!$A$2:$A$7</definedName>
    <definedName name="Z_D568CAA1_2ECB_11D7_B07A_00010309AF38_.wvu.Cols" localSheetId="0" hidden="1">'BUDGET-agregirani pokazateli'!$K:$L,'BUDGET-agregirani pokazateli'!$N:$O,'BUDGET-agregirani pokazateli'!$Q:$R,'BUDGET-agregirani pokazateli'!$T:$U,'BUDGET-agregirani pokazateli'!#REF!,'BUDGET-agregirani pokazateli'!#REF!,'BUDGET-agregirani pokazateli'!#REF!,'BUDGET-agregirani pokazateli'!#REF!,'BUDGET-agregirani pokazateli'!#REF!,'BUDGET-agregirani pokazateli'!#REF!,'BUDGET-agregirani pokazateli'!#REF!,'BUDGET-agregirani pokazateli'!#REF!</definedName>
    <definedName name="Z_D568CAA1_2ECB_11D7_B07A_00010309AF38_.wvu.PrintArea" localSheetId="0" hidden="1">'BUDGET-agregirani pokazateli'!$B$1:$I$146</definedName>
    <definedName name="Z_D568CAA1_2ECB_11D7_B07A_00010309AF38_.wvu.Rows" localSheetId="0" hidden="1">'BUDGET-agregirani pokazateli'!$53:$53,'BUDGET-agregirani pokazateli'!$60:$60,'BUDGET-agregirani pokazateli'!$128:$132,'BUDGET-agregirani pokazateli'!$134:$142</definedName>
    <definedName name="zad" localSheetId="2">[1]MAKET!#REF!,[1]MAKET!#REF!,[1]MAKET!#REF!,[1]MAKET!#REF!,[1]MAKET!#REF!,[1]MAKET!#REF!,[1]MAKET!#REF!,[1]MAKET!#REF!,[1]MAKET!#REF!,[1]MAKET!#REF!,[1]MAKET!#REF!,[1]MAKET!#REF!,[1]MAKET!#REF!,[1]MAKET!#REF!,[1]MAKET!#REF!,[1]MAKET!#REF!,[1]MAKET!#REF!</definedName>
    <definedName name="zad" localSheetId="3">[2]MAKET!#REF!,[2]MAKET!#REF!,[2]MAKET!#REF!,[2]MAKET!#REF!,[2]MAKET!#REF!,[2]MAKET!#REF!,[2]MAKET!#REF!,[2]MAKET!#REF!,[2]MAKET!#REF!,[2]MAKET!#REF!,[2]MAKET!#REF!,[2]MAKET!#REF!,[2]MAKET!#REF!,[2]MAKET!#REF!,[2]MAKET!#REF!,[2]MAKET!#REF!,[2]MAKET!#REF!</definedName>
    <definedName name="zad">BUDGET!#REF!,BUDGET!#REF!,BUDGET!#REF!,BUDGET!#REF!,BUDGET!#REF!,BUDGET!#REF!,BUDGET!#REF!,BUDGET!#REF!,BUDGET!#REF!,BUDGET!#REF!,BUDGET!#REF!,BUDGET!#REF!,BUDGET!#REF!,BUDGET!#REF!,BUDGET!#REF!,BUDGET!#REF!,BUDGET!#REF!</definedName>
  </definedNames>
  <calcPr calcId="125725" fullCalcOnLoad="1"/>
  <customWorkbookViews>
    <customWorkbookView name="PPanchev - Personal View" guid="{D568CAA1-2ECB-11D7-B07A-00010309AF38}" mergeInterval="0" personalView="1" maximized="1" windowWidth="1018" windowHeight="634" activeSheetId="1"/>
  </customWorkbookViews>
</workbook>
</file>

<file path=xl/calcChain.xml><?xml version="1.0" encoding="utf-8"?>
<calcChain xmlns="http://schemas.openxmlformats.org/spreadsheetml/2006/main">
  <c r="E11" i="1"/>
  <c r="G11"/>
  <c r="H11"/>
  <c r="E12"/>
  <c r="G23"/>
  <c r="F23" s="1"/>
  <c r="H23"/>
  <c r="I23"/>
  <c r="F24"/>
  <c r="G26"/>
  <c r="G25" s="1"/>
  <c r="H26"/>
  <c r="H25" s="1"/>
  <c r="I26"/>
  <c r="I25" s="1"/>
  <c r="G27"/>
  <c r="H27"/>
  <c r="F27" s="1"/>
  <c r="I27"/>
  <c r="G28"/>
  <c r="H28"/>
  <c r="F28" s="1"/>
  <c r="I28"/>
  <c r="G29"/>
  <c r="H29"/>
  <c r="F29" s="1"/>
  <c r="I29"/>
  <c r="G30"/>
  <c r="H30"/>
  <c r="F30" s="1"/>
  <c r="I30"/>
  <c r="G31"/>
  <c r="H31"/>
  <c r="F31" s="1"/>
  <c r="I31"/>
  <c r="G32"/>
  <c r="H32"/>
  <c r="F32" s="1"/>
  <c r="I32"/>
  <c r="G33"/>
  <c r="H33"/>
  <c r="F33" s="1"/>
  <c r="I33"/>
  <c r="F34"/>
  <c r="F35"/>
  <c r="G36"/>
  <c r="H36"/>
  <c r="F36" s="1"/>
  <c r="I36"/>
  <c r="G37"/>
  <c r="H37"/>
  <c r="F37" s="1"/>
  <c r="I37"/>
  <c r="G55"/>
  <c r="G54" s="1"/>
  <c r="H55"/>
  <c r="H54" s="1"/>
  <c r="I55"/>
  <c r="I54" s="1"/>
  <c r="G56"/>
  <c r="H56"/>
  <c r="F56" s="1"/>
  <c r="I56"/>
  <c r="G57"/>
  <c r="H57"/>
  <c r="F57" s="1"/>
  <c r="I57"/>
  <c r="G58"/>
  <c r="H58"/>
  <c r="F58" s="1"/>
  <c r="I58"/>
  <c r="F59"/>
  <c r="G60"/>
  <c r="F60" s="1"/>
  <c r="H60"/>
  <c r="I60"/>
  <c r="F65"/>
  <c r="G67"/>
  <c r="F67" s="1"/>
  <c r="H67"/>
  <c r="H66" s="1"/>
  <c r="I67"/>
  <c r="I66" s="1"/>
  <c r="G68"/>
  <c r="F68" s="1"/>
  <c r="H68"/>
  <c r="I68"/>
  <c r="G69"/>
  <c r="F69" s="1"/>
  <c r="H69"/>
  <c r="I69"/>
  <c r="G70"/>
  <c r="F70" s="1"/>
  <c r="H70"/>
  <c r="I70"/>
  <c r="G71"/>
  <c r="F71" s="1"/>
  <c r="H71"/>
  <c r="I71"/>
  <c r="G72"/>
  <c r="F72" s="1"/>
  <c r="H72"/>
  <c r="I72"/>
  <c r="G73"/>
  <c r="F73" s="1"/>
  <c r="H73"/>
  <c r="I73"/>
  <c r="G74"/>
  <c r="F74" s="1"/>
  <c r="H74"/>
  <c r="I74"/>
  <c r="G76"/>
  <c r="F76" s="1"/>
  <c r="H76"/>
  <c r="H75" s="1"/>
  <c r="I76"/>
  <c r="I75" s="1"/>
  <c r="G77"/>
  <c r="F77" s="1"/>
  <c r="H77"/>
  <c r="I77"/>
  <c r="G78"/>
  <c r="F78" s="1"/>
  <c r="H78"/>
  <c r="I78"/>
  <c r="F79"/>
  <c r="G80"/>
  <c r="H80"/>
  <c r="F80" s="1"/>
  <c r="I80"/>
  <c r="G81"/>
  <c r="H81"/>
  <c r="F81" s="1"/>
  <c r="I81"/>
  <c r="G82"/>
  <c r="H82"/>
  <c r="F82" s="1"/>
  <c r="I82"/>
  <c r="G83"/>
  <c r="H83"/>
  <c r="F83" s="1"/>
  <c r="I83"/>
  <c r="G85"/>
  <c r="G84" s="1"/>
  <c r="H85"/>
  <c r="H84" s="1"/>
  <c r="I85"/>
  <c r="I84" s="1"/>
  <c r="G86"/>
  <c r="H86"/>
  <c r="F86" s="1"/>
  <c r="I86"/>
  <c r="G87"/>
  <c r="H87"/>
  <c r="F87" s="1"/>
  <c r="I87"/>
  <c r="G88"/>
  <c r="H88"/>
  <c r="F88" s="1"/>
  <c r="I88"/>
  <c r="G89"/>
  <c r="H89"/>
  <c r="F89" s="1"/>
  <c r="I89"/>
  <c r="G90"/>
  <c r="H90"/>
  <c r="F90" s="1"/>
  <c r="I90"/>
  <c r="G91"/>
  <c r="H91"/>
  <c r="F91" s="1"/>
  <c r="I91"/>
  <c r="G92"/>
  <c r="H92"/>
  <c r="F92" s="1"/>
  <c r="I92"/>
  <c r="G93"/>
  <c r="H93"/>
  <c r="F93" s="1"/>
  <c r="I93"/>
  <c r="G94"/>
  <c r="H94"/>
  <c r="F94" s="1"/>
  <c r="I94"/>
  <c r="B12" i="2"/>
  <c r="B180" s="1"/>
  <c r="F22"/>
  <c r="G22"/>
  <c r="H22"/>
  <c r="I22"/>
  <c r="J22"/>
  <c r="I23"/>
  <c r="J23"/>
  <c r="I24"/>
  <c r="J24"/>
  <c r="I25"/>
  <c r="J25"/>
  <c r="I26"/>
  <c r="J26"/>
  <c r="I27"/>
  <c r="J27"/>
  <c r="F28"/>
  <c r="G28"/>
  <c r="H28"/>
  <c r="I28"/>
  <c r="J28"/>
  <c r="I29"/>
  <c r="J29"/>
  <c r="I30"/>
  <c r="J30"/>
  <c r="I31"/>
  <c r="J31"/>
  <c r="I32"/>
  <c r="J32"/>
  <c r="F33"/>
  <c r="G33"/>
  <c r="H33"/>
  <c r="I33"/>
  <c r="J33"/>
  <c r="I34"/>
  <c r="J34"/>
  <c r="I35"/>
  <c r="J35"/>
  <c r="I36"/>
  <c r="J36"/>
  <c r="I37"/>
  <c r="J37"/>
  <c r="I38"/>
  <c r="J38"/>
  <c r="F39"/>
  <c r="G39"/>
  <c r="H39"/>
  <c r="I39"/>
  <c r="J39"/>
  <c r="I40"/>
  <c r="J40"/>
  <c r="I41"/>
  <c r="J41"/>
  <c r="I42"/>
  <c r="J42"/>
  <c r="I43"/>
  <c r="J43"/>
  <c r="I44"/>
  <c r="J44"/>
  <c r="I45"/>
  <c r="J45"/>
  <c r="I46"/>
  <c r="J46"/>
  <c r="F47"/>
  <c r="G47"/>
  <c r="H47"/>
  <c r="I47"/>
  <c r="J47"/>
  <c r="I48"/>
  <c r="J48"/>
  <c r="I49"/>
  <c r="J49"/>
  <c r="I50"/>
  <c r="J50"/>
  <c r="I51"/>
  <c r="J51"/>
  <c r="F52"/>
  <c r="G52"/>
  <c r="H52"/>
  <c r="I52"/>
  <c r="J52"/>
  <c r="I53"/>
  <c r="J53"/>
  <c r="I54"/>
  <c r="J54"/>
  <c r="I55"/>
  <c r="J55"/>
  <c r="I56"/>
  <c r="J56"/>
  <c r="I57"/>
  <c r="J57"/>
  <c r="F58"/>
  <c r="G58"/>
  <c r="H58"/>
  <c r="I58"/>
  <c r="J58"/>
  <c r="I59"/>
  <c r="J59"/>
  <c r="I60"/>
  <c r="J60"/>
  <c r="F61"/>
  <c r="G61"/>
  <c r="H61"/>
  <c r="I61"/>
  <c r="J61"/>
  <c r="I62"/>
  <c r="J62"/>
  <c r="I63"/>
  <c r="J63"/>
  <c r="I64"/>
  <c r="J64"/>
  <c r="F65"/>
  <c r="G65"/>
  <c r="H65"/>
  <c r="I65"/>
  <c r="J65"/>
  <c r="I66"/>
  <c r="J66"/>
  <c r="I67"/>
  <c r="J67"/>
  <c r="I68"/>
  <c r="J68"/>
  <c r="I69"/>
  <c r="J69"/>
  <c r="I70"/>
  <c r="J70"/>
  <c r="I71"/>
  <c r="J71"/>
  <c r="I72"/>
  <c r="J72"/>
  <c r="I73"/>
  <c r="J73"/>
  <c r="I74"/>
  <c r="J74"/>
  <c r="F75"/>
  <c r="G75"/>
  <c r="H75"/>
  <c r="I75"/>
  <c r="J75"/>
  <c r="I76"/>
  <c r="J76"/>
  <c r="I77"/>
  <c r="J77"/>
  <c r="I78"/>
  <c r="J78"/>
  <c r="I79"/>
  <c r="J79"/>
  <c r="I80"/>
  <c r="J80"/>
  <c r="I81"/>
  <c r="J81"/>
  <c r="I82"/>
  <c r="J82"/>
  <c r="I83"/>
  <c r="J83"/>
  <c r="I84"/>
  <c r="J84"/>
  <c r="I85"/>
  <c r="J85"/>
  <c r="I86"/>
  <c r="J86"/>
  <c r="I87"/>
  <c r="J87"/>
  <c r="I88"/>
  <c r="J88"/>
  <c r="I89"/>
  <c r="J89"/>
  <c r="I90"/>
  <c r="J90"/>
  <c r="F91"/>
  <c r="G91"/>
  <c r="H91"/>
  <c r="I91"/>
  <c r="J91"/>
  <c r="I92"/>
  <c r="J92"/>
  <c r="I93"/>
  <c r="J93"/>
  <c r="I94"/>
  <c r="J94"/>
  <c r="F95"/>
  <c r="G95"/>
  <c r="H95"/>
  <c r="I95"/>
  <c r="J95"/>
  <c r="I96"/>
  <c r="J96"/>
  <c r="I97"/>
  <c r="J97"/>
  <c r="I98"/>
  <c r="J98"/>
  <c r="I99"/>
  <c r="J99"/>
  <c r="I100"/>
  <c r="J100"/>
  <c r="I101"/>
  <c r="J101"/>
  <c r="I102"/>
  <c r="J102"/>
  <c r="I103"/>
  <c r="J103"/>
  <c r="I104"/>
  <c r="J104"/>
  <c r="I105"/>
  <c r="J105"/>
  <c r="I106"/>
  <c r="J106"/>
  <c r="I107"/>
  <c r="J107"/>
  <c r="I108"/>
  <c r="J108"/>
  <c r="F109"/>
  <c r="G109"/>
  <c r="H109"/>
  <c r="I109"/>
  <c r="J109"/>
  <c r="I110"/>
  <c r="J110"/>
  <c r="I111"/>
  <c r="J111"/>
  <c r="I112"/>
  <c r="J112"/>
  <c r="F113"/>
  <c r="G113"/>
  <c r="H113"/>
  <c r="I113"/>
  <c r="J113"/>
  <c r="I114"/>
  <c r="J114"/>
  <c r="I115"/>
  <c r="J115"/>
  <c r="I116"/>
  <c r="J116"/>
  <c r="I117"/>
  <c r="J117"/>
  <c r="I118"/>
  <c r="J118"/>
  <c r="I119"/>
  <c r="J119"/>
  <c r="I120"/>
  <c r="J120"/>
  <c r="I121"/>
  <c r="J121"/>
  <c r="F122"/>
  <c r="G122"/>
  <c r="H122"/>
  <c r="I122"/>
  <c r="J122"/>
  <c r="I123"/>
  <c r="J123"/>
  <c r="I124"/>
  <c r="J124"/>
  <c r="I125"/>
  <c r="J125"/>
  <c r="F126"/>
  <c r="G126"/>
  <c r="H126"/>
  <c r="I126"/>
  <c r="J126"/>
  <c r="I127"/>
  <c r="J127"/>
  <c r="I128"/>
  <c r="J128"/>
  <c r="I129"/>
  <c r="J129"/>
  <c r="I130"/>
  <c r="J130"/>
  <c r="I131"/>
  <c r="J131"/>
  <c r="I132"/>
  <c r="J132"/>
  <c r="I133"/>
  <c r="J133"/>
  <c r="I134"/>
  <c r="J134"/>
  <c r="I135"/>
  <c r="J135"/>
  <c r="I136"/>
  <c r="J136"/>
  <c r="I137"/>
  <c r="J137"/>
  <c r="I138"/>
  <c r="J138"/>
  <c r="I139"/>
  <c r="J139"/>
  <c r="F140"/>
  <c r="G140"/>
  <c r="H140"/>
  <c r="I140"/>
  <c r="J140"/>
  <c r="I141"/>
  <c r="J141"/>
  <c r="I142"/>
  <c r="J142"/>
  <c r="F143"/>
  <c r="G143"/>
  <c r="H143"/>
  <c r="I143"/>
  <c r="J143"/>
  <c r="I144"/>
  <c r="J144"/>
  <c r="I145"/>
  <c r="J145"/>
  <c r="I146"/>
  <c r="J146"/>
  <c r="I147"/>
  <c r="J147"/>
  <c r="I148"/>
  <c r="J148"/>
  <c r="I149"/>
  <c r="J149"/>
  <c r="I150"/>
  <c r="J150"/>
  <c r="I151"/>
  <c r="J151"/>
  <c r="F152"/>
  <c r="G152"/>
  <c r="H152"/>
  <c r="I152"/>
  <c r="J152"/>
  <c r="I153"/>
  <c r="J153"/>
  <c r="I154"/>
  <c r="J154"/>
  <c r="I155"/>
  <c r="J155"/>
  <c r="I156"/>
  <c r="J156"/>
  <c r="I157"/>
  <c r="J157"/>
  <c r="I158"/>
  <c r="J158"/>
  <c r="I159"/>
  <c r="J159"/>
  <c r="I160"/>
  <c r="J160"/>
  <c r="F161"/>
  <c r="G161"/>
  <c r="H161"/>
  <c r="I161"/>
  <c r="J161"/>
  <c r="I162"/>
  <c r="J162"/>
  <c r="I163"/>
  <c r="J163"/>
  <c r="I164"/>
  <c r="J164"/>
  <c r="I165"/>
  <c r="J165"/>
  <c r="I166"/>
  <c r="J166"/>
  <c r="I167"/>
  <c r="J167"/>
  <c r="I168"/>
  <c r="J168"/>
  <c r="I169"/>
  <c r="J169"/>
  <c r="F170"/>
  <c r="G170"/>
  <c r="H170"/>
  <c r="I170"/>
  <c r="B175"/>
  <c r="B177"/>
  <c r="E177"/>
  <c r="F177"/>
  <c r="B178"/>
  <c r="F178"/>
  <c r="F180"/>
  <c r="B181"/>
  <c r="F185"/>
  <c r="G185"/>
  <c r="H185"/>
  <c r="I185"/>
  <c r="J300"/>
  <c r="J301"/>
  <c r="J302"/>
  <c r="B350"/>
  <c r="B352"/>
  <c r="E352"/>
  <c r="F352"/>
  <c r="B353"/>
  <c r="F353"/>
  <c r="B355"/>
  <c r="F355"/>
  <c r="B356"/>
  <c r="F360"/>
  <c r="G360"/>
  <c r="H360"/>
  <c r="I360"/>
  <c r="F363"/>
  <c r="G363"/>
  <c r="H363"/>
  <c r="I363"/>
  <c r="J363"/>
  <c r="I364"/>
  <c r="J364"/>
  <c r="I365"/>
  <c r="J365"/>
  <c r="I366"/>
  <c r="J366"/>
  <c r="I367"/>
  <c r="J367"/>
  <c r="I368"/>
  <c r="J368"/>
  <c r="I369"/>
  <c r="J369"/>
  <c r="I370"/>
  <c r="J370"/>
  <c r="I371"/>
  <c r="J371"/>
  <c r="I372"/>
  <c r="J372"/>
  <c r="I373"/>
  <c r="J373"/>
  <c r="I374"/>
  <c r="J374"/>
  <c r="I375"/>
  <c r="J375"/>
  <c r="I376"/>
  <c r="J376"/>
  <c r="F377"/>
  <c r="G377"/>
  <c r="H377"/>
  <c r="I377"/>
  <c r="J377"/>
  <c r="I378"/>
  <c r="J378"/>
  <c r="I379"/>
  <c r="J379"/>
  <c r="I380"/>
  <c r="J380"/>
  <c r="I381"/>
  <c r="J381"/>
  <c r="I382"/>
  <c r="J382"/>
  <c r="I383"/>
  <c r="J383"/>
  <c r="I384"/>
  <c r="J384"/>
  <c r="F385"/>
  <c r="G385"/>
  <c r="H385"/>
  <c r="I385"/>
  <c r="J385"/>
  <c r="I386"/>
  <c r="J386"/>
  <c r="I387"/>
  <c r="J387"/>
  <c r="I388"/>
  <c r="J388"/>
  <c r="I389"/>
  <c r="J389"/>
  <c r="F390"/>
  <c r="G390"/>
  <c r="H390"/>
  <c r="I390"/>
  <c r="J390"/>
  <c r="I391"/>
  <c r="J391"/>
  <c r="I392"/>
  <c r="J392"/>
  <c r="F393"/>
  <c r="G393"/>
  <c r="H393"/>
  <c r="I393"/>
  <c r="J393"/>
  <c r="I394"/>
  <c r="J394"/>
  <c r="I395"/>
  <c r="J395"/>
  <c r="I396"/>
  <c r="J396"/>
  <c r="I397"/>
  <c r="J397"/>
  <c r="F398"/>
  <c r="G398"/>
  <c r="H398"/>
  <c r="I398"/>
  <c r="J398"/>
  <c r="I399"/>
  <c r="J399"/>
  <c r="I400"/>
  <c r="J400"/>
  <c r="F401"/>
  <c r="G401"/>
  <c r="H401"/>
  <c r="I401"/>
  <c r="J401"/>
  <c r="I402"/>
  <c r="J402"/>
  <c r="I403"/>
  <c r="J403"/>
  <c r="F404"/>
  <c r="G404"/>
  <c r="H404"/>
  <c r="I404"/>
  <c r="J404"/>
  <c r="I405"/>
  <c r="J405"/>
  <c r="I406"/>
  <c r="J406"/>
  <c r="I407"/>
  <c r="J407"/>
  <c r="F408"/>
  <c r="G408"/>
  <c r="H408"/>
  <c r="I408"/>
  <c r="J408"/>
  <c r="I409"/>
  <c r="J409"/>
  <c r="I410"/>
  <c r="J410"/>
  <c r="F411"/>
  <c r="G411"/>
  <c r="H411"/>
  <c r="I411"/>
  <c r="J411"/>
  <c r="I412"/>
  <c r="J412"/>
  <c r="I413"/>
  <c r="J413"/>
  <c r="F414"/>
  <c r="G414"/>
  <c r="H414"/>
  <c r="I414"/>
  <c r="J414"/>
  <c r="I415"/>
  <c r="J415"/>
  <c r="I416"/>
  <c r="J416"/>
  <c r="I417"/>
  <c r="J417"/>
  <c r="I418"/>
  <c r="J418"/>
  <c r="I419"/>
  <c r="J419"/>
  <c r="I420"/>
  <c r="J420"/>
  <c r="F421"/>
  <c r="G421"/>
  <c r="H421"/>
  <c r="I421"/>
  <c r="J421"/>
  <c r="J422"/>
  <c r="J423"/>
  <c r="I424"/>
  <c r="J424"/>
  <c r="I425"/>
  <c r="J425"/>
  <c r="I426"/>
  <c r="J426"/>
  <c r="I427"/>
  <c r="J427"/>
  <c r="F428"/>
  <c r="G428"/>
  <c r="H428"/>
  <c r="I428"/>
  <c r="J428"/>
  <c r="I429"/>
  <c r="J429"/>
  <c r="I430"/>
  <c r="J430"/>
  <c r="F431"/>
  <c r="G431"/>
  <c r="H431"/>
  <c r="I431"/>
  <c r="B435"/>
  <c r="B437"/>
  <c r="E437"/>
  <c r="F437"/>
  <c r="B438"/>
  <c r="F438"/>
  <c r="B440"/>
  <c r="F440"/>
  <c r="B441"/>
  <c r="F445"/>
  <c r="G445"/>
  <c r="H445"/>
  <c r="I445"/>
  <c r="B451"/>
  <c r="B453"/>
  <c r="E453"/>
  <c r="F453"/>
  <c r="B454"/>
  <c r="F454"/>
  <c r="B456"/>
  <c r="F456"/>
  <c r="B457"/>
  <c r="F461"/>
  <c r="G461"/>
  <c r="H461"/>
  <c r="I461"/>
  <c r="F463"/>
  <c r="G463"/>
  <c r="H463"/>
  <c r="I463"/>
  <c r="J463"/>
  <c r="I464"/>
  <c r="J464"/>
  <c r="I465"/>
  <c r="J465"/>
  <c r="I466"/>
  <c r="J466"/>
  <c r="F467"/>
  <c r="G467"/>
  <c r="H467"/>
  <c r="I467"/>
  <c r="J467"/>
  <c r="I468"/>
  <c r="J468"/>
  <c r="I469"/>
  <c r="J469"/>
  <c r="F470"/>
  <c r="G470"/>
  <c r="H470"/>
  <c r="I470"/>
  <c r="J470"/>
  <c r="I471"/>
  <c r="J471"/>
  <c r="I472"/>
  <c r="J472"/>
  <c r="F473"/>
  <c r="G473"/>
  <c r="H473"/>
  <c r="I473"/>
  <c r="J473"/>
  <c r="I474"/>
  <c r="J474"/>
  <c r="I475"/>
  <c r="J475"/>
  <c r="I476"/>
  <c r="J476"/>
  <c r="I477"/>
  <c r="J477"/>
  <c r="I478"/>
  <c r="J478"/>
  <c r="I479"/>
  <c r="J479"/>
  <c r="F480"/>
  <c r="G480"/>
  <c r="H480"/>
  <c r="I480"/>
  <c r="J480"/>
  <c r="I481"/>
  <c r="J481"/>
  <c r="I482"/>
  <c r="J482"/>
  <c r="F483"/>
  <c r="G483"/>
  <c r="H483"/>
  <c r="I483"/>
  <c r="J483"/>
  <c r="I484"/>
  <c r="J484"/>
  <c r="I485"/>
  <c r="J485"/>
  <c r="I486"/>
  <c r="J486"/>
  <c r="I487"/>
  <c r="J487"/>
  <c r="I488"/>
  <c r="J488"/>
  <c r="I489"/>
  <c r="J489"/>
  <c r="I490"/>
  <c r="J490"/>
  <c r="I491"/>
  <c r="J491"/>
  <c r="I492"/>
  <c r="J492"/>
  <c r="I493"/>
  <c r="J493"/>
  <c r="I494"/>
  <c r="J494"/>
  <c r="I495"/>
  <c r="J495"/>
  <c r="I496"/>
  <c r="J496"/>
  <c r="I497"/>
  <c r="J497"/>
  <c r="I498"/>
  <c r="J498"/>
  <c r="F499"/>
  <c r="G499"/>
  <c r="H499"/>
  <c r="I499"/>
  <c r="J499"/>
  <c r="I500"/>
  <c r="J500"/>
  <c r="I501"/>
  <c r="J501"/>
  <c r="I502"/>
  <c r="J502"/>
  <c r="I503"/>
  <c r="J503"/>
  <c r="I504"/>
  <c r="J504"/>
  <c r="F505"/>
  <c r="G505"/>
  <c r="H505"/>
  <c r="I505"/>
  <c r="J505"/>
  <c r="I506"/>
  <c r="J506"/>
  <c r="I507"/>
  <c r="J507"/>
  <c r="I508"/>
  <c r="J508"/>
  <c r="I509"/>
  <c r="J509"/>
  <c r="I510"/>
  <c r="J510"/>
  <c r="I511"/>
  <c r="J511"/>
  <c r="I512"/>
  <c r="J512"/>
  <c r="I513"/>
  <c r="J513"/>
  <c r="F514"/>
  <c r="G514"/>
  <c r="H514"/>
  <c r="I514"/>
  <c r="J514"/>
  <c r="I515"/>
  <c r="J515"/>
  <c r="I516"/>
  <c r="J516"/>
  <c r="I517"/>
  <c r="J517"/>
  <c r="F518"/>
  <c r="G518"/>
  <c r="H518"/>
  <c r="I518"/>
  <c r="J518"/>
  <c r="I519"/>
  <c r="J519"/>
  <c r="I520"/>
  <c r="J520"/>
  <c r="I521"/>
  <c r="J521"/>
  <c r="I522"/>
  <c r="J522"/>
  <c r="F523"/>
  <c r="G523"/>
  <c r="H523"/>
  <c r="I523"/>
  <c r="J523"/>
  <c r="I524"/>
  <c r="J524"/>
  <c r="I525"/>
  <c r="J525"/>
  <c r="F526"/>
  <c r="G526"/>
  <c r="H526"/>
  <c r="I526"/>
  <c r="J526"/>
  <c r="I527"/>
  <c r="J527"/>
  <c r="I528"/>
  <c r="J528"/>
  <c r="I529"/>
  <c r="J529"/>
  <c r="I530"/>
  <c r="J530"/>
  <c r="I531"/>
  <c r="J531"/>
  <c r="I532"/>
  <c r="J532"/>
  <c r="F533"/>
  <c r="G533"/>
  <c r="H533"/>
  <c r="I533"/>
  <c r="J533"/>
  <c r="I534"/>
  <c r="J534"/>
  <c r="I535"/>
  <c r="J535"/>
  <c r="I536"/>
  <c r="J536"/>
  <c r="I537"/>
  <c r="J537"/>
  <c r="F538"/>
  <c r="G538"/>
  <c r="H538"/>
  <c r="I538"/>
  <c r="J538"/>
  <c r="I539"/>
  <c r="J539"/>
  <c r="I540"/>
  <c r="J540"/>
  <c r="I541"/>
  <c r="J541"/>
  <c r="I542"/>
  <c r="J542"/>
  <c r="F543"/>
  <c r="G543"/>
  <c r="H543"/>
  <c r="I543"/>
  <c r="J543"/>
  <c r="I544"/>
  <c r="J544"/>
  <c r="I545"/>
  <c r="J545"/>
  <c r="F546"/>
  <c r="G546"/>
  <c r="H546"/>
  <c r="I546"/>
  <c r="J546"/>
  <c r="I547"/>
  <c r="J547"/>
  <c r="I548"/>
  <c r="J548"/>
  <c r="I549"/>
  <c r="J549"/>
  <c r="I550"/>
  <c r="J550"/>
  <c r="I551"/>
  <c r="J551"/>
  <c r="I552"/>
  <c r="J552"/>
  <c r="I553"/>
  <c r="J553"/>
  <c r="I554"/>
  <c r="J554"/>
  <c r="I555"/>
  <c r="J555"/>
  <c r="I556"/>
  <c r="J556"/>
  <c r="I557"/>
  <c r="J557"/>
  <c r="I558"/>
  <c r="J558"/>
  <c r="I559"/>
  <c r="J559"/>
  <c r="I560"/>
  <c r="J560"/>
  <c r="I561"/>
  <c r="J561"/>
  <c r="I562"/>
  <c r="J562"/>
  <c r="I563"/>
  <c r="J563"/>
  <c r="I564"/>
  <c r="J564"/>
  <c r="I565"/>
  <c r="J565"/>
  <c r="I566"/>
  <c r="J566"/>
  <c r="I567"/>
  <c r="J567"/>
  <c r="F568"/>
  <c r="G568"/>
  <c r="H568"/>
  <c r="I568"/>
  <c r="J568"/>
  <c r="I569"/>
  <c r="J569"/>
  <c r="I570"/>
  <c r="J570"/>
  <c r="I571"/>
  <c r="J571"/>
  <c r="I572"/>
  <c r="J572"/>
  <c r="I573"/>
  <c r="J573"/>
  <c r="I574"/>
  <c r="J574"/>
  <c r="I575"/>
  <c r="J575"/>
  <c r="I576"/>
  <c r="J576"/>
  <c r="I577"/>
  <c r="J577"/>
  <c r="I578"/>
  <c r="J578"/>
  <c r="I579"/>
  <c r="J579"/>
  <c r="I580"/>
  <c r="J580"/>
  <c r="I581"/>
  <c r="J581"/>
  <c r="I582"/>
  <c r="J582"/>
  <c r="I583"/>
  <c r="J583"/>
  <c r="I584"/>
  <c r="J584"/>
  <c r="I585"/>
  <c r="J585"/>
  <c r="I586"/>
  <c r="J586"/>
  <c r="I587"/>
  <c r="J587"/>
  <c r="F588"/>
  <c r="G588"/>
  <c r="H588"/>
  <c r="I588"/>
  <c r="J588"/>
  <c r="I589"/>
  <c r="J589"/>
  <c r="I590"/>
  <c r="J590"/>
  <c r="I591"/>
  <c r="J591"/>
  <c r="I592"/>
  <c r="J592"/>
  <c r="F593"/>
  <c r="G593"/>
  <c r="H593"/>
  <c r="I593"/>
  <c r="J593"/>
  <c r="I594"/>
  <c r="J594"/>
  <c r="I595"/>
  <c r="J595"/>
  <c r="I596"/>
  <c r="J596"/>
  <c r="I597"/>
  <c r="J597"/>
  <c r="I598"/>
  <c r="J598"/>
  <c r="F599"/>
  <c r="G599"/>
  <c r="H599"/>
  <c r="I599"/>
  <c r="E600"/>
  <c r="B614"/>
  <c r="B616"/>
  <c r="E616"/>
  <c r="F616"/>
  <c r="B617"/>
  <c r="F617"/>
  <c r="B619"/>
  <c r="F619"/>
  <c r="B620"/>
  <c r="C626"/>
  <c r="C627"/>
  <c r="F630"/>
  <c r="G630"/>
  <c r="H630"/>
  <c r="L630"/>
  <c r="M630"/>
  <c r="X630"/>
  <c r="I631"/>
  <c r="J631"/>
  <c r="N631"/>
  <c r="O631"/>
  <c r="O630" s="1"/>
  <c r="X631"/>
  <c r="I632"/>
  <c r="J632" s="1"/>
  <c r="N632"/>
  <c r="O632" s="1"/>
  <c r="X632"/>
  <c r="F633"/>
  <c r="G633"/>
  <c r="H633"/>
  <c r="L633"/>
  <c r="M633"/>
  <c r="X633"/>
  <c r="I634"/>
  <c r="J634"/>
  <c r="N634"/>
  <c r="O634"/>
  <c r="O633" s="1"/>
  <c r="X634"/>
  <c r="I635"/>
  <c r="J635" s="1"/>
  <c r="N635"/>
  <c r="O635" s="1"/>
  <c r="X635"/>
  <c r="I636"/>
  <c r="J636"/>
  <c r="N636"/>
  <c r="O636"/>
  <c r="X636"/>
  <c r="I637"/>
  <c r="J637" s="1"/>
  <c r="N637"/>
  <c r="O637" s="1"/>
  <c r="X637"/>
  <c r="I638"/>
  <c r="J638"/>
  <c r="N638"/>
  <c r="O638"/>
  <c r="X638"/>
  <c r="F639"/>
  <c r="G639"/>
  <c r="H639"/>
  <c r="L639"/>
  <c r="M639"/>
  <c r="X639"/>
  <c r="I640"/>
  <c r="I639" s="1"/>
  <c r="J639" s="1"/>
  <c r="N640"/>
  <c r="N639" s="1"/>
  <c r="X640"/>
  <c r="I641"/>
  <c r="J641"/>
  <c r="N641"/>
  <c r="O641"/>
  <c r="X641"/>
  <c r="I642"/>
  <c r="J642" s="1"/>
  <c r="N642"/>
  <c r="O642" s="1"/>
  <c r="X642"/>
  <c r="I643"/>
  <c r="J643"/>
  <c r="N643"/>
  <c r="O643"/>
  <c r="X643"/>
  <c r="I644"/>
  <c r="J644" s="1"/>
  <c r="N644"/>
  <c r="O644" s="1"/>
  <c r="X644"/>
  <c r="I645"/>
  <c r="J645"/>
  <c r="N645"/>
  <c r="O645"/>
  <c r="X645"/>
  <c r="I646"/>
  <c r="J646" s="1"/>
  <c r="N646"/>
  <c r="O646" s="1"/>
  <c r="X646"/>
  <c r="I647"/>
  <c r="J647"/>
  <c r="N647"/>
  <c r="O647"/>
  <c r="X647"/>
  <c r="F648"/>
  <c r="G648"/>
  <c r="H648"/>
  <c r="L648"/>
  <c r="M648"/>
  <c r="Q648"/>
  <c r="R648"/>
  <c r="U648"/>
  <c r="V648"/>
  <c r="W648"/>
  <c r="I649"/>
  <c r="I648" s="1"/>
  <c r="J648" s="1"/>
  <c r="J649"/>
  <c r="N649"/>
  <c r="N648" s="1"/>
  <c r="O649"/>
  <c r="S649"/>
  <c r="S648" s="1"/>
  <c r="T649"/>
  <c r="I650"/>
  <c r="J650" s="1"/>
  <c r="N650"/>
  <c r="O650" s="1"/>
  <c r="S650"/>
  <c r="T650" s="1"/>
  <c r="X650" s="1"/>
  <c r="I651"/>
  <c r="J651"/>
  <c r="N651"/>
  <c r="O651"/>
  <c r="S651"/>
  <c r="T651"/>
  <c r="X651" s="1"/>
  <c r="I652"/>
  <c r="J652" s="1"/>
  <c r="N652"/>
  <c r="O652" s="1"/>
  <c r="S652"/>
  <c r="T652" s="1"/>
  <c r="X652" s="1"/>
  <c r="I653"/>
  <c r="J653"/>
  <c r="N653"/>
  <c r="O653"/>
  <c r="S653"/>
  <c r="T653"/>
  <c r="X653" s="1"/>
  <c r="I654"/>
  <c r="J654" s="1"/>
  <c r="N654"/>
  <c r="O654" s="1"/>
  <c r="S654"/>
  <c r="T654" s="1"/>
  <c r="X654" s="1"/>
  <c r="I655"/>
  <c r="J655"/>
  <c r="N655"/>
  <c r="O655"/>
  <c r="S655"/>
  <c r="T655"/>
  <c r="X655" s="1"/>
  <c r="I656"/>
  <c r="J656" s="1"/>
  <c r="N656"/>
  <c r="O656" s="1"/>
  <c r="S656"/>
  <c r="T656" s="1"/>
  <c r="X656" s="1"/>
  <c r="I657"/>
  <c r="J657"/>
  <c r="N657"/>
  <c r="O657"/>
  <c r="X657"/>
  <c r="I658"/>
  <c r="J658" s="1"/>
  <c r="N658"/>
  <c r="O658" s="1"/>
  <c r="X658"/>
  <c r="I659"/>
  <c r="J659"/>
  <c r="N659"/>
  <c r="O659"/>
  <c r="X659"/>
  <c r="I660"/>
  <c r="J660" s="1"/>
  <c r="N660"/>
  <c r="O660" s="1"/>
  <c r="S660"/>
  <c r="T660" s="1"/>
  <c r="X660" s="1"/>
  <c r="I661"/>
  <c r="J661"/>
  <c r="N661"/>
  <c r="O661"/>
  <c r="X661"/>
  <c r="I662"/>
  <c r="J662" s="1"/>
  <c r="N662"/>
  <c r="O662" s="1"/>
  <c r="S662"/>
  <c r="T662" s="1"/>
  <c r="X662" s="1"/>
  <c r="I663"/>
  <c r="J663"/>
  <c r="N663"/>
  <c r="O663"/>
  <c r="S663"/>
  <c r="T663"/>
  <c r="X663" s="1"/>
  <c r="I664"/>
  <c r="J664" s="1"/>
  <c r="N664"/>
  <c r="O664" s="1"/>
  <c r="X664"/>
  <c r="I665"/>
  <c r="J665"/>
  <c r="N665"/>
  <c r="O665"/>
  <c r="S665"/>
  <c r="T665"/>
  <c r="X665" s="1"/>
  <c r="F666"/>
  <c r="G666"/>
  <c r="H666"/>
  <c r="L666"/>
  <c r="M666"/>
  <c r="X666"/>
  <c r="I667"/>
  <c r="I666" s="1"/>
  <c r="J666" s="1"/>
  <c r="N667"/>
  <c r="N666" s="1"/>
  <c r="X667"/>
  <c r="I668"/>
  <c r="J668"/>
  <c r="N668"/>
  <c r="O668"/>
  <c r="X668"/>
  <c r="I669"/>
  <c r="J669" s="1"/>
  <c r="N669"/>
  <c r="O669" s="1"/>
  <c r="X669"/>
  <c r="F670"/>
  <c r="G670"/>
  <c r="H670"/>
  <c r="L670"/>
  <c r="M670"/>
  <c r="X670"/>
  <c r="I671"/>
  <c r="J671"/>
  <c r="N671"/>
  <c r="O671"/>
  <c r="X671"/>
  <c r="I672"/>
  <c r="J672" s="1"/>
  <c r="N672"/>
  <c r="O672" s="1"/>
  <c r="X672"/>
  <c r="I673"/>
  <c r="J673"/>
  <c r="N673"/>
  <c r="O673"/>
  <c r="X673"/>
  <c r="I674"/>
  <c r="J674" s="1"/>
  <c r="N674"/>
  <c r="O674" s="1"/>
  <c r="X674"/>
  <c r="I675"/>
  <c r="J675"/>
  <c r="N675"/>
  <c r="O675"/>
  <c r="X675"/>
  <c r="F676"/>
  <c r="G676"/>
  <c r="H676"/>
  <c r="L676"/>
  <c r="M676"/>
  <c r="X676"/>
  <c r="I677"/>
  <c r="I676" s="1"/>
  <c r="J676" s="1"/>
  <c r="N677"/>
  <c r="N676" s="1"/>
  <c r="X677"/>
  <c r="I678"/>
  <c r="J678"/>
  <c r="N678"/>
  <c r="O678"/>
  <c r="X678"/>
  <c r="I679"/>
  <c r="J679" s="1"/>
  <c r="N679"/>
  <c r="O679" s="1"/>
  <c r="X679"/>
  <c r="I680"/>
  <c r="J680"/>
  <c r="N680"/>
  <c r="O680"/>
  <c r="X680"/>
  <c r="I681"/>
  <c r="J681" s="1"/>
  <c r="N681"/>
  <c r="O681" s="1"/>
  <c r="X681"/>
  <c r="I682"/>
  <c r="J682"/>
  <c r="N682"/>
  <c r="O682"/>
  <c r="X682"/>
  <c r="F683"/>
  <c r="G683"/>
  <c r="H683"/>
  <c r="L683"/>
  <c r="M683"/>
  <c r="X683"/>
  <c r="I684"/>
  <c r="I683" s="1"/>
  <c r="J683" s="1"/>
  <c r="N684"/>
  <c r="N683" s="1"/>
  <c r="X684"/>
  <c r="I685"/>
  <c r="J685"/>
  <c r="N685"/>
  <c r="O685"/>
  <c r="X685"/>
  <c r="I686"/>
  <c r="J686" s="1"/>
  <c r="N686"/>
  <c r="O686" s="1"/>
  <c r="X686"/>
  <c r="I687"/>
  <c r="J687"/>
  <c r="N687"/>
  <c r="O687"/>
  <c r="X687"/>
  <c r="I688"/>
  <c r="J688" s="1"/>
  <c r="N688"/>
  <c r="O688" s="1"/>
  <c r="X688"/>
  <c r="I689"/>
  <c r="J689"/>
  <c r="N689"/>
  <c r="O689"/>
  <c r="X689"/>
  <c r="I690"/>
  <c r="J690" s="1"/>
  <c r="N690"/>
  <c r="O690" s="1"/>
  <c r="X690"/>
  <c r="I691"/>
  <c r="J691"/>
  <c r="N691"/>
  <c r="O691"/>
  <c r="X691"/>
  <c r="F692"/>
  <c r="G692"/>
  <c r="H692"/>
  <c r="X692"/>
  <c r="I693"/>
  <c r="I692" s="1"/>
  <c r="J692" s="1"/>
  <c r="X693"/>
  <c r="I694"/>
  <c r="J694"/>
  <c r="X694"/>
  <c r="I695"/>
  <c r="J695" s="1"/>
  <c r="X695"/>
  <c r="I696"/>
  <c r="J696"/>
  <c r="X696"/>
  <c r="I697"/>
  <c r="J697" s="1"/>
  <c r="X697"/>
  <c r="I698"/>
  <c r="J698"/>
  <c r="X698"/>
  <c r="I699"/>
  <c r="J699" s="1"/>
  <c r="N699"/>
  <c r="O699" s="1"/>
  <c r="S699"/>
  <c r="T699" s="1"/>
  <c r="X699" s="1"/>
  <c r="I700"/>
  <c r="J700"/>
  <c r="N700"/>
  <c r="O700"/>
  <c r="X700"/>
  <c r="I701"/>
  <c r="J701" s="1"/>
  <c r="X701"/>
  <c r="F702"/>
  <c r="G702"/>
  <c r="H702"/>
  <c r="L702"/>
  <c r="M702"/>
  <c r="Q702"/>
  <c r="R702"/>
  <c r="U702"/>
  <c r="V702"/>
  <c r="W702"/>
  <c r="I703"/>
  <c r="J703" s="1"/>
  <c r="N703"/>
  <c r="O703" s="1"/>
  <c r="S703"/>
  <c r="T703" s="1"/>
  <c r="I704"/>
  <c r="J704"/>
  <c r="N704"/>
  <c r="O704"/>
  <c r="S704"/>
  <c r="T704"/>
  <c r="X704" s="1"/>
  <c r="I705"/>
  <c r="J705" s="1"/>
  <c r="N705"/>
  <c r="O705" s="1"/>
  <c r="S705"/>
  <c r="T705" s="1"/>
  <c r="X705" s="1"/>
  <c r="I706"/>
  <c r="J706"/>
  <c r="N706"/>
  <c r="O706"/>
  <c r="S706"/>
  <c r="T706"/>
  <c r="X706" s="1"/>
  <c r="I707"/>
  <c r="J707" s="1"/>
  <c r="N707"/>
  <c r="O707" s="1"/>
  <c r="S707"/>
  <c r="T707" s="1"/>
  <c r="X707" s="1"/>
  <c r="I708"/>
  <c r="J708"/>
  <c r="N708"/>
  <c r="O708"/>
  <c r="S708"/>
  <c r="T708"/>
  <c r="X708" s="1"/>
  <c r="F709"/>
  <c r="G709"/>
  <c r="H709"/>
  <c r="L709"/>
  <c r="M709"/>
  <c r="Q709"/>
  <c r="R709"/>
  <c r="U709"/>
  <c r="V709"/>
  <c r="W709"/>
  <c r="I710"/>
  <c r="I709" s="1"/>
  <c r="J709" s="1"/>
  <c r="J710"/>
  <c r="N710"/>
  <c r="N709" s="1"/>
  <c r="O710"/>
  <c r="S710"/>
  <c r="S709" s="1"/>
  <c r="T710"/>
  <c r="X710" s="1"/>
  <c r="I711"/>
  <c r="J711" s="1"/>
  <c r="N711"/>
  <c r="O711" s="1"/>
  <c r="S711"/>
  <c r="T711" s="1"/>
  <c r="X711" s="1"/>
  <c r="I712"/>
  <c r="J712"/>
  <c r="N712"/>
  <c r="O712"/>
  <c r="S712"/>
  <c r="T712"/>
  <c r="X712" s="1"/>
  <c r="I713"/>
  <c r="J713" s="1"/>
  <c r="N713"/>
  <c r="O713" s="1"/>
  <c r="S713"/>
  <c r="T713" s="1"/>
  <c r="X713" s="1"/>
  <c r="I714"/>
  <c r="J714"/>
  <c r="N714"/>
  <c r="O714"/>
  <c r="S714"/>
  <c r="T714"/>
  <c r="X714" s="1"/>
  <c r="I715"/>
  <c r="J715" s="1"/>
  <c r="N715"/>
  <c r="O715" s="1"/>
  <c r="S715"/>
  <c r="T715" s="1"/>
  <c r="X715" s="1"/>
  <c r="F716"/>
  <c r="G716"/>
  <c r="H716"/>
  <c r="X716"/>
  <c r="I717"/>
  <c r="J717"/>
  <c r="X717"/>
  <c r="I718"/>
  <c r="J718" s="1"/>
  <c r="X718"/>
  <c r="I719"/>
  <c r="J719"/>
  <c r="N719"/>
  <c r="O719"/>
  <c r="S719"/>
  <c r="T719"/>
  <c r="X719" s="1"/>
  <c r="F720"/>
  <c r="G720"/>
  <c r="H720"/>
  <c r="L720"/>
  <c r="M720"/>
  <c r="Q720"/>
  <c r="R720"/>
  <c r="U720"/>
  <c r="V720"/>
  <c r="W720"/>
  <c r="I721"/>
  <c r="I720" s="1"/>
  <c r="J720" s="1"/>
  <c r="J721"/>
  <c r="N721"/>
  <c r="N720" s="1"/>
  <c r="O721"/>
  <c r="S721"/>
  <c r="S720" s="1"/>
  <c r="T721"/>
  <c r="X721" s="1"/>
  <c r="I722"/>
  <c r="J722" s="1"/>
  <c r="N722"/>
  <c r="O722" s="1"/>
  <c r="S722"/>
  <c r="T722" s="1"/>
  <c r="X722" s="1"/>
  <c r="I723"/>
  <c r="J723"/>
  <c r="N723"/>
  <c r="O723"/>
  <c r="S723"/>
  <c r="T723"/>
  <c r="X723" s="1"/>
  <c r="I724"/>
  <c r="J724" s="1"/>
  <c r="N724"/>
  <c r="O724" s="1"/>
  <c r="S724"/>
  <c r="T724" s="1"/>
  <c r="X724" s="1"/>
  <c r="I725"/>
  <c r="J725"/>
  <c r="N725"/>
  <c r="O725"/>
  <c r="S725"/>
  <c r="T725"/>
  <c r="X725" s="1"/>
  <c r="I726"/>
  <c r="J726" s="1"/>
  <c r="N726"/>
  <c r="O726" s="1"/>
  <c r="S726"/>
  <c r="T726" s="1"/>
  <c r="X726" s="1"/>
  <c r="I727"/>
  <c r="J727"/>
  <c r="N727"/>
  <c r="O727"/>
  <c r="S727"/>
  <c r="T727"/>
  <c r="X727" s="1"/>
  <c r="F728"/>
  <c r="G728"/>
  <c r="H728"/>
  <c r="L728"/>
  <c r="M728"/>
  <c r="Q728"/>
  <c r="R728"/>
  <c r="U728"/>
  <c r="V728"/>
  <c r="W728"/>
  <c r="I729"/>
  <c r="I728" s="1"/>
  <c r="J728" s="1"/>
  <c r="J729"/>
  <c r="N729"/>
  <c r="N728" s="1"/>
  <c r="O729"/>
  <c r="S729"/>
  <c r="S728" s="1"/>
  <c r="T729"/>
  <c r="X729" s="1"/>
  <c r="I730"/>
  <c r="J730" s="1"/>
  <c r="N730"/>
  <c r="O730" s="1"/>
  <c r="S730"/>
  <c r="T730" s="1"/>
  <c r="X730" s="1"/>
  <c r="I731"/>
  <c r="J731"/>
  <c r="N731"/>
  <c r="O731"/>
  <c r="S731"/>
  <c r="T731"/>
  <c r="X731" s="1"/>
  <c r="F732"/>
  <c r="G732"/>
  <c r="H732"/>
  <c r="L732"/>
  <c r="M732"/>
  <c r="Q732"/>
  <c r="R732"/>
  <c r="U732"/>
  <c r="V732"/>
  <c r="W732"/>
  <c r="I733"/>
  <c r="I732" s="1"/>
  <c r="J732" s="1"/>
  <c r="J733"/>
  <c r="N733"/>
  <c r="N732" s="1"/>
  <c r="O733"/>
  <c r="S733"/>
  <c r="S732" s="1"/>
  <c r="T733"/>
  <c r="X733" s="1"/>
  <c r="I734"/>
  <c r="J734" s="1"/>
  <c r="N734"/>
  <c r="O734" s="1"/>
  <c r="S734"/>
  <c r="T734" s="1"/>
  <c r="X734" s="1"/>
  <c r="I735"/>
  <c r="J735"/>
  <c r="N735"/>
  <c r="O735"/>
  <c r="S735"/>
  <c r="T735"/>
  <c r="X735" s="1"/>
  <c r="I736"/>
  <c r="J736" s="1"/>
  <c r="N736"/>
  <c r="O736" s="1"/>
  <c r="S736"/>
  <c r="T736" s="1"/>
  <c r="X736" s="1"/>
  <c r="F737"/>
  <c r="G737"/>
  <c r="H737"/>
  <c r="L737"/>
  <c r="M737"/>
  <c r="Q737"/>
  <c r="R737"/>
  <c r="U737"/>
  <c r="V737"/>
  <c r="W737"/>
  <c r="I738"/>
  <c r="J738" s="1"/>
  <c r="N738"/>
  <c r="O738" s="1"/>
  <c r="O737" s="1"/>
  <c r="S738"/>
  <c r="T738" s="1"/>
  <c r="I739"/>
  <c r="J739"/>
  <c r="N739"/>
  <c r="O739"/>
  <c r="S739"/>
  <c r="T739"/>
  <c r="X739" s="1"/>
  <c r="I740"/>
  <c r="J740" s="1"/>
  <c r="X740"/>
  <c r="J741"/>
  <c r="I742"/>
  <c r="J742" s="1"/>
  <c r="N742"/>
  <c r="O742" s="1"/>
  <c r="S742"/>
  <c r="T742" s="1"/>
  <c r="X742" s="1"/>
  <c r="J743"/>
  <c r="J744"/>
  <c r="J745"/>
  <c r="F746"/>
  <c r="G746"/>
  <c r="H746"/>
  <c r="K746"/>
  <c r="L746"/>
  <c r="M746"/>
  <c r="Q746"/>
  <c r="R746"/>
  <c r="U746"/>
  <c r="V746"/>
  <c r="W746"/>
  <c r="J750"/>
  <c r="B753"/>
  <c r="B755"/>
  <c r="E755"/>
  <c r="F755"/>
  <c r="B756"/>
  <c r="F756"/>
  <c r="B758"/>
  <c r="R258" s="1"/>
  <c r="F758"/>
  <c r="B759"/>
  <c r="C765"/>
  <c r="C766"/>
  <c r="F769"/>
  <c r="G769"/>
  <c r="H769"/>
  <c r="L769"/>
  <c r="M769"/>
  <c r="X769"/>
  <c r="I770"/>
  <c r="X770"/>
  <c r="I771"/>
  <c r="J771"/>
  <c r="N771"/>
  <c r="O771"/>
  <c r="X771"/>
  <c r="F772"/>
  <c r="G772"/>
  <c r="H772"/>
  <c r="L772"/>
  <c r="M772"/>
  <c r="X772"/>
  <c r="I773"/>
  <c r="X773"/>
  <c r="I774"/>
  <c r="J774"/>
  <c r="N774"/>
  <c r="O774"/>
  <c r="X774"/>
  <c r="I775"/>
  <c r="X775"/>
  <c r="I776"/>
  <c r="J776"/>
  <c r="N776"/>
  <c r="O776"/>
  <c r="X776"/>
  <c r="I777"/>
  <c r="X777"/>
  <c r="F778"/>
  <c r="G778"/>
  <c r="H778"/>
  <c r="L778"/>
  <c r="M778"/>
  <c r="X778"/>
  <c r="I779"/>
  <c r="J779"/>
  <c r="N779"/>
  <c r="O779"/>
  <c r="X779"/>
  <c r="I780"/>
  <c r="X780"/>
  <c r="I781"/>
  <c r="J781"/>
  <c r="N781"/>
  <c r="O781"/>
  <c r="X781"/>
  <c r="I782"/>
  <c r="X782"/>
  <c r="I783"/>
  <c r="J783"/>
  <c r="N783"/>
  <c r="O783"/>
  <c r="X783"/>
  <c r="I784"/>
  <c r="X784"/>
  <c r="I785"/>
  <c r="J785"/>
  <c r="N785"/>
  <c r="O785"/>
  <c r="X785"/>
  <c r="I786"/>
  <c r="X786"/>
  <c r="F787"/>
  <c r="G787"/>
  <c r="H787"/>
  <c r="L787"/>
  <c r="M787"/>
  <c r="Q787"/>
  <c r="Q885" s="1"/>
  <c r="R787"/>
  <c r="U787"/>
  <c r="V787"/>
  <c r="W787"/>
  <c r="I788"/>
  <c r="I789"/>
  <c r="J789"/>
  <c r="N789"/>
  <c r="O789"/>
  <c r="S789"/>
  <c r="T789"/>
  <c r="X789" s="1"/>
  <c r="I790"/>
  <c r="I791"/>
  <c r="J791"/>
  <c r="N791"/>
  <c r="O791"/>
  <c r="S791"/>
  <c r="T791"/>
  <c r="X791" s="1"/>
  <c r="I792"/>
  <c r="I793"/>
  <c r="J793"/>
  <c r="N793"/>
  <c r="O793"/>
  <c r="S793"/>
  <c r="T793"/>
  <c r="X793" s="1"/>
  <c r="I794"/>
  <c r="I795"/>
  <c r="J795"/>
  <c r="N795"/>
  <c r="O795"/>
  <c r="S795"/>
  <c r="T795"/>
  <c r="X795" s="1"/>
  <c r="I796"/>
  <c r="X796"/>
  <c r="I797"/>
  <c r="J797"/>
  <c r="N797"/>
  <c r="O797"/>
  <c r="X797"/>
  <c r="I798"/>
  <c r="X798"/>
  <c r="I799"/>
  <c r="J799"/>
  <c r="N799"/>
  <c r="O799"/>
  <c r="S799"/>
  <c r="T799"/>
  <c r="X799" s="1"/>
  <c r="I800"/>
  <c r="J800" s="1"/>
  <c r="N800"/>
  <c r="O800" s="1"/>
  <c r="X800"/>
  <c r="I801"/>
  <c r="J801"/>
  <c r="N801"/>
  <c r="O801"/>
  <c r="S801"/>
  <c r="T801"/>
  <c r="X801" s="1"/>
  <c r="I802"/>
  <c r="I803"/>
  <c r="J803"/>
  <c r="N803"/>
  <c r="O803"/>
  <c r="X803"/>
  <c r="I804"/>
  <c r="J804" s="1"/>
  <c r="N804"/>
  <c r="O804" s="1"/>
  <c r="S804"/>
  <c r="T804" s="1"/>
  <c r="X804"/>
  <c r="F805"/>
  <c r="G805"/>
  <c r="H805"/>
  <c r="I805"/>
  <c r="J805" s="1"/>
  <c r="L805"/>
  <c r="M805"/>
  <c r="X805"/>
  <c r="I806"/>
  <c r="J806"/>
  <c r="N806"/>
  <c r="O806"/>
  <c r="X806"/>
  <c r="I807"/>
  <c r="X807"/>
  <c r="I808"/>
  <c r="J808"/>
  <c r="N808"/>
  <c r="O808"/>
  <c r="X808"/>
  <c r="F809"/>
  <c r="G809"/>
  <c r="H809"/>
  <c r="L809"/>
  <c r="M809"/>
  <c r="X809"/>
  <c r="I810"/>
  <c r="X810"/>
  <c r="I811"/>
  <c r="J811"/>
  <c r="N811"/>
  <c r="O811"/>
  <c r="X811"/>
  <c r="I812"/>
  <c r="X812"/>
  <c r="I813"/>
  <c r="J813"/>
  <c r="N813"/>
  <c r="O813"/>
  <c r="X813"/>
  <c r="I814"/>
  <c r="X814"/>
  <c r="F815"/>
  <c r="G815"/>
  <c r="H815"/>
  <c r="I815"/>
  <c r="J815" s="1"/>
  <c r="L815"/>
  <c r="M815"/>
  <c r="X815"/>
  <c r="I816"/>
  <c r="J816"/>
  <c r="N816"/>
  <c r="O816"/>
  <c r="X816"/>
  <c r="I817"/>
  <c r="X817"/>
  <c r="I818"/>
  <c r="J818"/>
  <c r="N818"/>
  <c r="O818"/>
  <c r="X818"/>
  <c r="I819"/>
  <c r="X819"/>
  <c r="I820"/>
  <c r="J820"/>
  <c r="N820"/>
  <c r="O820"/>
  <c r="X820"/>
  <c r="I821"/>
  <c r="X821"/>
  <c r="F822"/>
  <c r="G822"/>
  <c r="H822"/>
  <c r="L822"/>
  <c r="M822"/>
  <c r="X822"/>
  <c r="I823"/>
  <c r="J823"/>
  <c r="N823"/>
  <c r="O823"/>
  <c r="X823"/>
  <c r="I824"/>
  <c r="X824"/>
  <c r="I825"/>
  <c r="J825"/>
  <c r="N825"/>
  <c r="O825"/>
  <c r="X825"/>
  <c r="I826"/>
  <c r="X826"/>
  <c r="I827"/>
  <c r="J827"/>
  <c r="N827"/>
  <c r="O827"/>
  <c r="X827"/>
  <c r="I828"/>
  <c r="X828"/>
  <c r="I829"/>
  <c r="J829"/>
  <c r="N829"/>
  <c r="O829"/>
  <c r="X829"/>
  <c r="I830"/>
  <c r="X830"/>
  <c r="F831"/>
  <c r="G831"/>
  <c r="H831"/>
  <c r="X831"/>
  <c r="I832"/>
  <c r="J832"/>
  <c r="X832"/>
  <c r="I833"/>
  <c r="J833" s="1"/>
  <c r="X833"/>
  <c r="I834"/>
  <c r="J834"/>
  <c r="X834"/>
  <c r="I835"/>
  <c r="J835" s="1"/>
  <c r="X835"/>
  <c r="I836"/>
  <c r="J836"/>
  <c r="X836"/>
  <c r="I837"/>
  <c r="J837" s="1"/>
  <c r="X837"/>
  <c r="I838"/>
  <c r="J838"/>
  <c r="N838"/>
  <c r="O838"/>
  <c r="S838"/>
  <c r="T838"/>
  <c r="X838" s="1"/>
  <c r="I839"/>
  <c r="J839" s="1"/>
  <c r="N839"/>
  <c r="O839" s="1"/>
  <c r="X839"/>
  <c r="I840"/>
  <c r="J840"/>
  <c r="X840"/>
  <c r="F841"/>
  <c r="G841"/>
  <c r="H841"/>
  <c r="L841"/>
  <c r="M841"/>
  <c r="Q841"/>
  <c r="R841"/>
  <c r="U841"/>
  <c r="V841"/>
  <c r="W841"/>
  <c r="I842"/>
  <c r="J842"/>
  <c r="N842"/>
  <c r="O842"/>
  <c r="S842"/>
  <c r="T842"/>
  <c r="X842" s="1"/>
  <c r="I843"/>
  <c r="J843" s="1"/>
  <c r="N843"/>
  <c r="O843" s="1"/>
  <c r="S843"/>
  <c r="T843" s="1"/>
  <c r="X843"/>
  <c r="I844"/>
  <c r="J844"/>
  <c r="N844"/>
  <c r="O844"/>
  <c r="S844"/>
  <c r="T844"/>
  <c r="X844" s="1"/>
  <c r="I845"/>
  <c r="J845" s="1"/>
  <c r="N845"/>
  <c r="O845" s="1"/>
  <c r="S845"/>
  <c r="T845" s="1"/>
  <c r="X845"/>
  <c r="I846"/>
  <c r="J846"/>
  <c r="N846"/>
  <c r="O846"/>
  <c r="S846"/>
  <c r="T846"/>
  <c r="X846" s="1"/>
  <c r="I847"/>
  <c r="J847" s="1"/>
  <c r="N847"/>
  <c r="O847" s="1"/>
  <c r="S847"/>
  <c r="T847" s="1"/>
  <c r="X847"/>
  <c r="F848"/>
  <c r="G848"/>
  <c r="H848"/>
  <c r="I848"/>
  <c r="J848" s="1"/>
  <c r="L848"/>
  <c r="M848"/>
  <c r="Q848"/>
  <c r="R848"/>
  <c r="U848"/>
  <c r="V848"/>
  <c r="W848"/>
  <c r="I849"/>
  <c r="S849"/>
  <c r="I850"/>
  <c r="J850"/>
  <c r="N850"/>
  <c r="O850"/>
  <c r="S850"/>
  <c r="T850"/>
  <c r="X850" s="1"/>
  <c r="I851"/>
  <c r="S851"/>
  <c r="T851" s="1"/>
  <c r="X851" s="1"/>
  <c r="I852"/>
  <c r="J852"/>
  <c r="N852"/>
  <c r="O852"/>
  <c r="S852"/>
  <c r="T852"/>
  <c r="X852" s="1"/>
  <c r="I853"/>
  <c r="S853"/>
  <c r="T853" s="1"/>
  <c r="X853" s="1"/>
  <c r="I854"/>
  <c r="J854"/>
  <c r="N854"/>
  <c r="O854"/>
  <c r="S854"/>
  <c r="T854"/>
  <c r="X854" s="1"/>
  <c r="F855"/>
  <c r="G855"/>
  <c r="H855"/>
  <c r="X855"/>
  <c r="I856"/>
  <c r="X856"/>
  <c r="I857"/>
  <c r="J857"/>
  <c r="X857"/>
  <c r="I858"/>
  <c r="F859"/>
  <c r="G859"/>
  <c r="H859"/>
  <c r="L859"/>
  <c r="M859"/>
  <c r="Q859"/>
  <c r="R859"/>
  <c r="U859"/>
  <c r="U885" s="1"/>
  <c r="V859"/>
  <c r="W859"/>
  <c r="W885" s="1"/>
  <c r="I860"/>
  <c r="J860" s="1"/>
  <c r="N860"/>
  <c r="S860"/>
  <c r="T860" s="1"/>
  <c r="X860"/>
  <c r="I861"/>
  <c r="J861"/>
  <c r="N861"/>
  <c r="O861"/>
  <c r="S861"/>
  <c r="T861"/>
  <c r="X861" s="1"/>
  <c r="I862"/>
  <c r="J862" s="1"/>
  <c r="N862"/>
  <c r="O862" s="1"/>
  <c r="S862"/>
  <c r="T862" s="1"/>
  <c r="X862"/>
  <c r="I863"/>
  <c r="J863"/>
  <c r="N863"/>
  <c r="O863"/>
  <c r="S863"/>
  <c r="T863"/>
  <c r="X863" s="1"/>
  <c r="I864"/>
  <c r="J864" s="1"/>
  <c r="N864"/>
  <c r="O864" s="1"/>
  <c r="S864"/>
  <c r="T864" s="1"/>
  <c r="X864"/>
  <c r="I865"/>
  <c r="J865"/>
  <c r="N865"/>
  <c r="O865"/>
  <c r="S865"/>
  <c r="T865"/>
  <c r="X865" s="1"/>
  <c r="I866"/>
  <c r="J866" s="1"/>
  <c r="N866"/>
  <c r="O866" s="1"/>
  <c r="S866"/>
  <c r="T866" s="1"/>
  <c r="X866"/>
  <c r="F867"/>
  <c r="G867"/>
  <c r="H867"/>
  <c r="I867"/>
  <c r="J867" s="1"/>
  <c r="L867"/>
  <c r="M867"/>
  <c r="Q867"/>
  <c r="R867"/>
  <c r="U867"/>
  <c r="V867"/>
  <c r="W867"/>
  <c r="I868"/>
  <c r="S868"/>
  <c r="I869"/>
  <c r="J869"/>
  <c r="N869"/>
  <c r="O869"/>
  <c r="S869"/>
  <c r="T869"/>
  <c r="X869" s="1"/>
  <c r="I870"/>
  <c r="S870"/>
  <c r="T870" s="1"/>
  <c r="X870" s="1"/>
  <c r="F871"/>
  <c r="G871"/>
  <c r="H871"/>
  <c r="L871"/>
  <c r="M871"/>
  <c r="Q871"/>
  <c r="R871"/>
  <c r="U871"/>
  <c r="V871"/>
  <c r="W871"/>
  <c r="I872"/>
  <c r="J872" s="1"/>
  <c r="N872"/>
  <c r="O872" s="1"/>
  <c r="S872"/>
  <c r="T872" s="1"/>
  <c r="X872"/>
  <c r="I873"/>
  <c r="J873"/>
  <c r="N873"/>
  <c r="O873"/>
  <c r="S873"/>
  <c r="T873"/>
  <c r="X873" s="1"/>
  <c r="I874"/>
  <c r="I875"/>
  <c r="J875"/>
  <c r="N875"/>
  <c r="O875"/>
  <c r="S875"/>
  <c r="T875"/>
  <c r="X875" s="1"/>
  <c r="F876"/>
  <c r="G876"/>
  <c r="H876"/>
  <c r="L876"/>
  <c r="M876"/>
  <c r="Q876"/>
  <c r="R876"/>
  <c r="U876"/>
  <c r="V876"/>
  <c r="W876"/>
  <c r="I877"/>
  <c r="J877"/>
  <c r="N877"/>
  <c r="O877"/>
  <c r="S877"/>
  <c r="T877"/>
  <c r="X877" s="1"/>
  <c r="I878"/>
  <c r="S878"/>
  <c r="T878" s="1"/>
  <c r="X878" s="1"/>
  <c r="I879"/>
  <c r="J879"/>
  <c r="X879"/>
  <c r="J880"/>
  <c r="I881"/>
  <c r="J881"/>
  <c r="N881"/>
  <c r="O881"/>
  <c r="S881"/>
  <c r="T881"/>
  <c r="X881" s="1"/>
  <c r="J882"/>
  <c r="J883"/>
  <c r="J884"/>
  <c r="K885"/>
  <c r="M885"/>
  <c r="R885"/>
  <c r="V885"/>
  <c r="J889"/>
  <c r="B892"/>
  <c r="B894"/>
  <c r="E894"/>
  <c r="F894"/>
  <c r="B895"/>
  <c r="F895"/>
  <c r="B897"/>
  <c r="F897"/>
  <c r="B898"/>
  <c r="C904"/>
  <c r="C905"/>
  <c r="F908"/>
  <c r="G908"/>
  <c r="H908"/>
  <c r="L908"/>
  <c r="M908"/>
  <c r="X908"/>
  <c r="I909"/>
  <c r="X909"/>
  <c r="I910"/>
  <c r="J910"/>
  <c r="N910"/>
  <c r="O910"/>
  <c r="X910"/>
  <c r="F911"/>
  <c r="G911"/>
  <c r="H911"/>
  <c r="L911"/>
  <c r="M911"/>
  <c r="X911"/>
  <c r="I912"/>
  <c r="X912"/>
  <c r="I913"/>
  <c r="J913"/>
  <c r="N913"/>
  <c r="O913"/>
  <c r="X913"/>
  <c r="I914"/>
  <c r="X914"/>
  <c r="I915"/>
  <c r="J915"/>
  <c r="N915"/>
  <c r="O915"/>
  <c r="X915"/>
  <c r="I916"/>
  <c r="X916"/>
  <c r="F917"/>
  <c r="G917"/>
  <c r="H917"/>
  <c r="L917"/>
  <c r="M917"/>
  <c r="X917"/>
  <c r="I918"/>
  <c r="J918"/>
  <c r="N918"/>
  <c r="O918"/>
  <c r="X918"/>
  <c r="I919"/>
  <c r="X919"/>
  <c r="I920"/>
  <c r="J920"/>
  <c r="N920"/>
  <c r="O920"/>
  <c r="X920"/>
  <c r="I921"/>
  <c r="X921"/>
  <c r="I922"/>
  <c r="J922"/>
  <c r="N922"/>
  <c r="O922"/>
  <c r="X922"/>
  <c r="I923"/>
  <c r="X923"/>
  <c r="I924"/>
  <c r="J924"/>
  <c r="N924"/>
  <c r="O924"/>
  <c r="X924"/>
  <c r="I925"/>
  <c r="X925"/>
  <c r="F926"/>
  <c r="G926"/>
  <c r="H926"/>
  <c r="L926"/>
  <c r="M926"/>
  <c r="Q926"/>
  <c r="R926"/>
  <c r="U926"/>
  <c r="V926"/>
  <c r="W926"/>
  <c r="I927"/>
  <c r="S927"/>
  <c r="I928"/>
  <c r="J928"/>
  <c r="N928"/>
  <c r="O928"/>
  <c r="S928"/>
  <c r="T928"/>
  <c r="X928" s="1"/>
  <c r="I929"/>
  <c r="S929"/>
  <c r="T929" s="1"/>
  <c r="X929" s="1"/>
  <c r="I930"/>
  <c r="J930"/>
  <c r="N930"/>
  <c r="O930"/>
  <c r="S930"/>
  <c r="T930"/>
  <c r="X930" s="1"/>
  <c r="I931"/>
  <c r="S931"/>
  <c r="T931" s="1"/>
  <c r="X931" s="1"/>
  <c r="I932"/>
  <c r="J932"/>
  <c r="N932"/>
  <c r="O932"/>
  <c r="S932"/>
  <c r="T932"/>
  <c r="X932" s="1"/>
  <c r="I933"/>
  <c r="S933"/>
  <c r="T933" s="1"/>
  <c r="X933" s="1"/>
  <c r="I934"/>
  <c r="J934"/>
  <c r="N934"/>
  <c r="O934"/>
  <c r="S934"/>
  <c r="T934"/>
  <c r="X934" s="1"/>
  <c r="I935"/>
  <c r="X935"/>
  <c r="I936"/>
  <c r="J936"/>
  <c r="N936"/>
  <c r="O936"/>
  <c r="X936"/>
  <c r="I937"/>
  <c r="X937"/>
  <c r="I938"/>
  <c r="J938"/>
  <c r="N938"/>
  <c r="O938"/>
  <c r="S938"/>
  <c r="T938"/>
  <c r="X938" s="1"/>
  <c r="I939"/>
  <c r="J939" s="1"/>
  <c r="N939"/>
  <c r="O939" s="1"/>
  <c r="X939"/>
  <c r="I940"/>
  <c r="J940"/>
  <c r="N940"/>
  <c r="O940"/>
  <c r="S940"/>
  <c r="T940"/>
  <c r="X940" s="1"/>
  <c r="I941"/>
  <c r="S941"/>
  <c r="T941" s="1"/>
  <c r="X941" s="1"/>
  <c r="I942"/>
  <c r="J942"/>
  <c r="N942"/>
  <c r="O942"/>
  <c r="X942"/>
  <c r="I943"/>
  <c r="J943" s="1"/>
  <c r="N943"/>
  <c r="O943" s="1"/>
  <c r="S943"/>
  <c r="T943" s="1"/>
  <c r="X943"/>
  <c r="F944"/>
  <c r="G944"/>
  <c r="H944"/>
  <c r="L944"/>
  <c r="M944"/>
  <c r="X944"/>
  <c r="I945"/>
  <c r="J945"/>
  <c r="N945"/>
  <c r="O945"/>
  <c r="X945"/>
  <c r="I946"/>
  <c r="X946"/>
  <c r="I947"/>
  <c r="J947"/>
  <c r="N947"/>
  <c r="O947"/>
  <c r="X947"/>
  <c r="F948"/>
  <c r="G948"/>
  <c r="H948"/>
  <c r="L948"/>
  <c r="M948"/>
  <c r="X948"/>
  <c r="I949"/>
  <c r="X949"/>
  <c r="I950"/>
  <c r="J950"/>
  <c r="N950"/>
  <c r="O950"/>
  <c r="X950"/>
  <c r="I951"/>
  <c r="X951"/>
  <c r="I952"/>
  <c r="J952"/>
  <c r="N952"/>
  <c r="O952"/>
  <c r="X952"/>
  <c r="I953"/>
  <c r="X953"/>
  <c r="F954"/>
  <c r="G954"/>
  <c r="H954"/>
  <c r="L954"/>
  <c r="M954"/>
  <c r="X954"/>
  <c r="I955"/>
  <c r="J955"/>
  <c r="N955"/>
  <c r="O955"/>
  <c r="X955"/>
  <c r="I956"/>
  <c r="X956"/>
  <c r="I957"/>
  <c r="J957"/>
  <c r="N957"/>
  <c r="O957"/>
  <c r="X957"/>
  <c r="I958"/>
  <c r="X958"/>
  <c r="I959"/>
  <c r="J959"/>
  <c r="N959"/>
  <c r="O959"/>
  <c r="X959"/>
  <c r="I960"/>
  <c r="X960"/>
  <c r="F961"/>
  <c r="G961"/>
  <c r="H961"/>
  <c r="L961"/>
  <c r="M961"/>
  <c r="X961"/>
  <c r="I962"/>
  <c r="J962"/>
  <c r="N962"/>
  <c r="O962"/>
  <c r="X962"/>
  <c r="I963"/>
  <c r="X963"/>
  <c r="I964"/>
  <c r="J964"/>
  <c r="N964"/>
  <c r="O964"/>
  <c r="X964"/>
  <c r="I965"/>
  <c r="X965"/>
  <c r="I966"/>
  <c r="J966"/>
  <c r="N966"/>
  <c r="O966"/>
  <c r="X966"/>
  <c r="I967"/>
  <c r="X967"/>
  <c r="I968"/>
  <c r="J968"/>
  <c r="N968"/>
  <c r="O968"/>
  <c r="X968"/>
  <c r="I969"/>
  <c r="X969"/>
  <c r="F970"/>
  <c r="G970"/>
  <c r="H970"/>
  <c r="X970"/>
  <c r="I971"/>
  <c r="J971"/>
  <c r="X971"/>
  <c r="I972"/>
  <c r="J972" s="1"/>
  <c r="X972"/>
  <c r="I973"/>
  <c r="J973"/>
  <c r="X973"/>
  <c r="I974"/>
  <c r="J974" s="1"/>
  <c r="X974"/>
  <c r="I975"/>
  <c r="J975"/>
  <c r="X975"/>
  <c r="I976"/>
  <c r="J976" s="1"/>
  <c r="X976"/>
  <c r="I977"/>
  <c r="J977"/>
  <c r="N977"/>
  <c r="O977"/>
  <c r="S977"/>
  <c r="T977"/>
  <c r="X977" s="1"/>
  <c r="I978"/>
  <c r="J978" s="1"/>
  <c r="N978"/>
  <c r="O978" s="1"/>
  <c r="X978"/>
  <c r="I979"/>
  <c r="J979"/>
  <c r="X979"/>
  <c r="F980"/>
  <c r="G980"/>
  <c r="H980"/>
  <c r="L980"/>
  <c r="M980"/>
  <c r="Q980"/>
  <c r="R980"/>
  <c r="U980"/>
  <c r="V980"/>
  <c r="W980"/>
  <c r="I981"/>
  <c r="J981"/>
  <c r="N981"/>
  <c r="O981"/>
  <c r="S981"/>
  <c r="T981"/>
  <c r="X981" s="1"/>
  <c r="I982"/>
  <c r="J982" s="1"/>
  <c r="N982"/>
  <c r="O982" s="1"/>
  <c r="S982"/>
  <c r="T982" s="1"/>
  <c r="X982"/>
  <c r="I983"/>
  <c r="J983"/>
  <c r="N983"/>
  <c r="O983"/>
  <c r="S983"/>
  <c r="T983"/>
  <c r="X983" s="1"/>
  <c r="I984"/>
  <c r="J984" s="1"/>
  <c r="N984"/>
  <c r="O984" s="1"/>
  <c r="S984"/>
  <c r="T984" s="1"/>
  <c r="X984"/>
  <c r="I985"/>
  <c r="J985"/>
  <c r="N985"/>
  <c r="O985"/>
  <c r="S985"/>
  <c r="T985"/>
  <c r="X985" s="1"/>
  <c r="I986"/>
  <c r="J986" s="1"/>
  <c r="N986"/>
  <c r="O986" s="1"/>
  <c r="S986"/>
  <c r="T986" s="1"/>
  <c r="X986"/>
  <c r="F987"/>
  <c r="G987"/>
  <c r="H987"/>
  <c r="L987"/>
  <c r="M987"/>
  <c r="Q987"/>
  <c r="R987"/>
  <c r="U987"/>
  <c r="V987"/>
  <c r="W987"/>
  <c r="I988"/>
  <c r="I989"/>
  <c r="J989"/>
  <c r="N989"/>
  <c r="O989"/>
  <c r="S989"/>
  <c r="T989"/>
  <c r="X989" s="1"/>
  <c r="I990"/>
  <c r="I991"/>
  <c r="J991"/>
  <c r="N991"/>
  <c r="O991"/>
  <c r="S991"/>
  <c r="T991"/>
  <c r="X991" s="1"/>
  <c r="I992"/>
  <c r="I993"/>
  <c r="J993"/>
  <c r="N993"/>
  <c r="O993"/>
  <c r="S993"/>
  <c r="T993"/>
  <c r="X993" s="1"/>
  <c r="F994"/>
  <c r="G994"/>
  <c r="H994"/>
  <c r="X994"/>
  <c r="I995"/>
  <c r="X995"/>
  <c r="I996"/>
  <c r="J996"/>
  <c r="X996"/>
  <c r="I997"/>
  <c r="S997"/>
  <c r="T997" s="1"/>
  <c r="X997" s="1"/>
  <c r="F998"/>
  <c r="G998"/>
  <c r="H998"/>
  <c r="L998"/>
  <c r="M998"/>
  <c r="N998"/>
  <c r="Q998"/>
  <c r="R998"/>
  <c r="U998"/>
  <c r="V998"/>
  <c r="W998"/>
  <c r="I999"/>
  <c r="J999" s="1"/>
  <c r="N999"/>
  <c r="O999" s="1"/>
  <c r="S999"/>
  <c r="T999" s="1"/>
  <c r="X999"/>
  <c r="I1000"/>
  <c r="J1000"/>
  <c r="N1000"/>
  <c r="O1000"/>
  <c r="S1000"/>
  <c r="T1000"/>
  <c r="X1000" s="1"/>
  <c r="I1001"/>
  <c r="J1001" s="1"/>
  <c r="N1001"/>
  <c r="O1001" s="1"/>
  <c r="S1001"/>
  <c r="T1001" s="1"/>
  <c r="X1001"/>
  <c r="I1002"/>
  <c r="J1002"/>
  <c r="N1002"/>
  <c r="O1002"/>
  <c r="S1002"/>
  <c r="T1002"/>
  <c r="X1002" s="1"/>
  <c r="I1003"/>
  <c r="J1003" s="1"/>
  <c r="N1003"/>
  <c r="O1003" s="1"/>
  <c r="S1003"/>
  <c r="T1003" s="1"/>
  <c r="X1003"/>
  <c r="I1004"/>
  <c r="J1004"/>
  <c r="N1004"/>
  <c r="O1004"/>
  <c r="S1004"/>
  <c r="T1004"/>
  <c r="X1004" s="1"/>
  <c r="I1005"/>
  <c r="J1005" s="1"/>
  <c r="N1005"/>
  <c r="O1005" s="1"/>
  <c r="S1005"/>
  <c r="T1005" s="1"/>
  <c r="X1005" s="1"/>
  <c r="F1006"/>
  <c r="G1006"/>
  <c r="H1006"/>
  <c r="L1006"/>
  <c r="M1006"/>
  <c r="Q1006"/>
  <c r="R1006"/>
  <c r="U1006"/>
  <c r="V1006"/>
  <c r="W1006"/>
  <c r="I1007"/>
  <c r="J1007" s="1"/>
  <c r="N1007"/>
  <c r="S1007"/>
  <c r="T1007" s="1"/>
  <c r="X1007"/>
  <c r="I1008"/>
  <c r="J1008"/>
  <c r="N1008"/>
  <c r="O1008"/>
  <c r="S1008"/>
  <c r="T1008"/>
  <c r="X1008" s="1"/>
  <c r="I1009"/>
  <c r="J1009" s="1"/>
  <c r="N1009"/>
  <c r="O1009" s="1"/>
  <c r="S1009"/>
  <c r="T1009" s="1"/>
  <c r="X1009"/>
  <c r="F1010"/>
  <c r="G1010"/>
  <c r="H1010"/>
  <c r="I1010"/>
  <c r="J1010" s="1"/>
  <c r="L1010"/>
  <c r="M1010"/>
  <c r="Q1010"/>
  <c r="R1010"/>
  <c r="U1010"/>
  <c r="V1010"/>
  <c r="W1010"/>
  <c r="I1011"/>
  <c r="S1011"/>
  <c r="I1012"/>
  <c r="J1012"/>
  <c r="N1012"/>
  <c r="O1012"/>
  <c r="S1012"/>
  <c r="T1012"/>
  <c r="X1012" s="1"/>
  <c r="I1013"/>
  <c r="S1013"/>
  <c r="T1013" s="1"/>
  <c r="X1013" s="1"/>
  <c r="I1014"/>
  <c r="J1014"/>
  <c r="N1014"/>
  <c r="O1014"/>
  <c r="S1014"/>
  <c r="T1014"/>
  <c r="X1014" s="1"/>
  <c r="F1015"/>
  <c r="G1015"/>
  <c r="H1015"/>
  <c r="L1015"/>
  <c r="M1015"/>
  <c r="Q1015"/>
  <c r="R1015"/>
  <c r="U1015"/>
  <c r="V1015"/>
  <c r="W1015"/>
  <c r="I1016"/>
  <c r="J1016"/>
  <c r="N1016"/>
  <c r="O1016"/>
  <c r="S1016"/>
  <c r="T1016"/>
  <c r="X1016" s="1"/>
  <c r="I1017"/>
  <c r="I1018"/>
  <c r="J1018"/>
  <c r="X1018"/>
  <c r="J1019"/>
  <c r="I1020"/>
  <c r="J1020"/>
  <c r="N1020"/>
  <c r="O1020"/>
  <c r="S1020"/>
  <c r="T1020"/>
  <c r="X1020" s="1"/>
  <c r="J1021"/>
  <c r="J1022"/>
  <c r="J1023"/>
  <c r="K1024"/>
  <c r="M1024"/>
  <c r="R1024"/>
  <c r="V1024"/>
  <c r="J1028"/>
  <c r="B1031"/>
  <c r="B1033"/>
  <c r="E1033"/>
  <c r="F1033"/>
  <c r="B1034"/>
  <c r="F1034"/>
  <c r="B1036"/>
  <c r="F1036"/>
  <c r="B1037"/>
  <c r="C1043"/>
  <c r="C1044"/>
  <c r="F1047"/>
  <c r="G1047"/>
  <c r="H1047"/>
  <c r="L1047"/>
  <c r="M1047"/>
  <c r="X1047"/>
  <c r="I1048"/>
  <c r="X1048"/>
  <c r="I1049"/>
  <c r="J1049"/>
  <c r="N1049"/>
  <c r="O1049"/>
  <c r="X1049"/>
  <c r="F1050"/>
  <c r="G1050"/>
  <c r="H1050"/>
  <c r="L1050"/>
  <c r="M1050"/>
  <c r="X1050"/>
  <c r="I1051"/>
  <c r="X1051"/>
  <c r="I1052"/>
  <c r="J1052"/>
  <c r="N1052"/>
  <c r="O1052"/>
  <c r="X1052"/>
  <c r="I1053"/>
  <c r="X1053"/>
  <c r="I1054"/>
  <c r="J1054"/>
  <c r="N1054"/>
  <c r="O1054"/>
  <c r="X1054"/>
  <c r="I1055"/>
  <c r="X1055"/>
  <c r="F1056"/>
  <c r="G1056"/>
  <c r="H1056"/>
  <c r="L1056"/>
  <c r="M1056"/>
  <c r="X1056"/>
  <c r="I1057"/>
  <c r="J1057"/>
  <c r="N1057"/>
  <c r="O1057"/>
  <c r="X1057"/>
  <c r="I1058"/>
  <c r="X1058"/>
  <c r="I1059"/>
  <c r="J1059"/>
  <c r="N1059"/>
  <c r="O1059"/>
  <c r="X1059"/>
  <c r="I1060"/>
  <c r="X1060"/>
  <c r="I1061"/>
  <c r="J1061"/>
  <c r="N1061"/>
  <c r="O1061"/>
  <c r="X1061"/>
  <c r="I1062"/>
  <c r="X1062"/>
  <c r="I1063"/>
  <c r="J1063"/>
  <c r="N1063"/>
  <c r="O1063"/>
  <c r="X1063"/>
  <c r="I1064"/>
  <c r="X1064"/>
  <c r="F1065"/>
  <c r="G1065"/>
  <c r="H1065"/>
  <c r="L1065"/>
  <c r="M1065"/>
  <c r="Q1065"/>
  <c r="Q1163" s="1"/>
  <c r="R1065"/>
  <c r="U1065"/>
  <c r="V1065"/>
  <c r="W1065"/>
  <c r="I1066"/>
  <c r="I1067"/>
  <c r="J1067"/>
  <c r="N1067"/>
  <c r="O1067"/>
  <c r="S1067"/>
  <c r="T1067"/>
  <c r="X1067" s="1"/>
  <c r="I1068"/>
  <c r="I1069"/>
  <c r="J1069"/>
  <c r="N1069"/>
  <c r="O1069"/>
  <c r="S1069"/>
  <c r="T1069"/>
  <c r="X1069" s="1"/>
  <c r="I1070"/>
  <c r="I1071"/>
  <c r="J1071"/>
  <c r="N1071"/>
  <c r="O1071"/>
  <c r="S1071"/>
  <c r="T1071"/>
  <c r="X1071" s="1"/>
  <c r="I1072"/>
  <c r="I1073"/>
  <c r="J1073"/>
  <c r="N1073"/>
  <c r="O1073"/>
  <c r="S1073"/>
  <c r="T1073"/>
  <c r="X1073" s="1"/>
  <c r="I1074"/>
  <c r="X1074"/>
  <c r="I1075"/>
  <c r="J1075"/>
  <c r="N1075"/>
  <c r="O1075"/>
  <c r="X1075"/>
  <c r="I1076"/>
  <c r="X1076"/>
  <c r="I1077"/>
  <c r="J1077"/>
  <c r="N1077"/>
  <c r="O1077"/>
  <c r="S1077"/>
  <c r="T1077"/>
  <c r="X1077" s="1"/>
  <c r="I1078"/>
  <c r="J1078" s="1"/>
  <c r="N1078"/>
  <c r="O1078" s="1"/>
  <c r="X1078"/>
  <c r="I1079"/>
  <c r="J1079"/>
  <c r="N1079"/>
  <c r="O1079"/>
  <c r="S1079"/>
  <c r="T1079"/>
  <c r="X1079" s="1"/>
  <c r="I1080"/>
  <c r="I1081"/>
  <c r="J1081"/>
  <c r="N1081"/>
  <c r="O1081"/>
  <c r="X1081"/>
  <c r="I1082"/>
  <c r="J1082" s="1"/>
  <c r="N1082"/>
  <c r="O1082" s="1"/>
  <c r="S1082"/>
  <c r="T1082" s="1"/>
  <c r="X1082"/>
  <c r="F1083"/>
  <c r="G1083"/>
  <c r="H1083"/>
  <c r="I1083"/>
  <c r="J1083" s="1"/>
  <c r="L1083"/>
  <c r="M1083"/>
  <c r="X1083"/>
  <c r="I1084"/>
  <c r="J1084"/>
  <c r="N1084"/>
  <c r="O1084"/>
  <c r="X1084"/>
  <c r="I1085"/>
  <c r="X1085"/>
  <c r="I1086"/>
  <c r="J1086"/>
  <c r="N1086"/>
  <c r="O1086"/>
  <c r="X1086"/>
  <c r="F1087"/>
  <c r="G1087"/>
  <c r="H1087"/>
  <c r="L1087"/>
  <c r="M1087"/>
  <c r="X1087"/>
  <c r="I1088"/>
  <c r="X1088"/>
  <c r="I1089"/>
  <c r="J1089"/>
  <c r="N1089"/>
  <c r="O1089"/>
  <c r="X1089"/>
  <c r="I1090"/>
  <c r="X1090"/>
  <c r="I1091"/>
  <c r="J1091"/>
  <c r="N1091"/>
  <c r="O1091"/>
  <c r="X1091"/>
  <c r="I1092"/>
  <c r="X1092"/>
  <c r="F1093"/>
  <c r="G1093"/>
  <c r="G1163" s="1"/>
  <c r="H1093"/>
  <c r="I1093"/>
  <c r="J1093" s="1"/>
  <c r="L1093"/>
  <c r="M1093"/>
  <c r="X1093"/>
  <c r="I1094"/>
  <c r="J1094"/>
  <c r="N1094"/>
  <c r="O1094"/>
  <c r="X1094"/>
  <c r="I1095"/>
  <c r="X1095"/>
  <c r="I1096"/>
  <c r="J1096"/>
  <c r="N1096"/>
  <c r="O1096"/>
  <c r="X1096"/>
  <c r="I1097"/>
  <c r="X1097"/>
  <c r="I1098"/>
  <c r="J1098"/>
  <c r="N1098"/>
  <c r="O1098"/>
  <c r="X1098"/>
  <c r="I1099"/>
  <c r="X1099"/>
  <c r="F1100"/>
  <c r="G1100"/>
  <c r="H1100"/>
  <c r="L1100"/>
  <c r="M1100"/>
  <c r="X1100"/>
  <c r="I1101"/>
  <c r="J1101"/>
  <c r="N1101"/>
  <c r="O1101"/>
  <c r="X1101"/>
  <c r="I1102"/>
  <c r="X1102"/>
  <c r="I1103"/>
  <c r="J1103"/>
  <c r="N1103"/>
  <c r="O1103"/>
  <c r="X1103"/>
  <c r="I1104"/>
  <c r="X1104"/>
  <c r="I1105"/>
  <c r="J1105"/>
  <c r="N1105"/>
  <c r="O1105"/>
  <c r="X1105"/>
  <c r="I1106"/>
  <c r="X1106"/>
  <c r="I1107"/>
  <c r="J1107"/>
  <c r="N1107"/>
  <c r="O1107"/>
  <c r="X1107"/>
  <c r="I1108"/>
  <c r="X1108"/>
  <c r="F1109"/>
  <c r="G1109"/>
  <c r="H1109"/>
  <c r="X1109"/>
  <c r="I1110"/>
  <c r="J1110"/>
  <c r="X1110"/>
  <c r="I1111"/>
  <c r="J1111" s="1"/>
  <c r="X1111"/>
  <c r="I1112"/>
  <c r="J1112"/>
  <c r="X1112"/>
  <c r="I1113"/>
  <c r="J1113" s="1"/>
  <c r="X1113"/>
  <c r="I1114"/>
  <c r="J1114"/>
  <c r="X1114"/>
  <c r="I1115"/>
  <c r="J1115" s="1"/>
  <c r="X1115"/>
  <c r="I1116"/>
  <c r="J1116"/>
  <c r="N1116"/>
  <c r="O1116"/>
  <c r="S1116"/>
  <c r="T1116"/>
  <c r="X1116" s="1"/>
  <c r="I1117"/>
  <c r="J1117" s="1"/>
  <c r="N1117"/>
  <c r="O1117" s="1"/>
  <c r="X1117"/>
  <c r="I1118"/>
  <c r="J1118"/>
  <c r="X1118"/>
  <c r="F1119"/>
  <c r="G1119"/>
  <c r="H1119"/>
  <c r="L1119"/>
  <c r="M1119"/>
  <c r="Q1119"/>
  <c r="R1119"/>
  <c r="U1119"/>
  <c r="V1119"/>
  <c r="V1163" s="1"/>
  <c r="W1119"/>
  <c r="I1120"/>
  <c r="J1120"/>
  <c r="N1120"/>
  <c r="O1120"/>
  <c r="S1120"/>
  <c r="T1120"/>
  <c r="X1120" s="1"/>
  <c r="I1121"/>
  <c r="J1121" s="1"/>
  <c r="N1121"/>
  <c r="O1121" s="1"/>
  <c r="S1121"/>
  <c r="T1121" s="1"/>
  <c r="X1121"/>
  <c r="I1122"/>
  <c r="J1122"/>
  <c r="N1122"/>
  <c r="O1122"/>
  <c r="S1122"/>
  <c r="T1122"/>
  <c r="X1122" s="1"/>
  <c r="I1123"/>
  <c r="J1123" s="1"/>
  <c r="N1123"/>
  <c r="O1123" s="1"/>
  <c r="S1123"/>
  <c r="T1123" s="1"/>
  <c r="X1123"/>
  <c r="I1124"/>
  <c r="J1124"/>
  <c r="N1124"/>
  <c r="O1124"/>
  <c r="S1124"/>
  <c r="T1124"/>
  <c r="X1124" s="1"/>
  <c r="I1125"/>
  <c r="J1125" s="1"/>
  <c r="N1125"/>
  <c r="O1125" s="1"/>
  <c r="S1125"/>
  <c r="T1125" s="1"/>
  <c r="X1125"/>
  <c r="F1126"/>
  <c r="G1126"/>
  <c r="H1126"/>
  <c r="I1126"/>
  <c r="J1126" s="1"/>
  <c r="L1126"/>
  <c r="M1126"/>
  <c r="Q1126"/>
  <c r="R1126"/>
  <c r="U1126"/>
  <c r="V1126"/>
  <c r="W1126"/>
  <c r="I1127"/>
  <c r="S1127"/>
  <c r="I1128"/>
  <c r="J1128"/>
  <c r="N1128"/>
  <c r="O1128"/>
  <c r="S1128"/>
  <c r="T1128"/>
  <c r="X1128" s="1"/>
  <c r="I1129"/>
  <c r="S1129"/>
  <c r="T1129" s="1"/>
  <c r="X1129" s="1"/>
  <c r="I1130"/>
  <c r="J1130"/>
  <c r="N1130"/>
  <c r="O1130"/>
  <c r="S1130"/>
  <c r="T1130"/>
  <c r="X1130" s="1"/>
  <c r="I1131"/>
  <c r="S1131"/>
  <c r="T1131" s="1"/>
  <c r="X1131" s="1"/>
  <c r="I1132"/>
  <c r="J1132"/>
  <c r="N1132"/>
  <c r="O1132"/>
  <c r="S1132"/>
  <c r="T1132"/>
  <c r="X1132" s="1"/>
  <c r="F1133"/>
  <c r="G1133"/>
  <c r="H1133"/>
  <c r="X1133"/>
  <c r="I1134"/>
  <c r="X1134"/>
  <c r="I1135"/>
  <c r="J1135"/>
  <c r="X1135"/>
  <c r="I1136"/>
  <c r="F1137"/>
  <c r="G1137"/>
  <c r="H1137"/>
  <c r="L1137"/>
  <c r="M1137"/>
  <c r="Q1137"/>
  <c r="R1137"/>
  <c r="U1137"/>
  <c r="V1137"/>
  <c r="W1137"/>
  <c r="I1138"/>
  <c r="J1138" s="1"/>
  <c r="N1138"/>
  <c r="S1138"/>
  <c r="T1138" s="1"/>
  <c r="X1138"/>
  <c r="I1139"/>
  <c r="J1139"/>
  <c r="N1139"/>
  <c r="O1139"/>
  <c r="S1139"/>
  <c r="T1139"/>
  <c r="X1139" s="1"/>
  <c r="I1140"/>
  <c r="J1140" s="1"/>
  <c r="N1140"/>
  <c r="O1140" s="1"/>
  <c r="S1140"/>
  <c r="T1140" s="1"/>
  <c r="X1140"/>
  <c r="I1141"/>
  <c r="J1141"/>
  <c r="N1141"/>
  <c r="O1141"/>
  <c r="S1141"/>
  <c r="T1141"/>
  <c r="X1141" s="1"/>
  <c r="I1142"/>
  <c r="J1142" s="1"/>
  <c r="N1142"/>
  <c r="O1142" s="1"/>
  <c r="S1142"/>
  <c r="T1142" s="1"/>
  <c r="X1142"/>
  <c r="I1143"/>
  <c r="J1143"/>
  <c r="N1143"/>
  <c r="O1143"/>
  <c r="S1143"/>
  <c r="T1143"/>
  <c r="X1143" s="1"/>
  <c r="I1144"/>
  <c r="J1144" s="1"/>
  <c r="N1144"/>
  <c r="O1144" s="1"/>
  <c r="S1144"/>
  <c r="T1144" s="1"/>
  <c r="X1144"/>
  <c r="F1145"/>
  <c r="G1145"/>
  <c r="H1145"/>
  <c r="I1145"/>
  <c r="J1145" s="1"/>
  <c r="L1145"/>
  <c r="M1145"/>
  <c r="Q1145"/>
  <c r="R1145"/>
  <c r="U1145"/>
  <c r="V1145"/>
  <c r="W1145"/>
  <c r="I1146"/>
  <c r="S1146"/>
  <c r="I1147"/>
  <c r="J1147"/>
  <c r="N1147"/>
  <c r="O1147"/>
  <c r="S1147"/>
  <c r="T1147"/>
  <c r="X1147" s="1"/>
  <c r="I1148"/>
  <c r="S1148"/>
  <c r="T1148" s="1"/>
  <c r="X1148" s="1"/>
  <c r="F1149"/>
  <c r="G1149"/>
  <c r="H1149"/>
  <c r="L1149"/>
  <c r="M1149"/>
  <c r="N1149"/>
  <c r="Q1149"/>
  <c r="R1149"/>
  <c r="U1149"/>
  <c r="V1149"/>
  <c r="W1149"/>
  <c r="I1150"/>
  <c r="J1150" s="1"/>
  <c r="N1150"/>
  <c r="O1150" s="1"/>
  <c r="S1150"/>
  <c r="T1150" s="1"/>
  <c r="X1150"/>
  <c r="I1151"/>
  <c r="J1151"/>
  <c r="N1151"/>
  <c r="O1151"/>
  <c r="S1151"/>
  <c r="T1151"/>
  <c r="X1151" s="1"/>
  <c r="I1152"/>
  <c r="J1152" s="1"/>
  <c r="N1152"/>
  <c r="O1152" s="1"/>
  <c r="S1152"/>
  <c r="T1152" s="1"/>
  <c r="X1152"/>
  <c r="I1153"/>
  <c r="J1153"/>
  <c r="N1153"/>
  <c r="O1153"/>
  <c r="S1153"/>
  <c r="T1153"/>
  <c r="X1153" s="1"/>
  <c r="F1154"/>
  <c r="G1154"/>
  <c r="H1154"/>
  <c r="L1154"/>
  <c r="M1154"/>
  <c r="Q1154"/>
  <c r="R1154"/>
  <c r="U1154"/>
  <c r="V1154"/>
  <c r="W1154"/>
  <c r="I1155"/>
  <c r="J1155"/>
  <c r="N1155"/>
  <c r="O1155"/>
  <c r="S1155"/>
  <c r="T1155"/>
  <c r="X1155" s="1"/>
  <c r="I1156"/>
  <c r="J1156" s="1"/>
  <c r="N1156"/>
  <c r="O1156" s="1"/>
  <c r="S1156"/>
  <c r="T1156" s="1"/>
  <c r="X1156"/>
  <c r="I1157"/>
  <c r="J1157"/>
  <c r="X1157"/>
  <c r="J1158"/>
  <c r="I1159"/>
  <c r="J1159"/>
  <c r="N1159"/>
  <c r="O1159"/>
  <c r="S1159"/>
  <c r="T1159"/>
  <c r="X1159" s="1"/>
  <c r="J1160"/>
  <c r="J1161"/>
  <c r="J1162"/>
  <c r="K1163"/>
  <c r="R1163"/>
  <c r="J1167"/>
  <c r="B1170"/>
  <c r="B1172"/>
  <c r="E1172"/>
  <c r="F1172"/>
  <c r="B1173"/>
  <c r="F1173"/>
  <c r="B1175"/>
  <c r="F1175"/>
  <c r="B1176"/>
  <c r="C1182"/>
  <c r="C1183"/>
  <c r="K1302" s="1"/>
  <c r="F1186"/>
  <c r="G1186"/>
  <c r="H1186"/>
  <c r="L1186"/>
  <c r="M1186"/>
  <c r="X1186"/>
  <c r="I1187"/>
  <c r="N1187"/>
  <c r="X1187"/>
  <c r="I1188"/>
  <c r="J1188"/>
  <c r="N1188"/>
  <c r="O1188"/>
  <c r="X1188"/>
  <c r="F1189"/>
  <c r="G1189"/>
  <c r="H1189"/>
  <c r="L1189"/>
  <c r="M1189"/>
  <c r="M1302" s="1"/>
  <c r="X1189"/>
  <c r="I1190"/>
  <c r="N1190"/>
  <c r="X1190"/>
  <c r="I1191"/>
  <c r="J1191"/>
  <c r="N1191"/>
  <c r="O1191"/>
  <c r="X1191"/>
  <c r="I1192"/>
  <c r="J1192" s="1"/>
  <c r="N1192"/>
  <c r="O1192" s="1"/>
  <c r="X1192"/>
  <c r="I1193"/>
  <c r="J1193"/>
  <c r="N1193"/>
  <c r="O1193"/>
  <c r="X1193"/>
  <c r="I1194"/>
  <c r="J1194" s="1"/>
  <c r="N1194"/>
  <c r="O1194" s="1"/>
  <c r="X1194"/>
  <c r="F1195"/>
  <c r="G1195"/>
  <c r="H1195"/>
  <c r="L1195"/>
  <c r="L1302" s="1"/>
  <c r="M1195"/>
  <c r="X1195"/>
  <c r="I1196"/>
  <c r="J1196"/>
  <c r="N1196"/>
  <c r="O1196"/>
  <c r="X1196"/>
  <c r="I1197"/>
  <c r="J1197" s="1"/>
  <c r="N1197"/>
  <c r="O1197" s="1"/>
  <c r="X1197"/>
  <c r="I1198"/>
  <c r="J1198"/>
  <c r="N1198"/>
  <c r="O1198"/>
  <c r="X1198"/>
  <c r="I1199"/>
  <c r="J1199" s="1"/>
  <c r="N1199"/>
  <c r="O1199" s="1"/>
  <c r="X1199"/>
  <c r="I1200"/>
  <c r="J1200"/>
  <c r="N1200"/>
  <c r="O1200"/>
  <c r="X1200"/>
  <c r="I1201"/>
  <c r="J1201" s="1"/>
  <c r="N1201"/>
  <c r="O1201" s="1"/>
  <c r="X1201"/>
  <c r="I1202"/>
  <c r="J1202"/>
  <c r="N1202"/>
  <c r="O1202"/>
  <c r="X1202"/>
  <c r="I1203"/>
  <c r="J1203" s="1"/>
  <c r="N1203"/>
  <c r="O1203" s="1"/>
  <c r="X1203"/>
  <c r="F1204"/>
  <c r="G1204"/>
  <c r="H1204"/>
  <c r="L1204"/>
  <c r="M1204"/>
  <c r="Q1204"/>
  <c r="R1204"/>
  <c r="U1204"/>
  <c r="V1204"/>
  <c r="W1204"/>
  <c r="I1205"/>
  <c r="J1205" s="1"/>
  <c r="N1205"/>
  <c r="S1205"/>
  <c r="T1205" s="1"/>
  <c r="X1205"/>
  <c r="I1206"/>
  <c r="J1206"/>
  <c r="N1206"/>
  <c r="O1206"/>
  <c r="S1206"/>
  <c r="T1206"/>
  <c r="I1207"/>
  <c r="J1207" s="1"/>
  <c r="N1207"/>
  <c r="O1207" s="1"/>
  <c r="S1207"/>
  <c r="T1207" s="1"/>
  <c r="X1207"/>
  <c r="I1208"/>
  <c r="J1208"/>
  <c r="N1208"/>
  <c r="O1208"/>
  <c r="S1208"/>
  <c r="T1208"/>
  <c r="X1208" s="1"/>
  <c r="I1209"/>
  <c r="J1209" s="1"/>
  <c r="N1209"/>
  <c r="O1209" s="1"/>
  <c r="S1209"/>
  <c r="T1209" s="1"/>
  <c r="X1209"/>
  <c r="I1210"/>
  <c r="J1210"/>
  <c r="N1210"/>
  <c r="O1210"/>
  <c r="S1210"/>
  <c r="T1210"/>
  <c r="X1210" s="1"/>
  <c r="I1211"/>
  <c r="J1211" s="1"/>
  <c r="N1211"/>
  <c r="O1211" s="1"/>
  <c r="S1211"/>
  <c r="T1211" s="1"/>
  <c r="X1211"/>
  <c r="I1212"/>
  <c r="J1212"/>
  <c r="N1212"/>
  <c r="O1212"/>
  <c r="S1212"/>
  <c r="T1212"/>
  <c r="X1212" s="1"/>
  <c r="I1213"/>
  <c r="J1213" s="1"/>
  <c r="N1213"/>
  <c r="O1213" s="1"/>
  <c r="X1213"/>
  <c r="I1214"/>
  <c r="J1214"/>
  <c r="N1214"/>
  <c r="O1214"/>
  <c r="X1214"/>
  <c r="I1215"/>
  <c r="J1215" s="1"/>
  <c r="N1215"/>
  <c r="O1215" s="1"/>
  <c r="X1215"/>
  <c r="I1216"/>
  <c r="J1216"/>
  <c r="N1216"/>
  <c r="O1216"/>
  <c r="S1216"/>
  <c r="T1216"/>
  <c r="X1216" s="1"/>
  <c r="I1217"/>
  <c r="X1217"/>
  <c r="I1218"/>
  <c r="J1218"/>
  <c r="N1218"/>
  <c r="O1218"/>
  <c r="S1218"/>
  <c r="T1218"/>
  <c r="X1218" s="1"/>
  <c r="I1219"/>
  <c r="J1219" s="1"/>
  <c r="N1219"/>
  <c r="O1219" s="1"/>
  <c r="S1219"/>
  <c r="T1219" s="1"/>
  <c r="X1219"/>
  <c r="I1220"/>
  <c r="J1220"/>
  <c r="N1220"/>
  <c r="O1220"/>
  <c r="X1220"/>
  <c r="I1221"/>
  <c r="S1221"/>
  <c r="T1221" s="1"/>
  <c r="X1221" s="1"/>
  <c r="F1222"/>
  <c r="G1222"/>
  <c r="H1222"/>
  <c r="L1222"/>
  <c r="M1222"/>
  <c r="X1222"/>
  <c r="I1223"/>
  <c r="J1223"/>
  <c r="N1223"/>
  <c r="O1223"/>
  <c r="X1223"/>
  <c r="I1224"/>
  <c r="J1224" s="1"/>
  <c r="N1224"/>
  <c r="O1224" s="1"/>
  <c r="X1224"/>
  <c r="I1225"/>
  <c r="J1225"/>
  <c r="N1225"/>
  <c r="O1225"/>
  <c r="X1225"/>
  <c r="F1226"/>
  <c r="G1226"/>
  <c r="H1226"/>
  <c r="L1226"/>
  <c r="M1226"/>
  <c r="X1226"/>
  <c r="I1227"/>
  <c r="N1227"/>
  <c r="X1227"/>
  <c r="I1228"/>
  <c r="J1228"/>
  <c r="N1228"/>
  <c r="O1228"/>
  <c r="X1228"/>
  <c r="I1229"/>
  <c r="J1229" s="1"/>
  <c r="N1229"/>
  <c r="O1229" s="1"/>
  <c r="X1229"/>
  <c r="I1230"/>
  <c r="J1230"/>
  <c r="N1230"/>
  <c r="O1230"/>
  <c r="X1230"/>
  <c r="I1231"/>
  <c r="J1231" s="1"/>
  <c r="N1231"/>
  <c r="O1231" s="1"/>
  <c r="X1231"/>
  <c r="F1232"/>
  <c r="G1232"/>
  <c r="H1232"/>
  <c r="L1232"/>
  <c r="M1232"/>
  <c r="X1232"/>
  <c r="I1233"/>
  <c r="J1233"/>
  <c r="N1233"/>
  <c r="O1233"/>
  <c r="X1233"/>
  <c r="I1234"/>
  <c r="J1234" s="1"/>
  <c r="N1234"/>
  <c r="O1234" s="1"/>
  <c r="X1234"/>
  <c r="I1235"/>
  <c r="J1235"/>
  <c r="N1235"/>
  <c r="O1235"/>
  <c r="X1235"/>
  <c r="I1236"/>
  <c r="J1236" s="1"/>
  <c r="N1236"/>
  <c r="O1236" s="1"/>
  <c r="X1236"/>
  <c r="I1237"/>
  <c r="J1237"/>
  <c r="N1237"/>
  <c r="O1237"/>
  <c r="X1237"/>
  <c r="I1238"/>
  <c r="J1238" s="1"/>
  <c r="N1238"/>
  <c r="O1238" s="1"/>
  <c r="X1238"/>
  <c r="F1239"/>
  <c r="G1239"/>
  <c r="H1239"/>
  <c r="L1239"/>
  <c r="M1239"/>
  <c r="X1239"/>
  <c r="I1240"/>
  <c r="J1240"/>
  <c r="N1240"/>
  <c r="O1240"/>
  <c r="X1240"/>
  <c r="I1241"/>
  <c r="J1241" s="1"/>
  <c r="N1241"/>
  <c r="O1241" s="1"/>
  <c r="X1241"/>
  <c r="I1242"/>
  <c r="J1242"/>
  <c r="N1242"/>
  <c r="O1242"/>
  <c r="X1242"/>
  <c r="I1243"/>
  <c r="J1243" s="1"/>
  <c r="N1243"/>
  <c r="O1243" s="1"/>
  <c r="X1243"/>
  <c r="I1244"/>
  <c r="J1244"/>
  <c r="N1244"/>
  <c r="O1244"/>
  <c r="X1244"/>
  <c r="I1245"/>
  <c r="J1245" s="1"/>
  <c r="N1245"/>
  <c r="O1245" s="1"/>
  <c r="X1245"/>
  <c r="I1246"/>
  <c r="J1246"/>
  <c r="N1246"/>
  <c r="O1246"/>
  <c r="X1246"/>
  <c r="I1247"/>
  <c r="J1247" s="1"/>
  <c r="N1247"/>
  <c r="O1247" s="1"/>
  <c r="X1247"/>
  <c r="F1248"/>
  <c r="G1248"/>
  <c r="H1248"/>
  <c r="X1248"/>
  <c r="I1249"/>
  <c r="J1249"/>
  <c r="X1249"/>
  <c r="I1250"/>
  <c r="X1250"/>
  <c r="I1251"/>
  <c r="J1251"/>
  <c r="X1251"/>
  <c r="I1252"/>
  <c r="J1252" s="1"/>
  <c r="X1252"/>
  <c r="I1253"/>
  <c r="J1253"/>
  <c r="X1253"/>
  <c r="I1254"/>
  <c r="J1254" s="1"/>
  <c r="X1254"/>
  <c r="I1255"/>
  <c r="J1255"/>
  <c r="N1255"/>
  <c r="O1255"/>
  <c r="S1255"/>
  <c r="T1255"/>
  <c r="X1255" s="1"/>
  <c r="I1256"/>
  <c r="X1256"/>
  <c r="I1257"/>
  <c r="J1257"/>
  <c r="X1257"/>
  <c r="F1258"/>
  <c r="G1258"/>
  <c r="H1258"/>
  <c r="L1258"/>
  <c r="M1258"/>
  <c r="Q1258"/>
  <c r="R1258"/>
  <c r="U1258"/>
  <c r="V1258"/>
  <c r="W1258"/>
  <c r="I1259"/>
  <c r="J1259"/>
  <c r="N1259"/>
  <c r="O1259"/>
  <c r="S1259"/>
  <c r="T1259"/>
  <c r="X1259" s="1"/>
  <c r="I1260"/>
  <c r="I1261"/>
  <c r="J1261"/>
  <c r="N1261"/>
  <c r="O1261"/>
  <c r="S1261"/>
  <c r="T1261"/>
  <c r="X1261" s="1"/>
  <c r="I1262"/>
  <c r="I1263"/>
  <c r="J1263"/>
  <c r="N1263"/>
  <c r="O1263"/>
  <c r="S1263"/>
  <c r="T1263"/>
  <c r="X1263" s="1"/>
  <c r="I1264"/>
  <c r="F1265"/>
  <c r="G1265"/>
  <c r="H1265"/>
  <c r="L1265"/>
  <c r="M1265"/>
  <c r="Q1265"/>
  <c r="R1265"/>
  <c r="U1265"/>
  <c r="V1265"/>
  <c r="W1265"/>
  <c r="I1266"/>
  <c r="J1266" s="1"/>
  <c r="N1266"/>
  <c r="S1266"/>
  <c r="T1266" s="1"/>
  <c r="X1266"/>
  <c r="I1267"/>
  <c r="J1267"/>
  <c r="N1267"/>
  <c r="O1267"/>
  <c r="S1267"/>
  <c r="T1267"/>
  <c r="X1267" s="1"/>
  <c r="I1268"/>
  <c r="J1268" s="1"/>
  <c r="N1268"/>
  <c r="O1268" s="1"/>
  <c r="S1268"/>
  <c r="T1268" s="1"/>
  <c r="X1268"/>
  <c r="I1269"/>
  <c r="J1269"/>
  <c r="N1269"/>
  <c r="O1269"/>
  <c r="S1269"/>
  <c r="T1269"/>
  <c r="X1269" s="1"/>
  <c r="I1270"/>
  <c r="J1270" s="1"/>
  <c r="N1270"/>
  <c r="O1270" s="1"/>
  <c r="S1270"/>
  <c r="T1270" s="1"/>
  <c r="X1270"/>
  <c r="I1271"/>
  <c r="J1271"/>
  <c r="N1271"/>
  <c r="O1271"/>
  <c r="S1271"/>
  <c r="T1271"/>
  <c r="X1271" s="1"/>
  <c r="F1272"/>
  <c r="G1272"/>
  <c r="H1272"/>
  <c r="X1272"/>
  <c r="I1273"/>
  <c r="X1273"/>
  <c r="I1274"/>
  <c r="J1274"/>
  <c r="X1274"/>
  <c r="I1275"/>
  <c r="J1275" s="1"/>
  <c r="N1275"/>
  <c r="O1275" s="1"/>
  <c r="S1275"/>
  <c r="T1275" s="1"/>
  <c r="X1275"/>
  <c r="F1276"/>
  <c r="G1276"/>
  <c r="G1302" s="1"/>
  <c r="H1276"/>
  <c r="I1276"/>
  <c r="J1276" s="1"/>
  <c r="L1276"/>
  <c r="M1276"/>
  <c r="Q1276"/>
  <c r="R1276"/>
  <c r="U1276"/>
  <c r="V1276"/>
  <c r="W1276"/>
  <c r="I1277"/>
  <c r="S1277"/>
  <c r="I1278"/>
  <c r="J1278"/>
  <c r="N1278"/>
  <c r="O1278"/>
  <c r="S1278"/>
  <c r="T1278"/>
  <c r="X1278" s="1"/>
  <c r="I1279"/>
  <c r="S1279"/>
  <c r="T1279" s="1"/>
  <c r="X1279" s="1"/>
  <c r="I1280"/>
  <c r="J1280"/>
  <c r="N1280"/>
  <c r="O1280"/>
  <c r="S1280"/>
  <c r="T1280"/>
  <c r="X1280" s="1"/>
  <c r="I1281"/>
  <c r="S1281"/>
  <c r="T1281" s="1"/>
  <c r="X1281" s="1"/>
  <c r="I1282"/>
  <c r="J1282"/>
  <c r="N1282"/>
  <c r="O1282"/>
  <c r="S1282"/>
  <c r="T1282"/>
  <c r="X1282" s="1"/>
  <c r="I1283"/>
  <c r="S1283"/>
  <c r="T1283" s="1"/>
  <c r="X1283" s="1"/>
  <c r="F1284"/>
  <c r="G1284"/>
  <c r="H1284"/>
  <c r="L1284"/>
  <c r="M1284"/>
  <c r="N1284"/>
  <c r="Q1284"/>
  <c r="R1284"/>
  <c r="U1284"/>
  <c r="V1284"/>
  <c r="W1284"/>
  <c r="I1285"/>
  <c r="J1285" s="1"/>
  <c r="N1285"/>
  <c r="O1285" s="1"/>
  <c r="S1285"/>
  <c r="T1285" s="1"/>
  <c r="X1285"/>
  <c r="I1286"/>
  <c r="J1286"/>
  <c r="N1286"/>
  <c r="O1286"/>
  <c r="S1286"/>
  <c r="T1286"/>
  <c r="X1286" s="1"/>
  <c r="I1287"/>
  <c r="J1287" s="1"/>
  <c r="N1287"/>
  <c r="O1287" s="1"/>
  <c r="S1287"/>
  <c r="T1287" s="1"/>
  <c r="X1287"/>
  <c r="F1288"/>
  <c r="G1288"/>
  <c r="H1288"/>
  <c r="L1288"/>
  <c r="M1288"/>
  <c r="Q1288"/>
  <c r="R1288"/>
  <c r="U1288"/>
  <c r="V1288"/>
  <c r="W1288"/>
  <c r="I1289"/>
  <c r="I1290"/>
  <c r="J1290"/>
  <c r="N1290"/>
  <c r="O1290"/>
  <c r="S1290"/>
  <c r="T1290"/>
  <c r="X1290" s="1"/>
  <c r="I1291"/>
  <c r="I1292"/>
  <c r="J1292"/>
  <c r="N1292"/>
  <c r="O1292"/>
  <c r="S1292"/>
  <c r="T1292"/>
  <c r="X1292" s="1"/>
  <c r="F1293"/>
  <c r="G1293"/>
  <c r="H1293"/>
  <c r="L1293"/>
  <c r="M1293"/>
  <c r="Q1293"/>
  <c r="R1293"/>
  <c r="U1293"/>
  <c r="V1293"/>
  <c r="W1293"/>
  <c r="I1294"/>
  <c r="J1294"/>
  <c r="N1294"/>
  <c r="O1294"/>
  <c r="S1294"/>
  <c r="T1294"/>
  <c r="X1294" s="1"/>
  <c r="I1295"/>
  <c r="S1295"/>
  <c r="T1295" s="1"/>
  <c r="X1295" s="1"/>
  <c r="I1296"/>
  <c r="J1296"/>
  <c r="X1296"/>
  <c r="J1297"/>
  <c r="I1298"/>
  <c r="J1298"/>
  <c r="N1298"/>
  <c r="O1298"/>
  <c r="S1298"/>
  <c r="T1298"/>
  <c r="X1298" s="1"/>
  <c r="J1299"/>
  <c r="J1300"/>
  <c r="J1301"/>
  <c r="R1302"/>
  <c r="V1302"/>
  <c r="J1306"/>
  <c r="B1309"/>
  <c r="B1311"/>
  <c r="E1311"/>
  <c r="F1311"/>
  <c r="B1312"/>
  <c r="F1312"/>
  <c r="B1314"/>
  <c r="F1314"/>
  <c r="B1315"/>
  <c r="C1321"/>
  <c r="C1322"/>
  <c r="F1325"/>
  <c r="G1325"/>
  <c r="H1325"/>
  <c r="L1325"/>
  <c r="M1325"/>
  <c r="X1325"/>
  <c r="I1326"/>
  <c r="X1326"/>
  <c r="I1327"/>
  <c r="J1327"/>
  <c r="N1327"/>
  <c r="O1327"/>
  <c r="X1327"/>
  <c r="F1328"/>
  <c r="G1328"/>
  <c r="H1328"/>
  <c r="L1328"/>
  <c r="M1328"/>
  <c r="X1328"/>
  <c r="I1329"/>
  <c r="X1329"/>
  <c r="I1330"/>
  <c r="J1330"/>
  <c r="N1330"/>
  <c r="O1330"/>
  <c r="X1330"/>
  <c r="I1331"/>
  <c r="X1331"/>
  <c r="I1332"/>
  <c r="J1332"/>
  <c r="N1332"/>
  <c r="O1332"/>
  <c r="X1332"/>
  <c r="I1333"/>
  <c r="X1333"/>
  <c r="F1334"/>
  <c r="G1334"/>
  <c r="H1334"/>
  <c r="L1334"/>
  <c r="M1334"/>
  <c r="X1334"/>
  <c r="I1335"/>
  <c r="J1335"/>
  <c r="N1335"/>
  <c r="O1335"/>
  <c r="X1335"/>
  <c r="I1336"/>
  <c r="X1336"/>
  <c r="I1337"/>
  <c r="J1337"/>
  <c r="N1337"/>
  <c r="O1337"/>
  <c r="X1337"/>
  <c r="I1338"/>
  <c r="X1338"/>
  <c r="I1339"/>
  <c r="J1339"/>
  <c r="N1339"/>
  <c r="O1339"/>
  <c r="X1339"/>
  <c r="I1340"/>
  <c r="X1340"/>
  <c r="I1341"/>
  <c r="J1341"/>
  <c r="N1341"/>
  <c r="O1341"/>
  <c r="X1341"/>
  <c r="I1342"/>
  <c r="X1342"/>
  <c r="F1343"/>
  <c r="G1343"/>
  <c r="H1343"/>
  <c r="L1343"/>
  <c r="M1343"/>
  <c r="Q1343"/>
  <c r="Q1441" s="1"/>
  <c r="R1343"/>
  <c r="U1343"/>
  <c r="V1343"/>
  <c r="W1343"/>
  <c r="I1344"/>
  <c r="I1345"/>
  <c r="J1345"/>
  <c r="N1345"/>
  <c r="O1345"/>
  <c r="S1345"/>
  <c r="T1345"/>
  <c r="X1345" s="1"/>
  <c r="I1346"/>
  <c r="I1347"/>
  <c r="J1347"/>
  <c r="N1347"/>
  <c r="O1347"/>
  <c r="S1347"/>
  <c r="T1347"/>
  <c r="X1347" s="1"/>
  <c r="I1348"/>
  <c r="I1349"/>
  <c r="J1349"/>
  <c r="N1349"/>
  <c r="O1349"/>
  <c r="S1349"/>
  <c r="T1349"/>
  <c r="X1349" s="1"/>
  <c r="I1350"/>
  <c r="I1351"/>
  <c r="J1351"/>
  <c r="N1351"/>
  <c r="O1351"/>
  <c r="S1351"/>
  <c r="T1351"/>
  <c r="X1351" s="1"/>
  <c r="I1352"/>
  <c r="X1352"/>
  <c r="I1353"/>
  <c r="J1353"/>
  <c r="N1353"/>
  <c r="O1353"/>
  <c r="X1353"/>
  <c r="I1354"/>
  <c r="X1354"/>
  <c r="I1355"/>
  <c r="J1355"/>
  <c r="N1355"/>
  <c r="O1355"/>
  <c r="S1355"/>
  <c r="T1355"/>
  <c r="X1355" s="1"/>
  <c r="I1356"/>
  <c r="J1356" s="1"/>
  <c r="N1356"/>
  <c r="O1356" s="1"/>
  <c r="X1356"/>
  <c r="I1357"/>
  <c r="J1357"/>
  <c r="N1357"/>
  <c r="O1357"/>
  <c r="S1357"/>
  <c r="T1357"/>
  <c r="X1357" s="1"/>
  <c r="I1358"/>
  <c r="I1359"/>
  <c r="J1359"/>
  <c r="N1359"/>
  <c r="O1359"/>
  <c r="X1359"/>
  <c r="I1360"/>
  <c r="J1360" s="1"/>
  <c r="N1360"/>
  <c r="O1360" s="1"/>
  <c r="S1360"/>
  <c r="T1360" s="1"/>
  <c r="X1360"/>
  <c r="F1361"/>
  <c r="G1361"/>
  <c r="H1361"/>
  <c r="I1361"/>
  <c r="J1361" s="1"/>
  <c r="L1361"/>
  <c r="M1361"/>
  <c r="X1361"/>
  <c r="I1362"/>
  <c r="J1362"/>
  <c r="N1362"/>
  <c r="O1362"/>
  <c r="X1362"/>
  <c r="I1363"/>
  <c r="X1363"/>
  <c r="I1364"/>
  <c r="J1364"/>
  <c r="N1364"/>
  <c r="O1364"/>
  <c r="X1364"/>
  <c r="F1365"/>
  <c r="G1365"/>
  <c r="H1365"/>
  <c r="L1365"/>
  <c r="M1365"/>
  <c r="X1365"/>
  <c r="I1366"/>
  <c r="X1366"/>
  <c r="I1367"/>
  <c r="J1367"/>
  <c r="N1367"/>
  <c r="O1367"/>
  <c r="X1367"/>
  <c r="I1368"/>
  <c r="X1368"/>
  <c r="I1369"/>
  <c r="J1369"/>
  <c r="N1369"/>
  <c r="O1369"/>
  <c r="X1369"/>
  <c r="I1370"/>
  <c r="X1370"/>
  <c r="F1371"/>
  <c r="G1371"/>
  <c r="H1371"/>
  <c r="I1371"/>
  <c r="J1371" s="1"/>
  <c r="L1371"/>
  <c r="M1371"/>
  <c r="X1371"/>
  <c r="I1372"/>
  <c r="J1372"/>
  <c r="N1372"/>
  <c r="O1372"/>
  <c r="X1372"/>
  <c r="I1373"/>
  <c r="X1373"/>
  <c r="I1374"/>
  <c r="J1374"/>
  <c r="N1374"/>
  <c r="O1374"/>
  <c r="X1374"/>
  <c r="I1375"/>
  <c r="X1375"/>
  <c r="I1376"/>
  <c r="J1376"/>
  <c r="N1376"/>
  <c r="O1376"/>
  <c r="X1376"/>
  <c r="I1377"/>
  <c r="X1377"/>
  <c r="F1378"/>
  <c r="G1378"/>
  <c r="H1378"/>
  <c r="L1378"/>
  <c r="M1378"/>
  <c r="X1378"/>
  <c r="I1379"/>
  <c r="J1379"/>
  <c r="N1379"/>
  <c r="O1379"/>
  <c r="X1379"/>
  <c r="I1380"/>
  <c r="X1380"/>
  <c r="I1381"/>
  <c r="J1381"/>
  <c r="N1381"/>
  <c r="O1381"/>
  <c r="X1381"/>
  <c r="I1382"/>
  <c r="X1382"/>
  <c r="I1383"/>
  <c r="J1383"/>
  <c r="N1383"/>
  <c r="O1383"/>
  <c r="X1383"/>
  <c r="I1384"/>
  <c r="X1384"/>
  <c r="I1385"/>
  <c r="J1385"/>
  <c r="N1385"/>
  <c r="O1385"/>
  <c r="X1385"/>
  <c r="I1386"/>
  <c r="X1386"/>
  <c r="F1387"/>
  <c r="G1387"/>
  <c r="H1387"/>
  <c r="X1387"/>
  <c r="I1388"/>
  <c r="J1388"/>
  <c r="X1388"/>
  <c r="I1389"/>
  <c r="J1389" s="1"/>
  <c r="X1389"/>
  <c r="I1390"/>
  <c r="J1390"/>
  <c r="X1390"/>
  <c r="I1391"/>
  <c r="J1391" s="1"/>
  <c r="X1391"/>
  <c r="I1392"/>
  <c r="J1392"/>
  <c r="X1392"/>
  <c r="I1393"/>
  <c r="J1393" s="1"/>
  <c r="X1393"/>
  <c r="I1394"/>
  <c r="J1394"/>
  <c r="N1394"/>
  <c r="O1394"/>
  <c r="S1394"/>
  <c r="T1394"/>
  <c r="X1394" s="1"/>
  <c r="I1395"/>
  <c r="J1395" s="1"/>
  <c r="N1395"/>
  <c r="O1395" s="1"/>
  <c r="X1395"/>
  <c r="I1396"/>
  <c r="J1396"/>
  <c r="X1396"/>
  <c r="F1397"/>
  <c r="G1397"/>
  <c r="H1397"/>
  <c r="L1397"/>
  <c r="M1397"/>
  <c r="Q1397"/>
  <c r="R1397"/>
  <c r="U1397"/>
  <c r="V1397"/>
  <c r="W1397"/>
  <c r="I1398"/>
  <c r="J1398"/>
  <c r="N1398"/>
  <c r="O1398"/>
  <c r="S1398"/>
  <c r="T1398"/>
  <c r="X1398" s="1"/>
  <c r="I1399"/>
  <c r="J1399" s="1"/>
  <c r="N1399"/>
  <c r="O1399" s="1"/>
  <c r="S1399"/>
  <c r="T1399" s="1"/>
  <c r="X1399"/>
  <c r="I1400"/>
  <c r="J1400"/>
  <c r="N1400"/>
  <c r="O1400"/>
  <c r="S1400"/>
  <c r="T1400"/>
  <c r="X1400" s="1"/>
  <c r="I1401"/>
  <c r="J1401" s="1"/>
  <c r="N1401"/>
  <c r="O1401" s="1"/>
  <c r="S1401"/>
  <c r="T1401" s="1"/>
  <c r="X1401"/>
  <c r="I1402"/>
  <c r="J1402"/>
  <c r="N1402"/>
  <c r="O1402"/>
  <c r="S1402"/>
  <c r="T1402"/>
  <c r="X1402" s="1"/>
  <c r="I1403"/>
  <c r="J1403" s="1"/>
  <c r="N1403"/>
  <c r="O1403" s="1"/>
  <c r="S1403"/>
  <c r="T1403" s="1"/>
  <c r="X1403"/>
  <c r="F1404"/>
  <c r="G1404"/>
  <c r="H1404"/>
  <c r="I1404"/>
  <c r="J1404" s="1"/>
  <c r="L1404"/>
  <c r="M1404"/>
  <c r="Q1404"/>
  <c r="R1404"/>
  <c r="U1404"/>
  <c r="V1404"/>
  <c r="W1404"/>
  <c r="I1405"/>
  <c r="S1405"/>
  <c r="T1405" s="1"/>
  <c r="I1406"/>
  <c r="J1406"/>
  <c r="N1406"/>
  <c r="O1406"/>
  <c r="S1406"/>
  <c r="T1406"/>
  <c r="X1406" s="1"/>
  <c r="I1407"/>
  <c r="S1407"/>
  <c r="T1407" s="1"/>
  <c r="X1407" s="1"/>
  <c r="I1408"/>
  <c r="J1408"/>
  <c r="N1408"/>
  <c r="O1408"/>
  <c r="S1408"/>
  <c r="T1408"/>
  <c r="X1408" s="1"/>
  <c r="I1409"/>
  <c r="S1409"/>
  <c r="T1409" s="1"/>
  <c r="X1409" s="1"/>
  <c r="I1410"/>
  <c r="J1410"/>
  <c r="N1410"/>
  <c r="O1410"/>
  <c r="S1410"/>
  <c r="T1410"/>
  <c r="X1410" s="1"/>
  <c r="F1411"/>
  <c r="G1411"/>
  <c r="H1411"/>
  <c r="X1411"/>
  <c r="I1412"/>
  <c r="X1412"/>
  <c r="I1413"/>
  <c r="J1413"/>
  <c r="X1413"/>
  <c r="I1414"/>
  <c r="F1415"/>
  <c r="G1415"/>
  <c r="H1415"/>
  <c r="L1415"/>
  <c r="M1415"/>
  <c r="Q1415"/>
  <c r="R1415"/>
  <c r="U1415"/>
  <c r="V1415"/>
  <c r="W1415"/>
  <c r="I1416"/>
  <c r="J1416" s="1"/>
  <c r="N1416"/>
  <c r="O1416" s="1"/>
  <c r="S1416"/>
  <c r="T1416" s="1"/>
  <c r="X1416"/>
  <c r="I1417"/>
  <c r="J1417"/>
  <c r="N1417"/>
  <c r="O1417"/>
  <c r="S1417"/>
  <c r="T1417"/>
  <c r="X1417" s="1"/>
  <c r="I1418"/>
  <c r="J1418" s="1"/>
  <c r="N1418"/>
  <c r="O1418" s="1"/>
  <c r="S1418"/>
  <c r="T1418" s="1"/>
  <c r="X1418"/>
  <c r="I1419"/>
  <c r="J1419"/>
  <c r="N1419"/>
  <c r="O1419"/>
  <c r="S1419"/>
  <c r="T1419"/>
  <c r="X1419" s="1"/>
  <c r="I1420"/>
  <c r="J1420" s="1"/>
  <c r="N1420"/>
  <c r="O1420" s="1"/>
  <c r="S1420"/>
  <c r="T1420" s="1"/>
  <c r="X1420"/>
  <c r="I1421"/>
  <c r="J1421"/>
  <c r="N1421"/>
  <c r="O1421"/>
  <c r="S1421"/>
  <c r="T1421"/>
  <c r="X1421" s="1"/>
  <c r="I1422"/>
  <c r="J1422" s="1"/>
  <c r="N1422"/>
  <c r="O1422" s="1"/>
  <c r="S1422"/>
  <c r="T1422" s="1"/>
  <c r="X1422"/>
  <c r="F1423"/>
  <c r="G1423"/>
  <c r="H1423"/>
  <c r="I1423"/>
  <c r="J1423" s="1"/>
  <c r="L1423"/>
  <c r="M1423"/>
  <c r="Q1423"/>
  <c r="R1423"/>
  <c r="U1423"/>
  <c r="V1423"/>
  <c r="W1423"/>
  <c r="I1424"/>
  <c r="S1424"/>
  <c r="T1424" s="1"/>
  <c r="I1425"/>
  <c r="J1425"/>
  <c r="N1425"/>
  <c r="O1425"/>
  <c r="S1425"/>
  <c r="T1425"/>
  <c r="X1425" s="1"/>
  <c r="I1426"/>
  <c r="S1426"/>
  <c r="T1426" s="1"/>
  <c r="X1426" s="1"/>
  <c r="F1427"/>
  <c r="G1427"/>
  <c r="H1427"/>
  <c r="L1427"/>
  <c r="M1427"/>
  <c r="N1427"/>
  <c r="Q1427"/>
  <c r="R1427"/>
  <c r="U1427"/>
  <c r="V1427"/>
  <c r="W1427"/>
  <c r="I1428"/>
  <c r="J1428" s="1"/>
  <c r="N1428"/>
  <c r="O1428" s="1"/>
  <c r="S1428"/>
  <c r="T1428" s="1"/>
  <c r="X1428"/>
  <c r="I1429"/>
  <c r="J1429"/>
  <c r="N1429"/>
  <c r="O1429"/>
  <c r="S1429"/>
  <c r="T1429"/>
  <c r="X1429" s="1"/>
  <c r="I1430"/>
  <c r="J1430" s="1"/>
  <c r="N1430"/>
  <c r="O1430" s="1"/>
  <c r="S1430"/>
  <c r="T1430" s="1"/>
  <c r="X1430"/>
  <c r="I1431"/>
  <c r="J1431"/>
  <c r="N1431"/>
  <c r="O1431"/>
  <c r="S1431"/>
  <c r="T1431"/>
  <c r="X1431" s="1"/>
  <c r="F1432"/>
  <c r="G1432"/>
  <c r="H1432"/>
  <c r="L1432"/>
  <c r="M1432"/>
  <c r="Q1432"/>
  <c r="R1432"/>
  <c r="U1432"/>
  <c r="V1432"/>
  <c r="W1432"/>
  <c r="I1433"/>
  <c r="J1433"/>
  <c r="N1433"/>
  <c r="O1433"/>
  <c r="S1433"/>
  <c r="T1433"/>
  <c r="X1433" s="1"/>
  <c r="I1434"/>
  <c r="J1434" s="1"/>
  <c r="N1434"/>
  <c r="O1434" s="1"/>
  <c r="S1434"/>
  <c r="T1434" s="1"/>
  <c r="X1434"/>
  <c r="I1435"/>
  <c r="J1435"/>
  <c r="X1435"/>
  <c r="J1436"/>
  <c r="I1437"/>
  <c r="J1437"/>
  <c r="N1437"/>
  <c r="O1437"/>
  <c r="S1437"/>
  <c r="T1437"/>
  <c r="X1437" s="1"/>
  <c r="J1438"/>
  <c r="J1439"/>
  <c r="J1440"/>
  <c r="G1441"/>
  <c r="K1441"/>
  <c r="R1441"/>
  <c r="J1445"/>
  <c r="B1448"/>
  <c r="B1450"/>
  <c r="E1450"/>
  <c r="F1450"/>
  <c r="B1451"/>
  <c r="F1451"/>
  <c r="B1453"/>
  <c r="F1453"/>
  <c r="B1454"/>
  <c r="C1460"/>
  <c r="C1461"/>
  <c r="K1580" s="1"/>
  <c r="F1464"/>
  <c r="G1464"/>
  <c r="H1464"/>
  <c r="L1464"/>
  <c r="M1464"/>
  <c r="X1464"/>
  <c r="I1465"/>
  <c r="N1465"/>
  <c r="X1465"/>
  <c r="I1466"/>
  <c r="J1466"/>
  <c r="N1466"/>
  <c r="O1466"/>
  <c r="X1466"/>
  <c r="F1467"/>
  <c r="G1467"/>
  <c r="H1467"/>
  <c r="L1467"/>
  <c r="M1467"/>
  <c r="M1580" s="1"/>
  <c r="X1467"/>
  <c r="I1468"/>
  <c r="N1468"/>
  <c r="X1468"/>
  <c r="I1469"/>
  <c r="J1469"/>
  <c r="N1469"/>
  <c r="O1469"/>
  <c r="X1469"/>
  <c r="I1470"/>
  <c r="J1470" s="1"/>
  <c r="N1470"/>
  <c r="O1470" s="1"/>
  <c r="X1470"/>
  <c r="I1471"/>
  <c r="J1471"/>
  <c r="N1471"/>
  <c r="O1471"/>
  <c r="X1471"/>
  <c r="I1472"/>
  <c r="J1472" s="1"/>
  <c r="N1472"/>
  <c r="O1472" s="1"/>
  <c r="X1472"/>
  <c r="F1473"/>
  <c r="G1473"/>
  <c r="H1473"/>
  <c r="L1473"/>
  <c r="M1473"/>
  <c r="X1473"/>
  <c r="I1474"/>
  <c r="J1474"/>
  <c r="N1474"/>
  <c r="O1474"/>
  <c r="X1474"/>
  <c r="I1475"/>
  <c r="J1475" s="1"/>
  <c r="N1475"/>
  <c r="O1475" s="1"/>
  <c r="X1475"/>
  <c r="I1476"/>
  <c r="J1476"/>
  <c r="N1476"/>
  <c r="O1476"/>
  <c r="X1476"/>
  <c r="I1477"/>
  <c r="J1477" s="1"/>
  <c r="N1477"/>
  <c r="O1477" s="1"/>
  <c r="X1477"/>
  <c r="I1478"/>
  <c r="J1478"/>
  <c r="N1478"/>
  <c r="O1478"/>
  <c r="X1478"/>
  <c r="I1479"/>
  <c r="J1479" s="1"/>
  <c r="N1479"/>
  <c r="O1479" s="1"/>
  <c r="X1479"/>
  <c r="I1480"/>
  <c r="J1480"/>
  <c r="N1480"/>
  <c r="O1480"/>
  <c r="X1480"/>
  <c r="I1481"/>
  <c r="J1481" s="1"/>
  <c r="N1481"/>
  <c r="O1481" s="1"/>
  <c r="X1481"/>
  <c r="F1482"/>
  <c r="G1482"/>
  <c r="H1482"/>
  <c r="L1482"/>
  <c r="M1482"/>
  <c r="Q1482"/>
  <c r="R1482"/>
  <c r="U1482"/>
  <c r="V1482"/>
  <c r="W1482"/>
  <c r="I1483"/>
  <c r="J1483" s="1"/>
  <c r="N1483"/>
  <c r="O1483" s="1"/>
  <c r="S1483"/>
  <c r="T1483" s="1"/>
  <c r="X1483"/>
  <c r="I1484"/>
  <c r="J1484"/>
  <c r="N1484"/>
  <c r="O1484"/>
  <c r="S1484"/>
  <c r="T1484"/>
  <c r="X1484" s="1"/>
  <c r="I1485"/>
  <c r="J1485" s="1"/>
  <c r="N1485"/>
  <c r="O1485" s="1"/>
  <c r="S1485"/>
  <c r="T1485" s="1"/>
  <c r="X1485"/>
  <c r="I1486"/>
  <c r="J1486"/>
  <c r="N1486"/>
  <c r="O1486"/>
  <c r="S1486"/>
  <c r="T1486"/>
  <c r="X1486" s="1"/>
  <c r="I1487"/>
  <c r="J1487" s="1"/>
  <c r="N1487"/>
  <c r="O1487" s="1"/>
  <c r="S1487"/>
  <c r="T1487" s="1"/>
  <c r="X1487"/>
  <c r="I1488"/>
  <c r="J1488"/>
  <c r="N1488"/>
  <c r="O1488"/>
  <c r="S1488"/>
  <c r="T1488"/>
  <c r="X1488" s="1"/>
  <c r="I1489"/>
  <c r="J1489" s="1"/>
  <c r="N1489"/>
  <c r="O1489" s="1"/>
  <c r="S1489"/>
  <c r="T1489" s="1"/>
  <c r="X1489"/>
  <c r="I1490"/>
  <c r="J1490"/>
  <c r="N1490"/>
  <c r="O1490"/>
  <c r="S1490"/>
  <c r="T1490"/>
  <c r="X1490" s="1"/>
  <c r="I1491"/>
  <c r="J1491" s="1"/>
  <c r="N1491"/>
  <c r="O1491" s="1"/>
  <c r="X1491"/>
  <c r="I1492"/>
  <c r="J1492"/>
  <c r="N1492"/>
  <c r="O1492"/>
  <c r="X1492"/>
  <c r="I1493"/>
  <c r="J1493" s="1"/>
  <c r="N1493"/>
  <c r="O1493" s="1"/>
  <c r="X1493"/>
  <c r="I1494"/>
  <c r="J1494"/>
  <c r="N1494"/>
  <c r="O1494"/>
  <c r="S1494"/>
  <c r="T1494"/>
  <c r="X1494" s="1"/>
  <c r="I1495"/>
  <c r="X1495"/>
  <c r="I1496"/>
  <c r="J1496"/>
  <c r="N1496"/>
  <c r="O1496"/>
  <c r="S1496"/>
  <c r="T1496"/>
  <c r="X1496" s="1"/>
  <c r="I1497"/>
  <c r="J1497" s="1"/>
  <c r="N1497"/>
  <c r="O1497" s="1"/>
  <c r="S1497"/>
  <c r="T1497" s="1"/>
  <c r="X1497"/>
  <c r="I1498"/>
  <c r="J1498"/>
  <c r="N1498"/>
  <c r="O1498"/>
  <c r="X1498"/>
  <c r="I1499"/>
  <c r="S1499"/>
  <c r="T1499" s="1"/>
  <c r="X1499" s="1"/>
  <c r="F1500"/>
  <c r="G1500"/>
  <c r="H1500"/>
  <c r="L1500"/>
  <c r="M1500"/>
  <c r="X1500"/>
  <c r="I1501"/>
  <c r="J1501"/>
  <c r="N1501"/>
  <c r="O1501"/>
  <c r="X1501"/>
  <c r="I1502"/>
  <c r="J1502" s="1"/>
  <c r="N1502"/>
  <c r="O1502" s="1"/>
  <c r="X1502"/>
  <c r="I1503"/>
  <c r="J1503"/>
  <c r="N1503"/>
  <c r="O1503"/>
  <c r="X1503"/>
  <c r="F1504"/>
  <c r="G1504"/>
  <c r="H1504"/>
  <c r="L1504"/>
  <c r="M1504"/>
  <c r="X1504"/>
  <c r="I1505"/>
  <c r="N1505"/>
  <c r="X1505"/>
  <c r="I1506"/>
  <c r="J1506"/>
  <c r="N1506"/>
  <c r="O1506"/>
  <c r="X1506"/>
  <c r="I1507"/>
  <c r="J1507" s="1"/>
  <c r="N1507"/>
  <c r="O1507" s="1"/>
  <c r="X1507"/>
  <c r="I1508"/>
  <c r="J1508"/>
  <c r="N1508"/>
  <c r="O1508"/>
  <c r="X1508"/>
  <c r="I1509"/>
  <c r="J1509" s="1"/>
  <c r="N1509"/>
  <c r="O1509" s="1"/>
  <c r="X1509"/>
  <c r="F1510"/>
  <c r="G1510"/>
  <c r="H1510"/>
  <c r="L1510"/>
  <c r="M1510"/>
  <c r="X1510"/>
  <c r="I1511"/>
  <c r="J1511"/>
  <c r="N1511"/>
  <c r="O1511"/>
  <c r="X1511"/>
  <c r="I1512"/>
  <c r="J1512" s="1"/>
  <c r="N1512"/>
  <c r="O1512" s="1"/>
  <c r="X1512"/>
  <c r="I1513"/>
  <c r="J1513"/>
  <c r="N1513"/>
  <c r="O1513"/>
  <c r="X1513"/>
  <c r="I1514"/>
  <c r="J1514" s="1"/>
  <c r="N1514"/>
  <c r="O1514" s="1"/>
  <c r="X1514"/>
  <c r="I1515"/>
  <c r="J1515"/>
  <c r="N1515"/>
  <c r="O1515"/>
  <c r="X1515"/>
  <c r="I1516"/>
  <c r="J1516" s="1"/>
  <c r="N1516"/>
  <c r="O1516" s="1"/>
  <c r="X1516"/>
  <c r="F1517"/>
  <c r="G1517"/>
  <c r="H1517"/>
  <c r="L1517"/>
  <c r="M1517"/>
  <c r="X1517"/>
  <c r="I1518"/>
  <c r="J1518"/>
  <c r="N1518"/>
  <c r="O1518"/>
  <c r="X1518"/>
  <c r="I1519"/>
  <c r="J1519" s="1"/>
  <c r="N1519"/>
  <c r="O1519" s="1"/>
  <c r="X1519"/>
  <c r="I1520"/>
  <c r="J1520"/>
  <c r="N1520"/>
  <c r="O1520"/>
  <c r="X1520"/>
  <c r="I1521"/>
  <c r="J1521" s="1"/>
  <c r="N1521"/>
  <c r="O1521" s="1"/>
  <c r="X1521"/>
  <c r="I1522"/>
  <c r="J1522"/>
  <c r="N1522"/>
  <c r="O1522"/>
  <c r="X1522"/>
  <c r="I1523"/>
  <c r="J1523" s="1"/>
  <c r="N1523"/>
  <c r="O1523" s="1"/>
  <c r="X1523"/>
  <c r="I1524"/>
  <c r="J1524"/>
  <c r="N1524"/>
  <c r="O1524"/>
  <c r="X1524"/>
  <c r="I1525"/>
  <c r="J1525" s="1"/>
  <c r="N1525"/>
  <c r="O1525" s="1"/>
  <c r="X1525"/>
  <c r="F1526"/>
  <c r="G1526"/>
  <c r="H1526"/>
  <c r="X1526"/>
  <c r="I1527"/>
  <c r="J1527"/>
  <c r="X1527"/>
  <c r="I1528"/>
  <c r="X1528"/>
  <c r="I1529"/>
  <c r="J1529"/>
  <c r="X1529"/>
  <c r="I1530"/>
  <c r="J1530" s="1"/>
  <c r="X1530"/>
  <c r="I1531"/>
  <c r="J1531"/>
  <c r="X1531"/>
  <c r="I1532"/>
  <c r="J1532" s="1"/>
  <c r="X1532"/>
  <c r="I1533"/>
  <c r="J1533"/>
  <c r="N1533"/>
  <c r="O1533"/>
  <c r="S1533"/>
  <c r="T1533"/>
  <c r="X1533" s="1"/>
  <c r="I1534"/>
  <c r="X1534"/>
  <c r="I1535"/>
  <c r="J1535"/>
  <c r="X1535"/>
  <c r="F1536"/>
  <c r="G1536"/>
  <c r="H1536"/>
  <c r="L1536"/>
  <c r="M1536"/>
  <c r="Q1536"/>
  <c r="R1536"/>
  <c r="U1536"/>
  <c r="V1536"/>
  <c r="W1536"/>
  <c r="I1537"/>
  <c r="J1537"/>
  <c r="N1537"/>
  <c r="O1537"/>
  <c r="S1537"/>
  <c r="T1537"/>
  <c r="X1537" s="1"/>
  <c r="I1538"/>
  <c r="I1539"/>
  <c r="J1539"/>
  <c r="N1539"/>
  <c r="O1539"/>
  <c r="S1539"/>
  <c r="T1539"/>
  <c r="X1539" s="1"/>
  <c r="I1540"/>
  <c r="I1541"/>
  <c r="J1541"/>
  <c r="N1541"/>
  <c r="O1541"/>
  <c r="S1541"/>
  <c r="T1541"/>
  <c r="X1541" s="1"/>
  <c r="I1542"/>
  <c r="F1543"/>
  <c r="G1543"/>
  <c r="H1543"/>
  <c r="L1543"/>
  <c r="M1543"/>
  <c r="Q1543"/>
  <c r="R1543"/>
  <c r="U1543"/>
  <c r="V1543"/>
  <c r="W1543"/>
  <c r="I1544"/>
  <c r="J1544" s="1"/>
  <c r="N1544"/>
  <c r="O1544" s="1"/>
  <c r="S1544"/>
  <c r="T1544" s="1"/>
  <c r="X1544"/>
  <c r="I1545"/>
  <c r="J1545"/>
  <c r="N1545"/>
  <c r="O1545"/>
  <c r="S1545"/>
  <c r="T1545"/>
  <c r="X1545" s="1"/>
  <c r="I1546"/>
  <c r="J1546" s="1"/>
  <c r="N1546"/>
  <c r="O1546" s="1"/>
  <c r="S1546"/>
  <c r="T1546" s="1"/>
  <c r="X1546"/>
  <c r="I1547"/>
  <c r="J1547"/>
  <c r="N1547"/>
  <c r="O1547"/>
  <c r="S1547"/>
  <c r="T1547"/>
  <c r="X1547" s="1"/>
  <c r="I1548"/>
  <c r="J1548" s="1"/>
  <c r="N1548"/>
  <c r="O1548" s="1"/>
  <c r="S1548"/>
  <c r="T1548" s="1"/>
  <c r="X1548"/>
  <c r="I1549"/>
  <c r="J1549"/>
  <c r="N1549"/>
  <c r="O1549"/>
  <c r="S1549"/>
  <c r="T1549"/>
  <c r="X1549" s="1"/>
  <c r="F1550"/>
  <c r="G1550"/>
  <c r="H1550"/>
  <c r="X1550"/>
  <c r="I1551"/>
  <c r="X1551"/>
  <c r="I1552"/>
  <c r="J1552"/>
  <c r="X1552"/>
  <c r="I1553"/>
  <c r="J1553" s="1"/>
  <c r="N1553"/>
  <c r="O1553" s="1"/>
  <c r="S1553"/>
  <c r="T1553" s="1"/>
  <c r="X1553"/>
  <c r="F1554"/>
  <c r="G1554"/>
  <c r="G1580" s="1"/>
  <c r="H1554"/>
  <c r="I1554"/>
  <c r="J1554" s="1"/>
  <c r="L1554"/>
  <c r="M1554"/>
  <c r="Q1554"/>
  <c r="R1554"/>
  <c r="U1554"/>
  <c r="V1554"/>
  <c r="W1554"/>
  <c r="I1555"/>
  <c r="S1555"/>
  <c r="T1555" s="1"/>
  <c r="I1556"/>
  <c r="J1556"/>
  <c r="N1556"/>
  <c r="O1556"/>
  <c r="S1556"/>
  <c r="T1556"/>
  <c r="X1556" s="1"/>
  <c r="I1557"/>
  <c r="S1557"/>
  <c r="T1557" s="1"/>
  <c r="X1557" s="1"/>
  <c r="I1558"/>
  <c r="J1558"/>
  <c r="N1558"/>
  <c r="O1558"/>
  <c r="S1558"/>
  <c r="T1558"/>
  <c r="X1558" s="1"/>
  <c r="I1559"/>
  <c r="S1559"/>
  <c r="T1559" s="1"/>
  <c r="X1559" s="1"/>
  <c r="I1560"/>
  <c r="J1560"/>
  <c r="N1560"/>
  <c r="O1560"/>
  <c r="S1560"/>
  <c r="T1560"/>
  <c r="X1560" s="1"/>
  <c r="I1561"/>
  <c r="S1561"/>
  <c r="T1561" s="1"/>
  <c r="X1561" s="1"/>
  <c r="F1562"/>
  <c r="G1562"/>
  <c r="H1562"/>
  <c r="L1562"/>
  <c r="M1562"/>
  <c r="N1562"/>
  <c r="Q1562"/>
  <c r="R1562"/>
  <c r="U1562"/>
  <c r="V1562"/>
  <c r="W1562"/>
  <c r="I1563"/>
  <c r="J1563" s="1"/>
  <c r="N1563"/>
  <c r="O1563" s="1"/>
  <c r="S1563"/>
  <c r="T1563" s="1"/>
  <c r="X1563"/>
  <c r="I1564"/>
  <c r="J1564"/>
  <c r="N1564"/>
  <c r="O1564"/>
  <c r="S1564"/>
  <c r="T1564"/>
  <c r="X1564" s="1"/>
  <c r="I1565"/>
  <c r="J1565" s="1"/>
  <c r="N1565"/>
  <c r="O1565" s="1"/>
  <c r="S1565"/>
  <c r="T1565" s="1"/>
  <c r="X1565"/>
  <c r="F1566"/>
  <c r="G1566"/>
  <c r="H1566"/>
  <c r="L1566"/>
  <c r="M1566"/>
  <c r="Q1566"/>
  <c r="R1566"/>
  <c r="U1566"/>
  <c r="V1566"/>
  <c r="W1566"/>
  <c r="I1567"/>
  <c r="I1568"/>
  <c r="J1568"/>
  <c r="N1568"/>
  <c r="O1568"/>
  <c r="S1568"/>
  <c r="T1568"/>
  <c r="X1568" s="1"/>
  <c r="I1569"/>
  <c r="I1570"/>
  <c r="J1570"/>
  <c r="N1570"/>
  <c r="O1570"/>
  <c r="S1570"/>
  <c r="T1570"/>
  <c r="X1570" s="1"/>
  <c r="F1571"/>
  <c r="G1571"/>
  <c r="H1571"/>
  <c r="L1571"/>
  <c r="M1571"/>
  <c r="Q1571"/>
  <c r="R1571"/>
  <c r="U1571"/>
  <c r="V1571"/>
  <c r="W1571"/>
  <c r="I1572"/>
  <c r="J1572"/>
  <c r="N1572"/>
  <c r="O1572"/>
  <c r="S1572"/>
  <c r="T1572"/>
  <c r="X1572" s="1"/>
  <c r="I1573"/>
  <c r="S1573"/>
  <c r="T1573" s="1"/>
  <c r="X1573" s="1"/>
  <c r="I1574"/>
  <c r="J1574"/>
  <c r="X1574"/>
  <c r="J1575"/>
  <c r="I1576"/>
  <c r="J1576"/>
  <c r="N1576"/>
  <c r="O1576"/>
  <c r="S1576"/>
  <c r="T1576"/>
  <c r="X1576" s="1"/>
  <c r="J1577"/>
  <c r="J1578"/>
  <c r="J1579"/>
  <c r="R1580"/>
  <c r="V1580"/>
  <c r="J1584"/>
  <c r="B1587"/>
  <c r="B1589"/>
  <c r="E1589"/>
  <c r="F1589"/>
  <c r="B1590"/>
  <c r="F1590"/>
  <c r="B1592"/>
  <c r="F1592"/>
  <c r="B1593"/>
  <c r="C1599"/>
  <c r="C1600"/>
  <c r="F1603"/>
  <c r="G1603"/>
  <c r="H1603"/>
  <c r="L1603"/>
  <c r="M1603"/>
  <c r="X1603"/>
  <c r="I1604"/>
  <c r="X1604"/>
  <c r="I1605"/>
  <c r="J1605"/>
  <c r="N1605"/>
  <c r="O1605"/>
  <c r="X1605"/>
  <c r="F1606"/>
  <c r="G1606"/>
  <c r="H1606"/>
  <c r="L1606"/>
  <c r="M1606"/>
  <c r="X1606"/>
  <c r="I1607"/>
  <c r="X1607"/>
  <c r="I1608"/>
  <c r="J1608"/>
  <c r="N1608"/>
  <c r="O1608"/>
  <c r="X1608"/>
  <c r="I1609"/>
  <c r="X1609"/>
  <c r="I1610"/>
  <c r="J1610"/>
  <c r="N1610"/>
  <c r="O1610"/>
  <c r="X1610"/>
  <c r="I1611"/>
  <c r="X1611"/>
  <c r="F1612"/>
  <c r="G1612"/>
  <c r="H1612"/>
  <c r="L1612"/>
  <c r="M1612"/>
  <c r="X1612"/>
  <c r="I1613"/>
  <c r="J1613"/>
  <c r="N1613"/>
  <c r="O1613"/>
  <c r="X1613"/>
  <c r="I1614"/>
  <c r="X1614"/>
  <c r="I1615"/>
  <c r="J1615"/>
  <c r="N1615"/>
  <c r="O1615"/>
  <c r="X1615"/>
  <c r="I1616"/>
  <c r="X1616"/>
  <c r="I1617"/>
  <c r="J1617"/>
  <c r="N1617"/>
  <c r="O1617"/>
  <c r="X1617"/>
  <c r="I1618"/>
  <c r="X1618"/>
  <c r="I1619"/>
  <c r="J1619"/>
  <c r="N1619"/>
  <c r="O1619"/>
  <c r="X1619"/>
  <c r="I1620"/>
  <c r="X1620"/>
  <c r="F1621"/>
  <c r="G1621"/>
  <c r="H1621"/>
  <c r="L1621"/>
  <c r="M1621"/>
  <c r="Q1621"/>
  <c r="Q1719" s="1"/>
  <c r="R1621"/>
  <c r="U1621"/>
  <c r="V1621"/>
  <c r="W1621"/>
  <c r="I1622"/>
  <c r="I1623"/>
  <c r="J1623"/>
  <c r="N1623"/>
  <c r="O1623"/>
  <c r="S1623"/>
  <c r="T1623"/>
  <c r="X1623" s="1"/>
  <c r="I1624"/>
  <c r="I1625"/>
  <c r="J1625"/>
  <c r="N1625"/>
  <c r="O1625"/>
  <c r="S1625"/>
  <c r="T1625"/>
  <c r="X1625" s="1"/>
  <c r="I1626"/>
  <c r="I1627"/>
  <c r="J1627"/>
  <c r="N1627"/>
  <c r="O1627"/>
  <c r="S1627"/>
  <c r="T1627"/>
  <c r="X1627" s="1"/>
  <c r="I1628"/>
  <c r="I1629"/>
  <c r="J1629"/>
  <c r="N1629"/>
  <c r="O1629"/>
  <c r="S1629"/>
  <c r="T1629"/>
  <c r="X1629" s="1"/>
  <c r="I1630"/>
  <c r="X1630"/>
  <c r="I1631"/>
  <c r="J1631"/>
  <c r="N1631"/>
  <c r="O1631"/>
  <c r="X1631"/>
  <c r="I1632"/>
  <c r="X1632"/>
  <c r="I1633"/>
  <c r="J1633"/>
  <c r="N1633"/>
  <c r="O1633"/>
  <c r="S1633"/>
  <c r="T1633"/>
  <c r="X1633" s="1"/>
  <c r="I1634"/>
  <c r="J1634" s="1"/>
  <c r="N1634"/>
  <c r="O1634" s="1"/>
  <c r="X1634"/>
  <c r="I1635"/>
  <c r="J1635"/>
  <c r="N1635"/>
  <c r="O1635"/>
  <c r="S1635"/>
  <c r="T1635"/>
  <c r="X1635" s="1"/>
  <c r="I1636"/>
  <c r="I1637"/>
  <c r="J1637"/>
  <c r="N1637"/>
  <c r="O1637"/>
  <c r="X1637"/>
  <c r="I1638"/>
  <c r="J1638" s="1"/>
  <c r="N1638"/>
  <c r="O1638" s="1"/>
  <c r="S1638"/>
  <c r="T1638" s="1"/>
  <c r="X1638"/>
  <c r="F1639"/>
  <c r="G1639"/>
  <c r="H1639"/>
  <c r="I1639"/>
  <c r="J1639" s="1"/>
  <c r="L1639"/>
  <c r="M1639"/>
  <c r="X1639"/>
  <c r="I1640"/>
  <c r="J1640"/>
  <c r="N1640"/>
  <c r="O1640"/>
  <c r="X1640"/>
  <c r="I1641"/>
  <c r="X1641"/>
  <c r="I1642"/>
  <c r="J1642"/>
  <c r="N1642"/>
  <c r="O1642"/>
  <c r="X1642"/>
  <c r="F1643"/>
  <c r="G1643"/>
  <c r="H1643"/>
  <c r="L1643"/>
  <c r="M1643"/>
  <c r="X1643"/>
  <c r="I1644"/>
  <c r="X1644"/>
  <c r="I1645"/>
  <c r="J1645"/>
  <c r="N1645"/>
  <c r="O1645"/>
  <c r="X1645"/>
  <c r="I1646"/>
  <c r="X1646"/>
  <c r="I1647"/>
  <c r="J1647"/>
  <c r="N1647"/>
  <c r="O1647"/>
  <c r="X1647"/>
  <c r="I1648"/>
  <c r="X1648"/>
  <c r="F1649"/>
  <c r="G1649"/>
  <c r="H1649"/>
  <c r="I1649"/>
  <c r="J1649" s="1"/>
  <c r="L1649"/>
  <c r="M1649"/>
  <c r="X1649"/>
  <c r="I1650"/>
  <c r="J1650"/>
  <c r="N1650"/>
  <c r="O1650"/>
  <c r="X1650"/>
  <c r="I1651"/>
  <c r="X1651"/>
  <c r="I1652"/>
  <c r="J1652"/>
  <c r="N1652"/>
  <c r="O1652"/>
  <c r="X1652"/>
  <c r="I1653"/>
  <c r="X1653"/>
  <c r="I1654"/>
  <c r="J1654"/>
  <c r="N1654"/>
  <c r="O1654"/>
  <c r="X1654"/>
  <c r="I1655"/>
  <c r="X1655"/>
  <c r="F1656"/>
  <c r="G1656"/>
  <c r="H1656"/>
  <c r="L1656"/>
  <c r="M1656"/>
  <c r="X1656"/>
  <c r="I1657"/>
  <c r="J1657"/>
  <c r="N1657"/>
  <c r="O1657"/>
  <c r="X1657"/>
  <c r="I1658"/>
  <c r="X1658"/>
  <c r="I1659"/>
  <c r="J1659"/>
  <c r="N1659"/>
  <c r="O1659"/>
  <c r="X1659"/>
  <c r="I1660"/>
  <c r="X1660"/>
  <c r="I1661"/>
  <c r="J1661"/>
  <c r="N1661"/>
  <c r="O1661"/>
  <c r="X1661"/>
  <c r="I1662"/>
  <c r="X1662"/>
  <c r="I1663"/>
  <c r="J1663"/>
  <c r="N1663"/>
  <c r="O1663"/>
  <c r="X1663"/>
  <c r="I1664"/>
  <c r="X1664"/>
  <c r="F1665"/>
  <c r="G1665"/>
  <c r="H1665"/>
  <c r="X1665"/>
  <c r="I1666"/>
  <c r="J1666"/>
  <c r="X1666"/>
  <c r="I1667"/>
  <c r="J1667" s="1"/>
  <c r="X1667"/>
  <c r="I1668"/>
  <c r="J1668"/>
  <c r="X1668"/>
  <c r="I1669"/>
  <c r="J1669" s="1"/>
  <c r="X1669"/>
  <c r="I1670"/>
  <c r="J1670"/>
  <c r="X1670"/>
  <c r="I1671"/>
  <c r="J1671" s="1"/>
  <c r="X1671"/>
  <c r="I1672"/>
  <c r="J1672"/>
  <c r="N1672"/>
  <c r="O1672"/>
  <c r="S1672"/>
  <c r="T1672"/>
  <c r="X1672" s="1"/>
  <c r="I1673"/>
  <c r="J1673" s="1"/>
  <c r="N1673"/>
  <c r="O1673" s="1"/>
  <c r="X1673"/>
  <c r="I1674"/>
  <c r="J1674"/>
  <c r="X1674"/>
  <c r="F1675"/>
  <c r="G1675"/>
  <c r="H1675"/>
  <c r="L1675"/>
  <c r="M1675"/>
  <c r="Q1675"/>
  <c r="R1675"/>
  <c r="U1675"/>
  <c r="V1675"/>
  <c r="W1675"/>
  <c r="I1676"/>
  <c r="J1676"/>
  <c r="N1676"/>
  <c r="O1676"/>
  <c r="S1676"/>
  <c r="T1676"/>
  <c r="X1676" s="1"/>
  <c r="I1677"/>
  <c r="J1677" s="1"/>
  <c r="N1677"/>
  <c r="O1677" s="1"/>
  <c r="S1677"/>
  <c r="T1677" s="1"/>
  <c r="X1677"/>
  <c r="I1678"/>
  <c r="J1678"/>
  <c r="N1678"/>
  <c r="O1678"/>
  <c r="S1678"/>
  <c r="T1678"/>
  <c r="X1678" s="1"/>
  <c r="I1679"/>
  <c r="J1679" s="1"/>
  <c r="N1679"/>
  <c r="O1679" s="1"/>
  <c r="S1679"/>
  <c r="T1679" s="1"/>
  <c r="X1679"/>
  <c r="I1680"/>
  <c r="J1680"/>
  <c r="N1680"/>
  <c r="O1680"/>
  <c r="S1680"/>
  <c r="T1680"/>
  <c r="X1680" s="1"/>
  <c r="I1681"/>
  <c r="J1681" s="1"/>
  <c r="N1681"/>
  <c r="O1681" s="1"/>
  <c r="S1681"/>
  <c r="T1681" s="1"/>
  <c r="X1681"/>
  <c r="F1682"/>
  <c r="G1682"/>
  <c r="H1682"/>
  <c r="I1682"/>
  <c r="J1682" s="1"/>
  <c r="L1682"/>
  <c r="M1682"/>
  <c r="Q1682"/>
  <c r="R1682"/>
  <c r="U1682"/>
  <c r="V1682"/>
  <c r="W1682"/>
  <c r="I1683"/>
  <c r="S1683"/>
  <c r="T1683" s="1"/>
  <c r="I1684"/>
  <c r="J1684"/>
  <c r="N1684"/>
  <c r="O1684"/>
  <c r="S1684"/>
  <c r="T1684"/>
  <c r="X1684" s="1"/>
  <c r="I1685"/>
  <c r="S1685"/>
  <c r="T1685" s="1"/>
  <c r="X1685" s="1"/>
  <c r="I1686"/>
  <c r="J1686"/>
  <c r="N1686"/>
  <c r="O1686"/>
  <c r="S1686"/>
  <c r="T1686"/>
  <c r="X1686" s="1"/>
  <c r="I1687"/>
  <c r="S1687"/>
  <c r="T1687" s="1"/>
  <c r="X1687" s="1"/>
  <c r="I1688"/>
  <c r="J1688"/>
  <c r="N1688"/>
  <c r="O1688"/>
  <c r="S1688"/>
  <c r="T1688"/>
  <c r="X1688" s="1"/>
  <c r="F1689"/>
  <c r="G1689"/>
  <c r="H1689"/>
  <c r="X1689"/>
  <c r="I1690"/>
  <c r="X1690"/>
  <c r="I1691"/>
  <c r="J1691"/>
  <c r="X1691"/>
  <c r="I1692"/>
  <c r="F1693"/>
  <c r="G1693"/>
  <c r="H1693"/>
  <c r="L1693"/>
  <c r="M1693"/>
  <c r="Q1693"/>
  <c r="R1693"/>
  <c r="U1693"/>
  <c r="V1693"/>
  <c r="W1693"/>
  <c r="I1694"/>
  <c r="J1694" s="1"/>
  <c r="N1694"/>
  <c r="O1694" s="1"/>
  <c r="S1694"/>
  <c r="T1694" s="1"/>
  <c r="X1694"/>
  <c r="I1695"/>
  <c r="J1695"/>
  <c r="N1695"/>
  <c r="O1695"/>
  <c r="S1695"/>
  <c r="T1695"/>
  <c r="X1695" s="1"/>
  <c r="I1696"/>
  <c r="J1696" s="1"/>
  <c r="N1696"/>
  <c r="O1696" s="1"/>
  <c r="S1696"/>
  <c r="T1696" s="1"/>
  <c r="X1696"/>
  <c r="I1697"/>
  <c r="J1697"/>
  <c r="N1697"/>
  <c r="O1697"/>
  <c r="S1697"/>
  <c r="T1697"/>
  <c r="X1697" s="1"/>
  <c r="I1698"/>
  <c r="J1698" s="1"/>
  <c r="N1698"/>
  <c r="O1698" s="1"/>
  <c r="S1698"/>
  <c r="T1698" s="1"/>
  <c r="X1698"/>
  <c r="I1699"/>
  <c r="J1699"/>
  <c r="N1699"/>
  <c r="O1699"/>
  <c r="S1699"/>
  <c r="T1699"/>
  <c r="X1699" s="1"/>
  <c r="I1700"/>
  <c r="J1700" s="1"/>
  <c r="N1700"/>
  <c r="O1700" s="1"/>
  <c r="S1700"/>
  <c r="T1700" s="1"/>
  <c r="X1700"/>
  <c r="F1701"/>
  <c r="G1701"/>
  <c r="H1701"/>
  <c r="I1701"/>
  <c r="J1701" s="1"/>
  <c r="L1701"/>
  <c r="M1701"/>
  <c r="Q1701"/>
  <c r="R1701"/>
  <c r="U1701"/>
  <c r="V1701"/>
  <c r="W1701"/>
  <c r="I1702"/>
  <c r="S1702"/>
  <c r="T1702" s="1"/>
  <c r="I1703"/>
  <c r="J1703"/>
  <c r="N1703"/>
  <c r="O1703"/>
  <c r="S1703"/>
  <c r="T1703"/>
  <c r="X1703" s="1"/>
  <c r="I1704"/>
  <c r="S1704"/>
  <c r="T1704" s="1"/>
  <c r="X1704" s="1"/>
  <c r="F1705"/>
  <c r="G1705"/>
  <c r="H1705"/>
  <c r="L1705"/>
  <c r="M1705"/>
  <c r="N1705"/>
  <c r="Q1705"/>
  <c r="R1705"/>
  <c r="U1705"/>
  <c r="V1705"/>
  <c r="W1705"/>
  <c r="I1706"/>
  <c r="J1706" s="1"/>
  <c r="N1706"/>
  <c r="O1706" s="1"/>
  <c r="S1706"/>
  <c r="T1706" s="1"/>
  <c r="X1706"/>
  <c r="I1707"/>
  <c r="J1707"/>
  <c r="N1707"/>
  <c r="O1707"/>
  <c r="S1707"/>
  <c r="T1707"/>
  <c r="X1707" s="1"/>
  <c r="I1708"/>
  <c r="J1708" s="1"/>
  <c r="N1708"/>
  <c r="O1708" s="1"/>
  <c r="S1708"/>
  <c r="T1708" s="1"/>
  <c r="X1708"/>
  <c r="I1709"/>
  <c r="J1709"/>
  <c r="N1709"/>
  <c r="O1709"/>
  <c r="S1709"/>
  <c r="T1709"/>
  <c r="X1709" s="1"/>
  <c r="F1710"/>
  <c r="G1710"/>
  <c r="H1710"/>
  <c r="L1710"/>
  <c r="M1710"/>
  <c r="Q1710"/>
  <c r="R1710"/>
  <c r="U1710"/>
  <c r="V1710"/>
  <c r="W1710"/>
  <c r="I1711"/>
  <c r="J1711"/>
  <c r="N1711"/>
  <c r="O1711"/>
  <c r="S1711"/>
  <c r="T1711"/>
  <c r="X1711" s="1"/>
  <c r="I1712"/>
  <c r="J1712" s="1"/>
  <c r="N1712"/>
  <c r="O1712" s="1"/>
  <c r="S1712"/>
  <c r="T1712" s="1"/>
  <c r="X1712"/>
  <c r="I1713"/>
  <c r="J1713"/>
  <c r="X1713"/>
  <c r="J1714"/>
  <c r="I1715"/>
  <c r="J1715"/>
  <c r="N1715"/>
  <c r="O1715"/>
  <c r="S1715"/>
  <c r="T1715"/>
  <c r="X1715" s="1"/>
  <c r="J1716"/>
  <c r="J1717"/>
  <c r="J1718"/>
  <c r="G1719"/>
  <c r="K1719"/>
  <c r="R1719"/>
  <c r="J1723"/>
  <c r="B1726"/>
  <c r="B1728"/>
  <c r="E1728"/>
  <c r="F1728"/>
  <c r="B1729"/>
  <c r="F1729"/>
  <c r="B1731"/>
  <c r="F1731"/>
  <c r="B1732"/>
  <c r="C1738"/>
  <c r="C1739"/>
  <c r="K1858" s="1"/>
  <c r="F1742"/>
  <c r="G1742"/>
  <c r="H1742"/>
  <c r="L1742"/>
  <c r="M1742"/>
  <c r="X1742"/>
  <c r="I1743"/>
  <c r="N1743"/>
  <c r="X1743"/>
  <c r="I1744"/>
  <c r="J1744"/>
  <c r="N1744"/>
  <c r="O1744"/>
  <c r="X1744"/>
  <c r="F1745"/>
  <c r="G1745"/>
  <c r="H1745"/>
  <c r="L1745"/>
  <c r="M1745"/>
  <c r="M1858" s="1"/>
  <c r="X1745"/>
  <c r="I1746"/>
  <c r="N1746"/>
  <c r="X1746"/>
  <c r="I1747"/>
  <c r="J1747"/>
  <c r="N1747"/>
  <c r="O1747"/>
  <c r="X1747"/>
  <c r="I1748"/>
  <c r="J1748" s="1"/>
  <c r="N1748"/>
  <c r="O1748" s="1"/>
  <c r="X1748"/>
  <c r="I1749"/>
  <c r="J1749"/>
  <c r="N1749"/>
  <c r="O1749"/>
  <c r="X1749"/>
  <c r="I1750"/>
  <c r="J1750" s="1"/>
  <c r="N1750"/>
  <c r="O1750" s="1"/>
  <c r="X1750"/>
  <c r="F1751"/>
  <c r="G1751"/>
  <c r="H1751"/>
  <c r="L1751"/>
  <c r="M1751"/>
  <c r="X1751"/>
  <c r="I1752"/>
  <c r="J1752"/>
  <c r="N1752"/>
  <c r="O1752"/>
  <c r="X1752"/>
  <c r="I1753"/>
  <c r="J1753" s="1"/>
  <c r="N1753"/>
  <c r="O1753" s="1"/>
  <c r="X1753"/>
  <c r="I1754"/>
  <c r="J1754"/>
  <c r="N1754"/>
  <c r="O1754"/>
  <c r="X1754"/>
  <c r="I1755"/>
  <c r="J1755" s="1"/>
  <c r="N1755"/>
  <c r="O1755" s="1"/>
  <c r="X1755"/>
  <c r="I1756"/>
  <c r="J1756"/>
  <c r="N1756"/>
  <c r="O1756"/>
  <c r="X1756"/>
  <c r="I1757"/>
  <c r="J1757" s="1"/>
  <c r="N1757"/>
  <c r="O1757" s="1"/>
  <c r="X1757"/>
  <c r="I1758"/>
  <c r="J1758"/>
  <c r="N1758"/>
  <c r="O1758"/>
  <c r="X1758"/>
  <c r="I1759"/>
  <c r="J1759" s="1"/>
  <c r="N1759"/>
  <c r="O1759" s="1"/>
  <c r="X1759"/>
  <c r="F1760"/>
  <c r="G1760"/>
  <c r="H1760"/>
  <c r="L1760"/>
  <c r="M1760"/>
  <c r="Q1760"/>
  <c r="R1760"/>
  <c r="U1760"/>
  <c r="V1760"/>
  <c r="W1760"/>
  <c r="I1761"/>
  <c r="J1761" s="1"/>
  <c r="N1761"/>
  <c r="O1761" s="1"/>
  <c r="S1761"/>
  <c r="T1761" s="1"/>
  <c r="X1761"/>
  <c r="I1762"/>
  <c r="J1762"/>
  <c r="N1762"/>
  <c r="O1762"/>
  <c r="S1762"/>
  <c r="T1762"/>
  <c r="X1762" s="1"/>
  <c r="I1763"/>
  <c r="J1763" s="1"/>
  <c r="N1763"/>
  <c r="O1763" s="1"/>
  <c r="S1763"/>
  <c r="T1763" s="1"/>
  <c r="X1763"/>
  <c r="I1764"/>
  <c r="J1764"/>
  <c r="N1764"/>
  <c r="O1764"/>
  <c r="S1764"/>
  <c r="T1764"/>
  <c r="X1764" s="1"/>
  <c r="I1765"/>
  <c r="J1765" s="1"/>
  <c r="N1765"/>
  <c r="O1765" s="1"/>
  <c r="S1765"/>
  <c r="T1765" s="1"/>
  <c r="X1765"/>
  <c r="I1766"/>
  <c r="J1766"/>
  <c r="N1766"/>
  <c r="O1766"/>
  <c r="S1766"/>
  <c r="T1766"/>
  <c r="X1766" s="1"/>
  <c r="I1767"/>
  <c r="J1767" s="1"/>
  <c r="N1767"/>
  <c r="O1767" s="1"/>
  <c r="S1767"/>
  <c r="T1767" s="1"/>
  <c r="X1767"/>
  <c r="I1768"/>
  <c r="J1768"/>
  <c r="N1768"/>
  <c r="O1768"/>
  <c r="S1768"/>
  <c r="T1768"/>
  <c r="X1768" s="1"/>
  <c r="I1769"/>
  <c r="J1769" s="1"/>
  <c r="N1769"/>
  <c r="O1769" s="1"/>
  <c r="X1769"/>
  <c r="I1770"/>
  <c r="J1770"/>
  <c r="N1770"/>
  <c r="O1770"/>
  <c r="X1770"/>
  <c r="I1771"/>
  <c r="J1771" s="1"/>
  <c r="N1771"/>
  <c r="O1771" s="1"/>
  <c r="X1771"/>
  <c r="I1772"/>
  <c r="J1772"/>
  <c r="N1772"/>
  <c r="O1772"/>
  <c r="S1772"/>
  <c r="T1772"/>
  <c r="X1772" s="1"/>
  <c r="I1773"/>
  <c r="X1773"/>
  <c r="I1774"/>
  <c r="J1774"/>
  <c r="N1774"/>
  <c r="O1774"/>
  <c r="S1774"/>
  <c r="T1774"/>
  <c r="X1774" s="1"/>
  <c r="I1775"/>
  <c r="J1775" s="1"/>
  <c r="N1775"/>
  <c r="O1775" s="1"/>
  <c r="S1775"/>
  <c r="T1775" s="1"/>
  <c r="X1775"/>
  <c r="I1776"/>
  <c r="J1776"/>
  <c r="N1776"/>
  <c r="O1776"/>
  <c r="X1776"/>
  <c r="I1777"/>
  <c r="S1777"/>
  <c r="T1777" s="1"/>
  <c r="X1777" s="1"/>
  <c r="F1778"/>
  <c r="G1778"/>
  <c r="H1778"/>
  <c r="L1778"/>
  <c r="M1778"/>
  <c r="X1778"/>
  <c r="I1779"/>
  <c r="J1779"/>
  <c r="N1779"/>
  <c r="O1779"/>
  <c r="X1779"/>
  <c r="I1780"/>
  <c r="J1780" s="1"/>
  <c r="N1780"/>
  <c r="O1780" s="1"/>
  <c r="X1780"/>
  <c r="I1781"/>
  <c r="J1781"/>
  <c r="N1781"/>
  <c r="O1781"/>
  <c r="X1781"/>
  <c r="F1782"/>
  <c r="G1782"/>
  <c r="H1782"/>
  <c r="L1782"/>
  <c r="M1782"/>
  <c r="X1782"/>
  <c r="I1783"/>
  <c r="N1783"/>
  <c r="X1783"/>
  <c r="I1784"/>
  <c r="J1784"/>
  <c r="N1784"/>
  <c r="O1784"/>
  <c r="X1784"/>
  <c r="I1785"/>
  <c r="J1785" s="1"/>
  <c r="N1785"/>
  <c r="O1785" s="1"/>
  <c r="X1785"/>
  <c r="I1786"/>
  <c r="J1786"/>
  <c r="N1786"/>
  <c r="O1786"/>
  <c r="X1786"/>
  <c r="I1787"/>
  <c r="J1787" s="1"/>
  <c r="N1787"/>
  <c r="O1787" s="1"/>
  <c r="X1787"/>
  <c r="F1788"/>
  <c r="G1788"/>
  <c r="H1788"/>
  <c r="L1788"/>
  <c r="M1788"/>
  <c r="X1788"/>
  <c r="I1789"/>
  <c r="J1789"/>
  <c r="N1789"/>
  <c r="O1789"/>
  <c r="X1789"/>
  <c r="I1790"/>
  <c r="J1790" s="1"/>
  <c r="N1790"/>
  <c r="O1790" s="1"/>
  <c r="X1790"/>
  <c r="I1791"/>
  <c r="J1791"/>
  <c r="N1791"/>
  <c r="O1791"/>
  <c r="X1791"/>
  <c r="I1792"/>
  <c r="J1792" s="1"/>
  <c r="N1792"/>
  <c r="O1792" s="1"/>
  <c r="X1792"/>
  <c r="I1793"/>
  <c r="J1793"/>
  <c r="N1793"/>
  <c r="O1793"/>
  <c r="X1793"/>
  <c r="I1794"/>
  <c r="J1794" s="1"/>
  <c r="N1794"/>
  <c r="O1794" s="1"/>
  <c r="X1794"/>
  <c r="F1795"/>
  <c r="G1795"/>
  <c r="H1795"/>
  <c r="L1795"/>
  <c r="M1795"/>
  <c r="X1795"/>
  <c r="I1796"/>
  <c r="J1796"/>
  <c r="N1796"/>
  <c r="O1796"/>
  <c r="X1796"/>
  <c r="I1797"/>
  <c r="J1797" s="1"/>
  <c r="N1797"/>
  <c r="O1797" s="1"/>
  <c r="X1797"/>
  <c r="I1798"/>
  <c r="J1798"/>
  <c r="N1798"/>
  <c r="O1798"/>
  <c r="X1798"/>
  <c r="I1799"/>
  <c r="J1799" s="1"/>
  <c r="N1799"/>
  <c r="O1799" s="1"/>
  <c r="X1799"/>
  <c r="I1800"/>
  <c r="J1800"/>
  <c r="N1800"/>
  <c r="O1800"/>
  <c r="X1800"/>
  <c r="I1801"/>
  <c r="J1801" s="1"/>
  <c r="N1801"/>
  <c r="O1801" s="1"/>
  <c r="X1801"/>
  <c r="I1802"/>
  <c r="J1802"/>
  <c r="N1802"/>
  <c r="O1802"/>
  <c r="X1802"/>
  <c r="I1803"/>
  <c r="J1803" s="1"/>
  <c r="N1803"/>
  <c r="O1803" s="1"/>
  <c r="X1803"/>
  <c r="F1804"/>
  <c r="G1804"/>
  <c r="H1804"/>
  <c r="X1804"/>
  <c r="I1805"/>
  <c r="J1805"/>
  <c r="X1805"/>
  <c r="I1806"/>
  <c r="X1806"/>
  <c r="I1807"/>
  <c r="J1807"/>
  <c r="X1807"/>
  <c r="I1808"/>
  <c r="J1808" s="1"/>
  <c r="X1808"/>
  <c r="I1809"/>
  <c r="J1809"/>
  <c r="X1809"/>
  <c r="I1810"/>
  <c r="J1810" s="1"/>
  <c r="X1810"/>
  <c r="I1811"/>
  <c r="J1811"/>
  <c r="N1811"/>
  <c r="O1811"/>
  <c r="S1811"/>
  <c r="T1811"/>
  <c r="X1811" s="1"/>
  <c r="I1812"/>
  <c r="X1812"/>
  <c r="I1813"/>
  <c r="J1813"/>
  <c r="X1813"/>
  <c r="F1814"/>
  <c r="G1814"/>
  <c r="H1814"/>
  <c r="L1814"/>
  <c r="M1814"/>
  <c r="Q1814"/>
  <c r="R1814"/>
  <c r="U1814"/>
  <c r="V1814"/>
  <c r="W1814"/>
  <c r="I1815"/>
  <c r="J1815"/>
  <c r="N1815"/>
  <c r="O1815"/>
  <c r="S1815"/>
  <c r="T1815"/>
  <c r="X1815" s="1"/>
  <c r="I1816"/>
  <c r="I1817"/>
  <c r="J1817"/>
  <c r="N1817"/>
  <c r="O1817"/>
  <c r="S1817"/>
  <c r="T1817"/>
  <c r="X1817" s="1"/>
  <c r="I1818"/>
  <c r="I1819"/>
  <c r="J1819"/>
  <c r="N1819"/>
  <c r="O1819"/>
  <c r="S1819"/>
  <c r="T1819"/>
  <c r="X1819" s="1"/>
  <c r="I1820"/>
  <c r="F1821"/>
  <c r="G1821"/>
  <c r="H1821"/>
  <c r="L1821"/>
  <c r="M1821"/>
  <c r="Q1821"/>
  <c r="R1821"/>
  <c r="U1821"/>
  <c r="V1821"/>
  <c r="W1821"/>
  <c r="I1822"/>
  <c r="J1822" s="1"/>
  <c r="N1822"/>
  <c r="O1822" s="1"/>
  <c r="S1822"/>
  <c r="T1822" s="1"/>
  <c r="X1822"/>
  <c r="I1823"/>
  <c r="J1823"/>
  <c r="N1823"/>
  <c r="O1823"/>
  <c r="S1823"/>
  <c r="T1823"/>
  <c r="X1823" s="1"/>
  <c r="I1824"/>
  <c r="J1824" s="1"/>
  <c r="N1824"/>
  <c r="O1824" s="1"/>
  <c r="S1824"/>
  <c r="T1824" s="1"/>
  <c r="X1824"/>
  <c r="I1825"/>
  <c r="J1825"/>
  <c r="N1825"/>
  <c r="O1825"/>
  <c r="S1825"/>
  <c r="T1825"/>
  <c r="X1825" s="1"/>
  <c r="I1826"/>
  <c r="J1826" s="1"/>
  <c r="N1826"/>
  <c r="O1826" s="1"/>
  <c r="S1826"/>
  <c r="T1826" s="1"/>
  <c r="X1826"/>
  <c r="I1827"/>
  <c r="J1827"/>
  <c r="N1827"/>
  <c r="O1827"/>
  <c r="S1827"/>
  <c r="T1827"/>
  <c r="X1827" s="1"/>
  <c r="F1828"/>
  <c r="G1828"/>
  <c r="H1828"/>
  <c r="X1828"/>
  <c r="I1829"/>
  <c r="X1829"/>
  <c r="I1830"/>
  <c r="J1830"/>
  <c r="X1830"/>
  <c r="I1831"/>
  <c r="J1831" s="1"/>
  <c r="N1831"/>
  <c r="O1831" s="1"/>
  <c r="S1831"/>
  <c r="T1831" s="1"/>
  <c r="X1831"/>
  <c r="F1832"/>
  <c r="G1832"/>
  <c r="G1858" s="1"/>
  <c r="H1832"/>
  <c r="I1832"/>
  <c r="J1832" s="1"/>
  <c r="L1832"/>
  <c r="M1832"/>
  <c r="Q1832"/>
  <c r="R1832"/>
  <c r="U1832"/>
  <c r="V1832"/>
  <c r="W1832"/>
  <c r="I1833"/>
  <c r="S1833"/>
  <c r="T1833" s="1"/>
  <c r="I1834"/>
  <c r="J1834"/>
  <c r="N1834"/>
  <c r="O1834"/>
  <c r="S1834"/>
  <c r="T1834"/>
  <c r="X1834" s="1"/>
  <c r="I1835"/>
  <c r="S1835"/>
  <c r="T1835" s="1"/>
  <c r="X1835" s="1"/>
  <c r="I1836"/>
  <c r="J1836"/>
  <c r="N1836"/>
  <c r="O1836"/>
  <c r="S1836"/>
  <c r="T1836"/>
  <c r="X1836" s="1"/>
  <c r="I1837"/>
  <c r="S1837"/>
  <c r="T1837" s="1"/>
  <c r="X1837" s="1"/>
  <c r="I1838"/>
  <c r="J1838"/>
  <c r="N1838"/>
  <c r="O1838"/>
  <c r="S1838"/>
  <c r="T1838"/>
  <c r="X1838" s="1"/>
  <c r="I1839"/>
  <c r="S1839"/>
  <c r="T1839" s="1"/>
  <c r="X1839" s="1"/>
  <c r="F1840"/>
  <c r="G1840"/>
  <c r="H1840"/>
  <c r="L1840"/>
  <c r="M1840"/>
  <c r="N1840"/>
  <c r="Q1840"/>
  <c r="R1840"/>
  <c r="U1840"/>
  <c r="V1840"/>
  <c r="W1840"/>
  <c r="I1841"/>
  <c r="J1841" s="1"/>
  <c r="N1841"/>
  <c r="O1841" s="1"/>
  <c r="S1841"/>
  <c r="T1841" s="1"/>
  <c r="X1841"/>
  <c r="I1842"/>
  <c r="J1842"/>
  <c r="N1842"/>
  <c r="O1842"/>
  <c r="S1842"/>
  <c r="T1842"/>
  <c r="X1842" s="1"/>
  <c r="I1843"/>
  <c r="J1843" s="1"/>
  <c r="N1843"/>
  <c r="O1843" s="1"/>
  <c r="S1843"/>
  <c r="T1843" s="1"/>
  <c r="X1843"/>
  <c r="F1844"/>
  <c r="G1844"/>
  <c r="H1844"/>
  <c r="L1844"/>
  <c r="M1844"/>
  <c r="Q1844"/>
  <c r="R1844"/>
  <c r="U1844"/>
  <c r="V1844"/>
  <c r="W1844"/>
  <c r="I1845"/>
  <c r="I1846"/>
  <c r="J1846"/>
  <c r="N1846"/>
  <c r="O1846"/>
  <c r="S1846"/>
  <c r="T1846"/>
  <c r="X1846" s="1"/>
  <c r="I1847"/>
  <c r="I1848"/>
  <c r="J1848"/>
  <c r="N1848"/>
  <c r="O1848"/>
  <c r="S1848"/>
  <c r="T1848"/>
  <c r="X1848" s="1"/>
  <c r="F1849"/>
  <c r="G1849"/>
  <c r="H1849"/>
  <c r="L1849"/>
  <c r="M1849"/>
  <c r="Q1849"/>
  <c r="R1849"/>
  <c r="U1849"/>
  <c r="V1849"/>
  <c r="W1849"/>
  <c r="I1850"/>
  <c r="J1850"/>
  <c r="N1850"/>
  <c r="O1850"/>
  <c r="S1850"/>
  <c r="T1850"/>
  <c r="X1850" s="1"/>
  <c r="I1851"/>
  <c r="S1851"/>
  <c r="T1851" s="1"/>
  <c r="X1851" s="1"/>
  <c r="I1852"/>
  <c r="J1852"/>
  <c r="X1852"/>
  <c r="J1853"/>
  <c r="I1854"/>
  <c r="J1854"/>
  <c r="N1854"/>
  <c r="O1854"/>
  <c r="S1854"/>
  <c r="T1854"/>
  <c r="X1854" s="1"/>
  <c r="J1855"/>
  <c r="J1856"/>
  <c r="J1857"/>
  <c r="R1858"/>
  <c r="V1858"/>
  <c r="J1862"/>
  <c r="B1865"/>
  <c r="B1867"/>
  <c r="E1867"/>
  <c r="F1867"/>
  <c r="B1868"/>
  <c r="F1868"/>
  <c r="B1870"/>
  <c r="F1870"/>
  <c r="B1871"/>
  <c r="C1877"/>
  <c r="C1878"/>
  <c r="F1881"/>
  <c r="G1881"/>
  <c r="H1881"/>
  <c r="L1881"/>
  <c r="M1881"/>
  <c r="X1881"/>
  <c r="I1882"/>
  <c r="X1882"/>
  <c r="I1883"/>
  <c r="J1883"/>
  <c r="N1883"/>
  <c r="O1883"/>
  <c r="X1883"/>
  <c r="F1884"/>
  <c r="G1884"/>
  <c r="H1884"/>
  <c r="L1884"/>
  <c r="M1884"/>
  <c r="X1884"/>
  <c r="I1885"/>
  <c r="X1885"/>
  <c r="I1886"/>
  <c r="J1886"/>
  <c r="N1886"/>
  <c r="O1886"/>
  <c r="X1886"/>
  <c r="I1887"/>
  <c r="J1887" s="1"/>
  <c r="X1887"/>
  <c r="I1888"/>
  <c r="J1888"/>
  <c r="N1888"/>
  <c r="O1888"/>
  <c r="X1888"/>
  <c r="I1889"/>
  <c r="J1889" s="1"/>
  <c r="X1889"/>
  <c r="F1890"/>
  <c r="G1890"/>
  <c r="H1890"/>
  <c r="L1890"/>
  <c r="M1890"/>
  <c r="X1890"/>
  <c r="I1891"/>
  <c r="J1891"/>
  <c r="N1891"/>
  <c r="O1891"/>
  <c r="X1891"/>
  <c r="I1892"/>
  <c r="J1892" s="1"/>
  <c r="X1892"/>
  <c r="I1893"/>
  <c r="J1893"/>
  <c r="N1893"/>
  <c r="O1893"/>
  <c r="X1893"/>
  <c r="I1894"/>
  <c r="J1894" s="1"/>
  <c r="X1894"/>
  <c r="I1895"/>
  <c r="J1895"/>
  <c r="N1895"/>
  <c r="O1895"/>
  <c r="X1895"/>
  <c r="I1896"/>
  <c r="J1896" s="1"/>
  <c r="X1896"/>
  <c r="I1897"/>
  <c r="J1897"/>
  <c r="N1897"/>
  <c r="O1897"/>
  <c r="X1897"/>
  <c r="I1898"/>
  <c r="J1898" s="1"/>
  <c r="X1898"/>
  <c r="F1899"/>
  <c r="G1899"/>
  <c r="H1899"/>
  <c r="L1899"/>
  <c r="M1899"/>
  <c r="Q1899"/>
  <c r="R1899"/>
  <c r="U1899"/>
  <c r="V1899"/>
  <c r="W1899"/>
  <c r="I1900"/>
  <c r="J1900" s="1"/>
  <c r="S1900"/>
  <c r="T1900" s="1"/>
  <c r="I1901"/>
  <c r="J1901"/>
  <c r="N1901"/>
  <c r="O1901"/>
  <c r="S1901"/>
  <c r="T1901"/>
  <c r="X1901" s="1"/>
  <c r="I1902"/>
  <c r="J1902" s="1"/>
  <c r="S1902"/>
  <c r="T1902" s="1"/>
  <c r="X1902" s="1"/>
  <c r="I1903"/>
  <c r="J1903"/>
  <c r="N1903"/>
  <c r="O1903"/>
  <c r="S1903"/>
  <c r="T1903"/>
  <c r="X1903" s="1"/>
  <c r="I1904"/>
  <c r="J1904" s="1"/>
  <c r="S1904"/>
  <c r="T1904" s="1"/>
  <c r="X1904" s="1"/>
  <c r="I1905"/>
  <c r="J1905"/>
  <c r="N1905"/>
  <c r="O1905"/>
  <c r="S1905"/>
  <c r="T1905"/>
  <c r="X1905" s="1"/>
  <c r="I1906"/>
  <c r="J1906" s="1"/>
  <c r="S1906"/>
  <c r="T1906" s="1"/>
  <c r="X1906" s="1"/>
  <c r="I1907"/>
  <c r="J1907"/>
  <c r="N1907"/>
  <c r="O1907"/>
  <c r="S1907"/>
  <c r="T1907"/>
  <c r="X1907" s="1"/>
  <c r="I1908"/>
  <c r="J1908" s="1"/>
  <c r="X1908"/>
  <c r="I1909"/>
  <c r="J1909"/>
  <c r="N1909"/>
  <c r="O1909"/>
  <c r="X1909"/>
  <c r="I1910"/>
  <c r="J1910" s="1"/>
  <c r="X1910"/>
  <c r="I1911"/>
  <c r="J1911"/>
  <c r="N1911"/>
  <c r="O1911"/>
  <c r="S1911"/>
  <c r="T1911"/>
  <c r="X1911" s="1"/>
  <c r="I1912"/>
  <c r="J1912" s="1"/>
  <c r="N1912"/>
  <c r="O1912" s="1"/>
  <c r="X1912"/>
  <c r="I1913"/>
  <c r="J1913"/>
  <c r="N1913"/>
  <c r="O1913"/>
  <c r="S1913"/>
  <c r="T1913"/>
  <c r="X1913" s="1"/>
  <c r="I1914"/>
  <c r="J1914" s="1"/>
  <c r="S1914"/>
  <c r="T1914" s="1"/>
  <c r="X1914" s="1"/>
  <c r="I1915"/>
  <c r="J1915"/>
  <c r="N1915"/>
  <c r="O1915"/>
  <c r="X1915"/>
  <c r="I1916"/>
  <c r="J1916" s="1"/>
  <c r="N1916"/>
  <c r="O1916" s="1"/>
  <c r="S1916"/>
  <c r="T1916" s="1"/>
  <c r="X1916"/>
  <c r="F1917"/>
  <c r="G1917"/>
  <c r="H1917"/>
  <c r="L1917"/>
  <c r="M1917"/>
  <c r="X1917"/>
  <c r="I1918"/>
  <c r="J1918"/>
  <c r="N1918"/>
  <c r="O1918"/>
  <c r="X1918"/>
  <c r="I1919"/>
  <c r="J1919" s="1"/>
  <c r="X1919"/>
  <c r="I1920"/>
  <c r="J1920"/>
  <c r="N1920"/>
  <c r="O1920"/>
  <c r="X1920"/>
  <c r="F1921"/>
  <c r="G1921"/>
  <c r="H1921"/>
  <c r="L1921"/>
  <c r="M1921"/>
  <c r="X1921"/>
  <c r="I1922"/>
  <c r="X1922"/>
  <c r="I1923"/>
  <c r="J1923"/>
  <c r="N1923"/>
  <c r="O1923"/>
  <c r="X1923"/>
  <c r="I1924"/>
  <c r="J1924" s="1"/>
  <c r="X1924"/>
  <c r="I1925"/>
  <c r="J1925"/>
  <c r="N1925"/>
  <c r="O1925"/>
  <c r="X1925"/>
  <c r="I1926"/>
  <c r="J1926" s="1"/>
  <c r="X1926"/>
  <c r="F1927"/>
  <c r="G1927"/>
  <c r="H1927"/>
  <c r="L1927"/>
  <c r="M1927"/>
  <c r="X1927"/>
  <c r="I1928"/>
  <c r="J1928"/>
  <c r="N1928"/>
  <c r="O1928"/>
  <c r="X1928"/>
  <c r="I1929"/>
  <c r="J1929" s="1"/>
  <c r="X1929"/>
  <c r="I1930"/>
  <c r="J1930"/>
  <c r="N1930"/>
  <c r="O1930"/>
  <c r="X1930"/>
  <c r="I1931"/>
  <c r="J1931" s="1"/>
  <c r="X1931"/>
  <c r="I1932"/>
  <c r="J1932"/>
  <c r="N1932"/>
  <c r="O1932"/>
  <c r="X1932"/>
  <c r="I1933"/>
  <c r="J1933" s="1"/>
  <c r="X1933"/>
  <c r="F1934"/>
  <c r="G1934"/>
  <c r="H1934"/>
  <c r="L1934"/>
  <c r="M1934"/>
  <c r="X1934"/>
  <c r="I1935"/>
  <c r="J1935"/>
  <c r="N1935"/>
  <c r="O1935"/>
  <c r="X1935"/>
  <c r="I1936"/>
  <c r="J1936" s="1"/>
  <c r="X1936"/>
  <c r="I1937"/>
  <c r="J1937"/>
  <c r="N1937"/>
  <c r="O1937"/>
  <c r="X1937"/>
  <c r="I1938"/>
  <c r="J1938" s="1"/>
  <c r="X1938"/>
  <c r="I1939"/>
  <c r="J1939"/>
  <c r="N1939"/>
  <c r="O1939"/>
  <c r="X1939"/>
  <c r="I1940"/>
  <c r="J1940" s="1"/>
  <c r="X1940"/>
  <c r="I1941"/>
  <c r="J1941"/>
  <c r="N1941"/>
  <c r="O1941"/>
  <c r="X1941"/>
  <c r="I1942"/>
  <c r="J1942" s="1"/>
  <c r="X1942"/>
  <c r="F1943"/>
  <c r="G1943"/>
  <c r="H1943"/>
  <c r="X1943"/>
  <c r="I1944"/>
  <c r="J1944"/>
  <c r="X1944"/>
  <c r="I1945"/>
  <c r="J1945" s="1"/>
  <c r="X1945"/>
  <c r="I1946"/>
  <c r="J1946"/>
  <c r="X1946"/>
  <c r="I1947"/>
  <c r="J1947" s="1"/>
  <c r="X1947"/>
  <c r="I1948"/>
  <c r="J1948"/>
  <c r="X1948"/>
  <c r="I1949"/>
  <c r="J1949" s="1"/>
  <c r="X1949"/>
  <c r="I1950"/>
  <c r="J1950"/>
  <c r="N1950"/>
  <c r="O1950"/>
  <c r="S1950"/>
  <c r="T1950"/>
  <c r="X1950" s="1"/>
  <c r="I1951"/>
  <c r="J1951" s="1"/>
  <c r="N1951"/>
  <c r="O1951" s="1"/>
  <c r="X1951"/>
  <c r="I1952"/>
  <c r="J1952"/>
  <c r="X1952"/>
  <c r="F1953"/>
  <c r="G1953"/>
  <c r="H1953"/>
  <c r="L1953"/>
  <c r="M1953"/>
  <c r="M1997" s="1"/>
  <c r="Q1953"/>
  <c r="R1953"/>
  <c r="U1953"/>
  <c r="V1953"/>
  <c r="V1997" s="1"/>
  <c r="W1953"/>
  <c r="I1954"/>
  <c r="J1954"/>
  <c r="N1954"/>
  <c r="O1954"/>
  <c r="O1953" s="1"/>
  <c r="S1954"/>
  <c r="T1954"/>
  <c r="X1954" s="1"/>
  <c r="I1955"/>
  <c r="J1955" s="1"/>
  <c r="N1955"/>
  <c r="O1955" s="1"/>
  <c r="S1955"/>
  <c r="T1955" s="1"/>
  <c r="X1955"/>
  <c r="I1956"/>
  <c r="J1956"/>
  <c r="N1956"/>
  <c r="O1956"/>
  <c r="S1956"/>
  <c r="T1956"/>
  <c r="X1956" s="1"/>
  <c r="I1957"/>
  <c r="J1957" s="1"/>
  <c r="N1957"/>
  <c r="O1957" s="1"/>
  <c r="S1957"/>
  <c r="T1957" s="1"/>
  <c r="X1957"/>
  <c r="I1958"/>
  <c r="J1958"/>
  <c r="N1958"/>
  <c r="O1958"/>
  <c r="S1958"/>
  <c r="T1958"/>
  <c r="X1958" s="1"/>
  <c r="I1959"/>
  <c r="J1959" s="1"/>
  <c r="N1959"/>
  <c r="O1959" s="1"/>
  <c r="S1959"/>
  <c r="T1959" s="1"/>
  <c r="X1959"/>
  <c r="F1960"/>
  <c r="G1960"/>
  <c r="H1960"/>
  <c r="L1960"/>
  <c r="M1960"/>
  <c r="Q1960"/>
  <c r="R1960"/>
  <c r="U1960"/>
  <c r="V1960"/>
  <c r="W1960"/>
  <c r="I1961"/>
  <c r="J1961" s="1"/>
  <c r="S1961"/>
  <c r="T1961" s="1"/>
  <c r="I1962"/>
  <c r="J1962"/>
  <c r="N1962"/>
  <c r="O1962"/>
  <c r="S1962"/>
  <c r="T1962"/>
  <c r="X1962" s="1"/>
  <c r="I1963"/>
  <c r="J1963" s="1"/>
  <c r="S1963"/>
  <c r="T1963" s="1"/>
  <c r="X1963" s="1"/>
  <c r="I1964"/>
  <c r="J1964"/>
  <c r="N1964"/>
  <c r="O1964"/>
  <c r="S1964"/>
  <c r="T1964"/>
  <c r="X1964" s="1"/>
  <c r="I1965"/>
  <c r="J1965" s="1"/>
  <c r="S1965"/>
  <c r="T1965" s="1"/>
  <c r="X1965" s="1"/>
  <c r="I1966"/>
  <c r="J1966"/>
  <c r="N1966"/>
  <c r="O1966"/>
  <c r="S1966"/>
  <c r="T1966"/>
  <c r="X1966" s="1"/>
  <c r="F1967"/>
  <c r="G1967"/>
  <c r="H1967"/>
  <c r="X1967"/>
  <c r="I1968"/>
  <c r="X1968"/>
  <c r="I1969"/>
  <c r="J1969"/>
  <c r="X1969"/>
  <c r="I1970"/>
  <c r="J1970" s="1"/>
  <c r="S1970"/>
  <c r="T1970" s="1"/>
  <c r="X1970" s="1"/>
  <c r="F1971"/>
  <c r="G1971"/>
  <c r="H1971"/>
  <c r="L1971"/>
  <c r="M1971"/>
  <c r="Q1971"/>
  <c r="R1971"/>
  <c r="U1971"/>
  <c r="V1971"/>
  <c r="W1971"/>
  <c r="I1972"/>
  <c r="J1972" s="1"/>
  <c r="N1972"/>
  <c r="O1972" s="1"/>
  <c r="S1972"/>
  <c r="T1972" s="1"/>
  <c r="X1972"/>
  <c r="I1973"/>
  <c r="J1973"/>
  <c r="N1973"/>
  <c r="O1973"/>
  <c r="S1973"/>
  <c r="T1973"/>
  <c r="X1973" s="1"/>
  <c r="I1974"/>
  <c r="J1974" s="1"/>
  <c r="N1974"/>
  <c r="O1974" s="1"/>
  <c r="S1974"/>
  <c r="T1974" s="1"/>
  <c r="X1974"/>
  <c r="I1975"/>
  <c r="J1975"/>
  <c r="N1975"/>
  <c r="O1975"/>
  <c r="S1975"/>
  <c r="T1975"/>
  <c r="X1975" s="1"/>
  <c r="I1976"/>
  <c r="J1976" s="1"/>
  <c r="N1976"/>
  <c r="O1976" s="1"/>
  <c r="S1976"/>
  <c r="T1976" s="1"/>
  <c r="X1976"/>
  <c r="I1977"/>
  <c r="J1977"/>
  <c r="N1977"/>
  <c r="O1977"/>
  <c r="S1977"/>
  <c r="T1977"/>
  <c r="X1977" s="1"/>
  <c r="I1978"/>
  <c r="J1978" s="1"/>
  <c r="N1978"/>
  <c r="O1978" s="1"/>
  <c r="S1978"/>
  <c r="T1978" s="1"/>
  <c r="X1978"/>
  <c r="F1979"/>
  <c r="G1979"/>
  <c r="H1979"/>
  <c r="L1979"/>
  <c r="M1979"/>
  <c r="Q1979"/>
  <c r="R1979"/>
  <c r="U1979"/>
  <c r="V1979"/>
  <c r="W1979"/>
  <c r="I1980"/>
  <c r="J1980" s="1"/>
  <c r="S1980"/>
  <c r="T1980" s="1"/>
  <c r="T1979" s="1"/>
  <c r="X1979" s="1"/>
  <c r="I1981"/>
  <c r="J1981"/>
  <c r="N1981"/>
  <c r="O1981"/>
  <c r="S1981"/>
  <c r="T1981"/>
  <c r="X1981" s="1"/>
  <c r="I1982"/>
  <c r="J1982" s="1"/>
  <c r="S1982"/>
  <c r="T1982" s="1"/>
  <c r="X1982" s="1"/>
  <c r="F1983"/>
  <c r="G1983"/>
  <c r="H1983"/>
  <c r="L1983"/>
  <c r="M1983"/>
  <c r="Q1983"/>
  <c r="R1983"/>
  <c r="U1983"/>
  <c r="V1983"/>
  <c r="W1983"/>
  <c r="I1984"/>
  <c r="J1984" s="1"/>
  <c r="N1984"/>
  <c r="O1984" s="1"/>
  <c r="S1984"/>
  <c r="T1984" s="1"/>
  <c r="X1984"/>
  <c r="I1985"/>
  <c r="J1985"/>
  <c r="N1985"/>
  <c r="O1985"/>
  <c r="S1985"/>
  <c r="T1985"/>
  <c r="X1985" s="1"/>
  <c r="I1986"/>
  <c r="J1986" s="1"/>
  <c r="N1986"/>
  <c r="O1986" s="1"/>
  <c r="S1986"/>
  <c r="T1986" s="1"/>
  <c r="X1986"/>
  <c r="I1987"/>
  <c r="J1987"/>
  <c r="N1987"/>
  <c r="O1987"/>
  <c r="S1987"/>
  <c r="T1987"/>
  <c r="X1987" s="1"/>
  <c r="F1988"/>
  <c r="G1988"/>
  <c r="H1988"/>
  <c r="L1988"/>
  <c r="M1988"/>
  <c r="Q1988"/>
  <c r="R1988"/>
  <c r="U1988"/>
  <c r="V1988"/>
  <c r="W1988"/>
  <c r="I1989"/>
  <c r="J1989"/>
  <c r="N1989"/>
  <c r="O1989"/>
  <c r="O1988" s="1"/>
  <c r="S1989"/>
  <c r="T1989"/>
  <c r="X1989" s="1"/>
  <c r="I1990"/>
  <c r="J1990" s="1"/>
  <c r="N1990"/>
  <c r="O1990" s="1"/>
  <c r="S1990"/>
  <c r="T1990" s="1"/>
  <c r="X1990"/>
  <c r="I1991"/>
  <c r="J1991"/>
  <c r="X1991"/>
  <c r="J1992"/>
  <c r="I1993"/>
  <c r="J1993"/>
  <c r="N1993"/>
  <c r="O1993"/>
  <c r="S1993"/>
  <c r="T1993"/>
  <c r="X1993" s="1"/>
  <c r="J1994"/>
  <c r="J1995"/>
  <c r="J1996"/>
  <c r="G1997"/>
  <c r="K1997"/>
  <c r="R1997"/>
  <c r="J2001"/>
  <c r="B2004"/>
  <c r="B2006"/>
  <c r="E2006"/>
  <c r="F2006"/>
  <c r="B2007"/>
  <c r="F2007"/>
  <c r="B2009"/>
  <c r="F2009"/>
  <c r="B2010"/>
  <c r="C2016"/>
  <c r="C2017"/>
  <c r="K2136" s="1"/>
  <c r="F2020"/>
  <c r="G2020"/>
  <c r="H2020"/>
  <c r="L2020"/>
  <c r="M2020"/>
  <c r="X2020"/>
  <c r="I2021"/>
  <c r="N2021"/>
  <c r="X2021"/>
  <c r="I2022"/>
  <c r="J2022"/>
  <c r="N2022"/>
  <c r="O2022"/>
  <c r="X2022"/>
  <c r="F2023"/>
  <c r="G2023"/>
  <c r="H2023"/>
  <c r="L2023"/>
  <c r="M2023"/>
  <c r="X2023"/>
  <c r="I2024"/>
  <c r="N2024"/>
  <c r="X2024"/>
  <c r="I2025"/>
  <c r="J2025"/>
  <c r="N2025"/>
  <c r="O2025"/>
  <c r="X2025"/>
  <c r="I2026"/>
  <c r="J2026" s="1"/>
  <c r="N2026"/>
  <c r="O2026" s="1"/>
  <c r="X2026"/>
  <c r="I2027"/>
  <c r="J2027"/>
  <c r="N2027"/>
  <c r="O2027"/>
  <c r="X2027"/>
  <c r="I2028"/>
  <c r="J2028" s="1"/>
  <c r="N2028"/>
  <c r="O2028" s="1"/>
  <c r="X2028"/>
  <c r="F2029"/>
  <c r="G2029"/>
  <c r="H2029"/>
  <c r="L2029"/>
  <c r="M2029"/>
  <c r="X2029"/>
  <c r="I2030"/>
  <c r="J2030"/>
  <c r="N2030"/>
  <c r="O2030"/>
  <c r="X2030"/>
  <c r="I2031"/>
  <c r="J2031" s="1"/>
  <c r="N2031"/>
  <c r="O2031" s="1"/>
  <c r="X2031"/>
  <c r="I2032"/>
  <c r="J2032"/>
  <c r="N2032"/>
  <c r="O2032"/>
  <c r="X2032"/>
  <c r="I2033"/>
  <c r="J2033" s="1"/>
  <c r="N2033"/>
  <c r="O2033" s="1"/>
  <c r="X2033"/>
  <c r="I2034"/>
  <c r="J2034"/>
  <c r="N2034"/>
  <c r="O2034"/>
  <c r="X2034"/>
  <c r="I2035"/>
  <c r="J2035" s="1"/>
  <c r="N2035"/>
  <c r="O2035" s="1"/>
  <c r="X2035"/>
  <c r="I2036"/>
  <c r="J2036"/>
  <c r="N2036"/>
  <c r="O2036"/>
  <c r="X2036"/>
  <c r="I2037"/>
  <c r="J2037" s="1"/>
  <c r="N2037"/>
  <c r="O2037" s="1"/>
  <c r="X2037"/>
  <c r="F2038"/>
  <c r="G2038"/>
  <c r="H2038"/>
  <c r="L2038"/>
  <c r="M2038"/>
  <c r="Q2038"/>
  <c r="R2038"/>
  <c r="U2038"/>
  <c r="V2038"/>
  <c r="W2038"/>
  <c r="I2039"/>
  <c r="J2039" s="1"/>
  <c r="N2039"/>
  <c r="O2039" s="1"/>
  <c r="S2039"/>
  <c r="T2039" s="1"/>
  <c r="X2039"/>
  <c r="I2040"/>
  <c r="J2040"/>
  <c r="N2040"/>
  <c r="O2040"/>
  <c r="S2040"/>
  <c r="T2040"/>
  <c r="X2040" s="1"/>
  <c r="I2041"/>
  <c r="J2041" s="1"/>
  <c r="N2041"/>
  <c r="O2041" s="1"/>
  <c r="S2041"/>
  <c r="T2041" s="1"/>
  <c r="X2041"/>
  <c r="I2042"/>
  <c r="J2042"/>
  <c r="N2042"/>
  <c r="O2042"/>
  <c r="S2042"/>
  <c r="T2042"/>
  <c r="X2042" s="1"/>
  <c r="I2043"/>
  <c r="J2043" s="1"/>
  <c r="N2043"/>
  <c r="O2043" s="1"/>
  <c r="S2043"/>
  <c r="T2043" s="1"/>
  <c r="X2043"/>
  <c r="I2044"/>
  <c r="J2044"/>
  <c r="N2044"/>
  <c r="O2044"/>
  <c r="S2044"/>
  <c r="T2044"/>
  <c r="X2044" s="1"/>
  <c r="I2045"/>
  <c r="J2045" s="1"/>
  <c r="N2045"/>
  <c r="O2045" s="1"/>
  <c r="S2045"/>
  <c r="T2045" s="1"/>
  <c r="X2045"/>
  <c r="I2046"/>
  <c r="J2046"/>
  <c r="N2046"/>
  <c r="O2046"/>
  <c r="S2046"/>
  <c r="T2046"/>
  <c r="X2046" s="1"/>
  <c r="I2047"/>
  <c r="J2047" s="1"/>
  <c r="N2047"/>
  <c r="O2047" s="1"/>
  <c r="X2047"/>
  <c r="I2048"/>
  <c r="J2048"/>
  <c r="N2048"/>
  <c r="O2048"/>
  <c r="X2048"/>
  <c r="I2049"/>
  <c r="J2049" s="1"/>
  <c r="N2049"/>
  <c r="O2049" s="1"/>
  <c r="X2049"/>
  <c r="I2050"/>
  <c r="J2050"/>
  <c r="N2050"/>
  <c r="O2050"/>
  <c r="S2050"/>
  <c r="T2050"/>
  <c r="X2050" s="1"/>
  <c r="I2051"/>
  <c r="J2051" s="1"/>
  <c r="X2051"/>
  <c r="I2052"/>
  <c r="J2052"/>
  <c r="N2052"/>
  <c r="O2052"/>
  <c r="S2052"/>
  <c r="T2052"/>
  <c r="X2052" s="1"/>
  <c r="I2053"/>
  <c r="J2053" s="1"/>
  <c r="N2053"/>
  <c r="O2053" s="1"/>
  <c r="S2053"/>
  <c r="T2053" s="1"/>
  <c r="X2053"/>
  <c r="I2054"/>
  <c r="J2054"/>
  <c r="N2054"/>
  <c r="O2054"/>
  <c r="X2054"/>
  <c r="I2055"/>
  <c r="J2055" s="1"/>
  <c r="S2055"/>
  <c r="T2055" s="1"/>
  <c r="X2055" s="1"/>
  <c r="F2056"/>
  <c r="G2056"/>
  <c r="H2056"/>
  <c r="L2056"/>
  <c r="M2056"/>
  <c r="X2056"/>
  <c r="I2057"/>
  <c r="J2057"/>
  <c r="N2057"/>
  <c r="O2057"/>
  <c r="X2057"/>
  <c r="I2058"/>
  <c r="J2058" s="1"/>
  <c r="N2058"/>
  <c r="O2058" s="1"/>
  <c r="X2058"/>
  <c r="I2059"/>
  <c r="J2059"/>
  <c r="N2059"/>
  <c r="O2059"/>
  <c r="X2059"/>
  <c r="F2060"/>
  <c r="G2060"/>
  <c r="H2060"/>
  <c r="L2060"/>
  <c r="M2060"/>
  <c r="X2060"/>
  <c r="I2061"/>
  <c r="N2061"/>
  <c r="X2061"/>
  <c r="I2062"/>
  <c r="J2062"/>
  <c r="N2062"/>
  <c r="O2062"/>
  <c r="X2062"/>
  <c r="I2063"/>
  <c r="J2063" s="1"/>
  <c r="N2063"/>
  <c r="O2063" s="1"/>
  <c r="X2063"/>
  <c r="I2064"/>
  <c r="J2064"/>
  <c r="N2064"/>
  <c r="O2064"/>
  <c r="X2064"/>
  <c r="I2065"/>
  <c r="J2065" s="1"/>
  <c r="N2065"/>
  <c r="O2065" s="1"/>
  <c r="X2065"/>
  <c r="F2066"/>
  <c r="G2066"/>
  <c r="H2066"/>
  <c r="L2066"/>
  <c r="M2066"/>
  <c r="X2066"/>
  <c r="I2067"/>
  <c r="J2067"/>
  <c r="N2067"/>
  <c r="O2067"/>
  <c r="X2067"/>
  <c r="I2068"/>
  <c r="J2068" s="1"/>
  <c r="N2068"/>
  <c r="O2068" s="1"/>
  <c r="X2068"/>
  <c r="I2069"/>
  <c r="J2069"/>
  <c r="N2069"/>
  <c r="O2069"/>
  <c r="X2069"/>
  <c r="I2070"/>
  <c r="J2070" s="1"/>
  <c r="N2070"/>
  <c r="O2070" s="1"/>
  <c r="X2070"/>
  <c r="I2071"/>
  <c r="J2071"/>
  <c r="N2071"/>
  <c r="O2071"/>
  <c r="X2071"/>
  <c r="I2072"/>
  <c r="J2072" s="1"/>
  <c r="N2072"/>
  <c r="O2072" s="1"/>
  <c r="X2072"/>
  <c r="F2073"/>
  <c r="G2073"/>
  <c r="H2073"/>
  <c r="L2073"/>
  <c r="M2073"/>
  <c r="X2073"/>
  <c r="I2074"/>
  <c r="J2074"/>
  <c r="N2074"/>
  <c r="O2074"/>
  <c r="X2074"/>
  <c r="I2075"/>
  <c r="J2075" s="1"/>
  <c r="N2075"/>
  <c r="O2075" s="1"/>
  <c r="X2075"/>
  <c r="I2076"/>
  <c r="J2076"/>
  <c r="N2076"/>
  <c r="O2076"/>
  <c r="X2076"/>
  <c r="I2077"/>
  <c r="J2077" s="1"/>
  <c r="N2077"/>
  <c r="O2077" s="1"/>
  <c r="X2077"/>
  <c r="I2078"/>
  <c r="J2078"/>
  <c r="N2078"/>
  <c r="O2078"/>
  <c r="X2078"/>
  <c r="I2079"/>
  <c r="J2079" s="1"/>
  <c r="N2079"/>
  <c r="O2079" s="1"/>
  <c r="X2079"/>
  <c r="I2080"/>
  <c r="J2080"/>
  <c r="N2080"/>
  <c r="O2080"/>
  <c r="X2080"/>
  <c r="I2081"/>
  <c r="J2081" s="1"/>
  <c r="N2081"/>
  <c r="O2081" s="1"/>
  <c r="X2081"/>
  <c r="F2082"/>
  <c r="G2082"/>
  <c r="H2082"/>
  <c r="X2082"/>
  <c r="I2083"/>
  <c r="J2083"/>
  <c r="X2083"/>
  <c r="I2084"/>
  <c r="J2084" s="1"/>
  <c r="X2084"/>
  <c r="I2085"/>
  <c r="J2085"/>
  <c r="X2085"/>
  <c r="I2086"/>
  <c r="J2086" s="1"/>
  <c r="X2086"/>
  <c r="I2087"/>
  <c r="J2087"/>
  <c r="X2087"/>
  <c r="I2088"/>
  <c r="J2088" s="1"/>
  <c r="X2088"/>
  <c r="I2089"/>
  <c r="J2089"/>
  <c r="N2089"/>
  <c r="O2089"/>
  <c r="S2089"/>
  <c r="T2089"/>
  <c r="X2089" s="1"/>
  <c r="I2090"/>
  <c r="J2090" s="1"/>
  <c r="X2090"/>
  <c r="I2091"/>
  <c r="J2091"/>
  <c r="X2091"/>
  <c r="F2092"/>
  <c r="G2092"/>
  <c r="H2092"/>
  <c r="L2092"/>
  <c r="M2092"/>
  <c r="Q2092"/>
  <c r="R2092"/>
  <c r="U2092"/>
  <c r="V2092"/>
  <c r="W2092"/>
  <c r="I2093"/>
  <c r="J2093"/>
  <c r="N2093"/>
  <c r="O2093"/>
  <c r="S2093"/>
  <c r="T2093"/>
  <c r="X2093" s="1"/>
  <c r="I2094"/>
  <c r="J2094" s="1"/>
  <c r="S2094"/>
  <c r="T2094" s="1"/>
  <c r="X2094" s="1"/>
  <c r="I2095"/>
  <c r="J2095"/>
  <c r="N2095"/>
  <c r="O2095"/>
  <c r="S2095"/>
  <c r="T2095"/>
  <c r="X2095" s="1"/>
  <c r="I2096"/>
  <c r="J2096" s="1"/>
  <c r="S2096"/>
  <c r="T2096" s="1"/>
  <c r="X2096" s="1"/>
  <c r="I2097"/>
  <c r="J2097"/>
  <c r="N2097"/>
  <c r="O2097"/>
  <c r="S2097"/>
  <c r="T2097"/>
  <c r="X2097" s="1"/>
  <c r="I2098"/>
  <c r="J2098" s="1"/>
  <c r="S2098"/>
  <c r="T2098" s="1"/>
  <c r="X2098" s="1"/>
  <c r="F2099"/>
  <c r="G2099"/>
  <c r="H2099"/>
  <c r="L2099"/>
  <c r="M2099"/>
  <c r="Q2099"/>
  <c r="R2099"/>
  <c r="U2099"/>
  <c r="V2099"/>
  <c r="W2099"/>
  <c r="I2100"/>
  <c r="J2100" s="1"/>
  <c r="N2100"/>
  <c r="O2100" s="1"/>
  <c r="S2100"/>
  <c r="T2100" s="1"/>
  <c r="X2100"/>
  <c r="I2101"/>
  <c r="J2101"/>
  <c r="N2101"/>
  <c r="O2101"/>
  <c r="S2101"/>
  <c r="T2101"/>
  <c r="X2101" s="1"/>
  <c r="I2102"/>
  <c r="J2102" s="1"/>
  <c r="N2102"/>
  <c r="O2102" s="1"/>
  <c r="S2102"/>
  <c r="T2102" s="1"/>
  <c r="X2102"/>
  <c r="I2103"/>
  <c r="J2103"/>
  <c r="N2103"/>
  <c r="O2103"/>
  <c r="S2103"/>
  <c r="T2103"/>
  <c r="X2103" s="1"/>
  <c r="I2104"/>
  <c r="J2104" s="1"/>
  <c r="N2104"/>
  <c r="O2104" s="1"/>
  <c r="S2104"/>
  <c r="T2104" s="1"/>
  <c r="X2104"/>
  <c r="I2105"/>
  <c r="J2105"/>
  <c r="N2105"/>
  <c r="O2105"/>
  <c r="S2105"/>
  <c r="T2105"/>
  <c r="X2105" s="1"/>
  <c r="F2106"/>
  <c r="G2106"/>
  <c r="H2106"/>
  <c r="X2106"/>
  <c r="I2107"/>
  <c r="X2107"/>
  <c r="I2108"/>
  <c r="J2108"/>
  <c r="X2108"/>
  <c r="I2109"/>
  <c r="J2109" s="1"/>
  <c r="N2109"/>
  <c r="O2109" s="1"/>
  <c r="S2109"/>
  <c r="T2109" s="1"/>
  <c r="X2109"/>
  <c r="F2110"/>
  <c r="G2110"/>
  <c r="G2136" s="1"/>
  <c r="H2110"/>
  <c r="L2110"/>
  <c r="M2110"/>
  <c r="Q2110"/>
  <c r="R2110"/>
  <c r="U2110"/>
  <c r="V2110"/>
  <c r="W2110"/>
  <c r="I2111"/>
  <c r="J2111" s="1"/>
  <c r="S2111"/>
  <c r="T2111" s="1"/>
  <c r="I2112"/>
  <c r="J2112"/>
  <c r="N2112"/>
  <c r="O2112"/>
  <c r="S2112"/>
  <c r="T2112"/>
  <c r="X2112" s="1"/>
  <c r="I2113"/>
  <c r="J2113" s="1"/>
  <c r="S2113"/>
  <c r="T2113" s="1"/>
  <c r="X2113" s="1"/>
  <c r="I2114"/>
  <c r="J2114"/>
  <c r="N2114"/>
  <c r="O2114"/>
  <c r="S2114"/>
  <c r="T2114"/>
  <c r="X2114" s="1"/>
  <c r="I2115"/>
  <c r="J2115" s="1"/>
  <c r="S2115"/>
  <c r="T2115" s="1"/>
  <c r="X2115" s="1"/>
  <c r="I2116"/>
  <c r="J2116"/>
  <c r="N2116"/>
  <c r="O2116"/>
  <c r="S2116"/>
  <c r="T2116"/>
  <c r="X2116" s="1"/>
  <c r="I2117"/>
  <c r="J2117" s="1"/>
  <c r="S2117"/>
  <c r="T2117" s="1"/>
  <c r="X2117" s="1"/>
  <c r="F2118"/>
  <c r="G2118"/>
  <c r="H2118"/>
  <c r="L2118"/>
  <c r="M2118"/>
  <c r="Q2118"/>
  <c r="R2118"/>
  <c r="U2118"/>
  <c r="V2118"/>
  <c r="W2118"/>
  <c r="I2119"/>
  <c r="J2119" s="1"/>
  <c r="N2119"/>
  <c r="O2119" s="1"/>
  <c r="S2119"/>
  <c r="T2119" s="1"/>
  <c r="X2119"/>
  <c r="I2120"/>
  <c r="J2120"/>
  <c r="N2120"/>
  <c r="O2120"/>
  <c r="S2120"/>
  <c r="T2120"/>
  <c r="X2120" s="1"/>
  <c r="I2121"/>
  <c r="J2121" s="1"/>
  <c r="N2121"/>
  <c r="O2121" s="1"/>
  <c r="S2121"/>
  <c r="T2121" s="1"/>
  <c r="X2121"/>
  <c r="F2122"/>
  <c r="G2122"/>
  <c r="H2122"/>
  <c r="L2122"/>
  <c r="M2122"/>
  <c r="Q2122"/>
  <c r="R2122"/>
  <c r="U2122"/>
  <c r="V2122"/>
  <c r="W2122"/>
  <c r="I2123"/>
  <c r="J2123" s="1"/>
  <c r="S2123"/>
  <c r="T2123" s="1"/>
  <c r="I2124"/>
  <c r="J2124"/>
  <c r="N2124"/>
  <c r="O2124"/>
  <c r="S2124"/>
  <c r="T2124"/>
  <c r="X2124" s="1"/>
  <c r="I2125"/>
  <c r="J2125" s="1"/>
  <c r="S2125"/>
  <c r="T2125" s="1"/>
  <c r="X2125" s="1"/>
  <c r="I2126"/>
  <c r="J2126"/>
  <c r="N2126"/>
  <c r="O2126"/>
  <c r="S2126"/>
  <c r="T2126"/>
  <c r="X2126" s="1"/>
  <c r="F2127"/>
  <c r="G2127"/>
  <c r="H2127"/>
  <c r="L2127"/>
  <c r="M2127"/>
  <c r="Q2127"/>
  <c r="R2127"/>
  <c r="U2127"/>
  <c r="V2127"/>
  <c r="W2127"/>
  <c r="I2128"/>
  <c r="J2128"/>
  <c r="N2128"/>
  <c r="O2128"/>
  <c r="S2128"/>
  <c r="T2128"/>
  <c r="X2128" s="1"/>
  <c r="I2129"/>
  <c r="J2129" s="1"/>
  <c r="S2129"/>
  <c r="T2129" s="1"/>
  <c r="X2129" s="1"/>
  <c r="I2130"/>
  <c r="J2130"/>
  <c r="X2130"/>
  <c r="J2131"/>
  <c r="I2132"/>
  <c r="J2132"/>
  <c r="N2132"/>
  <c r="O2132"/>
  <c r="S2132"/>
  <c r="T2132"/>
  <c r="X2132" s="1"/>
  <c r="J2133"/>
  <c r="J2134"/>
  <c r="J2135"/>
  <c r="M2136"/>
  <c r="R2136"/>
  <c r="V2136"/>
  <c r="J2140"/>
  <c r="B2143"/>
  <c r="B2145"/>
  <c r="E2145"/>
  <c r="F2145"/>
  <c r="B2146"/>
  <c r="F2146"/>
  <c r="B2148"/>
  <c r="F2148"/>
  <c r="B2149"/>
  <c r="C2155"/>
  <c r="C2156"/>
  <c r="F2159"/>
  <c r="G2159"/>
  <c r="H2159"/>
  <c r="L2159"/>
  <c r="M2159"/>
  <c r="X2159"/>
  <c r="I2160"/>
  <c r="X2160"/>
  <c r="I2161"/>
  <c r="J2161"/>
  <c r="N2161"/>
  <c r="O2161"/>
  <c r="X2161"/>
  <c r="F2162"/>
  <c r="G2162"/>
  <c r="H2162"/>
  <c r="L2162"/>
  <c r="M2162"/>
  <c r="X2162"/>
  <c r="I2163"/>
  <c r="X2163"/>
  <c r="I2164"/>
  <c r="J2164"/>
  <c r="N2164"/>
  <c r="O2164"/>
  <c r="X2164"/>
  <c r="I2165"/>
  <c r="J2165" s="1"/>
  <c r="X2165"/>
  <c r="I2166"/>
  <c r="J2166"/>
  <c r="N2166"/>
  <c r="O2166"/>
  <c r="X2166"/>
  <c r="I2167"/>
  <c r="J2167" s="1"/>
  <c r="X2167"/>
  <c r="F2168"/>
  <c r="G2168"/>
  <c r="H2168"/>
  <c r="L2168"/>
  <c r="M2168"/>
  <c r="X2168"/>
  <c r="I2169"/>
  <c r="J2169"/>
  <c r="N2169"/>
  <c r="O2169"/>
  <c r="X2169"/>
  <c r="I2170"/>
  <c r="J2170" s="1"/>
  <c r="X2170"/>
  <c r="I2171"/>
  <c r="J2171"/>
  <c r="N2171"/>
  <c r="O2171"/>
  <c r="X2171"/>
  <c r="I2172"/>
  <c r="J2172" s="1"/>
  <c r="X2172"/>
  <c r="I2173"/>
  <c r="J2173"/>
  <c r="N2173"/>
  <c r="O2173"/>
  <c r="X2173"/>
  <c r="I2174"/>
  <c r="J2174" s="1"/>
  <c r="X2174"/>
  <c r="I2175"/>
  <c r="J2175"/>
  <c r="N2175"/>
  <c r="O2175"/>
  <c r="X2175"/>
  <c r="I2176"/>
  <c r="J2176" s="1"/>
  <c r="X2176"/>
  <c r="F2177"/>
  <c r="G2177"/>
  <c r="H2177"/>
  <c r="L2177"/>
  <c r="M2177"/>
  <c r="Q2177"/>
  <c r="R2177"/>
  <c r="U2177"/>
  <c r="V2177"/>
  <c r="W2177"/>
  <c r="I2178"/>
  <c r="J2178" s="1"/>
  <c r="S2178"/>
  <c r="T2178" s="1"/>
  <c r="I2179"/>
  <c r="J2179"/>
  <c r="N2179"/>
  <c r="O2179"/>
  <c r="S2179"/>
  <c r="T2179"/>
  <c r="X2179" s="1"/>
  <c r="I2180"/>
  <c r="J2180" s="1"/>
  <c r="S2180"/>
  <c r="T2180" s="1"/>
  <c r="X2180" s="1"/>
  <c r="I2181"/>
  <c r="J2181"/>
  <c r="N2181"/>
  <c r="O2181"/>
  <c r="S2181"/>
  <c r="T2181"/>
  <c r="X2181" s="1"/>
  <c r="I2182"/>
  <c r="J2182" s="1"/>
  <c r="S2182"/>
  <c r="T2182" s="1"/>
  <c r="X2182" s="1"/>
  <c r="I2183"/>
  <c r="J2183"/>
  <c r="N2183"/>
  <c r="O2183"/>
  <c r="S2183"/>
  <c r="T2183"/>
  <c r="X2183" s="1"/>
  <c r="I2184"/>
  <c r="J2184" s="1"/>
  <c r="S2184"/>
  <c r="T2184" s="1"/>
  <c r="X2184" s="1"/>
  <c r="I2185"/>
  <c r="J2185"/>
  <c r="N2185"/>
  <c r="O2185"/>
  <c r="S2185"/>
  <c r="T2185"/>
  <c r="X2185" s="1"/>
  <c r="I2186"/>
  <c r="J2186" s="1"/>
  <c r="X2186"/>
  <c r="I2187"/>
  <c r="J2187"/>
  <c r="N2187"/>
  <c r="O2187"/>
  <c r="X2187"/>
  <c r="I2188"/>
  <c r="J2188" s="1"/>
  <c r="X2188"/>
  <c r="I2189"/>
  <c r="J2189"/>
  <c r="N2189"/>
  <c r="O2189"/>
  <c r="S2189"/>
  <c r="T2189"/>
  <c r="X2189" s="1"/>
  <c r="I2190"/>
  <c r="J2190" s="1"/>
  <c r="N2190"/>
  <c r="O2190" s="1"/>
  <c r="X2190"/>
  <c r="I2191"/>
  <c r="J2191"/>
  <c r="N2191"/>
  <c r="O2191"/>
  <c r="S2191"/>
  <c r="T2191"/>
  <c r="X2191" s="1"/>
  <c r="I2192"/>
  <c r="J2192" s="1"/>
  <c r="S2192"/>
  <c r="T2192" s="1"/>
  <c r="X2192" s="1"/>
  <c r="I2193"/>
  <c r="J2193"/>
  <c r="N2193"/>
  <c r="O2193"/>
  <c r="X2193"/>
  <c r="I2194"/>
  <c r="J2194" s="1"/>
  <c r="N2194"/>
  <c r="O2194" s="1"/>
  <c r="S2194"/>
  <c r="T2194" s="1"/>
  <c r="X2194"/>
  <c r="F2195"/>
  <c r="G2195"/>
  <c r="H2195"/>
  <c r="L2195"/>
  <c r="M2195"/>
  <c r="X2195"/>
  <c r="I2196"/>
  <c r="J2196"/>
  <c r="N2196"/>
  <c r="O2196"/>
  <c r="X2196"/>
  <c r="I2197"/>
  <c r="J2197" s="1"/>
  <c r="X2197"/>
  <c r="I2198"/>
  <c r="J2198"/>
  <c r="N2198"/>
  <c r="O2198"/>
  <c r="X2198"/>
  <c r="F2199"/>
  <c r="G2199"/>
  <c r="H2199"/>
  <c r="L2199"/>
  <c r="M2199"/>
  <c r="X2199"/>
  <c r="I2200"/>
  <c r="X2200"/>
  <c r="I2201"/>
  <c r="J2201"/>
  <c r="N2201"/>
  <c r="O2201"/>
  <c r="X2201"/>
  <c r="I2202"/>
  <c r="J2202" s="1"/>
  <c r="X2202"/>
  <c r="I2203"/>
  <c r="J2203"/>
  <c r="N2203"/>
  <c r="O2203"/>
  <c r="X2203"/>
  <c r="I2204"/>
  <c r="J2204" s="1"/>
  <c r="X2204"/>
  <c r="F2205"/>
  <c r="G2205"/>
  <c r="H2205"/>
  <c r="L2205"/>
  <c r="M2205"/>
  <c r="X2205"/>
  <c r="I2206"/>
  <c r="J2206"/>
  <c r="N2206"/>
  <c r="O2206"/>
  <c r="X2206"/>
  <c r="I2207"/>
  <c r="J2207" s="1"/>
  <c r="X2207"/>
  <c r="I2208"/>
  <c r="J2208"/>
  <c r="N2208"/>
  <c r="O2208"/>
  <c r="X2208"/>
  <c r="I2209"/>
  <c r="J2209" s="1"/>
  <c r="X2209"/>
  <c r="I2210"/>
  <c r="J2210"/>
  <c r="N2210"/>
  <c r="O2210"/>
  <c r="X2210"/>
  <c r="I2211"/>
  <c r="J2211" s="1"/>
  <c r="X2211"/>
  <c r="F2212"/>
  <c r="G2212"/>
  <c r="H2212"/>
  <c r="L2212"/>
  <c r="M2212"/>
  <c r="X2212"/>
  <c r="I2213"/>
  <c r="J2213"/>
  <c r="N2213"/>
  <c r="O2213"/>
  <c r="X2213"/>
  <c r="I2214"/>
  <c r="J2214" s="1"/>
  <c r="X2214"/>
  <c r="I2215"/>
  <c r="J2215"/>
  <c r="N2215"/>
  <c r="O2215"/>
  <c r="X2215"/>
  <c r="I2216"/>
  <c r="J2216" s="1"/>
  <c r="X2216"/>
  <c r="I2217"/>
  <c r="J2217"/>
  <c r="N2217"/>
  <c r="O2217"/>
  <c r="X2217"/>
  <c r="I2218"/>
  <c r="J2218" s="1"/>
  <c r="X2218"/>
  <c r="I2219"/>
  <c r="J2219"/>
  <c r="N2219"/>
  <c r="O2219"/>
  <c r="X2219"/>
  <c r="I2220"/>
  <c r="J2220" s="1"/>
  <c r="X2220"/>
  <c r="F2221"/>
  <c r="G2221"/>
  <c r="H2221"/>
  <c r="X2221"/>
  <c r="I2222"/>
  <c r="J2222"/>
  <c r="X2222"/>
  <c r="I2223"/>
  <c r="J2223" s="1"/>
  <c r="X2223"/>
  <c r="I2224"/>
  <c r="J2224"/>
  <c r="X2224"/>
  <c r="I2225"/>
  <c r="J2225" s="1"/>
  <c r="X2225"/>
  <c r="I2226"/>
  <c r="J2226"/>
  <c r="X2226"/>
  <c r="I2227"/>
  <c r="J2227" s="1"/>
  <c r="X2227"/>
  <c r="I2228"/>
  <c r="J2228"/>
  <c r="N2228"/>
  <c r="O2228"/>
  <c r="S2228"/>
  <c r="T2228"/>
  <c r="X2228" s="1"/>
  <c r="I2229"/>
  <c r="J2229" s="1"/>
  <c r="N2229"/>
  <c r="O2229" s="1"/>
  <c r="X2229"/>
  <c r="I2230"/>
  <c r="J2230"/>
  <c r="X2230"/>
  <c r="F2231"/>
  <c r="G2231"/>
  <c r="H2231"/>
  <c r="L2231"/>
  <c r="M2231"/>
  <c r="M2275" s="1"/>
  <c r="Q2231"/>
  <c r="R2231"/>
  <c r="U2231"/>
  <c r="V2231"/>
  <c r="V2275" s="1"/>
  <c r="W2231"/>
  <c r="I2232"/>
  <c r="J2232"/>
  <c r="N2232"/>
  <c r="O2232"/>
  <c r="O2231" s="1"/>
  <c r="S2232"/>
  <c r="T2232"/>
  <c r="X2232" s="1"/>
  <c r="I2233"/>
  <c r="J2233" s="1"/>
  <c r="N2233"/>
  <c r="O2233" s="1"/>
  <c r="S2233"/>
  <c r="T2233" s="1"/>
  <c r="X2233"/>
  <c r="I2234"/>
  <c r="J2234"/>
  <c r="N2234"/>
  <c r="O2234"/>
  <c r="S2234"/>
  <c r="T2234"/>
  <c r="X2234" s="1"/>
  <c r="I2235"/>
  <c r="J2235" s="1"/>
  <c r="N2235"/>
  <c r="O2235" s="1"/>
  <c r="S2235"/>
  <c r="T2235" s="1"/>
  <c r="X2235"/>
  <c r="I2236"/>
  <c r="J2236"/>
  <c r="N2236"/>
  <c r="O2236"/>
  <c r="S2236"/>
  <c r="T2236"/>
  <c r="X2236" s="1"/>
  <c r="I2237"/>
  <c r="J2237" s="1"/>
  <c r="N2237"/>
  <c r="O2237" s="1"/>
  <c r="S2237"/>
  <c r="T2237" s="1"/>
  <c r="X2237"/>
  <c r="F2238"/>
  <c r="G2238"/>
  <c r="H2238"/>
  <c r="L2238"/>
  <c r="M2238"/>
  <c r="Q2238"/>
  <c r="R2238"/>
  <c r="U2238"/>
  <c r="V2238"/>
  <c r="W2238"/>
  <c r="I2239"/>
  <c r="J2239" s="1"/>
  <c r="S2239"/>
  <c r="T2239" s="1"/>
  <c r="I2240"/>
  <c r="J2240"/>
  <c r="N2240"/>
  <c r="O2240"/>
  <c r="S2240"/>
  <c r="T2240"/>
  <c r="X2240" s="1"/>
  <c r="I2241"/>
  <c r="J2241" s="1"/>
  <c r="S2241"/>
  <c r="T2241" s="1"/>
  <c r="X2241" s="1"/>
  <c r="I2242"/>
  <c r="J2242"/>
  <c r="N2242"/>
  <c r="O2242"/>
  <c r="S2242"/>
  <c r="T2242"/>
  <c r="X2242" s="1"/>
  <c r="I2243"/>
  <c r="J2243" s="1"/>
  <c r="S2243"/>
  <c r="T2243" s="1"/>
  <c r="X2243" s="1"/>
  <c r="I2244"/>
  <c r="J2244"/>
  <c r="N2244"/>
  <c r="O2244"/>
  <c r="S2244"/>
  <c r="T2244"/>
  <c r="X2244" s="1"/>
  <c r="F2245"/>
  <c r="G2245"/>
  <c r="H2245"/>
  <c r="X2245"/>
  <c r="I2246"/>
  <c r="X2246"/>
  <c r="I2247"/>
  <c r="J2247"/>
  <c r="X2247"/>
  <c r="I2248"/>
  <c r="J2248" s="1"/>
  <c r="S2248"/>
  <c r="T2248" s="1"/>
  <c r="X2248" s="1"/>
  <c r="F2249"/>
  <c r="G2249"/>
  <c r="H2249"/>
  <c r="L2249"/>
  <c r="M2249"/>
  <c r="Q2249"/>
  <c r="R2249"/>
  <c r="U2249"/>
  <c r="V2249"/>
  <c r="W2249"/>
  <c r="I2250"/>
  <c r="J2250" s="1"/>
  <c r="N2250"/>
  <c r="O2250" s="1"/>
  <c r="S2250"/>
  <c r="T2250" s="1"/>
  <c r="X2250"/>
  <c r="I2251"/>
  <c r="J2251"/>
  <c r="N2251"/>
  <c r="O2251"/>
  <c r="S2251"/>
  <c r="T2251"/>
  <c r="X2251" s="1"/>
  <c r="I2252"/>
  <c r="J2252" s="1"/>
  <c r="N2252"/>
  <c r="O2252" s="1"/>
  <c r="S2252"/>
  <c r="T2252" s="1"/>
  <c r="X2252"/>
  <c r="I2253"/>
  <c r="J2253"/>
  <c r="N2253"/>
  <c r="O2253"/>
  <c r="S2253"/>
  <c r="T2253"/>
  <c r="X2253" s="1"/>
  <c r="I2254"/>
  <c r="J2254" s="1"/>
  <c r="N2254"/>
  <c r="O2254" s="1"/>
  <c r="S2254"/>
  <c r="T2254" s="1"/>
  <c r="X2254"/>
  <c r="I2255"/>
  <c r="J2255"/>
  <c r="N2255"/>
  <c r="O2255"/>
  <c r="S2255"/>
  <c r="T2255"/>
  <c r="X2255" s="1"/>
  <c r="I2256"/>
  <c r="J2256" s="1"/>
  <c r="N2256"/>
  <c r="O2256" s="1"/>
  <c r="S2256"/>
  <c r="T2256" s="1"/>
  <c r="X2256"/>
  <c r="F2257"/>
  <c r="G2257"/>
  <c r="H2257"/>
  <c r="L2257"/>
  <c r="M2257"/>
  <c r="Q2257"/>
  <c r="R2257"/>
  <c r="U2257"/>
  <c r="V2257"/>
  <c r="W2257"/>
  <c r="I2258"/>
  <c r="J2258" s="1"/>
  <c r="S2258"/>
  <c r="T2258" s="1"/>
  <c r="T2257" s="1"/>
  <c r="X2257" s="1"/>
  <c r="I2259"/>
  <c r="J2259"/>
  <c r="N2259"/>
  <c r="O2259"/>
  <c r="S2259"/>
  <c r="T2259"/>
  <c r="X2259" s="1"/>
  <c r="I2260"/>
  <c r="J2260" s="1"/>
  <c r="S2260"/>
  <c r="T2260" s="1"/>
  <c r="X2260" s="1"/>
  <c r="F2261"/>
  <c r="G2261"/>
  <c r="H2261"/>
  <c r="L2261"/>
  <c r="M2261"/>
  <c r="Q2261"/>
  <c r="R2261"/>
  <c r="U2261"/>
  <c r="V2261"/>
  <c r="W2261"/>
  <c r="I2262"/>
  <c r="J2262" s="1"/>
  <c r="N2262"/>
  <c r="O2262" s="1"/>
  <c r="S2262"/>
  <c r="T2262" s="1"/>
  <c r="X2262"/>
  <c r="I2263"/>
  <c r="J2263"/>
  <c r="N2263"/>
  <c r="O2263"/>
  <c r="S2263"/>
  <c r="T2263"/>
  <c r="X2263" s="1"/>
  <c r="I2264"/>
  <c r="J2264" s="1"/>
  <c r="N2264"/>
  <c r="O2264" s="1"/>
  <c r="S2264"/>
  <c r="T2264" s="1"/>
  <c r="X2264"/>
  <c r="I2265"/>
  <c r="J2265"/>
  <c r="N2265"/>
  <c r="O2265"/>
  <c r="S2265"/>
  <c r="T2265"/>
  <c r="X2265" s="1"/>
  <c r="F2266"/>
  <c r="G2266"/>
  <c r="H2266"/>
  <c r="L2266"/>
  <c r="M2266"/>
  <c r="Q2266"/>
  <c r="R2266"/>
  <c r="U2266"/>
  <c r="V2266"/>
  <c r="W2266"/>
  <c r="I2267"/>
  <c r="J2267"/>
  <c r="N2267"/>
  <c r="O2267"/>
  <c r="O2266" s="1"/>
  <c r="S2267"/>
  <c r="T2267"/>
  <c r="X2267" s="1"/>
  <c r="I2268"/>
  <c r="J2268" s="1"/>
  <c r="N2268"/>
  <c r="O2268" s="1"/>
  <c r="S2268"/>
  <c r="T2268" s="1"/>
  <c r="X2268"/>
  <c r="I2269"/>
  <c r="J2269"/>
  <c r="X2269"/>
  <c r="J2270"/>
  <c r="I2271"/>
  <c r="J2271"/>
  <c r="N2271"/>
  <c r="O2271"/>
  <c r="S2271"/>
  <c r="T2271"/>
  <c r="X2271" s="1"/>
  <c r="J2272"/>
  <c r="J2273"/>
  <c r="J2274"/>
  <c r="G2275"/>
  <c r="K2275"/>
  <c r="R2275"/>
  <c r="J2279"/>
  <c r="B2282"/>
  <c r="B2284"/>
  <c r="E2284"/>
  <c r="F2284"/>
  <c r="B2285"/>
  <c r="F2285"/>
  <c r="B2287"/>
  <c r="F2287"/>
  <c r="B2288"/>
  <c r="C2294"/>
  <c r="C2295"/>
  <c r="F2298"/>
  <c r="G2298"/>
  <c r="H2298"/>
  <c r="L2298"/>
  <c r="M2298"/>
  <c r="X2298"/>
  <c r="I2299"/>
  <c r="N2299"/>
  <c r="X2299"/>
  <c r="I2300"/>
  <c r="J2300"/>
  <c r="N2300"/>
  <c r="O2300"/>
  <c r="X2300"/>
  <c r="F2301"/>
  <c r="G2301"/>
  <c r="H2301"/>
  <c r="L2301"/>
  <c r="M2301"/>
  <c r="X2301"/>
  <c r="I2302"/>
  <c r="N2302"/>
  <c r="X2302"/>
  <c r="I2303"/>
  <c r="J2303"/>
  <c r="N2303"/>
  <c r="O2303"/>
  <c r="X2303"/>
  <c r="I2304"/>
  <c r="J2304" s="1"/>
  <c r="N2304"/>
  <c r="O2304" s="1"/>
  <c r="X2304"/>
  <c r="I2305"/>
  <c r="J2305"/>
  <c r="N2305"/>
  <c r="O2305"/>
  <c r="X2305"/>
  <c r="I2306"/>
  <c r="J2306" s="1"/>
  <c r="N2306"/>
  <c r="O2306" s="1"/>
  <c r="X2306"/>
  <c r="F2307"/>
  <c r="G2307"/>
  <c r="H2307"/>
  <c r="L2307"/>
  <c r="M2307"/>
  <c r="X2307"/>
  <c r="I2308"/>
  <c r="J2308"/>
  <c r="N2308"/>
  <c r="O2308"/>
  <c r="X2308"/>
  <c r="I2309"/>
  <c r="J2309" s="1"/>
  <c r="N2309"/>
  <c r="O2309" s="1"/>
  <c r="X2309"/>
  <c r="I2310"/>
  <c r="J2310"/>
  <c r="N2310"/>
  <c r="O2310"/>
  <c r="X2310"/>
  <c r="I2311"/>
  <c r="J2311" s="1"/>
  <c r="N2311"/>
  <c r="O2311" s="1"/>
  <c r="X2311"/>
  <c r="I2312"/>
  <c r="J2312"/>
  <c r="N2312"/>
  <c r="O2312"/>
  <c r="X2312"/>
  <c r="I2313"/>
  <c r="J2313" s="1"/>
  <c r="N2313"/>
  <c r="O2313" s="1"/>
  <c r="X2313"/>
  <c r="I2314"/>
  <c r="J2314"/>
  <c r="N2314"/>
  <c r="O2314"/>
  <c r="X2314"/>
  <c r="I2315"/>
  <c r="J2315" s="1"/>
  <c r="N2315"/>
  <c r="O2315" s="1"/>
  <c r="X2315"/>
  <c r="F2316"/>
  <c r="G2316"/>
  <c r="H2316"/>
  <c r="L2316"/>
  <c r="M2316"/>
  <c r="Q2316"/>
  <c r="R2316"/>
  <c r="U2316"/>
  <c r="V2316"/>
  <c r="W2316"/>
  <c r="I2317"/>
  <c r="J2317" s="1"/>
  <c r="N2317"/>
  <c r="O2317" s="1"/>
  <c r="S2317"/>
  <c r="T2317" s="1"/>
  <c r="X2317"/>
  <c r="I2318"/>
  <c r="J2318"/>
  <c r="N2318"/>
  <c r="O2318"/>
  <c r="S2318"/>
  <c r="T2318"/>
  <c r="X2318" s="1"/>
  <c r="I2319"/>
  <c r="J2319" s="1"/>
  <c r="N2319"/>
  <c r="O2319" s="1"/>
  <c r="S2319"/>
  <c r="T2319" s="1"/>
  <c r="X2319"/>
  <c r="I2320"/>
  <c r="J2320"/>
  <c r="N2320"/>
  <c r="O2320"/>
  <c r="S2320"/>
  <c r="T2320"/>
  <c r="X2320" s="1"/>
  <c r="I2321"/>
  <c r="J2321" s="1"/>
  <c r="N2321"/>
  <c r="O2321" s="1"/>
  <c r="S2321"/>
  <c r="T2321" s="1"/>
  <c r="X2321"/>
  <c r="I2322"/>
  <c r="J2322"/>
  <c r="N2322"/>
  <c r="O2322"/>
  <c r="S2322"/>
  <c r="T2322"/>
  <c r="X2322" s="1"/>
  <c r="I2323"/>
  <c r="J2323" s="1"/>
  <c r="N2323"/>
  <c r="O2323" s="1"/>
  <c r="S2323"/>
  <c r="T2323" s="1"/>
  <c r="X2323"/>
  <c r="I2324"/>
  <c r="J2324"/>
  <c r="N2324"/>
  <c r="O2324"/>
  <c r="S2324"/>
  <c r="T2324"/>
  <c r="X2324" s="1"/>
  <c r="I2325"/>
  <c r="J2325" s="1"/>
  <c r="N2325"/>
  <c r="O2325" s="1"/>
  <c r="X2325"/>
  <c r="I2326"/>
  <c r="J2326"/>
  <c r="N2326"/>
  <c r="O2326"/>
  <c r="X2326"/>
  <c r="I2327"/>
  <c r="J2327" s="1"/>
  <c r="N2327"/>
  <c r="O2327" s="1"/>
  <c r="X2327"/>
  <c r="I2328"/>
  <c r="J2328"/>
  <c r="N2328"/>
  <c r="O2328"/>
  <c r="S2328"/>
  <c r="T2328"/>
  <c r="X2328" s="1"/>
  <c r="I2329"/>
  <c r="J2329" s="1"/>
  <c r="X2329"/>
  <c r="I2330"/>
  <c r="J2330"/>
  <c r="N2330"/>
  <c r="O2330"/>
  <c r="S2330"/>
  <c r="T2330"/>
  <c r="X2330" s="1"/>
  <c r="I2331"/>
  <c r="J2331" s="1"/>
  <c r="N2331"/>
  <c r="O2331" s="1"/>
  <c r="S2331"/>
  <c r="T2331" s="1"/>
  <c r="X2331"/>
  <c r="I2332"/>
  <c r="J2332"/>
  <c r="N2332"/>
  <c r="O2332"/>
  <c r="X2332"/>
  <c r="I2333"/>
  <c r="J2333" s="1"/>
  <c r="S2333"/>
  <c r="T2333" s="1"/>
  <c r="X2333" s="1"/>
  <c r="F2334"/>
  <c r="G2334"/>
  <c r="H2334"/>
  <c r="L2334"/>
  <c r="M2334"/>
  <c r="X2334"/>
  <c r="I2335"/>
  <c r="J2335"/>
  <c r="N2335"/>
  <c r="O2335"/>
  <c r="X2335"/>
  <c r="I2336"/>
  <c r="J2336" s="1"/>
  <c r="N2336"/>
  <c r="O2336" s="1"/>
  <c r="X2336"/>
  <c r="I2337"/>
  <c r="J2337"/>
  <c r="N2337"/>
  <c r="O2337"/>
  <c r="X2337"/>
  <c r="F2338"/>
  <c r="G2338"/>
  <c r="H2338"/>
  <c r="L2338"/>
  <c r="M2338"/>
  <c r="X2338"/>
  <c r="I2339"/>
  <c r="N2339"/>
  <c r="X2339"/>
  <c r="I2340"/>
  <c r="J2340"/>
  <c r="N2340"/>
  <c r="O2340"/>
  <c r="X2340"/>
  <c r="I2341"/>
  <c r="J2341" s="1"/>
  <c r="N2341"/>
  <c r="O2341" s="1"/>
  <c r="X2341"/>
  <c r="I2342"/>
  <c r="J2342"/>
  <c r="N2342"/>
  <c r="O2342"/>
  <c r="X2342"/>
  <c r="I2343"/>
  <c r="J2343" s="1"/>
  <c r="N2343"/>
  <c r="O2343" s="1"/>
  <c r="X2343"/>
  <c r="F2344"/>
  <c r="G2344"/>
  <c r="H2344"/>
  <c r="L2344"/>
  <c r="M2344"/>
  <c r="X2344"/>
  <c r="I2345"/>
  <c r="J2345"/>
  <c r="N2345"/>
  <c r="O2345"/>
  <c r="X2345"/>
  <c r="I2346"/>
  <c r="J2346" s="1"/>
  <c r="N2346"/>
  <c r="O2346" s="1"/>
  <c r="X2346"/>
  <c r="I2347"/>
  <c r="J2347"/>
  <c r="N2347"/>
  <c r="O2347"/>
  <c r="X2347"/>
  <c r="I2348"/>
  <c r="J2348" s="1"/>
  <c r="N2348"/>
  <c r="O2348" s="1"/>
  <c r="X2348"/>
  <c r="I2349"/>
  <c r="J2349"/>
  <c r="N2349"/>
  <c r="O2349"/>
  <c r="X2349"/>
  <c r="I2350"/>
  <c r="J2350" s="1"/>
  <c r="N2350"/>
  <c r="O2350" s="1"/>
  <c r="X2350"/>
  <c r="F2351"/>
  <c r="G2351"/>
  <c r="H2351"/>
  <c r="L2351"/>
  <c r="M2351"/>
  <c r="X2351"/>
  <c r="I2352"/>
  <c r="J2352"/>
  <c r="N2352"/>
  <c r="O2352"/>
  <c r="X2352"/>
  <c r="I2353"/>
  <c r="J2353" s="1"/>
  <c r="N2353"/>
  <c r="O2353" s="1"/>
  <c r="X2353"/>
  <c r="I2354"/>
  <c r="J2354"/>
  <c r="N2354"/>
  <c r="O2354"/>
  <c r="X2354"/>
  <c r="I2355"/>
  <c r="J2355" s="1"/>
  <c r="N2355"/>
  <c r="O2355" s="1"/>
  <c r="X2355"/>
  <c r="I2356"/>
  <c r="J2356"/>
  <c r="N2356"/>
  <c r="O2356"/>
  <c r="X2356"/>
  <c r="I2357"/>
  <c r="J2357" s="1"/>
  <c r="N2357"/>
  <c r="O2357" s="1"/>
  <c r="X2357"/>
  <c r="I2358"/>
  <c r="J2358"/>
  <c r="N2358"/>
  <c r="O2358"/>
  <c r="X2358"/>
  <c r="I2359"/>
  <c r="J2359" s="1"/>
  <c r="N2359"/>
  <c r="O2359" s="1"/>
  <c r="X2359"/>
  <c r="F2360"/>
  <c r="G2360"/>
  <c r="H2360"/>
  <c r="X2360"/>
  <c r="I2361"/>
  <c r="J2361"/>
  <c r="X2361"/>
  <c r="I2362"/>
  <c r="J2362" s="1"/>
  <c r="X2362"/>
  <c r="I2363"/>
  <c r="J2363"/>
  <c r="X2363"/>
  <c r="I2364"/>
  <c r="J2364" s="1"/>
  <c r="X2364"/>
  <c r="I2365"/>
  <c r="J2365"/>
  <c r="X2365"/>
  <c r="I2366"/>
  <c r="J2366" s="1"/>
  <c r="X2366"/>
  <c r="I2367"/>
  <c r="J2367"/>
  <c r="N2367"/>
  <c r="O2367"/>
  <c r="S2367"/>
  <c r="T2367"/>
  <c r="X2367" s="1"/>
  <c r="I2368"/>
  <c r="J2368" s="1"/>
  <c r="X2368"/>
  <c r="I2369"/>
  <c r="J2369"/>
  <c r="X2369"/>
  <c r="F2370"/>
  <c r="G2370"/>
  <c r="H2370"/>
  <c r="L2370"/>
  <c r="M2370"/>
  <c r="Q2370"/>
  <c r="R2370"/>
  <c r="U2370"/>
  <c r="V2370"/>
  <c r="W2370"/>
  <c r="I2371"/>
  <c r="J2371"/>
  <c r="N2371"/>
  <c r="O2371"/>
  <c r="S2371"/>
  <c r="T2371"/>
  <c r="X2371" s="1"/>
  <c r="I2372"/>
  <c r="J2372" s="1"/>
  <c r="S2372"/>
  <c r="T2372" s="1"/>
  <c r="X2372" s="1"/>
  <c r="I2373"/>
  <c r="J2373"/>
  <c r="N2373"/>
  <c r="O2373"/>
  <c r="S2373"/>
  <c r="T2373"/>
  <c r="X2373" s="1"/>
  <c r="I2374"/>
  <c r="J2374" s="1"/>
  <c r="S2374"/>
  <c r="T2374" s="1"/>
  <c r="X2374" s="1"/>
  <c r="I2375"/>
  <c r="J2375"/>
  <c r="N2375"/>
  <c r="O2375"/>
  <c r="S2375"/>
  <c r="T2375"/>
  <c r="X2375" s="1"/>
  <c r="I2376"/>
  <c r="J2376" s="1"/>
  <c r="S2376"/>
  <c r="T2376" s="1"/>
  <c r="X2376" s="1"/>
  <c r="F2377"/>
  <c r="G2377"/>
  <c r="H2377"/>
  <c r="L2377"/>
  <c r="M2377"/>
  <c r="Q2377"/>
  <c r="R2377"/>
  <c r="U2377"/>
  <c r="V2377"/>
  <c r="W2377"/>
  <c r="I2378"/>
  <c r="J2378" s="1"/>
  <c r="N2378"/>
  <c r="O2378" s="1"/>
  <c r="S2378"/>
  <c r="T2378" s="1"/>
  <c r="X2378"/>
  <c r="I2379"/>
  <c r="J2379"/>
  <c r="N2379"/>
  <c r="O2379"/>
  <c r="S2379"/>
  <c r="T2379"/>
  <c r="X2379" s="1"/>
  <c r="I2380"/>
  <c r="J2380" s="1"/>
  <c r="N2380"/>
  <c r="O2380" s="1"/>
  <c r="S2380"/>
  <c r="T2380" s="1"/>
  <c r="X2380"/>
  <c r="I2381"/>
  <c r="J2381"/>
  <c r="N2381"/>
  <c r="O2381"/>
  <c r="S2381"/>
  <c r="T2381"/>
  <c r="X2381" s="1"/>
  <c r="I2382"/>
  <c r="J2382" s="1"/>
  <c r="N2382"/>
  <c r="O2382" s="1"/>
  <c r="S2382"/>
  <c r="T2382" s="1"/>
  <c r="X2382"/>
  <c r="I2383"/>
  <c r="J2383"/>
  <c r="N2383"/>
  <c r="O2383"/>
  <c r="S2383"/>
  <c r="T2383"/>
  <c r="X2383" s="1"/>
  <c r="F2384"/>
  <c r="G2384"/>
  <c r="H2384"/>
  <c r="X2384"/>
  <c r="I2385"/>
  <c r="X2385"/>
  <c r="I2386"/>
  <c r="J2386"/>
  <c r="X2386"/>
  <c r="I2387"/>
  <c r="J2387" s="1"/>
  <c r="N2387"/>
  <c r="O2387" s="1"/>
  <c r="S2387"/>
  <c r="T2387" s="1"/>
  <c r="X2387"/>
  <c r="F2388"/>
  <c r="G2388"/>
  <c r="G2414" s="1"/>
  <c r="H2388"/>
  <c r="L2388"/>
  <c r="M2388"/>
  <c r="Q2388"/>
  <c r="R2388"/>
  <c r="U2388"/>
  <c r="V2388"/>
  <c r="W2388"/>
  <c r="I2389"/>
  <c r="J2389" s="1"/>
  <c r="S2389"/>
  <c r="T2389" s="1"/>
  <c r="I2390"/>
  <c r="J2390"/>
  <c r="N2390"/>
  <c r="O2390"/>
  <c r="S2390"/>
  <c r="T2390"/>
  <c r="X2390" s="1"/>
  <c r="I2391"/>
  <c r="J2391" s="1"/>
  <c r="S2391"/>
  <c r="T2391" s="1"/>
  <c r="X2391" s="1"/>
  <c r="I2392"/>
  <c r="J2392"/>
  <c r="N2392"/>
  <c r="O2392"/>
  <c r="S2392"/>
  <c r="T2392"/>
  <c r="X2392" s="1"/>
  <c r="I2393"/>
  <c r="J2393" s="1"/>
  <c r="S2393"/>
  <c r="T2393" s="1"/>
  <c r="X2393" s="1"/>
  <c r="I2394"/>
  <c r="J2394"/>
  <c r="N2394"/>
  <c r="O2394"/>
  <c r="S2394"/>
  <c r="T2394"/>
  <c r="X2394" s="1"/>
  <c r="I2395"/>
  <c r="J2395" s="1"/>
  <c r="S2395"/>
  <c r="T2395" s="1"/>
  <c r="X2395" s="1"/>
  <c r="F2396"/>
  <c r="G2396"/>
  <c r="H2396"/>
  <c r="L2396"/>
  <c r="M2396"/>
  <c r="Q2396"/>
  <c r="R2396"/>
  <c r="U2396"/>
  <c r="V2396"/>
  <c r="W2396"/>
  <c r="I2397"/>
  <c r="J2397" s="1"/>
  <c r="N2397"/>
  <c r="O2397" s="1"/>
  <c r="S2397"/>
  <c r="T2397" s="1"/>
  <c r="X2397"/>
  <c r="I2398"/>
  <c r="J2398"/>
  <c r="N2398"/>
  <c r="O2398"/>
  <c r="S2398"/>
  <c r="T2398"/>
  <c r="X2398" s="1"/>
  <c r="I2399"/>
  <c r="J2399" s="1"/>
  <c r="N2399"/>
  <c r="O2399" s="1"/>
  <c r="S2399"/>
  <c r="T2399" s="1"/>
  <c r="X2399"/>
  <c r="F2400"/>
  <c r="G2400"/>
  <c r="H2400"/>
  <c r="L2400"/>
  <c r="M2400"/>
  <c r="Q2400"/>
  <c r="R2400"/>
  <c r="U2400"/>
  <c r="V2400"/>
  <c r="W2400"/>
  <c r="I2401"/>
  <c r="J2401" s="1"/>
  <c r="S2401"/>
  <c r="T2401" s="1"/>
  <c r="I2402"/>
  <c r="J2402"/>
  <c r="N2402"/>
  <c r="O2402"/>
  <c r="S2402"/>
  <c r="T2402"/>
  <c r="X2402" s="1"/>
  <c r="I2403"/>
  <c r="J2403" s="1"/>
  <c r="S2403"/>
  <c r="T2403" s="1"/>
  <c r="X2403" s="1"/>
  <c r="I2404"/>
  <c r="J2404"/>
  <c r="N2404"/>
  <c r="O2404"/>
  <c r="S2404"/>
  <c r="T2404"/>
  <c r="X2404" s="1"/>
  <c r="F2405"/>
  <c r="G2405"/>
  <c r="H2405"/>
  <c r="L2405"/>
  <c r="M2405"/>
  <c r="Q2405"/>
  <c r="R2405"/>
  <c r="U2405"/>
  <c r="V2405"/>
  <c r="W2405"/>
  <c r="I2406"/>
  <c r="J2406"/>
  <c r="N2406"/>
  <c r="O2406"/>
  <c r="S2406"/>
  <c r="T2406"/>
  <c r="X2406" s="1"/>
  <c r="I2407"/>
  <c r="J2407" s="1"/>
  <c r="S2407"/>
  <c r="T2407" s="1"/>
  <c r="X2407" s="1"/>
  <c r="I2408"/>
  <c r="J2408"/>
  <c r="X2408"/>
  <c r="J2409"/>
  <c r="I2410"/>
  <c r="J2410"/>
  <c r="N2410"/>
  <c r="O2410"/>
  <c r="S2410"/>
  <c r="T2410"/>
  <c r="X2410" s="1"/>
  <c r="J2411"/>
  <c r="J2412"/>
  <c r="J2413"/>
  <c r="K2414"/>
  <c r="M2414"/>
  <c r="R2414"/>
  <c r="V2414"/>
  <c r="J2418"/>
  <c r="B2421"/>
  <c r="B2423"/>
  <c r="E2423"/>
  <c r="F2423"/>
  <c r="B2424"/>
  <c r="F2424"/>
  <c r="B2426"/>
  <c r="F2426"/>
  <c r="B2427"/>
  <c r="C2433"/>
  <c r="C2434"/>
  <c r="F2437"/>
  <c r="G2437"/>
  <c r="H2437"/>
  <c r="L2437"/>
  <c r="M2437"/>
  <c r="X2437"/>
  <c r="I2438"/>
  <c r="X2438"/>
  <c r="I2439"/>
  <c r="J2439"/>
  <c r="N2439"/>
  <c r="O2439"/>
  <c r="X2439"/>
  <c r="F2440"/>
  <c r="G2440"/>
  <c r="H2440"/>
  <c r="L2440"/>
  <c r="M2440"/>
  <c r="X2440"/>
  <c r="I2441"/>
  <c r="X2441"/>
  <c r="I2442"/>
  <c r="J2442"/>
  <c r="N2442"/>
  <c r="O2442"/>
  <c r="X2442"/>
  <c r="I2443"/>
  <c r="J2443" s="1"/>
  <c r="X2443"/>
  <c r="I2444"/>
  <c r="J2444"/>
  <c r="N2444"/>
  <c r="O2444"/>
  <c r="X2444"/>
  <c r="I2445"/>
  <c r="J2445" s="1"/>
  <c r="X2445"/>
  <c r="F2446"/>
  <c r="G2446"/>
  <c r="H2446"/>
  <c r="L2446"/>
  <c r="M2446"/>
  <c r="X2446"/>
  <c r="I2447"/>
  <c r="J2447"/>
  <c r="N2447"/>
  <c r="O2447"/>
  <c r="X2447"/>
  <c r="I2448"/>
  <c r="J2448" s="1"/>
  <c r="X2448"/>
  <c r="I2449"/>
  <c r="J2449"/>
  <c r="N2449"/>
  <c r="O2449"/>
  <c r="X2449"/>
  <c r="I2450"/>
  <c r="J2450" s="1"/>
  <c r="X2450"/>
  <c r="I2451"/>
  <c r="J2451"/>
  <c r="N2451"/>
  <c r="O2451"/>
  <c r="X2451"/>
  <c r="I2452"/>
  <c r="J2452" s="1"/>
  <c r="X2452"/>
  <c r="I2453"/>
  <c r="J2453"/>
  <c r="N2453"/>
  <c r="O2453"/>
  <c r="X2453"/>
  <c r="I2454"/>
  <c r="J2454" s="1"/>
  <c r="X2454"/>
  <c r="F2455"/>
  <c r="G2455"/>
  <c r="H2455"/>
  <c r="L2455"/>
  <c r="M2455"/>
  <c r="Q2455"/>
  <c r="R2455"/>
  <c r="U2455"/>
  <c r="V2455"/>
  <c r="W2455"/>
  <c r="I2456"/>
  <c r="J2456" s="1"/>
  <c r="S2456"/>
  <c r="T2456" s="1"/>
  <c r="I2457"/>
  <c r="J2457"/>
  <c r="N2457"/>
  <c r="O2457"/>
  <c r="S2457"/>
  <c r="T2457"/>
  <c r="X2457" s="1"/>
  <c r="I2458"/>
  <c r="J2458" s="1"/>
  <c r="S2458"/>
  <c r="T2458" s="1"/>
  <c r="X2458" s="1"/>
  <c r="I2459"/>
  <c r="J2459"/>
  <c r="N2459"/>
  <c r="O2459"/>
  <c r="S2459"/>
  <c r="T2459"/>
  <c r="X2459" s="1"/>
  <c r="I2460"/>
  <c r="J2460" s="1"/>
  <c r="S2460"/>
  <c r="T2460" s="1"/>
  <c r="X2460" s="1"/>
  <c r="I2461"/>
  <c r="J2461"/>
  <c r="N2461"/>
  <c r="O2461"/>
  <c r="S2461"/>
  <c r="T2461"/>
  <c r="X2461" s="1"/>
  <c r="I2462"/>
  <c r="J2462" s="1"/>
  <c r="S2462"/>
  <c r="T2462" s="1"/>
  <c r="X2462" s="1"/>
  <c r="I2463"/>
  <c r="J2463"/>
  <c r="N2463"/>
  <c r="O2463"/>
  <c r="S2463"/>
  <c r="T2463"/>
  <c r="X2463" s="1"/>
  <c r="I2464"/>
  <c r="J2464" s="1"/>
  <c r="X2464"/>
  <c r="I2465"/>
  <c r="J2465"/>
  <c r="N2465"/>
  <c r="O2465"/>
  <c r="X2465"/>
  <c r="I2466"/>
  <c r="J2466" s="1"/>
  <c r="X2466"/>
  <c r="I2467"/>
  <c r="J2467"/>
  <c r="N2467"/>
  <c r="O2467"/>
  <c r="S2467"/>
  <c r="T2467"/>
  <c r="X2467" s="1"/>
  <c r="I2468"/>
  <c r="J2468" s="1"/>
  <c r="N2468"/>
  <c r="O2468" s="1"/>
  <c r="X2468"/>
  <c r="I2469"/>
  <c r="J2469"/>
  <c r="N2469"/>
  <c r="O2469"/>
  <c r="S2469"/>
  <c r="T2469"/>
  <c r="X2469" s="1"/>
  <c r="I2470"/>
  <c r="J2470" s="1"/>
  <c r="S2470"/>
  <c r="T2470" s="1"/>
  <c r="X2470" s="1"/>
  <c r="I2471"/>
  <c r="J2471"/>
  <c r="N2471"/>
  <c r="O2471"/>
  <c r="X2471"/>
  <c r="I2472"/>
  <c r="J2472" s="1"/>
  <c r="N2472"/>
  <c r="O2472" s="1"/>
  <c r="S2472"/>
  <c r="T2472" s="1"/>
  <c r="X2472"/>
  <c r="F2473"/>
  <c r="G2473"/>
  <c r="H2473"/>
  <c r="L2473"/>
  <c r="M2473"/>
  <c r="X2473"/>
  <c r="I2474"/>
  <c r="J2474"/>
  <c r="N2474"/>
  <c r="O2474"/>
  <c r="X2474"/>
  <c r="I2475"/>
  <c r="J2475" s="1"/>
  <c r="X2475"/>
  <c r="I2476"/>
  <c r="J2476"/>
  <c r="N2476"/>
  <c r="O2476"/>
  <c r="X2476"/>
  <c r="F2477"/>
  <c r="G2477"/>
  <c r="H2477"/>
  <c r="L2477"/>
  <c r="M2477"/>
  <c r="X2477"/>
  <c r="I2478"/>
  <c r="X2478"/>
  <c r="I2479"/>
  <c r="J2479"/>
  <c r="N2479"/>
  <c r="O2479"/>
  <c r="X2479"/>
  <c r="I2480"/>
  <c r="J2480" s="1"/>
  <c r="X2480"/>
  <c r="I2481"/>
  <c r="J2481"/>
  <c r="N2481"/>
  <c r="O2481"/>
  <c r="X2481"/>
  <c r="I2482"/>
  <c r="J2482" s="1"/>
  <c r="X2482"/>
  <c r="F2483"/>
  <c r="G2483"/>
  <c r="H2483"/>
  <c r="L2483"/>
  <c r="M2483"/>
  <c r="X2483"/>
  <c r="I2484"/>
  <c r="J2484"/>
  <c r="N2484"/>
  <c r="O2484"/>
  <c r="X2484"/>
  <c r="I2485"/>
  <c r="J2485" s="1"/>
  <c r="X2485"/>
  <c r="I2486"/>
  <c r="J2486"/>
  <c r="N2486"/>
  <c r="O2486"/>
  <c r="X2486"/>
  <c r="I2487"/>
  <c r="J2487" s="1"/>
  <c r="X2487"/>
  <c r="I2488"/>
  <c r="J2488"/>
  <c r="N2488"/>
  <c r="O2488"/>
  <c r="X2488"/>
  <c r="I2489"/>
  <c r="J2489" s="1"/>
  <c r="X2489"/>
  <c r="F2490"/>
  <c r="G2490"/>
  <c r="H2490"/>
  <c r="L2490"/>
  <c r="M2490"/>
  <c r="X2490"/>
  <c r="I2491"/>
  <c r="J2491"/>
  <c r="N2491"/>
  <c r="O2491"/>
  <c r="X2491"/>
  <c r="I2492"/>
  <c r="J2492" s="1"/>
  <c r="X2492"/>
  <c r="I2493"/>
  <c r="J2493"/>
  <c r="N2493"/>
  <c r="O2493"/>
  <c r="X2493"/>
  <c r="I2494"/>
  <c r="J2494" s="1"/>
  <c r="X2494"/>
  <c r="I2495"/>
  <c r="J2495"/>
  <c r="N2495"/>
  <c r="O2495"/>
  <c r="X2495"/>
  <c r="I2496"/>
  <c r="J2496" s="1"/>
  <c r="X2496"/>
  <c r="I2497"/>
  <c r="J2497"/>
  <c r="N2497"/>
  <c r="O2497"/>
  <c r="X2497"/>
  <c r="I2498"/>
  <c r="J2498" s="1"/>
  <c r="X2498"/>
  <c r="F2499"/>
  <c r="G2499"/>
  <c r="H2499"/>
  <c r="X2499"/>
  <c r="I2500"/>
  <c r="J2500"/>
  <c r="X2500"/>
  <c r="I2501"/>
  <c r="J2501" s="1"/>
  <c r="X2501"/>
  <c r="I2502"/>
  <c r="J2502"/>
  <c r="X2502"/>
  <c r="I2503"/>
  <c r="J2503" s="1"/>
  <c r="X2503"/>
  <c r="I2504"/>
  <c r="J2504"/>
  <c r="X2504"/>
  <c r="I2505"/>
  <c r="J2505" s="1"/>
  <c r="X2505"/>
  <c r="I2506"/>
  <c r="J2506"/>
  <c r="N2506"/>
  <c r="O2506"/>
  <c r="S2506"/>
  <c r="T2506"/>
  <c r="X2506" s="1"/>
  <c r="I2507"/>
  <c r="J2507" s="1"/>
  <c r="N2507"/>
  <c r="O2507" s="1"/>
  <c r="X2507"/>
  <c r="I2508"/>
  <c r="J2508"/>
  <c r="X2508"/>
  <c r="F2509"/>
  <c r="G2509"/>
  <c r="H2509"/>
  <c r="L2509"/>
  <c r="M2509"/>
  <c r="M2553" s="1"/>
  <c r="Q2509"/>
  <c r="R2509"/>
  <c r="U2509"/>
  <c r="V2509"/>
  <c r="V2553" s="1"/>
  <c r="W2509"/>
  <c r="I2510"/>
  <c r="J2510"/>
  <c r="N2510"/>
  <c r="O2510"/>
  <c r="O2509" s="1"/>
  <c r="S2510"/>
  <c r="T2510"/>
  <c r="X2510" s="1"/>
  <c r="I2511"/>
  <c r="J2511" s="1"/>
  <c r="N2511"/>
  <c r="O2511" s="1"/>
  <c r="S2511"/>
  <c r="T2511" s="1"/>
  <c r="X2511"/>
  <c r="I2512"/>
  <c r="J2512"/>
  <c r="N2512"/>
  <c r="O2512"/>
  <c r="S2512"/>
  <c r="T2512"/>
  <c r="X2512" s="1"/>
  <c r="I2513"/>
  <c r="J2513" s="1"/>
  <c r="N2513"/>
  <c r="O2513" s="1"/>
  <c r="S2513"/>
  <c r="T2513" s="1"/>
  <c r="X2513"/>
  <c r="I2514"/>
  <c r="J2514"/>
  <c r="N2514"/>
  <c r="O2514"/>
  <c r="S2514"/>
  <c r="T2514"/>
  <c r="X2514" s="1"/>
  <c r="I2515"/>
  <c r="J2515" s="1"/>
  <c r="N2515"/>
  <c r="O2515" s="1"/>
  <c r="S2515"/>
  <c r="T2515" s="1"/>
  <c r="X2515"/>
  <c r="F2516"/>
  <c r="G2516"/>
  <c r="H2516"/>
  <c r="L2516"/>
  <c r="M2516"/>
  <c r="Q2516"/>
  <c r="R2516"/>
  <c r="U2516"/>
  <c r="V2516"/>
  <c r="W2516"/>
  <c r="I2517"/>
  <c r="J2517" s="1"/>
  <c r="S2517"/>
  <c r="T2517" s="1"/>
  <c r="I2518"/>
  <c r="J2518"/>
  <c r="N2518"/>
  <c r="O2518"/>
  <c r="S2518"/>
  <c r="T2518"/>
  <c r="X2518" s="1"/>
  <c r="I2519"/>
  <c r="J2519" s="1"/>
  <c r="S2519"/>
  <c r="T2519" s="1"/>
  <c r="X2519" s="1"/>
  <c r="I2520"/>
  <c r="J2520"/>
  <c r="N2520"/>
  <c r="O2520"/>
  <c r="S2520"/>
  <c r="T2520"/>
  <c r="X2520" s="1"/>
  <c r="I2521"/>
  <c r="J2521" s="1"/>
  <c r="S2521"/>
  <c r="T2521" s="1"/>
  <c r="X2521" s="1"/>
  <c r="I2522"/>
  <c r="J2522"/>
  <c r="N2522"/>
  <c r="O2522"/>
  <c r="S2522"/>
  <c r="T2522"/>
  <c r="X2522" s="1"/>
  <c r="F2523"/>
  <c r="G2523"/>
  <c r="H2523"/>
  <c r="X2523"/>
  <c r="I2524"/>
  <c r="X2524"/>
  <c r="I2525"/>
  <c r="J2525"/>
  <c r="X2525"/>
  <c r="I2526"/>
  <c r="J2526" s="1"/>
  <c r="S2526"/>
  <c r="T2526" s="1"/>
  <c r="X2526" s="1"/>
  <c r="F2527"/>
  <c r="G2527"/>
  <c r="H2527"/>
  <c r="L2527"/>
  <c r="M2527"/>
  <c r="Q2527"/>
  <c r="R2527"/>
  <c r="U2527"/>
  <c r="V2527"/>
  <c r="W2527"/>
  <c r="I2528"/>
  <c r="J2528" s="1"/>
  <c r="N2528"/>
  <c r="O2528" s="1"/>
  <c r="S2528"/>
  <c r="T2528" s="1"/>
  <c r="X2528"/>
  <c r="I2529"/>
  <c r="J2529"/>
  <c r="N2529"/>
  <c r="O2529"/>
  <c r="S2529"/>
  <c r="T2529"/>
  <c r="X2529" s="1"/>
  <c r="I2530"/>
  <c r="J2530" s="1"/>
  <c r="N2530"/>
  <c r="O2530" s="1"/>
  <c r="S2530"/>
  <c r="T2530" s="1"/>
  <c r="X2530"/>
  <c r="I2531"/>
  <c r="J2531"/>
  <c r="N2531"/>
  <c r="O2531"/>
  <c r="S2531"/>
  <c r="T2531"/>
  <c r="X2531" s="1"/>
  <c r="I2532"/>
  <c r="J2532" s="1"/>
  <c r="N2532"/>
  <c r="O2532" s="1"/>
  <c r="S2532"/>
  <c r="T2532" s="1"/>
  <c r="X2532"/>
  <c r="I2533"/>
  <c r="J2533"/>
  <c r="N2533"/>
  <c r="O2533"/>
  <c r="S2533"/>
  <c r="T2533"/>
  <c r="X2533" s="1"/>
  <c r="I2534"/>
  <c r="J2534" s="1"/>
  <c r="N2534"/>
  <c r="O2534" s="1"/>
  <c r="S2534"/>
  <c r="T2534" s="1"/>
  <c r="X2534"/>
  <c r="F2535"/>
  <c r="G2535"/>
  <c r="H2535"/>
  <c r="L2535"/>
  <c r="M2535"/>
  <c r="Q2535"/>
  <c r="R2535"/>
  <c r="U2535"/>
  <c r="V2535"/>
  <c r="W2535"/>
  <c r="I2536"/>
  <c r="J2536" s="1"/>
  <c r="S2536"/>
  <c r="T2536" s="1"/>
  <c r="T2535" s="1"/>
  <c r="X2535" s="1"/>
  <c r="I2537"/>
  <c r="J2537"/>
  <c r="N2537"/>
  <c r="O2537"/>
  <c r="S2537"/>
  <c r="T2537"/>
  <c r="X2537" s="1"/>
  <c r="I2538"/>
  <c r="J2538" s="1"/>
  <c r="S2538"/>
  <c r="T2538" s="1"/>
  <c r="X2538" s="1"/>
  <c r="F2539"/>
  <c r="G2539"/>
  <c r="H2539"/>
  <c r="L2539"/>
  <c r="M2539"/>
  <c r="Q2539"/>
  <c r="R2539"/>
  <c r="U2539"/>
  <c r="V2539"/>
  <c r="W2539"/>
  <c r="I2540"/>
  <c r="J2540" s="1"/>
  <c r="N2540"/>
  <c r="O2540" s="1"/>
  <c r="S2540"/>
  <c r="T2540" s="1"/>
  <c r="X2540"/>
  <c r="I2541"/>
  <c r="J2541"/>
  <c r="N2541"/>
  <c r="O2541"/>
  <c r="S2541"/>
  <c r="T2541"/>
  <c r="X2541" s="1"/>
  <c r="I2542"/>
  <c r="J2542" s="1"/>
  <c r="N2542"/>
  <c r="O2542" s="1"/>
  <c r="S2542"/>
  <c r="T2542" s="1"/>
  <c r="X2542"/>
  <c r="I2543"/>
  <c r="J2543"/>
  <c r="N2543"/>
  <c r="O2543"/>
  <c r="S2543"/>
  <c r="T2543"/>
  <c r="X2543" s="1"/>
  <c r="F2544"/>
  <c r="G2544"/>
  <c r="H2544"/>
  <c r="L2544"/>
  <c r="M2544"/>
  <c r="Q2544"/>
  <c r="R2544"/>
  <c r="U2544"/>
  <c r="V2544"/>
  <c r="W2544"/>
  <c r="I2545"/>
  <c r="J2545"/>
  <c r="N2545"/>
  <c r="O2545"/>
  <c r="O2544" s="1"/>
  <c r="S2545"/>
  <c r="T2545"/>
  <c r="X2545" s="1"/>
  <c r="I2546"/>
  <c r="J2546" s="1"/>
  <c r="N2546"/>
  <c r="O2546" s="1"/>
  <c r="S2546"/>
  <c r="T2546" s="1"/>
  <c r="X2546"/>
  <c r="I2547"/>
  <c r="J2547"/>
  <c r="X2547"/>
  <c r="J2548"/>
  <c r="I2549"/>
  <c r="J2549"/>
  <c r="N2549"/>
  <c r="O2549"/>
  <c r="S2549"/>
  <c r="T2549"/>
  <c r="X2549" s="1"/>
  <c r="J2550"/>
  <c r="J2551"/>
  <c r="J2552"/>
  <c r="G2553"/>
  <c r="K2553"/>
  <c r="R2553"/>
  <c r="J2557"/>
  <c r="B2560"/>
  <c r="B2562"/>
  <c r="E2562"/>
  <c r="F2562"/>
  <c r="B2563"/>
  <c r="F2563"/>
  <c r="B2565"/>
  <c r="F2565"/>
  <c r="B2566"/>
  <c r="C2572"/>
  <c r="C2573"/>
  <c r="F2576"/>
  <c r="G2576"/>
  <c r="H2576"/>
  <c r="L2576"/>
  <c r="M2576"/>
  <c r="X2576"/>
  <c r="I2577"/>
  <c r="N2577"/>
  <c r="X2577"/>
  <c r="I2578"/>
  <c r="J2578"/>
  <c r="N2578"/>
  <c r="O2578"/>
  <c r="X2578"/>
  <c r="F2579"/>
  <c r="G2579"/>
  <c r="H2579"/>
  <c r="L2579"/>
  <c r="M2579"/>
  <c r="X2579"/>
  <c r="I2580"/>
  <c r="N2580"/>
  <c r="X2580"/>
  <c r="I2581"/>
  <c r="J2581"/>
  <c r="N2581"/>
  <c r="O2581"/>
  <c r="X2581"/>
  <c r="I2582"/>
  <c r="J2582" s="1"/>
  <c r="N2582"/>
  <c r="O2582" s="1"/>
  <c r="X2582"/>
  <c r="I2583"/>
  <c r="J2583"/>
  <c r="N2583"/>
  <c r="O2583"/>
  <c r="X2583"/>
  <c r="I2584"/>
  <c r="J2584" s="1"/>
  <c r="N2584"/>
  <c r="O2584" s="1"/>
  <c r="X2584"/>
  <c r="F2585"/>
  <c r="G2585"/>
  <c r="H2585"/>
  <c r="L2585"/>
  <c r="M2585"/>
  <c r="X2585"/>
  <c r="I2586"/>
  <c r="J2586"/>
  <c r="N2586"/>
  <c r="O2586"/>
  <c r="X2586"/>
  <c r="I2587"/>
  <c r="J2587" s="1"/>
  <c r="N2587"/>
  <c r="O2587" s="1"/>
  <c r="X2587"/>
  <c r="I2588"/>
  <c r="J2588"/>
  <c r="N2588"/>
  <c r="O2588"/>
  <c r="X2588"/>
  <c r="I2589"/>
  <c r="J2589" s="1"/>
  <c r="N2589"/>
  <c r="O2589" s="1"/>
  <c r="X2589"/>
  <c r="I2590"/>
  <c r="J2590"/>
  <c r="N2590"/>
  <c r="O2590"/>
  <c r="X2590"/>
  <c r="I2591"/>
  <c r="J2591" s="1"/>
  <c r="N2591"/>
  <c r="O2591" s="1"/>
  <c r="X2591"/>
  <c r="I2592"/>
  <c r="J2592"/>
  <c r="N2592"/>
  <c r="O2592"/>
  <c r="X2592"/>
  <c r="I2593"/>
  <c r="J2593" s="1"/>
  <c r="N2593"/>
  <c r="O2593" s="1"/>
  <c r="X2593"/>
  <c r="F2594"/>
  <c r="G2594"/>
  <c r="H2594"/>
  <c r="L2594"/>
  <c r="M2594"/>
  <c r="Q2594"/>
  <c r="R2594"/>
  <c r="U2594"/>
  <c r="V2594"/>
  <c r="W2594"/>
  <c r="I2595"/>
  <c r="J2595" s="1"/>
  <c r="N2595"/>
  <c r="O2595" s="1"/>
  <c r="S2595"/>
  <c r="T2595" s="1"/>
  <c r="X2595"/>
  <c r="I2596"/>
  <c r="J2596"/>
  <c r="N2596"/>
  <c r="O2596"/>
  <c r="S2596"/>
  <c r="T2596"/>
  <c r="X2596" s="1"/>
  <c r="I2597"/>
  <c r="J2597" s="1"/>
  <c r="N2597"/>
  <c r="O2597" s="1"/>
  <c r="S2597"/>
  <c r="T2597" s="1"/>
  <c r="X2597"/>
  <c r="I2598"/>
  <c r="J2598"/>
  <c r="N2598"/>
  <c r="O2598"/>
  <c r="S2598"/>
  <c r="T2598"/>
  <c r="X2598" s="1"/>
  <c r="I2599"/>
  <c r="J2599" s="1"/>
  <c r="N2599"/>
  <c r="O2599" s="1"/>
  <c r="S2599"/>
  <c r="T2599" s="1"/>
  <c r="X2599"/>
  <c r="I2600"/>
  <c r="J2600"/>
  <c r="N2600"/>
  <c r="O2600"/>
  <c r="S2600"/>
  <c r="T2600"/>
  <c r="X2600" s="1"/>
  <c r="I2601"/>
  <c r="J2601" s="1"/>
  <c r="N2601"/>
  <c r="O2601" s="1"/>
  <c r="S2601"/>
  <c r="T2601" s="1"/>
  <c r="X2601"/>
  <c r="I2602"/>
  <c r="J2602"/>
  <c r="N2602"/>
  <c r="O2602"/>
  <c r="S2602"/>
  <c r="T2602"/>
  <c r="X2602" s="1"/>
  <c r="I2603"/>
  <c r="J2603" s="1"/>
  <c r="N2603"/>
  <c r="O2603" s="1"/>
  <c r="X2603"/>
  <c r="I2604"/>
  <c r="J2604"/>
  <c r="N2604"/>
  <c r="O2604"/>
  <c r="X2604"/>
  <c r="I2605"/>
  <c r="J2605" s="1"/>
  <c r="N2605"/>
  <c r="O2605" s="1"/>
  <c r="X2605"/>
  <c r="I2606"/>
  <c r="J2606"/>
  <c r="N2606"/>
  <c r="O2606"/>
  <c r="S2606"/>
  <c r="T2606"/>
  <c r="X2606" s="1"/>
  <c r="I2607"/>
  <c r="J2607" s="1"/>
  <c r="X2607"/>
  <c r="I2608"/>
  <c r="J2608"/>
  <c r="N2608"/>
  <c r="O2608"/>
  <c r="S2608"/>
  <c r="T2608"/>
  <c r="X2608" s="1"/>
  <c r="I2609"/>
  <c r="J2609" s="1"/>
  <c r="N2609"/>
  <c r="O2609" s="1"/>
  <c r="S2609"/>
  <c r="T2609" s="1"/>
  <c r="X2609"/>
  <c r="I2610"/>
  <c r="J2610"/>
  <c r="N2610"/>
  <c r="O2610"/>
  <c r="X2610"/>
  <c r="I2611"/>
  <c r="J2611" s="1"/>
  <c r="S2611"/>
  <c r="T2611" s="1"/>
  <c r="X2611" s="1"/>
  <c r="F2612"/>
  <c r="G2612"/>
  <c r="H2612"/>
  <c r="L2612"/>
  <c r="M2612"/>
  <c r="X2612"/>
  <c r="I2613"/>
  <c r="J2613"/>
  <c r="N2613"/>
  <c r="O2613"/>
  <c r="X2613"/>
  <c r="I2614"/>
  <c r="J2614" s="1"/>
  <c r="N2614"/>
  <c r="O2614" s="1"/>
  <c r="X2614"/>
  <c r="I2615"/>
  <c r="J2615"/>
  <c r="N2615"/>
  <c r="O2615"/>
  <c r="X2615"/>
  <c r="F2616"/>
  <c r="G2616"/>
  <c r="H2616"/>
  <c r="L2616"/>
  <c r="M2616"/>
  <c r="X2616"/>
  <c r="I2617"/>
  <c r="N2617"/>
  <c r="X2617"/>
  <c r="I2618"/>
  <c r="J2618"/>
  <c r="N2618"/>
  <c r="O2618"/>
  <c r="X2618"/>
  <c r="I2619"/>
  <c r="J2619" s="1"/>
  <c r="N2619"/>
  <c r="O2619" s="1"/>
  <c r="X2619"/>
  <c r="I2620"/>
  <c r="J2620"/>
  <c r="N2620"/>
  <c r="O2620"/>
  <c r="X2620"/>
  <c r="I2621"/>
  <c r="J2621" s="1"/>
  <c r="N2621"/>
  <c r="O2621" s="1"/>
  <c r="X2621"/>
  <c r="F2622"/>
  <c r="G2622"/>
  <c r="H2622"/>
  <c r="L2622"/>
  <c r="M2622"/>
  <c r="X2622"/>
  <c r="I2623"/>
  <c r="J2623"/>
  <c r="N2623"/>
  <c r="O2623"/>
  <c r="X2623"/>
  <c r="I2624"/>
  <c r="J2624" s="1"/>
  <c r="N2624"/>
  <c r="O2624" s="1"/>
  <c r="X2624"/>
  <c r="I2625"/>
  <c r="J2625"/>
  <c r="N2625"/>
  <c r="O2625"/>
  <c r="X2625"/>
  <c r="I2626"/>
  <c r="J2626" s="1"/>
  <c r="N2626"/>
  <c r="O2626" s="1"/>
  <c r="X2626"/>
  <c r="I2627"/>
  <c r="J2627"/>
  <c r="N2627"/>
  <c r="O2627"/>
  <c r="X2627"/>
  <c r="I2628"/>
  <c r="J2628" s="1"/>
  <c r="N2628"/>
  <c r="O2628" s="1"/>
  <c r="X2628"/>
  <c r="F2629"/>
  <c r="G2629"/>
  <c r="H2629"/>
  <c r="L2629"/>
  <c r="M2629"/>
  <c r="X2629"/>
  <c r="I2630"/>
  <c r="J2630"/>
  <c r="N2630"/>
  <c r="O2630"/>
  <c r="X2630"/>
  <c r="I2631"/>
  <c r="J2631" s="1"/>
  <c r="N2631"/>
  <c r="O2631" s="1"/>
  <c r="X2631"/>
  <c r="I2632"/>
  <c r="J2632"/>
  <c r="N2632"/>
  <c r="O2632"/>
  <c r="X2632"/>
  <c r="I2633"/>
  <c r="J2633" s="1"/>
  <c r="N2633"/>
  <c r="O2633" s="1"/>
  <c r="X2633"/>
  <c r="I2634"/>
  <c r="J2634"/>
  <c r="N2634"/>
  <c r="O2634"/>
  <c r="X2634"/>
  <c r="I2635"/>
  <c r="J2635" s="1"/>
  <c r="N2635"/>
  <c r="O2635" s="1"/>
  <c r="X2635"/>
  <c r="I2636"/>
  <c r="J2636"/>
  <c r="N2636"/>
  <c r="O2636"/>
  <c r="X2636"/>
  <c r="I2637"/>
  <c r="J2637" s="1"/>
  <c r="N2637"/>
  <c r="O2637" s="1"/>
  <c r="X2637"/>
  <c r="F2638"/>
  <c r="G2638"/>
  <c r="H2638"/>
  <c r="X2638"/>
  <c r="I2639"/>
  <c r="J2639"/>
  <c r="X2639"/>
  <c r="I2640"/>
  <c r="J2640" s="1"/>
  <c r="X2640"/>
  <c r="I2641"/>
  <c r="J2641"/>
  <c r="X2641"/>
  <c r="I2642"/>
  <c r="J2642" s="1"/>
  <c r="X2642"/>
  <c r="I2643"/>
  <c r="J2643"/>
  <c r="X2643"/>
  <c r="I2644"/>
  <c r="J2644" s="1"/>
  <c r="X2644"/>
  <c r="I2645"/>
  <c r="J2645"/>
  <c r="N2645"/>
  <c r="O2645"/>
  <c r="S2645"/>
  <c r="T2645"/>
  <c r="X2645" s="1"/>
  <c r="I2646"/>
  <c r="J2646" s="1"/>
  <c r="X2646"/>
  <c r="I2647"/>
  <c r="J2647"/>
  <c r="X2647"/>
  <c r="F2648"/>
  <c r="G2648"/>
  <c r="H2648"/>
  <c r="L2648"/>
  <c r="M2648"/>
  <c r="Q2648"/>
  <c r="R2648"/>
  <c r="U2648"/>
  <c r="V2648"/>
  <c r="W2648"/>
  <c r="I2649"/>
  <c r="J2649"/>
  <c r="N2649"/>
  <c r="O2649"/>
  <c r="S2649"/>
  <c r="T2649"/>
  <c r="X2649" s="1"/>
  <c r="I2650"/>
  <c r="J2650" s="1"/>
  <c r="S2650"/>
  <c r="T2650" s="1"/>
  <c r="X2650" s="1"/>
  <c r="I2651"/>
  <c r="J2651"/>
  <c r="N2651"/>
  <c r="O2651"/>
  <c r="S2651"/>
  <c r="T2651"/>
  <c r="X2651" s="1"/>
  <c r="I2652"/>
  <c r="J2652" s="1"/>
  <c r="S2652"/>
  <c r="T2652" s="1"/>
  <c r="X2652" s="1"/>
  <c r="I2653"/>
  <c r="J2653"/>
  <c r="N2653"/>
  <c r="O2653"/>
  <c r="S2653"/>
  <c r="T2653"/>
  <c r="X2653" s="1"/>
  <c r="I2654"/>
  <c r="J2654" s="1"/>
  <c r="S2654"/>
  <c r="T2654" s="1"/>
  <c r="X2654" s="1"/>
  <c r="F2655"/>
  <c r="G2655"/>
  <c r="H2655"/>
  <c r="L2655"/>
  <c r="M2655"/>
  <c r="Q2655"/>
  <c r="R2655"/>
  <c r="U2655"/>
  <c r="V2655"/>
  <c r="W2655"/>
  <c r="I2656"/>
  <c r="J2656" s="1"/>
  <c r="N2656"/>
  <c r="O2656" s="1"/>
  <c r="S2656"/>
  <c r="T2656" s="1"/>
  <c r="X2656"/>
  <c r="I2657"/>
  <c r="J2657"/>
  <c r="N2657"/>
  <c r="O2657"/>
  <c r="S2657"/>
  <c r="T2657"/>
  <c r="X2657" s="1"/>
  <c r="I2658"/>
  <c r="J2658" s="1"/>
  <c r="N2658"/>
  <c r="O2658" s="1"/>
  <c r="S2658"/>
  <c r="T2658" s="1"/>
  <c r="X2658"/>
  <c r="I2659"/>
  <c r="J2659"/>
  <c r="N2659"/>
  <c r="O2659"/>
  <c r="S2659"/>
  <c r="T2659"/>
  <c r="X2659" s="1"/>
  <c r="I2660"/>
  <c r="J2660" s="1"/>
  <c r="N2660"/>
  <c r="O2660" s="1"/>
  <c r="S2660"/>
  <c r="T2660" s="1"/>
  <c r="X2660"/>
  <c r="I2661"/>
  <c r="J2661"/>
  <c r="N2661"/>
  <c r="O2661"/>
  <c r="S2661"/>
  <c r="T2661"/>
  <c r="X2661" s="1"/>
  <c r="F2662"/>
  <c r="G2662"/>
  <c r="H2662"/>
  <c r="X2662"/>
  <c r="I2663"/>
  <c r="X2663"/>
  <c r="I2664"/>
  <c r="J2664"/>
  <c r="X2664"/>
  <c r="I2665"/>
  <c r="J2665" s="1"/>
  <c r="N2665"/>
  <c r="O2665" s="1"/>
  <c r="S2665"/>
  <c r="T2665" s="1"/>
  <c r="X2665"/>
  <c r="F2666"/>
  <c r="G2666"/>
  <c r="G2692" s="1"/>
  <c r="H2666"/>
  <c r="L2666"/>
  <c r="M2666"/>
  <c r="Q2666"/>
  <c r="R2666"/>
  <c r="U2666"/>
  <c r="V2666"/>
  <c r="W2666"/>
  <c r="I2667"/>
  <c r="J2667" s="1"/>
  <c r="S2667"/>
  <c r="T2667" s="1"/>
  <c r="I2668"/>
  <c r="J2668"/>
  <c r="N2668"/>
  <c r="O2668"/>
  <c r="S2668"/>
  <c r="T2668"/>
  <c r="X2668" s="1"/>
  <c r="I2669"/>
  <c r="J2669" s="1"/>
  <c r="S2669"/>
  <c r="T2669" s="1"/>
  <c r="X2669" s="1"/>
  <c r="I2670"/>
  <c r="J2670"/>
  <c r="N2670"/>
  <c r="O2670"/>
  <c r="S2670"/>
  <c r="T2670"/>
  <c r="X2670" s="1"/>
  <c r="I2671"/>
  <c r="J2671" s="1"/>
  <c r="S2671"/>
  <c r="T2671" s="1"/>
  <c r="X2671" s="1"/>
  <c r="I2672"/>
  <c r="J2672"/>
  <c r="N2672"/>
  <c r="O2672"/>
  <c r="S2672"/>
  <c r="T2672"/>
  <c r="X2672" s="1"/>
  <c r="I2673"/>
  <c r="J2673" s="1"/>
  <c r="S2673"/>
  <c r="T2673" s="1"/>
  <c r="X2673" s="1"/>
  <c r="F2674"/>
  <c r="G2674"/>
  <c r="H2674"/>
  <c r="L2674"/>
  <c r="M2674"/>
  <c r="Q2674"/>
  <c r="R2674"/>
  <c r="U2674"/>
  <c r="V2674"/>
  <c r="W2674"/>
  <c r="I2675"/>
  <c r="J2675" s="1"/>
  <c r="N2675"/>
  <c r="O2675" s="1"/>
  <c r="S2675"/>
  <c r="T2675" s="1"/>
  <c r="X2675"/>
  <c r="I2676"/>
  <c r="J2676"/>
  <c r="N2676"/>
  <c r="O2676"/>
  <c r="S2676"/>
  <c r="T2676"/>
  <c r="X2676" s="1"/>
  <c r="I2677"/>
  <c r="J2677" s="1"/>
  <c r="N2677"/>
  <c r="O2677" s="1"/>
  <c r="S2677"/>
  <c r="T2677" s="1"/>
  <c r="X2677"/>
  <c r="F2678"/>
  <c r="G2678"/>
  <c r="H2678"/>
  <c r="L2678"/>
  <c r="M2678"/>
  <c r="Q2678"/>
  <c r="R2678"/>
  <c r="U2678"/>
  <c r="V2678"/>
  <c r="W2678"/>
  <c r="I2679"/>
  <c r="J2679" s="1"/>
  <c r="S2679"/>
  <c r="T2679" s="1"/>
  <c r="I2680"/>
  <c r="J2680"/>
  <c r="N2680"/>
  <c r="O2680"/>
  <c r="S2680"/>
  <c r="T2680"/>
  <c r="X2680" s="1"/>
  <c r="I2681"/>
  <c r="J2681" s="1"/>
  <c r="S2681"/>
  <c r="T2681" s="1"/>
  <c r="X2681" s="1"/>
  <c r="I2682"/>
  <c r="J2682"/>
  <c r="N2682"/>
  <c r="O2682"/>
  <c r="S2682"/>
  <c r="T2682"/>
  <c r="X2682" s="1"/>
  <c r="F2683"/>
  <c r="G2683"/>
  <c r="H2683"/>
  <c r="L2683"/>
  <c r="M2683"/>
  <c r="Q2683"/>
  <c r="R2683"/>
  <c r="U2683"/>
  <c r="V2683"/>
  <c r="W2683"/>
  <c r="I2684"/>
  <c r="J2684"/>
  <c r="N2684"/>
  <c r="O2684"/>
  <c r="S2684"/>
  <c r="T2684"/>
  <c r="X2684" s="1"/>
  <c r="I2685"/>
  <c r="J2685" s="1"/>
  <c r="S2685"/>
  <c r="T2685" s="1"/>
  <c r="X2685" s="1"/>
  <c r="I2686"/>
  <c r="J2686"/>
  <c r="X2686"/>
  <c r="J2687"/>
  <c r="I2688"/>
  <c r="J2688"/>
  <c r="N2688"/>
  <c r="O2688"/>
  <c r="S2688"/>
  <c r="T2688"/>
  <c r="X2688" s="1"/>
  <c r="J2689"/>
  <c r="J2690"/>
  <c r="J2691"/>
  <c r="K2692"/>
  <c r="M2692"/>
  <c r="R2692"/>
  <c r="V2692"/>
  <c r="J2696"/>
  <c r="B2699"/>
  <c r="B2701"/>
  <c r="E2701"/>
  <c r="F2701"/>
  <c r="B2702"/>
  <c r="F2702"/>
  <c r="B2704"/>
  <c r="F2704"/>
  <c r="B2705"/>
  <c r="C2711"/>
  <c r="C2712"/>
  <c r="F2715"/>
  <c r="G2715"/>
  <c r="H2715"/>
  <c r="L2715"/>
  <c r="M2715"/>
  <c r="X2715"/>
  <c r="I2716"/>
  <c r="X2716"/>
  <c r="I2717"/>
  <c r="J2717"/>
  <c r="N2717"/>
  <c r="O2717"/>
  <c r="X2717"/>
  <c r="F2718"/>
  <c r="G2718"/>
  <c r="H2718"/>
  <c r="L2718"/>
  <c r="M2718"/>
  <c r="X2718"/>
  <c r="I2719"/>
  <c r="X2719"/>
  <c r="I2720"/>
  <c r="J2720"/>
  <c r="N2720"/>
  <c r="O2720"/>
  <c r="X2720"/>
  <c r="I2721"/>
  <c r="J2721" s="1"/>
  <c r="X2721"/>
  <c r="I2722"/>
  <c r="J2722"/>
  <c r="N2722"/>
  <c r="O2722"/>
  <c r="X2722"/>
  <c r="I2723"/>
  <c r="J2723" s="1"/>
  <c r="X2723"/>
  <c r="F2724"/>
  <c r="G2724"/>
  <c r="H2724"/>
  <c r="L2724"/>
  <c r="M2724"/>
  <c r="X2724"/>
  <c r="I2725"/>
  <c r="J2725"/>
  <c r="N2725"/>
  <c r="O2725"/>
  <c r="X2725"/>
  <c r="I2726"/>
  <c r="J2726" s="1"/>
  <c r="X2726"/>
  <c r="I2727"/>
  <c r="J2727"/>
  <c r="N2727"/>
  <c r="O2727"/>
  <c r="X2727"/>
  <c r="I2728"/>
  <c r="J2728" s="1"/>
  <c r="X2728"/>
  <c r="I2729"/>
  <c r="J2729"/>
  <c r="N2729"/>
  <c r="O2729"/>
  <c r="X2729"/>
  <c r="I2730"/>
  <c r="J2730" s="1"/>
  <c r="X2730"/>
  <c r="I2731"/>
  <c r="J2731"/>
  <c r="N2731"/>
  <c r="O2731"/>
  <c r="X2731"/>
  <c r="I2732"/>
  <c r="J2732" s="1"/>
  <c r="X2732"/>
  <c r="F2733"/>
  <c r="G2733"/>
  <c r="H2733"/>
  <c r="L2733"/>
  <c r="M2733"/>
  <c r="Q2733"/>
  <c r="R2733"/>
  <c r="U2733"/>
  <c r="V2733"/>
  <c r="W2733"/>
  <c r="I2734"/>
  <c r="J2734" s="1"/>
  <c r="S2734"/>
  <c r="T2734" s="1"/>
  <c r="I2735"/>
  <c r="J2735"/>
  <c r="N2735"/>
  <c r="O2735"/>
  <c r="S2735"/>
  <c r="T2735"/>
  <c r="X2735" s="1"/>
  <c r="I2736"/>
  <c r="J2736" s="1"/>
  <c r="S2736"/>
  <c r="T2736" s="1"/>
  <c r="X2736" s="1"/>
  <c r="I2737"/>
  <c r="J2737"/>
  <c r="N2737"/>
  <c r="O2737"/>
  <c r="S2737"/>
  <c r="T2737"/>
  <c r="X2737" s="1"/>
  <c r="I2738"/>
  <c r="J2738" s="1"/>
  <c r="S2738"/>
  <c r="T2738" s="1"/>
  <c r="X2738" s="1"/>
  <c r="I2739"/>
  <c r="J2739"/>
  <c r="N2739"/>
  <c r="O2739"/>
  <c r="S2739"/>
  <c r="T2739"/>
  <c r="X2739" s="1"/>
  <c r="I2740"/>
  <c r="J2740" s="1"/>
  <c r="S2740"/>
  <c r="T2740" s="1"/>
  <c r="X2740" s="1"/>
  <c r="I2741"/>
  <c r="J2741"/>
  <c r="N2741"/>
  <c r="O2741"/>
  <c r="S2741"/>
  <c r="T2741"/>
  <c r="X2741" s="1"/>
  <c r="I2742"/>
  <c r="J2742" s="1"/>
  <c r="X2742"/>
  <c r="I2743"/>
  <c r="J2743"/>
  <c r="N2743"/>
  <c r="O2743"/>
  <c r="X2743"/>
  <c r="I2744"/>
  <c r="J2744" s="1"/>
  <c r="X2744"/>
  <c r="I2745"/>
  <c r="J2745"/>
  <c r="N2745"/>
  <c r="O2745"/>
  <c r="S2745"/>
  <c r="T2745"/>
  <c r="X2745" s="1"/>
  <c r="I2746"/>
  <c r="J2746" s="1"/>
  <c r="N2746"/>
  <c r="O2746" s="1"/>
  <c r="X2746"/>
  <c r="I2747"/>
  <c r="J2747"/>
  <c r="N2747"/>
  <c r="O2747"/>
  <c r="S2747"/>
  <c r="T2747"/>
  <c r="X2747" s="1"/>
  <c r="I2748"/>
  <c r="J2748" s="1"/>
  <c r="S2748"/>
  <c r="T2748" s="1"/>
  <c r="X2748" s="1"/>
  <c r="I2749"/>
  <c r="J2749"/>
  <c r="N2749"/>
  <c r="O2749"/>
  <c r="X2749"/>
  <c r="I2750"/>
  <c r="J2750" s="1"/>
  <c r="N2750"/>
  <c r="O2750" s="1"/>
  <c r="S2750"/>
  <c r="T2750" s="1"/>
  <c r="X2750"/>
  <c r="F2751"/>
  <c r="G2751"/>
  <c r="H2751"/>
  <c r="L2751"/>
  <c r="M2751"/>
  <c r="X2751"/>
  <c r="I2752"/>
  <c r="J2752"/>
  <c r="N2752"/>
  <c r="O2752"/>
  <c r="X2752"/>
  <c r="I2753"/>
  <c r="J2753" s="1"/>
  <c r="X2753"/>
  <c r="I2754"/>
  <c r="J2754"/>
  <c r="N2754"/>
  <c r="O2754"/>
  <c r="X2754"/>
  <c r="F2755"/>
  <c r="G2755"/>
  <c r="H2755"/>
  <c r="L2755"/>
  <c r="M2755"/>
  <c r="X2755"/>
  <c r="I2756"/>
  <c r="X2756"/>
  <c r="I2757"/>
  <c r="J2757"/>
  <c r="N2757"/>
  <c r="O2757"/>
  <c r="X2757"/>
  <c r="I2758"/>
  <c r="J2758" s="1"/>
  <c r="X2758"/>
  <c r="I2759"/>
  <c r="J2759"/>
  <c r="N2759"/>
  <c r="O2759"/>
  <c r="X2759"/>
  <c r="I2760"/>
  <c r="J2760" s="1"/>
  <c r="X2760"/>
  <c r="F2761"/>
  <c r="G2761"/>
  <c r="H2761"/>
  <c r="L2761"/>
  <c r="M2761"/>
  <c r="X2761"/>
  <c r="I2762"/>
  <c r="J2762"/>
  <c r="N2762"/>
  <c r="O2762"/>
  <c r="X2762"/>
  <c r="I2763"/>
  <c r="J2763" s="1"/>
  <c r="X2763"/>
  <c r="I2764"/>
  <c r="J2764"/>
  <c r="N2764"/>
  <c r="O2764"/>
  <c r="X2764"/>
  <c r="I2765"/>
  <c r="J2765" s="1"/>
  <c r="X2765"/>
  <c r="I2766"/>
  <c r="J2766"/>
  <c r="N2766"/>
  <c r="O2766"/>
  <c r="X2766"/>
  <c r="I2767"/>
  <c r="J2767" s="1"/>
  <c r="X2767"/>
  <c r="F2768"/>
  <c r="G2768"/>
  <c r="H2768"/>
  <c r="L2768"/>
  <c r="M2768"/>
  <c r="X2768"/>
  <c r="I2769"/>
  <c r="J2769"/>
  <c r="N2769"/>
  <c r="O2769"/>
  <c r="X2769"/>
  <c r="I2770"/>
  <c r="J2770" s="1"/>
  <c r="X2770"/>
  <c r="I2771"/>
  <c r="J2771"/>
  <c r="N2771"/>
  <c r="O2771"/>
  <c r="X2771"/>
  <c r="I2772"/>
  <c r="J2772" s="1"/>
  <c r="X2772"/>
  <c r="I2773"/>
  <c r="J2773"/>
  <c r="N2773"/>
  <c r="O2773"/>
  <c r="X2773"/>
  <c r="I2774"/>
  <c r="J2774" s="1"/>
  <c r="X2774"/>
  <c r="I2775"/>
  <c r="J2775"/>
  <c r="N2775"/>
  <c r="O2775"/>
  <c r="X2775"/>
  <c r="I2776"/>
  <c r="J2776" s="1"/>
  <c r="X2776"/>
  <c r="F2777"/>
  <c r="G2777"/>
  <c r="H2777"/>
  <c r="X2777"/>
  <c r="I2778"/>
  <c r="J2778"/>
  <c r="X2778"/>
  <c r="I2779"/>
  <c r="J2779" s="1"/>
  <c r="X2779"/>
  <c r="I2780"/>
  <c r="J2780"/>
  <c r="X2780"/>
  <c r="I2781"/>
  <c r="J2781" s="1"/>
  <c r="X2781"/>
  <c r="I2782"/>
  <c r="J2782"/>
  <c r="X2782"/>
  <c r="I2783"/>
  <c r="J2783" s="1"/>
  <c r="X2783"/>
  <c r="I2784"/>
  <c r="J2784"/>
  <c r="N2784"/>
  <c r="O2784"/>
  <c r="S2784"/>
  <c r="T2784"/>
  <c r="X2784" s="1"/>
  <c r="I2785"/>
  <c r="J2785" s="1"/>
  <c r="N2785"/>
  <c r="O2785" s="1"/>
  <c r="X2785"/>
  <c r="I2786"/>
  <c r="J2786"/>
  <c r="X2786"/>
  <c r="F2787"/>
  <c r="G2787"/>
  <c r="H2787"/>
  <c r="L2787"/>
  <c r="M2787"/>
  <c r="M2831" s="1"/>
  <c r="Q2787"/>
  <c r="R2787"/>
  <c r="U2787"/>
  <c r="V2787"/>
  <c r="V2831" s="1"/>
  <c r="W2787"/>
  <c r="I2788"/>
  <c r="J2788"/>
  <c r="N2788"/>
  <c r="O2788"/>
  <c r="O2787" s="1"/>
  <c r="S2788"/>
  <c r="T2788"/>
  <c r="X2788" s="1"/>
  <c r="I2789"/>
  <c r="J2789" s="1"/>
  <c r="N2789"/>
  <c r="O2789" s="1"/>
  <c r="S2789"/>
  <c r="T2789" s="1"/>
  <c r="X2789"/>
  <c r="I2790"/>
  <c r="J2790"/>
  <c r="N2790"/>
  <c r="O2790"/>
  <c r="S2790"/>
  <c r="T2790"/>
  <c r="X2790" s="1"/>
  <c r="I2791"/>
  <c r="J2791" s="1"/>
  <c r="N2791"/>
  <c r="O2791" s="1"/>
  <c r="S2791"/>
  <c r="T2791" s="1"/>
  <c r="X2791"/>
  <c r="I2792"/>
  <c r="J2792"/>
  <c r="N2792"/>
  <c r="O2792"/>
  <c r="S2792"/>
  <c r="T2792"/>
  <c r="X2792" s="1"/>
  <c r="I2793"/>
  <c r="J2793" s="1"/>
  <c r="N2793"/>
  <c r="O2793" s="1"/>
  <c r="S2793"/>
  <c r="T2793" s="1"/>
  <c r="X2793"/>
  <c r="F2794"/>
  <c r="G2794"/>
  <c r="H2794"/>
  <c r="L2794"/>
  <c r="M2794"/>
  <c r="Q2794"/>
  <c r="R2794"/>
  <c r="U2794"/>
  <c r="V2794"/>
  <c r="W2794"/>
  <c r="I2795"/>
  <c r="J2795" s="1"/>
  <c r="S2795"/>
  <c r="T2795" s="1"/>
  <c r="I2796"/>
  <c r="J2796"/>
  <c r="N2796"/>
  <c r="O2796"/>
  <c r="S2796"/>
  <c r="T2796"/>
  <c r="X2796" s="1"/>
  <c r="I2797"/>
  <c r="J2797" s="1"/>
  <c r="S2797"/>
  <c r="T2797" s="1"/>
  <c r="X2797" s="1"/>
  <c r="I2798"/>
  <c r="J2798"/>
  <c r="N2798"/>
  <c r="O2798"/>
  <c r="S2798"/>
  <c r="T2798"/>
  <c r="X2798" s="1"/>
  <c r="I2799"/>
  <c r="J2799" s="1"/>
  <c r="S2799"/>
  <c r="T2799" s="1"/>
  <c r="X2799" s="1"/>
  <c r="I2800"/>
  <c r="J2800"/>
  <c r="N2800"/>
  <c r="O2800"/>
  <c r="S2800"/>
  <c r="T2800"/>
  <c r="X2800" s="1"/>
  <c r="F2801"/>
  <c r="G2801"/>
  <c r="H2801"/>
  <c r="X2801"/>
  <c r="I2802"/>
  <c r="X2802"/>
  <c r="I2803"/>
  <c r="J2803"/>
  <c r="X2803"/>
  <c r="I2804"/>
  <c r="J2804" s="1"/>
  <c r="S2804"/>
  <c r="T2804" s="1"/>
  <c r="X2804" s="1"/>
  <c r="F2805"/>
  <c r="G2805"/>
  <c r="H2805"/>
  <c r="L2805"/>
  <c r="M2805"/>
  <c r="Q2805"/>
  <c r="R2805"/>
  <c r="U2805"/>
  <c r="V2805"/>
  <c r="W2805"/>
  <c r="I2806"/>
  <c r="J2806" s="1"/>
  <c r="N2806"/>
  <c r="O2806" s="1"/>
  <c r="S2806"/>
  <c r="T2806" s="1"/>
  <c r="X2806"/>
  <c r="I2807"/>
  <c r="J2807"/>
  <c r="N2807"/>
  <c r="O2807"/>
  <c r="S2807"/>
  <c r="T2807"/>
  <c r="X2807" s="1"/>
  <c r="I2808"/>
  <c r="J2808" s="1"/>
  <c r="N2808"/>
  <c r="O2808" s="1"/>
  <c r="S2808"/>
  <c r="T2808" s="1"/>
  <c r="X2808"/>
  <c r="I2809"/>
  <c r="J2809"/>
  <c r="N2809"/>
  <c r="O2809"/>
  <c r="S2809"/>
  <c r="T2809"/>
  <c r="X2809" s="1"/>
  <c r="I2810"/>
  <c r="J2810" s="1"/>
  <c r="N2810"/>
  <c r="O2810" s="1"/>
  <c r="S2810"/>
  <c r="T2810" s="1"/>
  <c r="X2810"/>
  <c r="I2811"/>
  <c r="J2811"/>
  <c r="N2811"/>
  <c r="O2811"/>
  <c r="S2811"/>
  <c r="T2811"/>
  <c r="X2811" s="1"/>
  <c r="I2812"/>
  <c r="J2812" s="1"/>
  <c r="N2812"/>
  <c r="O2812" s="1"/>
  <c r="S2812"/>
  <c r="T2812" s="1"/>
  <c r="X2812"/>
  <c r="F2813"/>
  <c r="G2813"/>
  <c r="H2813"/>
  <c r="L2813"/>
  <c r="M2813"/>
  <c r="Q2813"/>
  <c r="R2813"/>
  <c r="U2813"/>
  <c r="V2813"/>
  <c r="W2813"/>
  <c r="I2814"/>
  <c r="J2814" s="1"/>
  <c r="S2814"/>
  <c r="T2814" s="1"/>
  <c r="T2813" s="1"/>
  <c r="X2813" s="1"/>
  <c r="I2815"/>
  <c r="J2815"/>
  <c r="N2815"/>
  <c r="O2815"/>
  <c r="S2815"/>
  <c r="T2815"/>
  <c r="X2815" s="1"/>
  <c r="I2816"/>
  <c r="J2816" s="1"/>
  <c r="S2816"/>
  <c r="T2816" s="1"/>
  <c r="X2816" s="1"/>
  <c r="F2817"/>
  <c r="G2817"/>
  <c r="H2817"/>
  <c r="L2817"/>
  <c r="M2817"/>
  <c r="Q2817"/>
  <c r="R2817"/>
  <c r="U2817"/>
  <c r="V2817"/>
  <c r="W2817"/>
  <c r="I2818"/>
  <c r="J2818" s="1"/>
  <c r="N2818"/>
  <c r="O2818" s="1"/>
  <c r="S2818"/>
  <c r="T2818" s="1"/>
  <c r="X2818"/>
  <c r="I2819"/>
  <c r="J2819"/>
  <c r="N2819"/>
  <c r="O2819"/>
  <c r="S2819"/>
  <c r="T2819"/>
  <c r="X2819" s="1"/>
  <c r="I2820"/>
  <c r="J2820" s="1"/>
  <c r="N2820"/>
  <c r="O2820" s="1"/>
  <c r="S2820"/>
  <c r="T2820" s="1"/>
  <c r="X2820"/>
  <c r="I2821"/>
  <c r="J2821"/>
  <c r="N2821"/>
  <c r="O2821"/>
  <c r="S2821"/>
  <c r="T2821"/>
  <c r="X2821" s="1"/>
  <c r="F2822"/>
  <c r="G2822"/>
  <c r="H2822"/>
  <c r="L2822"/>
  <c r="M2822"/>
  <c r="Q2822"/>
  <c r="R2822"/>
  <c r="U2822"/>
  <c r="V2822"/>
  <c r="W2822"/>
  <c r="I2823"/>
  <c r="J2823"/>
  <c r="N2823"/>
  <c r="O2823"/>
  <c r="O2822" s="1"/>
  <c r="S2823"/>
  <c r="T2823"/>
  <c r="X2823" s="1"/>
  <c r="I2824"/>
  <c r="J2824" s="1"/>
  <c r="N2824"/>
  <c r="O2824" s="1"/>
  <c r="S2824"/>
  <c r="T2824" s="1"/>
  <c r="X2824"/>
  <c r="I2825"/>
  <c r="J2825"/>
  <c r="X2825"/>
  <c r="J2826"/>
  <c r="I2827"/>
  <c r="J2827"/>
  <c r="N2827"/>
  <c r="O2827"/>
  <c r="S2827"/>
  <c r="T2827"/>
  <c r="X2827" s="1"/>
  <c r="J2828"/>
  <c r="J2829"/>
  <c r="J2830"/>
  <c r="G2831"/>
  <c r="K2831"/>
  <c r="R2831"/>
  <c r="J2835"/>
  <c r="B2838"/>
  <c r="B2840"/>
  <c r="E2840"/>
  <c r="F2840"/>
  <c r="B2841"/>
  <c r="F2841"/>
  <c r="B2843"/>
  <c r="F2843"/>
  <c r="B2844"/>
  <c r="C2850"/>
  <c r="C2851"/>
  <c r="F2854"/>
  <c r="G2854"/>
  <c r="H2854"/>
  <c r="L2854"/>
  <c r="M2854"/>
  <c r="X2854"/>
  <c r="I2855"/>
  <c r="N2855"/>
  <c r="X2855"/>
  <c r="I2856"/>
  <c r="J2856"/>
  <c r="N2856"/>
  <c r="O2856"/>
  <c r="X2856"/>
  <c r="F2857"/>
  <c r="G2857"/>
  <c r="H2857"/>
  <c r="L2857"/>
  <c r="M2857"/>
  <c r="X2857"/>
  <c r="I2858"/>
  <c r="N2858"/>
  <c r="X2858"/>
  <c r="I2859"/>
  <c r="J2859"/>
  <c r="N2859"/>
  <c r="O2859"/>
  <c r="X2859"/>
  <c r="I2860"/>
  <c r="J2860" s="1"/>
  <c r="N2860"/>
  <c r="O2860" s="1"/>
  <c r="X2860"/>
  <c r="I2861"/>
  <c r="J2861"/>
  <c r="N2861"/>
  <c r="O2861"/>
  <c r="X2861"/>
  <c r="I2862"/>
  <c r="J2862" s="1"/>
  <c r="N2862"/>
  <c r="O2862" s="1"/>
  <c r="X2862"/>
  <c r="F2863"/>
  <c r="G2863"/>
  <c r="H2863"/>
  <c r="L2863"/>
  <c r="M2863"/>
  <c r="X2863"/>
  <c r="I2864"/>
  <c r="J2864"/>
  <c r="N2864"/>
  <c r="O2864"/>
  <c r="X2864"/>
  <c r="I2865"/>
  <c r="J2865" s="1"/>
  <c r="N2865"/>
  <c r="O2865" s="1"/>
  <c r="X2865"/>
  <c r="I2866"/>
  <c r="J2866"/>
  <c r="N2866"/>
  <c r="O2866"/>
  <c r="X2866"/>
  <c r="I2867"/>
  <c r="J2867" s="1"/>
  <c r="N2867"/>
  <c r="O2867" s="1"/>
  <c r="X2867"/>
  <c r="I2868"/>
  <c r="J2868"/>
  <c r="N2868"/>
  <c r="O2868"/>
  <c r="X2868"/>
  <c r="I2869"/>
  <c r="J2869" s="1"/>
  <c r="N2869"/>
  <c r="O2869" s="1"/>
  <c r="X2869"/>
  <c r="I2870"/>
  <c r="J2870"/>
  <c r="N2870"/>
  <c r="O2870"/>
  <c r="X2870"/>
  <c r="I2871"/>
  <c r="J2871" s="1"/>
  <c r="N2871"/>
  <c r="O2871" s="1"/>
  <c r="X2871"/>
  <c r="F2872"/>
  <c r="G2872"/>
  <c r="H2872"/>
  <c r="L2872"/>
  <c r="M2872"/>
  <c r="Q2872"/>
  <c r="R2872"/>
  <c r="U2872"/>
  <c r="V2872"/>
  <c r="W2872"/>
  <c r="I2873"/>
  <c r="J2873" s="1"/>
  <c r="N2873"/>
  <c r="O2873" s="1"/>
  <c r="S2873"/>
  <c r="T2873" s="1"/>
  <c r="X2873"/>
  <c r="I2874"/>
  <c r="J2874"/>
  <c r="N2874"/>
  <c r="O2874"/>
  <c r="S2874"/>
  <c r="T2874"/>
  <c r="X2874" s="1"/>
  <c r="I2875"/>
  <c r="J2875" s="1"/>
  <c r="N2875"/>
  <c r="O2875" s="1"/>
  <c r="S2875"/>
  <c r="T2875" s="1"/>
  <c r="X2875"/>
  <c r="I2876"/>
  <c r="J2876"/>
  <c r="N2876"/>
  <c r="O2876"/>
  <c r="S2876"/>
  <c r="T2876"/>
  <c r="X2876" s="1"/>
  <c r="I2877"/>
  <c r="J2877" s="1"/>
  <c r="N2877"/>
  <c r="O2877" s="1"/>
  <c r="S2877"/>
  <c r="T2877" s="1"/>
  <c r="X2877"/>
  <c r="I2878"/>
  <c r="J2878"/>
  <c r="N2878"/>
  <c r="O2878"/>
  <c r="S2878"/>
  <c r="T2878"/>
  <c r="X2878" s="1"/>
  <c r="I2879"/>
  <c r="J2879" s="1"/>
  <c r="N2879"/>
  <c r="O2879" s="1"/>
  <c r="S2879"/>
  <c r="T2879" s="1"/>
  <c r="X2879"/>
  <c r="I2880"/>
  <c r="J2880"/>
  <c r="N2880"/>
  <c r="O2880"/>
  <c r="S2880"/>
  <c r="T2880"/>
  <c r="X2880" s="1"/>
  <c r="I2881"/>
  <c r="J2881" s="1"/>
  <c r="N2881"/>
  <c r="O2881" s="1"/>
  <c r="X2881"/>
  <c r="I2882"/>
  <c r="J2882"/>
  <c r="N2882"/>
  <c r="O2882"/>
  <c r="X2882"/>
  <c r="I2883"/>
  <c r="J2883" s="1"/>
  <c r="N2883"/>
  <c r="O2883" s="1"/>
  <c r="X2883"/>
  <c r="I2884"/>
  <c r="J2884"/>
  <c r="N2884"/>
  <c r="O2884"/>
  <c r="S2884"/>
  <c r="T2884"/>
  <c r="X2884" s="1"/>
  <c r="I2885"/>
  <c r="J2885" s="1"/>
  <c r="X2885"/>
  <c r="I2886"/>
  <c r="J2886"/>
  <c r="N2886"/>
  <c r="O2886"/>
  <c r="S2886"/>
  <c r="T2886"/>
  <c r="X2886" s="1"/>
  <c r="I2887"/>
  <c r="J2887" s="1"/>
  <c r="N2887"/>
  <c r="O2887" s="1"/>
  <c r="S2887"/>
  <c r="T2887" s="1"/>
  <c r="X2887"/>
  <c r="I2888"/>
  <c r="J2888"/>
  <c r="N2888"/>
  <c r="O2888"/>
  <c r="X2888"/>
  <c r="I2889"/>
  <c r="J2889" s="1"/>
  <c r="S2889"/>
  <c r="T2889" s="1"/>
  <c r="X2889" s="1"/>
  <c r="F2890"/>
  <c r="G2890"/>
  <c r="H2890"/>
  <c r="L2890"/>
  <c r="M2890"/>
  <c r="X2890"/>
  <c r="I2891"/>
  <c r="J2891"/>
  <c r="N2891"/>
  <c r="O2891"/>
  <c r="X2891"/>
  <c r="I2892"/>
  <c r="J2892" s="1"/>
  <c r="N2892"/>
  <c r="O2892" s="1"/>
  <c r="X2892"/>
  <c r="I2893"/>
  <c r="J2893"/>
  <c r="N2893"/>
  <c r="O2893"/>
  <c r="X2893"/>
  <c r="F2894"/>
  <c r="G2894"/>
  <c r="H2894"/>
  <c r="L2894"/>
  <c r="M2894"/>
  <c r="X2894"/>
  <c r="I2895"/>
  <c r="N2895"/>
  <c r="X2895"/>
  <c r="I2896"/>
  <c r="J2896"/>
  <c r="N2896"/>
  <c r="O2896"/>
  <c r="X2896"/>
  <c r="I2897"/>
  <c r="J2897" s="1"/>
  <c r="N2897"/>
  <c r="O2897" s="1"/>
  <c r="X2897"/>
  <c r="I2898"/>
  <c r="J2898"/>
  <c r="N2898"/>
  <c r="O2898"/>
  <c r="X2898"/>
  <c r="I2899"/>
  <c r="J2899" s="1"/>
  <c r="N2899"/>
  <c r="O2899" s="1"/>
  <c r="X2899"/>
  <c r="F2900"/>
  <c r="G2900"/>
  <c r="H2900"/>
  <c r="L2900"/>
  <c r="M2900"/>
  <c r="X2900"/>
  <c r="I2901"/>
  <c r="J2901"/>
  <c r="N2901"/>
  <c r="O2901"/>
  <c r="X2901"/>
  <c r="I2902"/>
  <c r="J2902" s="1"/>
  <c r="N2902"/>
  <c r="O2902" s="1"/>
  <c r="X2902"/>
  <c r="I2903"/>
  <c r="J2903"/>
  <c r="N2903"/>
  <c r="O2903"/>
  <c r="X2903"/>
  <c r="I2904"/>
  <c r="J2904" s="1"/>
  <c r="N2904"/>
  <c r="O2904" s="1"/>
  <c r="X2904"/>
  <c r="I2905"/>
  <c r="J2905"/>
  <c r="N2905"/>
  <c r="O2905"/>
  <c r="X2905"/>
  <c r="I2906"/>
  <c r="J2906" s="1"/>
  <c r="N2906"/>
  <c r="O2906" s="1"/>
  <c r="X2906"/>
  <c r="F2907"/>
  <c r="G2907"/>
  <c r="H2907"/>
  <c r="L2907"/>
  <c r="M2907"/>
  <c r="X2907"/>
  <c r="I2908"/>
  <c r="J2908"/>
  <c r="N2908"/>
  <c r="O2908"/>
  <c r="X2908"/>
  <c r="I2909"/>
  <c r="J2909" s="1"/>
  <c r="N2909"/>
  <c r="O2909" s="1"/>
  <c r="X2909"/>
  <c r="I2910"/>
  <c r="J2910"/>
  <c r="N2910"/>
  <c r="O2910"/>
  <c r="X2910"/>
  <c r="I2911"/>
  <c r="J2911" s="1"/>
  <c r="N2911"/>
  <c r="O2911" s="1"/>
  <c r="X2911"/>
  <c r="I2912"/>
  <c r="J2912"/>
  <c r="N2912"/>
  <c r="O2912"/>
  <c r="X2912"/>
  <c r="I2913"/>
  <c r="J2913" s="1"/>
  <c r="N2913"/>
  <c r="O2913" s="1"/>
  <c r="X2913"/>
  <c r="I2914"/>
  <c r="J2914"/>
  <c r="N2914"/>
  <c r="O2914"/>
  <c r="X2914"/>
  <c r="I2915"/>
  <c r="J2915" s="1"/>
  <c r="N2915"/>
  <c r="O2915" s="1"/>
  <c r="X2915"/>
  <c r="F2916"/>
  <c r="G2916"/>
  <c r="H2916"/>
  <c r="X2916"/>
  <c r="I2917"/>
  <c r="J2917"/>
  <c r="X2917"/>
  <c r="I2918"/>
  <c r="J2918" s="1"/>
  <c r="X2918"/>
  <c r="I2919"/>
  <c r="J2919"/>
  <c r="X2919"/>
  <c r="I2920"/>
  <c r="J2920" s="1"/>
  <c r="X2920"/>
  <c r="I2921"/>
  <c r="J2921"/>
  <c r="X2921"/>
  <c r="I2922"/>
  <c r="J2922" s="1"/>
  <c r="X2922"/>
  <c r="I2923"/>
  <c r="J2923"/>
  <c r="N2923"/>
  <c r="O2923"/>
  <c r="S2923"/>
  <c r="T2923"/>
  <c r="X2923" s="1"/>
  <c r="I2924"/>
  <c r="J2924" s="1"/>
  <c r="X2924"/>
  <c r="I2925"/>
  <c r="J2925"/>
  <c r="X2925"/>
  <c r="F2926"/>
  <c r="G2926"/>
  <c r="H2926"/>
  <c r="L2926"/>
  <c r="M2926"/>
  <c r="Q2926"/>
  <c r="R2926"/>
  <c r="U2926"/>
  <c r="V2926"/>
  <c r="W2926"/>
  <c r="I2927"/>
  <c r="J2927"/>
  <c r="N2927"/>
  <c r="O2927"/>
  <c r="S2927"/>
  <c r="T2927"/>
  <c r="X2927" s="1"/>
  <c r="I2928"/>
  <c r="J2928" s="1"/>
  <c r="S2928"/>
  <c r="T2928" s="1"/>
  <c r="X2928" s="1"/>
  <c r="I2929"/>
  <c r="J2929"/>
  <c r="N2929"/>
  <c r="O2929"/>
  <c r="S2929"/>
  <c r="T2929"/>
  <c r="X2929" s="1"/>
  <c r="I2930"/>
  <c r="J2930" s="1"/>
  <c r="S2930"/>
  <c r="T2930" s="1"/>
  <c r="X2930" s="1"/>
  <c r="I2931"/>
  <c r="J2931"/>
  <c r="N2931"/>
  <c r="O2931"/>
  <c r="S2931"/>
  <c r="T2931"/>
  <c r="X2931" s="1"/>
  <c r="I2932"/>
  <c r="J2932" s="1"/>
  <c r="S2932"/>
  <c r="T2932" s="1"/>
  <c r="X2932" s="1"/>
  <c r="F2933"/>
  <c r="G2933"/>
  <c r="H2933"/>
  <c r="L2933"/>
  <c r="M2933"/>
  <c r="Q2933"/>
  <c r="R2933"/>
  <c r="U2933"/>
  <c r="V2933"/>
  <c r="W2933"/>
  <c r="I2934"/>
  <c r="J2934" s="1"/>
  <c r="N2934"/>
  <c r="O2934" s="1"/>
  <c r="S2934"/>
  <c r="T2934" s="1"/>
  <c r="X2934"/>
  <c r="I2935"/>
  <c r="J2935"/>
  <c r="N2935"/>
  <c r="O2935"/>
  <c r="S2935"/>
  <c r="T2935"/>
  <c r="X2935" s="1"/>
  <c r="I2936"/>
  <c r="J2936" s="1"/>
  <c r="N2936"/>
  <c r="O2936" s="1"/>
  <c r="S2936"/>
  <c r="T2936" s="1"/>
  <c r="X2936"/>
  <c r="I2937"/>
  <c r="J2937"/>
  <c r="N2937"/>
  <c r="O2937"/>
  <c r="S2937"/>
  <c r="T2937"/>
  <c r="X2937" s="1"/>
  <c r="I2938"/>
  <c r="J2938" s="1"/>
  <c r="N2938"/>
  <c r="O2938" s="1"/>
  <c r="S2938"/>
  <c r="T2938" s="1"/>
  <c r="X2938"/>
  <c r="I2939"/>
  <c r="J2939"/>
  <c r="N2939"/>
  <c r="O2939"/>
  <c r="S2939"/>
  <c r="T2939"/>
  <c r="X2939" s="1"/>
  <c r="F2940"/>
  <c r="G2940"/>
  <c r="H2940"/>
  <c r="X2940"/>
  <c r="I2941"/>
  <c r="X2941"/>
  <c r="I2942"/>
  <c r="J2942"/>
  <c r="X2942"/>
  <c r="I2943"/>
  <c r="J2943" s="1"/>
  <c r="N2943"/>
  <c r="O2943" s="1"/>
  <c r="S2943"/>
  <c r="T2943" s="1"/>
  <c r="X2943"/>
  <c r="F2944"/>
  <c r="G2944"/>
  <c r="G2970" s="1"/>
  <c r="H2944"/>
  <c r="L2944"/>
  <c r="M2944"/>
  <c r="Q2944"/>
  <c r="R2944"/>
  <c r="U2944"/>
  <c r="V2944"/>
  <c r="W2944"/>
  <c r="I2945"/>
  <c r="J2945" s="1"/>
  <c r="S2945"/>
  <c r="T2945" s="1"/>
  <c r="I2946"/>
  <c r="J2946"/>
  <c r="N2946"/>
  <c r="O2946"/>
  <c r="S2946"/>
  <c r="T2946"/>
  <c r="X2946" s="1"/>
  <c r="I2947"/>
  <c r="J2947" s="1"/>
  <c r="S2947"/>
  <c r="T2947" s="1"/>
  <c r="X2947" s="1"/>
  <c r="I2948"/>
  <c r="J2948"/>
  <c r="N2948"/>
  <c r="O2948"/>
  <c r="S2948"/>
  <c r="T2948"/>
  <c r="X2948" s="1"/>
  <c r="I2949"/>
  <c r="J2949" s="1"/>
  <c r="S2949"/>
  <c r="T2949" s="1"/>
  <c r="X2949" s="1"/>
  <c r="I2950"/>
  <c r="J2950"/>
  <c r="N2950"/>
  <c r="O2950"/>
  <c r="S2950"/>
  <c r="T2950"/>
  <c r="X2950" s="1"/>
  <c r="I2951"/>
  <c r="J2951" s="1"/>
  <c r="S2951"/>
  <c r="T2951" s="1"/>
  <c r="X2951" s="1"/>
  <c r="F2952"/>
  <c r="G2952"/>
  <c r="H2952"/>
  <c r="L2952"/>
  <c r="M2952"/>
  <c r="Q2952"/>
  <c r="R2952"/>
  <c r="U2952"/>
  <c r="V2952"/>
  <c r="W2952"/>
  <c r="I2953"/>
  <c r="J2953" s="1"/>
  <c r="N2953"/>
  <c r="O2953" s="1"/>
  <c r="S2953"/>
  <c r="T2953" s="1"/>
  <c r="X2953"/>
  <c r="I2954"/>
  <c r="J2954"/>
  <c r="N2954"/>
  <c r="O2954"/>
  <c r="S2954"/>
  <c r="T2954"/>
  <c r="X2954" s="1"/>
  <c r="I2955"/>
  <c r="J2955" s="1"/>
  <c r="N2955"/>
  <c r="O2955" s="1"/>
  <c r="S2955"/>
  <c r="T2955" s="1"/>
  <c r="X2955"/>
  <c r="F2956"/>
  <c r="G2956"/>
  <c r="H2956"/>
  <c r="L2956"/>
  <c r="M2956"/>
  <c r="Q2956"/>
  <c r="R2956"/>
  <c r="U2956"/>
  <c r="V2956"/>
  <c r="W2956"/>
  <c r="I2957"/>
  <c r="J2957" s="1"/>
  <c r="S2957"/>
  <c r="T2957" s="1"/>
  <c r="I2958"/>
  <c r="J2958"/>
  <c r="N2958"/>
  <c r="O2958"/>
  <c r="S2958"/>
  <c r="T2958"/>
  <c r="X2958" s="1"/>
  <c r="I2959"/>
  <c r="J2959" s="1"/>
  <c r="S2959"/>
  <c r="T2959" s="1"/>
  <c r="X2959" s="1"/>
  <c r="I2960"/>
  <c r="J2960"/>
  <c r="N2960"/>
  <c r="O2960"/>
  <c r="S2960"/>
  <c r="T2960"/>
  <c r="X2960" s="1"/>
  <c r="F2961"/>
  <c r="G2961"/>
  <c r="H2961"/>
  <c r="L2961"/>
  <c r="M2961"/>
  <c r="Q2961"/>
  <c r="R2961"/>
  <c r="U2961"/>
  <c r="V2961"/>
  <c r="W2961"/>
  <c r="I2962"/>
  <c r="J2962"/>
  <c r="N2962"/>
  <c r="O2962"/>
  <c r="S2962"/>
  <c r="T2962"/>
  <c r="X2962" s="1"/>
  <c r="I2963"/>
  <c r="J2963" s="1"/>
  <c r="S2963"/>
  <c r="T2963" s="1"/>
  <c r="X2963" s="1"/>
  <c r="I2964"/>
  <c r="J2964"/>
  <c r="X2964"/>
  <c r="J2965"/>
  <c r="I2966"/>
  <c r="J2966"/>
  <c r="N2966"/>
  <c r="O2966"/>
  <c r="S2966"/>
  <c r="T2966"/>
  <c r="X2966" s="1"/>
  <c r="J2967"/>
  <c r="J2968"/>
  <c r="J2969"/>
  <c r="K2970"/>
  <c r="M2970"/>
  <c r="R2970"/>
  <c r="V2970"/>
  <c r="J2974"/>
  <c r="B2977"/>
  <c r="B2979"/>
  <c r="E2979"/>
  <c r="F2979"/>
  <c r="B2980"/>
  <c r="F2980"/>
  <c r="B2982"/>
  <c r="F2982"/>
  <c r="B2983"/>
  <c r="C2989"/>
  <c r="C2990"/>
  <c r="K3109" s="1"/>
  <c r="F2993"/>
  <c r="G2993"/>
  <c r="H2993"/>
  <c r="L2993"/>
  <c r="M2993"/>
  <c r="X2993"/>
  <c r="I2994"/>
  <c r="X2994"/>
  <c r="I2995"/>
  <c r="J2995"/>
  <c r="N2995"/>
  <c r="O2995"/>
  <c r="X2995"/>
  <c r="F2996"/>
  <c r="G2996"/>
  <c r="H2996"/>
  <c r="L2996"/>
  <c r="M2996"/>
  <c r="X2996"/>
  <c r="I2997"/>
  <c r="X2997"/>
  <c r="I2998"/>
  <c r="J2998"/>
  <c r="N2998"/>
  <c r="O2998"/>
  <c r="X2998"/>
  <c r="I2999"/>
  <c r="J2999" s="1"/>
  <c r="X2999"/>
  <c r="I3000"/>
  <c r="J3000"/>
  <c r="N3000"/>
  <c r="O3000"/>
  <c r="X3000"/>
  <c r="I3001"/>
  <c r="J3001" s="1"/>
  <c r="X3001"/>
  <c r="F3002"/>
  <c r="G3002"/>
  <c r="H3002"/>
  <c r="L3002"/>
  <c r="M3002"/>
  <c r="X3002"/>
  <c r="I3003"/>
  <c r="J3003"/>
  <c r="N3003"/>
  <c r="O3003"/>
  <c r="X3003"/>
  <c r="I3004"/>
  <c r="J3004" s="1"/>
  <c r="X3004"/>
  <c r="I3005"/>
  <c r="J3005"/>
  <c r="N3005"/>
  <c r="O3005"/>
  <c r="X3005"/>
  <c r="I3006"/>
  <c r="J3006" s="1"/>
  <c r="X3006"/>
  <c r="I3007"/>
  <c r="J3007"/>
  <c r="N3007"/>
  <c r="O3007"/>
  <c r="X3007"/>
  <c r="I3008"/>
  <c r="J3008" s="1"/>
  <c r="X3008"/>
  <c r="I3009"/>
  <c r="J3009"/>
  <c r="N3009"/>
  <c r="O3009"/>
  <c r="X3009"/>
  <c r="I3010"/>
  <c r="J3010" s="1"/>
  <c r="X3010"/>
  <c r="F3011"/>
  <c r="G3011"/>
  <c r="H3011"/>
  <c r="L3011"/>
  <c r="M3011"/>
  <c r="Q3011"/>
  <c r="R3011"/>
  <c r="U3011"/>
  <c r="V3011"/>
  <c r="W3011"/>
  <c r="I3012"/>
  <c r="J3012" s="1"/>
  <c r="S3012"/>
  <c r="T3012" s="1"/>
  <c r="I3013"/>
  <c r="J3013"/>
  <c r="N3013"/>
  <c r="O3013"/>
  <c r="S3013"/>
  <c r="T3013"/>
  <c r="X3013" s="1"/>
  <c r="I3014"/>
  <c r="J3014" s="1"/>
  <c r="S3014"/>
  <c r="T3014" s="1"/>
  <c r="X3014" s="1"/>
  <c r="I3015"/>
  <c r="J3015"/>
  <c r="N3015"/>
  <c r="O3015"/>
  <c r="S3015"/>
  <c r="T3015"/>
  <c r="X3015" s="1"/>
  <c r="I3016"/>
  <c r="J3016" s="1"/>
  <c r="S3016"/>
  <c r="T3016" s="1"/>
  <c r="X3016" s="1"/>
  <c r="I3017"/>
  <c r="J3017"/>
  <c r="N3017"/>
  <c r="O3017"/>
  <c r="S3017"/>
  <c r="T3017"/>
  <c r="X3017" s="1"/>
  <c r="I3018"/>
  <c r="J3018" s="1"/>
  <c r="S3018"/>
  <c r="T3018" s="1"/>
  <c r="X3018" s="1"/>
  <c r="I3019"/>
  <c r="J3019"/>
  <c r="N3019"/>
  <c r="O3019"/>
  <c r="S3019"/>
  <c r="T3019"/>
  <c r="X3019" s="1"/>
  <c r="I3020"/>
  <c r="J3020" s="1"/>
  <c r="X3020"/>
  <c r="I3021"/>
  <c r="J3021"/>
  <c r="N3021"/>
  <c r="O3021"/>
  <c r="X3021"/>
  <c r="I3022"/>
  <c r="J3022" s="1"/>
  <c r="X3022"/>
  <c r="I3023"/>
  <c r="J3023"/>
  <c r="N3023"/>
  <c r="O3023"/>
  <c r="S3023"/>
  <c r="T3023"/>
  <c r="X3023" s="1"/>
  <c r="I3024"/>
  <c r="J3024" s="1"/>
  <c r="N3024"/>
  <c r="O3024" s="1"/>
  <c r="X3024"/>
  <c r="I3025"/>
  <c r="J3025"/>
  <c r="N3025"/>
  <c r="O3025"/>
  <c r="S3025"/>
  <c r="T3025"/>
  <c r="X3025" s="1"/>
  <c r="I3026"/>
  <c r="J3026" s="1"/>
  <c r="S3026"/>
  <c r="T3026" s="1"/>
  <c r="X3026" s="1"/>
  <c r="I3027"/>
  <c r="J3027"/>
  <c r="N3027"/>
  <c r="O3027"/>
  <c r="X3027"/>
  <c r="I3028"/>
  <c r="J3028" s="1"/>
  <c r="N3028"/>
  <c r="O3028" s="1"/>
  <c r="S3028"/>
  <c r="T3028" s="1"/>
  <c r="X3028"/>
  <c r="F3029"/>
  <c r="G3029"/>
  <c r="H3029"/>
  <c r="L3029"/>
  <c r="M3029"/>
  <c r="X3029"/>
  <c r="I3030"/>
  <c r="J3030"/>
  <c r="N3030"/>
  <c r="O3030"/>
  <c r="X3030"/>
  <c r="I3031"/>
  <c r="J3031" s="1"/>
  <c r="X3031"/>
  <c r="I3032"/>
  <c r="J3032"/>
  <c r="N3032"/>
  <c r="O3032"/>
  <c r="X3032"/>
  <c r="F3033"/>
  <c r="G3033"/>
  <c r="H3033"/>
  <c r="L3033"/>
  <c r="M3033"/>
  <c r="X3033"/>
  <c r="I3034"/>
  <c r="X3034"/>
  <c r="I3035"/>
  <c r="J3035"/>
  <c r="N3035"/>
  <c r="O3035"/>
  <c r="X3035"/>
  <c r="I3036"/>
  <c r="J3036" s="1"/>
  <c r="X3036"/>
  <c r="I3037"/>
  <c r="J3037"/>
  <c r="N3037"/>
  <c r="O3037"/>
  <c r="X3037"/>
  <c r="I3038"/>
  <c r="J3038" s="1"/>
  <c r="X3038"/>
  <c r="F3039"/>
  <c r="G3039"/>
  <c r="H3039"/>
  <c r="L3039"/>
  <c r="M3039"/>
  <c r="X3039"/>
  <c r="I3040"/>
  <c r="J3040"/>
  <c r="N3040"/>
  <c r="O3040"/>
  <c r="X3040"/>
  <c r="I3041"/>
  <c r="J3041" s="1"/>
  <c r="X3041"/>
  <c r="I3042"/>
  <c r="J3042"/>
  <c r="N3042"/>
  <c r="O3042"/>
  <c r="X3042"/>
  <c r="I3043"/>
  <c r="J3043" s="1"/>
  <c r="X3043"/>
  <c r="I3044"/>
  <c r="J3044"/>
  <c r="N3044"/>
  <c r="O3044"/>
  <c r="X3044"/>
  <c r="I3045"/>
  <c r="J3045" s="1"/>
  <c r="N3045"/>
  <c r="O3045" s="1"/>
  <c r="X3045"/>
  <c r="F3046"/>
  <c r="G3046"/>
  <c r="H3046"/>
  <c r="L3046"/>
  <c r="M3046"/>
  <c r="X3046"/>
  <c r="I3047"/>
  <c r="J3047"/>
  <c r="N3047"/>
  <c r="O3047"/>
  <c r="X3047"/>
  <c r="I3048"/>
  <c r="J3048" s="1"/>
  <c r="N3048"/>
  <c r="O3048" s="1"/>
  <c r="X3048"/>
  <c r="I3049"/>
  <c r="J3049"/>
  <c r="N3049"/>
  <c r="O3049"/>
  <c r="X3049"/>
  <c r="I3050"/>
  <c r="J3050" s="1"/>
  <c r="N3050"/>
  <c r="O3050" s="1"/>
  <c r="X3050"/>
  <c r="I3051"/>
  <c r="J3051"/>
  <c r="N3051"/>
  <c r="O3051"/>
  <c r="X3051"/>
  <c r="I3052"/>
  <c r="J3052" s="1"/>
  <c r="N3052"/>
  <c r="O3052" s="1"/>
  <c r="X3052"/>
  <c r="I3053"/>
  <c r="J3053"/>
  <c r="N3053"/>
  <c r="O3053"/>
  <c r="X3053"/>
  <c r="I3054"/>
  <c r="J3054" s="1"/>
  <c r="N3054"/>
  <c r="O3054" s="1"/>
  <c r="X3054"/>
  <c r="F3055"/>
  <c r="G3055"/>
  <c r="H3055"/>
  <c r="X3055"/>
  <c r="I3056"/>
  <c r="J3056"/>
  <c r="X3056"/>
  <c r="I3057"/>
  <c r="J3057" s="1"/>
  <c r="X3057"/>
  <c r="I3058"/>
  <c r="J3058"/>
  <c r="X3058"/>
  <c r="I3059"/>
  <c r="J3059" s="1"/>
  <c r="X3059"/>
  <c r="I3060"/>
  <c r="J3060"/>
  <c r="X3060"/>
  <c r="I3061"/>
  <c r="J3061" s="1"/>
  <c r="X3061"/>
  <c r="I3062"/>
  <c r="J3062"/>
  <c r="N3062"/>
  <c r="O3062"/>
  <c r="S3062"/>
  <c r="T3062"/>
  <c r="X3062" s="1"/>
  <c r="I3063"/>
  <c r="J3063" s="1"/>
  <c r="N3063"/>
  <c r="O3063" s="1"/>
  <c r="X3063"/>
  <c r="I3064"/>
  <c r="J3064"/>
  <c r="X3064"/>
  <c r="F3065"/>
  <c r="G3065"/>
  <c r="H3065"/>
  <c r="L3065"/>
  <c r="M3065"/>
  <c r="Q3065"/>
  <c r="R3065"/>
  <c r="U3065"/>
  <c r="V3065"/>
  <c r="W3065"/>
  <c r="I3066"/>
  <c r="I3065" s="1"/>
  <c r="J3065" s="1"/>
  <c r="J3066"/>
  <c r="N3066"/>
  <c r="N3065" s="1"/>
  <c r="O3066"/>
  <c r="S3066"/>
  <c r="S3065" s="1"/>
  <c r="T3066"/>
  <c r="X3066" s="1"/>
  <c r="I3067"/>
  <c r="J3067" s="1"/>
  <c r="N3067"/>
  <c r="O3067" s="1"/>
  <c r="S3067"/>
  <c r="T3067" s="1"/>
  <c r="X3067" s="1"/>
  <c r="I3068"/>
  <c r="J3068"/>
  <c r="N3068"/>
  <c r="O3068"/>
  <c r="S3068"/>
  <c r="T3068"/>
  <c r="X3068" s="1"/>
  <c r="I3069"/>
  <c r="J3069" s="1"/>
  <c r="N3069"/>
  <c r="O3069" s="1"/>
  <c r="S3069"/>
  <c r="T3069" s="1"/>
  <c r="X3069" s="1"/>
  <c r="I3070"/>
  <c r="J3070"/>
  <c r="N3070"/>
  <c r="O3070"/>
  <c r="S3070"/>
  <c r="T3070"/>
  <c r="X3070" s="1"/>
  <c r="I3071"/>
  <c r="J3071" s="1"/>
  <c r="N3071"/>
  <c r="O3071" s="1"/>
  <c r="S3071"/>
  <c r="T3071" s="1"/>
  <c r="X3071" s="1"/>
  <c r="F3072"/>
  <c r="G3072"/>
  <c r="H3072"/>
  <c r="L3072"/>
  <c r="L3109" s="1"/>
  <c r="M3072"/>
  <c r="Q3072"/>
  <c r="Q3109" s="1"/>
  <c r="R3072"/>
  <c r="U3072"/>
  <c r="V3072"/>
  <c r="W3072"/>
  <c r="I3073"/>
  <c r="J3073" s="1"/>
  <c r="N3073"/>
  <c r="O3073" s="1"/>
  <c r="S3073"/>
  <c r="T3073" s="1"/>
  <c r="I3074"/>
  <c r="J3074"/>
  <c r="N3074"/>
  <c r="O3074"/>
  <c r="S3074"/>
  <c r="T3074"/>
  <c r="X3074" s="1"/>
  <c r="I3075"/>
  <c r="J3075" s="1"/>
  <c r="N3075"/>
  <c r="O3075" s="1"/>
  <c r="S3075"/>
  <c r="T3075" s="1"/>
  <c r="X3075" s="1"/>
  <c r="I3076"/>
  <c r="J3076"/>
  <c r="N3076"/>
  <c r="O3076"/>
  <c r="S3076"/>
  <c r="T3076"/>
  <c r="X3076" s="1"/>
  <c r="I3077"/>
  <c r="J3077" s="1"/>
  <c r="N3077"/>
  <c r="O3077" s="1"/>
  <c r="S3077"/>
  <c r="T3077" s="1"/>
  <c r="X3077" s="1"/>
  <c r="I3078"/>
  <c r="J3078"/>
  <c r="N3078"/>
  <c r="O3078"/>
  <c r="S3078"/>
  <c r="T3078"/>
  <c r="X3078" s="1"/>
  <c r="F3079"/>
  <c r="F3109" s="1"/>
  <c r="G3079"/>
  <c r="H3079"/>
  <c r="H3109" s="1"/>
  <c r="X3079"/>
  <c r="I3080"/>
  <c r="I3079" s="1"/>
  <c r="J3079" s="1"/>
  <c r="X3080"/>
  <c r="I3081"/>
  <c r="J3081"/>
  <c r="X3081"/>
  <c r="I3082"/>
  <c r="J3082" s="1"/>
  <c r="N3082"/>
  <c r="O3082" s="1"/>
  <c r="S3082"/>
  <c r="T3082" s="1"/>
  <c r="X3082" s="1"/>
  <c r="F3083"/>
  <c r="G3083"/>
  <c r="H3083"/>
  <c r="L3083"/>
  <c r="M3083"/>
  <c r="Q3083"/>
  <c r="R3083"/>
  <c r="U3083"/>
  <c r="U3109" s="1"/>
  <c r="V3083"/>
  <c r="W3083"/>
  <c r="W3109" s="1"/>
  <c r="I3084"/>
  <c r="J3084" s="1"/>
  <c r="N3084"/>
  <c r="O3084" s="1"/>
  <c r="S3084"/>
  <c r="T3084" s="1"/>
  <c r="I3085"/>
  <c r="J3085"/>
  <c r="N3085"/>
  <c r="O3085"/>
  <c r="S3085"/>
  <c r="T3085"/>
  <c r="X3085" s="1"/>
  <c r="I3086"/>
  <c r="J3086" s="1"/>
  <c r="N3086"/>
  <c r="O3086" s="1"/>
  <c r="S3086"/>
  <c r="T3086" s="1"/>
  <c r="X3086" s="1"/>
  <c r="I3087"/>
  <c r="J3087"/>
  <c r="N3087"/>
  <c r="O3087"/>
  <c r="S3087"/>
  <c r="T3087"/>
  <c r="X3087" s="1"/>
  <c r="I3088"/>
  <c r="J3088" s="1"/>
  <c r="N3088"/>
  <c r="O3088" s="1"/>
  <c r="S3088"/>
  <c r="T3088" s="1"/>
  <c r="X3088" s="1"/>
  <c r="I3089"/>
  <c r="J3089"/>
  <c r="N3089"/>
  <c r="O3089"/>
  <c r="S3089"/>
  <c r="T3089"/>
  <c r="X3089" s="1"/>
  <c r="I3090"/>
  <c r="J3090" s="1"/>
  <c r="N3090"/>
  <c r="O3090" s="1"/>
  <c r="S3090"/>
  <c r="T3090" s="1"/>
  <c r="X3090" s="1"/>
  <c r="F3091"/>
  <c r="G3091"/>
  <c r="H3091"/>
  <c r="L3091"/>
  <c r="M3091"/>
  <c r="Q3091"/>
  <c r="R3091"/>
  <c r="U3091"/>
  <c r="V3091"/>
  <c r="W3091"/>
  <c r="I3092"/>
  <c r="J3092" s="1"/>
  <c r="N3092"/>
  <c r="O3092" s="1"/>
  <c r="O3091" s="1"/>
  <c r="S3092"/>
  <c r="T3092" s="1"/>
  <c r="I3093"/>
  <c r="J3093"/>
  <c r="N3093"/>
  <c r="O3093"/>
  <c r="S3093"/>
  <c r="T3093"/>
  <c r="X3093" s="1"/>
  <c r="I3094"/>
  <c r="J3094" s="1"/>
  <c r="N3094"/>
  <c r="O3094" s="1"/>
  <c r="S3094"/>
  <c r="T3094" s="1"/>
  <c r="X3094" s="1"/>
  <c r="F3095"/>
  <c r="G3095"/>
  <c r="H3095"/>
  <c r="L3095"/>
  <c r="M3095"/>
  <c r="Q3095"/>
  <c r="R3095"/>
  <c r="U3095"/>
  <c r="V3095"/>
  <c r="W3095"/>
  <c r="I3096"/>
  <c r="J3096" s="1"/>
  <c r="N3096"/>
  <c r="O3096" s="1"/>
  <c r="O3095" s="1"/>
  <c r="S3096"/>
  <c r="T3096" s="1"/>
  <c r="I3097"/>
  <c r="J3097"/>
  <c r="N3097"/>
  <c r="O3097"/>
  <c r="S3097"/>
  <c r="T3097"/>
  <c r="X3097" s="1"/>
  <c r="I3098"/>
  <c r="J3098" s="1"/>
  <c r="N3098"/>
  <c r="O3098" s="1"/>
  <c r="S3098"/>
  <c r="T3098" s="1"/>
  <c r="X3098" s="1"/>
  <c r="I3099"/>
  <c r="J3099"/>
  <c r="N3099"/>
  <c r="O3099"/>
  <c r="S3099"/>
  <c r="T3099"/>
  <c r="X3099" s="1"/>
  <c r="F3100"/>
  <c r="G3100"/>
  <c r="H3100"/>
  <c r="L3100"/>
  <c r="M3100"/>
  <c r="Q3100"/>
  <c r="R3100"/>
  <c r="U3100"/>
  <c r="V3100"/>
  <c r="W3100"/>
  <c r="I3101"/>
  <c r="I3100" s="1"/>
  <c r="J3100" s="1"/>
  <c r="J3101"/>
  <c r="N3101"/>
  <c r="N3100" s="1"/>
  <c r="O3101"/>
  <c r="S3101"/>
  <c r="S3100" s="1"/>
  <c r="T3101"/>
  <c r="X3101" s="1"/>
  <c r="I3102"/>
  <c r="J3102" s="1"/>
  <c r="N3102"/>
  <c r="O3102" s="1"/>
  <c r="S3102"/>
  <c r="T3102" s="1"/>
  <c r="X3102" s="1"/>
  <c r="I3103"/>
  <c r="J3103"/>
  <c r="X3103"/>
  <c r="J3104"/>
  <c r="I3105"/>
  <c r="J3105"/>
  <c r="N3105"/>
  <c r="O3105"/>
  <c r="S3105"/>
  <c r="T3105"/>
  <c r="X3105" s="1"/>
  <c r="J3106"/>
  <c r="J3107"/>
  <c r="J3108"/>
  <c r="G3109"/>
  <c r="M3109"/>
  <c r="R3109"/>
  <c r="V3109"/>
  <c r="J3113"/>
  <c r="B3116"/>
  <c r="B3118"/>
  <c r="E3118"/>
  <c r="F3118"/>
  <c r="B3119"/>
  <c r="F3119"/>
  <c r="B3121"/>
  <c r="F3121"/>
  <c r="B3122"/>
  <c r="C3128"/>
  <c r="C3129"/>
  <c r="F3132"/>
  <c r="G3132"/>
  <c r="H3132"/>
  <c r="L3132"/>
  <c r="M3132"/>
  <c r="X3132"/>
  <c r="I3133"/>
  <c r="I3132" s="1"/>
  <c r="J3132" s="1"/>
  <c r="N3133"/>
  <c r="N3132" s="1"/>
  <c r="X3133"/>
  <c r="I3134"/>
  <c r="J3134"/>
  <c r="N3134"/>
  <c r="O3134"/>
  <c r="X3134"/>
  <c r="F3135"/>
  <c r="G3135"/>
  <c r="H3135"/>
  <c r="L3135"/>
  <c r="M3135"/>
  <c r="X3135"/>
  <c r="I3136"/>
  <c r="I3135" s="1"/>
  <c r="J3135" s="1"/>
  <c r="N3136"/>
  <c r="N3135" s="1"/>
  <c r="X3136"/>
  <c r="I3137"/>
  <c r="J3137"/>
  <c r="N3137"/>
  <c r="O3137"/>
  <c r="X3137"/>
  <c r="I3138"/>
  <c r="J3138" s="1"/>
  <c r="N3138"/>
  <c r="O3138" s="1"/>
  <c r="X3138"/>
  <c r="I3139"/>
  <c r="J3139"/>
  <c r="N3139"/>
  <c r="O3139"/>
  <c r="X3139"/>
  <c r="I3140"/>
  <c r="J3140" s="1"/>
  <c r="N3140"/>
  <c r="O3140" s="1"/>
  <c r="X3140"/>
  <c r="F3141"/>
  <c r="G3141"/>
  <c r="H3141"/>
  <c r="L3141"/>
  <c r="M3141"/>
  <c r="X3141"/>
  <c r="I3142"/>
  <c r="J3142"/>
  <c r="N3142"/>
  <c r="O3142"/>
  <c r="O3141" s="1"/>
  <c r="X3142"/>
  <c r="I3143"/>
  <c r="J3143" s="1"/>
  <c r="N3143"/>
  <c r="O3143" s="1"/>
  <c r="X3143"/>
  <c r="I3144"/>
  <c r="J3144"/>
  <c r="N3144"/>
  <c r="O3144"/>
  <c r="X3144"/>
  <c r="I3145"/>
  <c r="J3145" s="1"/>
  <c r="N3145"/>
  <c r="O3145" s="1"/>
  <c r="X3145"/>
  <c r="I3146"/>
  <c r="J3146"/>
  <c r="N3146"/>
  <c r="O3146"/>
  <c r="X3146"/>
  <c r="I3147"/>
  <c r="J3147" s="1"/>
  <c r="N3147"/>
  <c r="O3147" s="1"/>
  <c r="X3147"/>
  <c r="I3148"/>
  <c r="J3148"/>
  <c r="N3148"/>
  <c r="O3148"/>
  <c r="X3148"/>
  <c r="I3149"/>
  <c r="J3149" s="1"/>
  <c r="N3149"/>
  <c r="O3149" s="1"/>
  <c r="X3149"/>
  <c r="F3150"/>
  <c r="G3150"/>
  <c r="H3150"/>
  <c r="L3150"/>
  <c r="M3150"/>
  <c r="Q3150"/>
  <c r="R3150"/>
  <c r="U3150"/>
  <c r="V3150"/>
  <c r="W3150"/>
  <c r="I3151"/>
  <c r="J3151" s="1"/>
  <c r="N3151"/>
  <c r="O3151" s="1"/>
  <c r="S3151"/>
  <c r="T3151" s="1"/>
  <c r="I3152"/>
  <c r="J3152"/>
  <c r="N3152"/>
  <c r="O3152"/>
  <c r="S3152"/>
  <c r="T3152"/>
  <c r="X3152" s="1"/>
  <c r="I3153"/>
  <c r="J3153" s="1"/>
  <c r="N3153"/>
  <c r="O3153" s="1"/>
  <c r="S3153"/>
  <c r="T3153" s="1"/>
  <c r="X3153" s="1"/>
  <c r="I3154"/>
  <c r="J3154"/>
  <c r="N3154"/>
  <c r="O3154"/>
  <c r="S3154"/>
  <c r="T3154"/>
  <c r="X3154" s="1"/>
  <c r="I3155"/>
  <c r="J3155" s="1"/>
  <c r="N3155"/>
  <c r="O3155" s="1"/>
  <c r="S3155"/>
  <c r="T3155" s="1"/>
  <c r="X3155" s="1"/>
  <c r="I3156"/>
  <c r="J3156"/>
  <c r="N3156"/>
  <c r="O3156"/>
  <c r="S3156"/>
  <c r="T3156"/>
  <c r="X3156" s="1"/>
  <c r="I3157"/>
  <c r="J3157" s="1"/>
  <c r="N3157"/>
  <c r="O3157" s="1"/>
  <c r="S3157"/>
  <c r="T3157" s="1"/>
  <c r="X3157" s="1"/>
  <c r="I3158"/>
  <c r="J3158"/>
  <c r="N3158"/>
  <c r="O3158"/>
  <c r="S3158"/>
  <c r="T3158"/>
  <c r="X3158" s="1"/>
  <c r="I3159"/>
  <c r="J3159" s="1"/>
  <c r="N3159"/>
  <c r="O3159" s="1"/>
  <c r="X3159"/>
  <c r="I3160"/>
  <c r="J3160"/>
  <c r="N3160"/>
  <c r="O3160"/>
  <c r="X3160"/>
  <c r="I3161"/>
  <c r="J3161" s="1"/>
  <c r="N3161"/>
  <c r="O3161" s="1"/>
  <c r="X3161"/>
  <c r="I3162"/>
  <c r="J3162"/>
  <c r="N3162"/>
  <c r="O3162"/>
  <c r="S3162"/>
  <c r="T3162"/>
  <c r="X3162" s="1"/>
  <c r="I3163"/>
  <c r="J3163" s="1"/>
  <c r="N3163"/>
  <c r="O3163" s="1"/>
  <c r="X3163"/>
  <c r="I3164"/>
  <c r="J3164"/>
  <c r="N3164"/>
  <c r="O3164"/>
  <c r="S3164"/>
  <c r="T3164"/>
  <c r="X3164" s="1"/>
  <c r="I3165"/>
  <c r="J3165" s="1"/>
  <c r="N3165"/>
  <c r="O3165" s="1"/>
  <c r="S3165"/>
  <c r="T3165" s="1"/>
  <c r="X3165" s="1"/>
  <c r="I3166"/>
  <c r="J3166"/>
  <c r="N3166"/>
  <c r="O3166"/>
  <c r="X3166"/>
  <c r="I3167"/>
  <c r="J3167" s="1"/>
  <c r="N3167"/>
  <c r="O3167" s="1"/>
  <c r="S3167"/>
  <c r="T3167" s="1"/>
  <c r="X3167" s="1"/>
  <c r="F3168"/>
  <c r="G3168"/>
  <c r="H3168"/>
  <c r="L3168"/>
  <c r="M3168"/>
  <c r="X3168"/>
  <c r="I3169"/>
  <c r="J3169"/>
  <c r="N3169"/>
  <c r="O3169"/>
  <c r="X3169"/>
  <c r="I3170"/>
  <c r="J3170" s="1"/>
  <c r="X3170"/>
  <c r="I3171"/>
  <c r="J3171"/>
  <c r="N3171"/>
  <c r="O3171"/>
  <c r="X3171"/>
  <c r="F3172"/>
  <c r="G3172"/>
  <c r="H3172"/>
  <c r="L3172"/>
  <c r="M3172"/>
  <c r="X3172"/>
  <c r="I3173"/>
  <c r="N3173" s="1"/>
  <c r="X3173"/>
  <c r="I3174"/>
  <c r="J3174"/>
  <c r="N3174"/>
  <c r="O3174"/>
  <c r="X3174"/>
  <c r="I3175"/>
  <c r="J3175" s="1"/>
  <c r="X3175"/>
  <c r="I3176"/>
  <c r="J3176"/>
  <c r="N3176"/>
  <c r="O3176"/>
  <c r="X3176"/>
  <c r="I3177"/>
  <c r="J3177" s="1"/>
  <c r="X3177"/>
  <c r="F3178"/>
  <c r="G3178"/>
  <c r="H3178"/>
  <c r="L3178"/>
  <c r="M3178"/>
  <c r="X3178"/>
  <c r="I3179"/>
  <c r="J3179"/>
  <c r="N3179"/>
  <c r="O3179"/>
  <c r="X3179"/>
  <c r="I3180"/>
  <c r="J3180" s="1"/>
  <c r="X3180"/>
  <c r="I3181"/>
  <c r="J3181"/>
  <c r="N3181"/>
  <c r="O3181"/>
  <c r="X3181"/>
  <c r="I3182"/>
  <c r="J3182" s="1"/>
  <c r="X3182"/>
  <c r="I3183"/>
  <c r="J3183"/>
  <c r="N3183"/>
  <c r="O3183"/>
  <c r="X3183"/>
  <c r="I3184"/>
  <c r="J3184" s="1"/>
  <c r="X3184"/>
  <c r="F3185"/>
  <c r="G3185"/>
  <c r="H3185"/>
  <c r="L3185"/>
  <c r="M3185"/>
  <c r="X3185"/>
  <c r="I3186"/>
  <c r="J3186"/>
  <c r="N3186"/>
  <c r="O3186"/>
  <c r="X3186"/>
  <c r="I3187"/>
  <c r="J3187" s="1"/>
  <c r="X3187"/>
  <c r="I3188"/>
  <c r="J3188"/>
  <c r="N3188"/>
  <c r="O3188"/>
  <c r="X3188"/>
  <c r="I3189"/>
  <c r="J3189" s="1"/>
  <c r="X3189"/>
  <c r="I3190"/>
  <c r="J3190"/>
  <c r="N3190"/>
  <c r="O3190"/>
  <c r="X3190"/>
  <c r="I3191"/>
  <c r="J3191" s="1"/>
  <c r="X3191"/>
  <c r="I3192"/>
  <c r="J3192"/>
  <c r="N3192"/>
  <c r="O3192"/>
  <c r="X3192"/>
  <c r="I3193"/>
  <c r="J3193" s="1"/>
  <c r="X3193"/>
  <c r="F3194"/>
  <c r="G3194"/>
  <c r="H3194"/>
  <c r="X3194"/>
  <c r="I3195"/>
  <c r="J3195"/>
  <c r="X3195"/>
  <c r="I3196"/>
  <c r="J3196" s="1"/>
  <c r="X3196"/>
  <c r="I3197"/>
  <c r="J3197"/>
  <c r="X3197"/>
  <c r="I3198"/>
  <c r="J3198" s="1"/>
  <c r="X3198"/>
  <c r="I3199"/>
  <c r="J3199"/>
  <c r="X3199"/>
  <c r="I3200"/>
  <c r="J3200" s="1"/>
  <c r="X3200"/>
  <c r="I3201"/>
  <c r="J3201"/>
  <c r="N3201"/>
  <c r="O3201"/>
  <c r="S3201"/>
  <c r="T3201"/>
  <c r="X3201" s="1"/>
  <c r="I3202"/>
  <c r="J3202" s="1"/>
  <c r="N3202"/>
  <c r="O3202" s="1"/>
  <c r="X3202"/>
  <c r="I3203"/>
  <c r="J3203"/>
  <c r="X3203"/>
  <c r="F3204"/>
  <c r="G3204"/>
  <c r="H3204"/>
  <c r="L3204"/>
  <c r="M3204"/>
  <c r="Q3204"/>
  <c r="R3204"/>
  <c r="U3204"/>
  <c r="V3204"/>
  <c r="W3204"/>
  <c r="I3205"/>
  <c r="J3205"/>
  <c r="N3205"/>
  <c r="O3205"/>
  <c r="O3204" s="1"/>
  <c r="S3205"/>
  <c r="T3205"/>
  <c r="X3205" s="1"/>
  <c r="I3206"/>
  <c r="J3206" s="1"/>
  <c r="N3206"/>
  <c r="O3206" s="1"/>
  <c r="S3206"/>
  <c r="T3206" s="1"/>
  <c r="X3206"/>
  <c r="I3207"/>
  <c r="J3207"/>
  <c r="N3207"/>
  <c r="O3207"/>
  <c r="S3207"/>
  <c r="T3207"/>
  <c r="X3207" s="1"/>
  <c r="I3208"/>
  <c r="J3208" s="1"/>
  <c r="N3208"/>
  <c r="O3208" s="1"/>
  <c r="S3208"/>
  <c r="T3208" s="1"/>
  <c r="X3208"/>
  <c r="I3209"/>
  <c r="J3209"/>
  <c r="N3209"/>
  <c r="O3209"/>
  <c r="S3209"/>
  <c r="T3209"/>
  <c r="X3209" s="1"/>
  <c r="I3210"/>
  <c r="J3210" s="1"/>
  <c r="N3210"/>
  <c r="O3210" s="1"/>
  <c r="S3210"/>
  <c r="T3210" s="1"/>
  <c r="X3210"/>
  <c r="F3211"/>
  <c r="G3211"/>
  <c r="H3211"/>
  <c r="L3211"/>
  <c r="M3211"/>
  <c r="Q3211"/>
  <c r="R3211"/>
  <c r="U3211"/>
  <c r="V3211"/>
  <c r="W3211"/>
  <c r="I3212"/>
  <c r="J3212" s="1"/>
  <c r="S3212"/>
  <c r="T3212" s="1"/>
  <c r="X3212" s="1"/>
  <c r="I3213"/>
  <c r="J3213"/>
  <c r="N3213"/>
  <c r="O3213"/>
  <c r="S3213"/>
  <c r="T3213"/>
  <c r="X3213" s="1"/>
  <c r="I3214"/>
  <c r="J3214" s="1"/>
  <c r="S3214"/>
  <c r="T3214" s="1"/>
  <c r="X3214" s="1"/>
  <c r="I3215"/>
  <c r="J3215"/>
  <c r="N3215"/>
  <c r="O3215"/>
  <c r="S3215"/>
  <c r="T3215"/>
  <c r="X3215" s="1"/>
  <c r="I3216"/>
  <c r="J3216" s="1"/>
  <c r="S3216"/>
  <c r="T3216" s="1"/>
  <c r="X3216" s="1"/>
  <c r="I3217"/>
  <c r="J3217"/>
  <c r="N3217"/>
  <c r="O3217"/>
  <c r="S3217"/>
  <c r="T3217"/>
  <c r="X3217" s="1"/>
  <c r="F3218"/>
  <c r="G3218"/>
  <c r="H3218"/>
  <c r="X3218"/>
  <c r="I3219"/>
  <c r="X3219"/>
  <c r="I3220"/>
  <c r="J3220"/>
  <c r="X3220"/>
  <c r="I3221"/>
  <c r="J3221" s="1"/>
  <c r="S3221"/>
  <c r="T3221" s="1"/>
  <c r="X3221" s="1"/>
  <c r="F3222"/>
  <c r="G3222"/>
  <c r="H3222"/>
  <c r="L3222"/>
  <c r="M3222"/>
  <c r="Q3222"/>
  <c r="R3222"/>
  <c r="U3222"/>
  <c r="V3222"/>
  <c r="W3222"/>
  <c r="I3223"/>
  <c r="J3223" s="1"/>
  <c r="N3223"/>
  <c r="O3223" s="1"/>
  <c r="S3223"/>
  <c r="T3223" s="1"/>
  <c r="X3223"/>
  <c r="I3224"/>
  <c r="J3224"/>
  <c r="N3224"/>
  <c r="O3224"/>
  <c r="S3224"/>
  <c r="T3224"/>
  <c r="X3224" s="1"/>
  <c r="I3225"/>
  <c r="J3225" s="1"/>
  <c r="N3225"/>
  <c r="O3225" s="1"/>
  <c r="S3225"/>
  <c r="T3225" s="1"/>
  <c r="X3225"/>
  <c r="I3226"/>
  <c r="J3226"/>
  <c r="N3226"/>
  <c r="O3226"/>
  <c r="S3226"/>
  <c r="T3226"/>
  <c r="X3226" s="1"/>
  <c r="I3227"/>
  <c r="J3227" s="1"/>
  <c r="N3227"/>
  <c r="O3227" s="1"/>
  <c r="S3227"/>
  <c r="T3227" s="1"/>
  <c r="X3227"/>
  <c r="I3228"/>
  <c r="J3228"/>
  <c r="N3228"/>
  <c r="O3228"/>
  <c r="S3228"/>
  <c r="T3228"/>
  <c r="X3228" s="1"/>
  <c r="I3229"/>
  <c r="J3229" s="1"/>
  <c r="N3229"/>
  <c r="O3229" s="1"/>
  <c r="S3229"/>
  <c r="T3229" s="1"/>
  <c r="X3229"/>
  <c r="F3230"/>
  <c r="G3230"/>
  <c r="H3230"/>
  <c r="L3230"/>
  <c r="M3230"/>
  <c r="Q3230"/>
  <c r="R3230"/>
  <c r="U3230"/>
  <c r="V3230"/>
  <c r="W3230"/>
  <c r="I3231"/>
  <c r="J3231" s="1"/>
  <c r="S3231"/>
  <c r="T3231" s="1"/>
  <c r="T3230" s="1"/>
  <c r="X3230" s="1"/>
  <c r="I3232"/>
  <c r="J3232"/>
  <c r="N3232"/>
  <c r="O3232"/>
  <c r="S3232"/>
  <c r="T3232"/>
  <c r="X3232" s="1"/>
  <c r="I3233"/>
  <c r="J3233" s="1"/>
  <c r="S3233"/>
  <c r="T3233" s="1"/>
  <c r="X3233" s="1"/>
  <c r="F3234"/>
  <c r="G3234"/>
  <c r="H3234"/>
  <c r="L3234"/>
  <c r="M3234"/>
  <c r="Q3234"/>
  <c r="R3234"/>
  <c r="U3234"/>
  <c r="V3234"/>
  <c r="W3234"/>
  <c r="I3235"/>
  <c r="J3235" s="1"/>
  <c r="N3235"/>
  <c r="O3235" s="1"/>
  <c r="S3235"/>
  <c r="T3235" s="1"/>
  <c r="X3235"/>
  <c r="I3236"/>
  <c r="J3236"/>
  <c r="N3236"/>
  <c r="O3236"/>
  <c r="S3236"/>
  <c r="T3236"/>
  <c r="X3236" s="1"/>
  <c r="I3237"/>
  <c r="J3237" s="1"/>
  <c r="N3237"/>
  <c r="O3237" s="1"/>
  <c r="S3237"/>
  <c r="T3237" s="1"/>
  <c r="X3237"/>
  <c r="I3238"/>
  <c r="J3238"/>
  <c r="N3238"/>
  <c r="O3238"/>
  <c r="S3238"/>
  <c r="T3238"/>
  <c r="X3238" s="1"/>
  <c r="F3239"/>
  <c r="G3239"/>
  <c r="H3239"/>
  <c r="L3239"/>
  <c r="M3239"/>
  <c r="M3248" s="1"/>
  <c r="Q3239"/>
  <c r="R3239"/>
  <c r="U3239"/>
  <c r="V3239"/>
  <c r="V3248" s="1"/>
  <c r="W3239"/>
  <c r="I3240"/>
  <c r="J3240"/>
  <c r="N3240"/>
  <c r="O3240"/>
  <c r="O3239" s="1"/>
  <c r="S3240"/>
  <c r="T3240"/>
  <c r="X3240" s="1"/>
  <c r="I3241"/>
  <c r="J3241" s="1"/>
  <c r="N3241"/>
  <c r="O3241" s="1"/>
  <c r="S3241"/>
  <c r="T3241" s="1"/>
  <c r="X3241"/>
  <c r="I3242"/>
  <c r="J3242"/>
  <c r="X3242"/>
  <c r="J3243"/>
  <c r="I3244"/>
  <c r="J3244"/>
  <c r="N3244"/>
  <c r="O3244"/>
  <c r="S3244"/>
  <c r="T3244"/>
  <c r="X3244" s="1"/>
  <c r="J3245"/>
  <c r="J3246"/>
  <c r="J3247"/>
  <c r="G3248"/>
  <c r="K3248"/>
  <c r="R3248"/>
  <c r="W3248"/>
  <c r="J3252"/>
  <c r="B3255"/>
  <c r="B3257"/>
  <c r="E3257"/>
  <c r="F3257"/>
  <c r="B3258"/>
  <c r="F3258"/>
  <c r="B3260"/>
  <c r="F3260"/>
  <c r="B3261"/>
  <c r="C3267"/>
  <c r="C3268"/>
  <c r="K3387" s="1"/>
  <c r="F3271"/>
  <c r="G3271"/>
  <c r="H3271"/>
  <c r="L3271"/>
  <c r="M3271"/>
  <c r="X3271"/>
  <c r="I3272"/>
  <c r="I3271" s="1"/>
  <c r="N3272"/>
  <c r="N3271" s="1"/>
  <c r="X3272"/>
  <c r="I3273"/>
  <c r="J3273"/>
  <c r="N3273"/>
  <c r="O3273"/>
  <c r="X3273"/>
  <c r="F3274"/>
  <c r="G3274"/>
  <c r="H3274"/>
  <c r="L3274"/>
  <c r="M3274"/>
  <c r="X3274"/>
  <c r="I3275"/>
  <c r="I3274" s="1"/>
  <c r="J3274" s="1"/>
  <c r="N3275"/>
  <c r="N3274" s="1"/>
  <c r="X3275"/>
  <c r="I3276"/>
  <c r="J3276"/>
  <c r="N3276"/>
  <c r="O3276"/>
  <c r="X3276"/>
  <c r="I3277"/>
  <c r="J3277" s="1"/>
  <c r="N3277"/>
  <c r="O3277" s="1"/>
  <c r="X3277"/>
  <c r="I3278"/>
  <c r="J3278"/>
  <c r="N3278"/>
  <c r="O3278"/>
  <c r="X3278"/>
  <c r="I3279"/>
  <c r="J3279" s="1"/>
  <c r="N3279"/>
  <c r="O3279" s="1"/>
  <c r="X3279"/>
  <c r="F3280"/>
  <c r="G3280"/>
  <c r="H3280"/>
  <c r="L3280"/>
  <c r="M3280"/>
  <c r="X3280"/>
  <c r="I3281"/>
  <c r="J3281"/>
  <c r="N3281"/>
  <c r="O3281"/>
  <c r="X3281"/>
  <c r="I3282"/>
  <c r="J3282" s="1"/>
  <c r="N3282"/>
  <c r="O3282" s="1"/>
  <c r="X3282"/>
  <c r="I3283"/>
  <c r="J3283"/>
  <c r="N3283"/>
  <c r="O3283"/>
  <c r="X3283"/>
  <c r="I3284"/>
  <c r="J3284" s="1"/>
  <c r="N3284"/>
  <c r="O3284" s="1"/>
  <c r="X3284"/>
  <c r="I3285"/>
  <c r="J3285"/>
  <c r="N3285"/>
  <c r="O3285"/>
  <c r="X3285"/>
  <c r="I3286"/>
  <c r="J3286" s="1"/>
  <c r="N3286"/>
  <c r="O3286" s="1"/>
  <c r="X3286"/>
  <c r="I3287"/>
  <c r="J3287"/>
  <c r="N3287"/>
  <c r="O3287"/>
  <c r="X3287"/>
  <c r="I3288"/>
  <c r="J3288" s="1"/>
  <c r="N3288"/>
  <c r="O3288" s="1"/>
  <c r="X3288"/>
  <c r="F3289"/>
  <c r="G3289"/>
  <c r="H3289"/>
  <c r="L3289"/>
  <c r="M3289"/>
  <c r="Q3289"/>
  <c r="R3289"/>
  <c r="U3289"/>
  <c r="V3289"/>
  <c r="W3289"/>
  <c r="I3290"/>
  <c r="J3290" s="1"/>
  <c r="N3290"/>
  <c r="O3290" s="1"/>
  <c r="S3290"/>
  <c r="T3290" s="1"/>
  <c r="I3291"/>
  <c r="J3291"/>
  <c r="N3291"/>
  <c r="O3291"/>
  <c r="S3291"/>
  <c r="T3291"/>
  <c r="X3291" s="1"/>
  <c r="I3292"/>
  <c r="J3292" s="1"/>
  <c r="N3292"/>
  <c r="O3292" s="1"/>
  <c r="S3292"/>
  <c r="T3292" s="1"/>
  <c r="X3292" s="1"/>
  <c r="I3293"/>
  <c r="J3293"/>
  <c r="N3293"/>
  <c r="O3293"/>
  <c r="S3293"/>
  <c r="T3293"/>
  <c r="X3293" s="1"/>
  <c r="I3294"/>
  <c r="J3294" s="1"/>
  <c r="N3294"/>
  <c r="O3294" s="1"/>
  <c r="S3294"/>
  <c r="T3294" s="1"/>
  <c r="X3294" s="1"/>
  <c r="I3295"/>
  <c r="J3295"/>
  <c r="N3295"/>
  <c r="O3295"/>
  <c r="S3295"/>
  <c r="T3295"/>
  <c r="X3295" s="1"/>
  <c r="I3296"/>
  <c r="J3296" s="1"/>
  <c r="N3296"/>
  <c r="O3296" s="1"/>
  <c r="S3296"/>
  <c r="T3296" s="1"/>
  <c r="X3296" s="1"/>
  <c r="I3297"/>
  <c r="J3297"/>
  <c r="N3297"/>
  <c r="O3297"/>
  <c r="S3297"/>
  <c r="T3297"/>
  <c r="X3297" s="1"/>
  <c r="I3298"/>
  <c r="J3298" s="1"/>
  <c r="N3298"/>
  <c r="O3298" s="1"/>
  <c r="X3298"/>
  <c r="I3299"/>
  <c r="J3299"/>
  <c r="N3299"/>
  <c r="O3299"/>
  <c r="X3299"/>
  <c r="I3300"/>
  <c r="J3300" s="1"/>
  <c r="N3300"/>
  <c r="O3300" s="1"/>
  <c r="X3300"/>
  <c r="I3301"/>
  <c r="J3301"/>
  <c r="N3301"/>
  <c r="O3301"/>
  <c r="S3301"/>
  <c r="T3301"/>
  <c r="X3301" s="1"/>
  <c r="I3302"/>
  <c r="J3302" s="1"/>
  <c r="N3302"/>
  <c r="O3302" s="1"/>
  <c r="X3302"/>
  <c r="I3303"/>
  <c r="J3303"/>
  <c r="N3303"/>
  <c r="O3303"/>
  <c r="S3303"/>
  <c r="T3303"/>
  <c r="X3303" s="1"/>
  <c r="I3304"/>
  <c r="J3304" s="1"/>
  <c r="N3304"/>
  <c r="O3304" s="1"/>
  <c r="S3304"/>
  <c r="T3304" s="1"/>
  <c r="X3304" s="1"/>
  <c r="I3305"/>
  <c r="J3305"/>
  <c r="N3305"/>
  <c r="O3305"/>
  <c r="X3305"/>
  <c r="I3306"/>
  <c r="J3306" s="1"/>
  <c r="N3306"/>
  <c r="O3306" s="1"/>
  <c r="S3306"/>
  <c r="T3306" s="1"/>
  <c r="X3306" s="1"/>
  <c r="F3307"/>
  <c r="G3307"/>
  <c r="H3307"/>
  <c r="L3307"/>
  <c r="M3307"/>
  <c r="X3307"/>
  <c r="I3308"/>
  <c r="J3308"/>
  <c r="N3308"/>
  <c r="O3308"/>
  <c r="O3307" s="1"/>
  <c r="X3308"/>
  <c r="I3309"/>
  <c r="J3309" s="1"/>
  <c r="N3309"/>
  <c r="O3309" s="1"/>
  <c r="X3309"/>
  <c r="I3310"/>
  <c r="J3310"/>
  <c r="N3310"/>
  <c r="O3310"/>
  <c r="X3310"/>
  <c r="F3311"/>
  <c r="G3311"/>
  <c r="H3311"/>
  <c r="L3311"/>
  <c r="M3311"/>
  <c r="X3311"/>
  <c r="I3312"/>
  <c r="I3311" s="1"/>
  <c r="J3311" s="1"/>
  <c r="N3312"/>
  <c r="N3311" s="1"/>
  <c r="X3312"/>
  <c r="I3313"/>
  <c r="J3313"/>
  <c r="N3313"/>
  <c r="O3313"/>
  <c r="X3313"/>
  <c r="I3314"/>
  <c r="J3314" s="1"/>
  <c r="N3314"/>
  <c r="O3314" s="1"/>
  <c r="X3314"/>
  <c r="I3315"/>
  <c r="J3315"/>
  <c r="N3315"/>
  <c r="O3315"/>
  <c r="X3315"/>
  <c r="I3316"/>
  <c r="J3316" s="1"/>
  <c r="N3316"/>
  <c r="O3316" s="1"/>
  <c r="X3316"/>
  <c r="F3317"/>
  <c r="G3317"/>
  <c r="H3317"/>
  <c r="L3317"/>
  <c r="M3317"/>
  <c r="X3317"/>
  <c r="I3318"/>
  <c r="J3318"/>
  <c r="N3318"/>
  <c r="O3318"/>
  <c r="O3317" s="1"/>
  <c r="X3318"/>
  <c r="I3319"/>
  <c r="J3319" s="1"/>
  <c r="N3319"/>
  <c r="O3319" s="1"/>
  <c r="X3319"/>
  <c r="I3320"/>
  <c r="J3320"/>
  <c r="N3320"/>
  <c r="O3320"/>
  <c r="X3320"/>
  <c r="I3321"/>
  <c r="J3321" s="1"/>
  <c r="N3321"/>
  <c r="O3321" s="1"/>
  <c r="X3321"/>
  <c r="I3322"/>
  <c r="J3322"/>
  <c r="N3322"/>
  <c r="O3322"/>
  <c r="X3322"/>
  <c r="I3323"/>
  <c r="J3323" s="1"/>
  <c r="N3323"/>
  <c r="O3323" s="1"/>
  <c r="X3323"/>
  <c r="F3324"/>
  <c r="G3324"/>
  <c r="H3324"/>
  <c r="L3324"/>
  <c r="M3324"/>
  <c r="X3324"/>
  <c r="I3325"/>
  <c r="J3325"/>
  <c r="N3325"/>
  <c r="O3325"/>
  <c r="O3324" s="1"/>
  <c r="X3325"/>
  <c r="I3326"/>
  <c r="J3326" s="1"/>
  <c r="N3326"/>
  <c r="O3326" s="1"/>
  <c r="X3326"/>
  <c r="I3327"/>
  <c r="J3327"/>
  <c r="N3327"/>
  <c r="O3327"/>
  <c r="X3327"/>
  <c r="I3328"/>
  <c r="J3328" s="1"/>
  <c r="N3328"/>
  <c r="O3328" s="1"/>
  <c r="X3328"/>
  <c r="I3329"/>
  <c r="J3329"/>
  <c r="N3329"/>
  <c r="O3329"/>
  <c r="X3329"/>
  <c r="I3330"/>
  <c r="J3330" s="1"/>
  <c r="N3330"/>
  <c r="O3330" s="1"/>
  <c r="X3330"/>
  <c r="I3331"/>
  <c r="J3331"/>
  <c r="N3331"/>
  <c r="O3331"/>
  <c r="X3331"/>
  <c r="I3332"/>
  <c r="J3332" s="1"/>
  <c r="N3332"/>
  <c r="O3332" s="1"/>
  <c r="X3332"/>
  <c r="F3333"/>
  <c r="G3333"/>
  <c r="H3333"/>
  <c r="X3333"/>
  <c r="I3334"/>
  <c r="J3334"/>
  <c r="X3334"/>
  <c r="I3335"/>
  <c r="J3335" s="1"/>
  <c r="X3335"/>
  <c r="I3336"/>
  <c r="J3336"/>
  <c r="X3336"/>
  <c r="I3337"/>
  <c r="J3337" s="1"/>
  <c r="X3337"/>
  <c r="I3338"/>
  <c r="J3338"/>
  <c r="X3338"/>
  <c r="I3339"/>
  <c r="J3339" s="1"/>
  <c r="X3339"/>
  <c r="I3340"/>
  <c r="J3340"/>
  <c r="N3340"/>
  <c r="O3340"/>
  <c r="S3340"/>
  <c r="T3340"/>
  <c r="X3340" s="1"/>
  <c r="I3341"/>
  <c r="J3341" s="1"/>
  <c r="N3341"/>
  <c r="O3341" s="1"/>
  <c r="X3341"/>
  <c r="I3342"/>
  <c r="J3342"/>
  <c r="X3342"/>
  <c r="F3343"/>
  <c r="G3343"/>
  <c r="H3343"/>
  <c r="L3343"/>
  <c r="M3343"/>
  <c r="Q3343"/>
  <c r="R3343"/>
  <c r="U3343"/>
  <c r="V3343"/>
  <c r="W3343"/>
  <c r="I3344"/>
  <c r="I3343" s="1"/>
  <c r="J3343" s="1"/>
  <c r="J3344"/>
  <c r="N3344"/>
  <c r="N3343" s="1"/>
  <c r="O3344"/>
  <c r="S3344"/>
  <c r="S3343" s="1"/>
  <c r="T3344"/>
  <c r="X3344" s="1"/>
  <c r="I3345"/>
  <c r="J3345" s="1"/>
  <c r="N3345"/>
  <c r="O3345" s="1"/>
  <c r="S3345"/>
  <c r="T3345" s="1"/>
  <c r="X3345" s="1"/>
  <c r="I3346"/>
  <c r="J3346"/>
  <c r="N3346"/>
  <c r="O3346"/>
  <c r="S3346"/>
  <c r="T3346"/>
  <c r="X3346" s="1"/>
  <c r="I3347"/>
  <c r="J3347" s="1"/>
  <c r="N3347"/>
  <c r="O3347" s="1"/>
  <c r="S3347"/>
  <c r="T3347" s="1"/>
  <c r="X3347" s="1"/>
  <c r="I3348"/>
  <c r="J3348"/>
  <c r="N3348"/>
  <c r="O3348"/>
  <c r="S3348"/>
  <c r="T3348"/>
  <c r="X3348" s="1"/>
  <c r="I3349"/>
  <c r="J3349" s="1"/>
  <c r="N3349"/>
  <c r="O3349" s="1"/>
  <c r="S3349"/>
  <c r="T3349" s="1"/>
  <c r="X3349" s="1"/>
  <c r="F3350"/>
  <c r="G3350"/>
  <c r="H3350"/>
  <c r="L3350"/>
  <c r="M3350"/>
  <c r="Q3350"/>
  <c r="R3350"/>
  <c r="U3350"/>
  <c r="V3350"/>
  <c r="W3350"/>
  <c r="I3351"/>
  <c r="J3351" s="1"/>
  <c r="N3351"/>
  <c r="O3351" s="1"/>
  <c r="O3350" s="1"/>
  <c r="S3351"/>
  <c r="T3351" s="1"/>
  <c r="I3352"/>
  <c r="J3352"/>
  <c r="N3352"/>
  <c r="O3352"/>
  <c r="S3352"/>
  <c r="T3352"/>
  <c r="X3352" s="1"/>
  <c r="I3353"/>
  <c r="J3353" s="1"/>
  <c r="N3353"/>
  <c r="O3353" s="1"/>
  <c r="S3353"/>
  <c r="T3353" s="1"/>
  <c r="X3353" s="1"/>
  <c r="I3354"/>
  <c r="J3354"/>
  <c r="N3354"/>
  <c r="O3354"/>
  <c r="S3354"/>
  <c r="T3354"/>
  <c r="X3354" s="1"/>
  <c r="I3355"/>
  <c r="J3355" s="1"/>
  <c r="N3355"/>
  <c r="O3355" s="1"/>
  <c r="S3355"/>
  <c r="T3355" s="1"/>
  <c r="X3355" s="1"/>
  <c r="I3356"/>
  <c r="J3356"/>
  <c r="N3356"/>
  <c r="O3356"/>
  <c r="S3356"/>
  <c r="T3356"/>
  <c r="X3356" s="1"/>
  <c r="F3357"/>
  <c r="G3357"/>
  <c r="H3357"/>
  <c r="X3357"/>
  <c r="I3358"/>
  <c r="I3357" s="1"/>
  <c r="J3357" s="1"/>
  <c r="X3358"/>
  <c r="I3359"/>
  <c r="J3359"/>
  <c r="X3359"/>
  <c r="I3360"/>
  <c r="J3360" s="1"/>
  <c r="N3360"/>
  <c r="O3360" s="1"/>
  <c r="S3360"/>
  <c r="T3360" s="1"/>
  <c r="X3360" s="1"/>
  <c r="F3361"/>
  <c r="G3361"/>
  <c r="H3361"/>
  <c r="L3361"/>
  <c r="M3361"/>
  <c r="Q3361"/>
  <c r="R3361"/>
  <c r="U3361"/>
  <c r="V3361"/>
  <c r="W3361"/>
  <c r="I3362"/>
  <c r="J3362" s="1"/>
  <c r="N3362"/>
  <c r="O3362" s="1"/>
  <c r="S3362"/>
  <c r="T3362" s="1"/>
  <c r="I3363"/>
  <c r="J3363"/>
  <c r="N3363"/>
  <c r="O3363"/>
  <c r="S3363"/>
  <c r="T3363"/>
  <c r="X3363" s="1"/>
  <c r="I3364"/>
  <c r="J3364" s="1"/>
  <c r="N3364"/>
  <c r="O3364" s="1"/>
  <c r="S3364"/>
  <c r="T3364" s="1"/>
  <c r="X3364" s="1"/>
  <c r="I3365"/>
  <c r="J3365"/>
  <c r="N3365"/>
  <c r="O3365"/>
  <c r="S3365"/>
  <c r="T3365"/>
  <c r="X3365" s="1"/>
  <c r="I3366"/>
  <c r="J3366" s="1"/>
  <c r="N3366"/>
  <c r="O3366" s="1"/>
  <c r="S3366"/>
  <c r="T3366" s="1"/>
  <c r="X3366" s="1"/>
  <c r="I3367"/>
  <c r="J3367"/>
  <c r="N3367"/>
  <c r="O3367"/>
  <c r="S3367"/>
  <c r="T3367"/>
  <c r="X3367" s="1"/>
  <c r="I3368"/>
  <c r="J3368" s="1"/>
  <c r="N3368"/>
  <c r="O3368" s="1"/>
  <c r="S3368"/>
  <c r="T3368" s="1"/>
  <c r="X3368" s="1"/>
  <c r="F3369"/>
  <c r="G3369"/>
  <c r="H3369"/>
  <c r="L3369"/>
  <c r="M3369"/>
  <c r="Q3369"/>
  <c r="R3369"/>
  <c r="U3369"/>
  <c r="V3369"/>
  <c r="W3369"/>
  <c r="I3370"/>
  <c r="J3370" s="1"/>
  <c r="N3370"/>
  <c r="O3370" s="1"/>
  <c r="O3369" s="1"/>
  <c r="S3370"/>
  <c r="T3370" s="1"/>
  <c r="I3371"/>
  <c r="J3371"/>
  <c r="N3371"/>
  <c r="O3371"/>
  <c r="S3371"/>
  <c r="T3371"/>
  <c r="X3371" s="1"/>
  <c r="I3372"/>
  <c r="J3372" s="1"/>
  <c r="N3372"/>
  <c r="O3372" s="1"/>
  <c r="S3372"/>
  <c r="T3372" s="1"/>
  <c r="X3372" s="1"/>
  <c r="F3373"/>
  <c r="G3373"/>
  <c r="H3373"/>
  <c r="L3373"/>
  <c r="L3387" s="1"/>
  <c r="M3373"/>
  <c r="Q3373"/>
  <c r="R3373"/>
  <c r="U3373"/>
  <c r="V3373"/>
  <c r="W3373"/>
  <c r="I3374"/>
  <c r="J3374" s="1"/>
  <c r="N3374"/>
  <c r="O3374" s="1"/>
  <c r="S3374"/>
  <c r="T3374" s="1"/>
  <c r="I3375"/>
  <c r="J3375"/>
  <c r="N3375"/>
  <c r="O3375"/>
  <c r="S3375"/>
  <c r="T3375"/>
  <c r="X3375" s="1"/>
  <c r="I3376"/>
  <c r="J3376" s="1"/>
  <c r="N3376"/>
  <c r="O3376" s="1"/>
  <c r="S3376"/>
  <c r="T3376" s="1"/>
  <c r="X3376" s="1"/>
  <c r="I3377"/>
  <c r="J3377"/>
  <c r="N3377"/>
  <c r="O3377"/>
  <c r="S3377"/>
  <c r="T3377"/>
  <c r="X3377" s="1"/>
  <c r="F3378"/>
  <c r="F3387" s="1"/>
  <c r="G3378"/>
  <c r="H3378"/>
  <c r="H3387" s="1"/>
  <c r="L3378"/>
  <c r="M3378"/>
  <c r="Q3378"/>
  <c r="R3378"/>
  <c r="U3378"/>
  <c r="V3378"/>
  <c r="W3378"/>
  <c r="I3379"/>
  <c r="I3378" s="1"/>
  <c r="J3378" s="1"/>
  <c r="J3379"/>
  <c r="N3379"/>
  <c r="N3378" s="1"/>
  <c r="O3379"/>
  <c r="S3379"/>
  <c r="S3378" s="1"/>
  <c r="T3379"/>
  <c r="X3379" s="1"/>
  <c r="I3380"/>
  <c r="J3380" s="1"/>
  <c r="N3380"/>
  <c r="O3380" s="1"/>
  <c r="S3380"/>
  <c r="T3380" s="1"/>
  <c r="X3380" s="1"/>
  <c r="I3381"/>
  <c r="J3381"/>
  <c r="X3381"/>
  <c r="J3382"/>
  <c r="I3383"/>
  <c r="J3383"/>
  <c r="N3383"/>
  <c r="O3383"/>
  <c r="S3383"/>
  <c r="T3383"/>
  <c r="X3383" s="1"/>
  <c r="J3384"/>
  <c r="J3385"/>
  <c r="J3386"/>
  <c r="G3387"/>
  <c r="M3387"/>
  <c r="Q3387"/>
  <c r="R3387"/>
  <c r="U3387"/>
  <c r="V3387"/>
  <c r="W3387"/>
  <c r="J3391"/>
  <c r="B3394"/>
  <c r="B3396"/>
  <c r="E3396"/>
  <c r="F3396"/>
  <c r="B3397"/>
  <c r="F3397"/>
  <c r="B3399"/>
  <c r="F3399"/>
  <c r="B3400"/>
  <c r="C3406"/>
  <c r="C3407"/>
  <c r="F3410"/>
  <c r="G3410"/>
  <c r="H3410"/>
  <c r="L3410"/>
  <c r="M3410"/>
  <c r="X3410"/>
  <c r="I3411"/>
  <c r="I3410" s="1"/>
  <c r="N3411"/>
  <c r="N3410" s="1"/>
  <c r="X3411"/>
  <c r="I3412"/>
  <c r="J3412"/>
  <c r="N3412"/>
  <c r="O3412"/>
  <c r="X3412"/>
  <c r="F3413"/>
  <c r="G3413"/>
  <c r="H3413"/>
  <c r="L3413"/>
  <c r="M3413"/>
  <c r="X3413"/>
  <c r="I3414"/>
  <c r="I3413" s="1"/>
  <c r="J3413" s="1"/>
  <c r="N3414"/>
  <c r="N3413" s="1"/>
  <c r="X3414"/>
  <c r="I3415"/>
  <c r="J3415"/>
  <c r="N3415"/>
  <c r="O3415"/>
  <c r="X3415"/>
  <c r="I3416"/>
  <c r="J3416" s="1"/>
  <c r="N3416"/>
  <c r="O3416" s="1"/>
  <c r="X3416"/>
  <c r="I3417"/>
  <c r="J3417"/>
  <c r="N3417"/>
  <c r="O3417"/>
  <c r="X3417"/>
  <c r="I3418"/>
  <c r="J3418" s="1"/>
  <c r="N3418"/>
  <c r="O3418" s="1"/>
  <c r="X3418"/>
  <c r="F3419"/>
  <c r="G3419"/>
  <c r="H3419"/>
  <c r="L3419"/>
  <c r="M3419"/>
  <c r="X3419"/>
  <c r="I3420"/>
  <c r="J3420"/>
  <c r="N3420"/>
  <c r="O3420"/>
  <c r="O3419" s="1"/>
  <c r="X3420"/>
  <c r="I3421"/>
  <c r="J3421" s="1"/>
  <c r="N3421"/>
  <c r="O3421" s="1"/>
  <c r="X3421"/>
  <c r="I3422"/>
  <c r="J3422"/>
  <c r="N3422"/>
  <c r="O3422"/>
  <c r="X3422"/>
  <c r="I3423"/>
  <c r="J3423" s="1"/>
  <c r="N3423"/>
  <c r="O3423" s="1"/>
  <c r="X3423"/>
  <c r="I3424"/>
  <c r="J3424"/>
  <c r="N3424"/>
  <c r="O3424"/>
  <c r="X3424"/>
  <c r="I3425"/>
  <c r="J3425" s="1"/>
  <c r="N3425"/>
  <c r="O3425" s="1"/>
  <c r="X3425"/>
  <c r="I3426"/>
  <c r="J3426"/>
  <c r="N3426"/>
  <c r="O3426"/>
  <c r="X3426"/>
  <c r="I3427"/>
  <c r="J3427" s="1"/>
  <c r="N3427"/>
  <c r="O3427" s="1"/>
  <c r="X3427"/>
  <c r="F3428"/>
  <c r="G3428"/>
  <c r="H3428"/>
  <c r="L3428"/>
  <c r="M3428"/>
  <c r="Q3428"/>
  <c r="R3428"/>
  <c r="U3428"/>
  <c r="V3428"/>
  <c r="W3428"/>
  <c r="I3429"/>
  <c r="J3429" s="1"/>
  <c r="N3429"/>
  <c r="O3429" s="1"/>
  <c r="S3429"/>
  <c r="T3429" s="1"/>
  <c r="I3430"/>
  <c r="J3430"/>
  <c r="N3430"/>
  <c r="O3430"/>
  <c r="S3430"/>
  <c r="T3430"/>
  <c r="X3430" s="1"/>
  <c r="I3431"/>
  <c r="J3431" s="1"/>
  <c r="N3431"/>
  <c r="O3431" s="1"/>
  <c r="S3431"/>
  <c r="T3431" s="1"/>
  <c r="X3431" s="1"/>
  <c r="I3432"/>
  <c r="J3432"/>
  <c r="N3432"/>
  <c r="O3432"/>
  <c r="S3432"/>
  <c r="T3432"/>
  <c r="X3432" s="1"/>
  <c r="I3433"/>
  <c r="J3433" s="1"/>
  <c r="N3433"/>
  <c r="O3433" s="1"/>
  <c r="S3433"/>
  <c r="T3433" s="1"/>
  <c r="X3433" s="1"/>
  <c r="I3434"/>
  <c r="J3434"/>
  <c r="N3434"/>
  <c r="O3434"/>
  <c r="S3434"/>
  <c r="T3434"/>
  <c r="X3434" s="1"/>
  <c r="I3435"/>
  <c r="J3435" s="1"/>
  <c r="N3435"/>
  <c r="O3435" s="1"/>
  <c r="S3435"/>
  <c r="T3435" s="1"/>
  <c r="X3435" s="1"/>
  <c r="I3436"/>
  <c r="J3436"/>
  <c r="N3436"/>
  <c r="O3436"/>
  <c r="S3436"/>
  <c r="T3436"/>
  <c r="X3436" s="1"/>
  <c r="I3437"/>
  <c r="J3437" s="1"/>
  <c r="N3437"/>
  <c r="O3437" s="1"/>
  <c r="X3437"/>
  <c r="I3438"/>
  <c r="J3438"/>
  <c r="N3438"/>
  <c r="O3438"/>
  <c r="X3438"/>
  <c r="I3439"/>
  <c r="J3439" s="1"/>
  <c r="N3439"/>
  <c r="O3439" s="1"/>
  <c r="X3439"/>
  <c r="I3440"/>
  <c r="J3440"/>
  <c r="N3440"/>
  <c r="O3440"/>
  <c r="S3440"/>
  <c r="T3440"/>
  <c r="X3440" s="1"/>
  <c r="I3441"/>
  <c r="J3441" s="1"/>
  <c r="N3441"/>
  <c r="O3441" s="1"/>
  <c r="X3441"/>
  <c r="I3442"/>
  <c r="J3442"/>
  <c r="N3442"/>
  <c r="O3442"/>
  <c r="S3442"/>
  <c r="T3442"/>
  <c r="X3442" s="1"/>
  <c r="I3443"/>
  <c r="J3443" s="1"/>
  <c r="N3443"/>
  <c r="O3443" s="1"/>
  <c r="S3443"/>
  <c r="T3443" s="1"/>
  <c r="X3443" s="1"/>
  <c r="I3444"/>
  <c r="J3444"/>
  <c r="N3444"/>
  <c r="O3444"/>
  <c r="X3444"/>
  <c r="I3445"/>
  <c r="J3445" s="1"/>
  <c r="N3445"/>
  <c r="O3445" s="1"/>
  <c r="S3445"/>
  <c r="T3445" s="1"/>
  <c r="X3445" s="1"/>
  <c r="F3446"/>
  <c r="G3446"/>
  <c r="H3446"/>
  <c r="L3446"/>
  <c r="M3446"/>
  <c r="X3446"/>
  <c r="I3447"/>
  <c r="J3447"/>
  <c r="N3447"/>
  <c r="O3447"/>
  <c r="X3447"/>
  <c r="I3448"/>
  <c r="J3448" s="1"/>
  <c r="N3448"/>
  <c r="O3448" s="1"/>
  <c r="X3448"/>
  <c r="I3449"/>
  <c r="J3449"/>
  <c r="N3449"/>
  <c r="O3449"/>
  <c r="X3449"/>
  <c r="F3450"/>
  <c r="G3450"/>
  <c r="H3450"/>
  <c r="L3450"/>
  <c r="M3450"/>
  <c r="X3450"/>
  <c r="I3451"/>
  <c r="I3450" s="1"/>
  <c r="J3450" s="1"/>
  <c r="N3451"/>
  <c r="N3450" s="1"/>
  <c r="X3451"/>
  <c r="I3452"/>
  <c r="J3452"/>
  <c r="N3452"/>
  <c r="O3452"/>
  <c r="X3452"/>
  <c r="I3453"/>
  <c r="J3453" s="1"/>
  <c r="N3453"/>
  <c r="O3453" s="1"/>
  <c r="X3453"/>
  <c r="I3454"/>
  <c r="J3454"/>
  <c r="N3454"/>
  <c r="O3454"/>
  <c r="X3454"/>
  <c r="I3455"/>
  <c r="J3455" s="1"/>
  <c r="N3455"/>
  <c r="O3455" s="1"/>
  <c r="X3455"/>
  <c r="F3456"/>
  <c r="G3456"/>
  <c r="H3456"/>
  <c r="L3456"/>
  <c r="M3456"/>
  <c r="X3456"/>
  <c r="I3457"/>
  <c r="J3457"/>
  <c r="N3457"/>
  <c r="O3457"/>
  <c r="O3456" s="1"/>
  <c r="X3457"/>
  <c r="I3458"/>
  <c r="J3458" s="1"/>
  <c r="N3458"/>
  <c r="O3458" s="1"/>
  <c r="X3458"/>
  <c r="I3459"/>
  <c r="J3459"/>
  <c r="N3459"/>
  <c r="O3459"/>
  <c r="X3459"/>
  <c r="I3460"/>
  <c r="J3460" s="1"/>
  <c r="N3460"/>
  <c r="O3460" s="1"/>
  <c r="X3460"/>
  <c r="I3461"/>
  <c r="J3461"/>
  <c r="N3461"/>
  <c r="O3461"/>
  <c r="X3461"/>
  <c r="I3462"/>
  <c r="J3462" s="1"/>
  <c r="N3462"/>
  <c r="O3462" s="1"/>
  <c r="X3462"/>
  <c r="F3463"/>
  <c r="G3463"/>
  <c r="H3463"/>
  <c r="L3463"/>
  <c r="M3463"/>
  <c r="X3463"/>
  <c r="I3464"/>
  <c r="J3464"/>
  <c r="N3464"/>
  <c r="O3464"/>
  <c r="O3463" s="1"/>
  <c r="X3464"/>
  <c r="I3465"/>
  <c r="J3465" s="1"/>
  <c r="N3465"/>
  <c r="O3465" s="1"/>
  <c r="X3465"/>
  <c r="I3466"/>
  <c r="J3466"/>
  <c r="N3466"/>
  <c r="O3466"/>
  <c r="X3466"/>
  <c r="I3467"/>
  <c r="J3467" s="1"/>
  <c r="N3467"/>
  <c r="O3467" s="1"/>
  <c r="X3467"/>
  <c r="I3468"/>
  <c r="J3468"/>
  <c r="N3468"/>
  <c r="O3468"/>
  <c r="X3468"/>
  <c r="I3469"/>
  <c r="J3469" s="1"/>
  <c r="N3469"/>
  <c r="O3469" s="1"/>
  <c r="X3469"/>
  <c r="I3470"/>
  <c r="J3470"/>
  <c r="N3470"/>
  <c r="O3470"/>
  <c r="X3470"/>
  <c r="I3471"/>
  <c r="J3471" s="1"/>
  <c r="N3471"/>
  <c r="O3471" s="1"/>
  <c r="X3471"/>
  <c r="F3472"/>
  <c r="G3472"/>
  <c r="H3472"/>
  <c r="X3472"/>
  <c r="I3473"/>
  <c r="J3473"/>
  <c r="X3473"/>
  <c r="I3474"/>
  <c r="J3474" s="1"/>
  <c r="X3474"/>
  <c r="I3475"/>
  <c r="J3475"/>
  <c r="X3475"/>
  <c r="I3476"/>
  <c r="J3476" s="1"/>
  <c r="X3476"/>
  <c r="I3477"/>
  <c r="J3477"/>
  <c r="X3477"/>
  <c r="I3478"/>
  <c r="J3478" s="1"/>
  <c r="X3478"/>
  <c r="I3479"/>
  <c r="J3479"/>
  <c r="N3479"/>
  <c r="O3479"/>
  <c r="S3479"/>
  <c r="T3479"/>
  <c r="X3479" s="1"/>
  <c r="I3480"/>
  <c r="J3480" s="1"/>
  <c r="N3480"/>
  <c r="O3480" s="1"/>
  <c r="X3480"/>
  <c r="I3481"/>
  <c r="J3481"/>
  <c r="X3481"/>
  <c r="F3482"/>
  <c r="F3526" s="1"/>
  <c r="G3482"/>
  <c r="H3482"/>
  <c r="H3526" s="1"/>
  <c r="L3482"/>
  <c r="M3482"/>
  <c r="Q3482"/>
  <c r="R3482"/>
  <c r="U3482"/>
  <c r="V3482"/>
  <c r="W3482"/>
  <c r="I3483"/>
  <c r="I3482" s="1"/>
  <c r="J3482" s="1"/>
  <c r="J3483"/>
  <c r="N3483"/>
  <c r="N3482" s="1"/>
  <c r="O3483"/>
  <c r="S3483"/>
  <c r="S3482" s="1"/>
  <c r="T3483"/>
  <c r="X3483" s="1"/>
  <c r="I3484"/>
  <c r="J3484" s="1"/>
  <c r="N3484"/>
  <c r="O3484" s="1"/>
  <c r="S3484"/>
  <c r="T3484" s="1"/>
  <c r="X3484" s="1"/>
  <c r="I3485"/>
  <c r="J3485"/>
  <c r="N3485"/>
  <c r="O3485"/>
  <c r="S3485"/>
  <c r="T3485"/>
  <c r="X3485" s="1"/>
  <c r="I3486"/>
  <c r="J3486" s="1"/>
  <c r="N3486"/>
  <c r="O3486" s="1"/>
  <c r="S3486"/>
  <c r="T3486" s="1"/>
  <c r="X3486" s="1"/>
  <c r="I3487"/>
  <c r="J3487"/>
  <c r="N3487"/>
  <c r="O3487"/>
  <c r="S3487"/>
  <c r="T3487"/>
  <c r="X3487" s="1"/>
  <c r="I3488"/>
  <c r="J3488" s="1"/>
  <c r="N3488"/>
  <c r="O3488" s="1"/>
  <c r="S3488"/>
  <c r="T3488" s="1"/>
  <c r="X3488" s="1"/>
  <c r="F3489"/>
  <c r="G3489"/>
  <c r="H3489"/>
  <c r="L3489"/>
  <c r="L3526" s="1"/>
  <c r="M3489"/>
  <c r="Q3489"/>
  <c r="Q3526" s="1"/>
  <c r="R3489"/>
  <c r="U3489"/>
  <c r="U3526" s="1"/>
  <c r="V3489"/>
  <c r="W3489"/>
  <c r="W3526" s="1"/>
  <c r="I3490"/>
  <c r="J3490" s="1"/>
  <c r="N3490"/>
  <c r="O3490" s="1"/>
  <c r="O3489" s="1"/>
  <c r="S3490"/>
  <c r="T3490" s="1"/>
  <c r="I3491"/>
  <c r="J3491"/>
  <c r="N3491"/>
  <c r="O3491"/>
  <c r="S3491"/>
  <c r="T3491"/>
  <c r="X3491" s="1"/>
  <c r="I3492"/>
  <c r="J3492" s="1"/>
  <c r="N3492"/>
  <c r="O3492" s="1"/>
  <c r="S3492"/>
  <c r="T3492" s="1"/>
  <c r="X3492" s="1"/>
  <c r="I3493"/>
  <c r="J3493"/>
  <c r="N3493"/>
  <c r="O3493"/>
  <c r="S3493"/>
  <c r="T3493"/>
  <c r="X3493" s="1"/>
  <c r="I3494"/>
  <c r="J3494" s="1"/>
  <c r="N3494"/>
  <c r="O3494" s="1"/>
  <c r="S3494"/>
  <c r="T3494" s="1"/>
  <c r="X3494" s="1"/>
  <c r="I3495"/>
  <c r="J3495"/>
  <c r="N3495"/>
  <c r="O3495"/>
  <c r="S3495"/>
  <c r="T3495"/>
  <c r="X3495" s="1"/>
  <c r="F3496"/>
  <c r="G3496"/>
  <c r="H3496"/>
  <c r="X3496"/>
  <c r="I3497"/>
  <c r="I3496" s="1"/>
  <c r="J3496" s="1"/>
  <c r="X3497"/>
  <c r="I3498"/>
  <c r="J3498"/>
  <c r="X3498"/>
  <c r="I3499"/>
  <c r="J3499" s="1"/>
  <c r="N3499"/>
  <c r="O3499" s="1"/>
  <c r="S3499"/>
  <c r="T3499" s="1"/>
  <c r="X3499" s="1"/>
  <c r="F3500"/>
  <c r="G3500"/>
  <c r="H3500"/>
  <c r="L3500"/>
  <c r="M3500"/>
  <c r="Q3500"/>
  <c r="R3500"/>
  <c r="U3500"/>
  <c r="V3500"/>
  <c r="W3500"/>
  <c r="I3501"/>
  <c r="J3501" s="1"/>
  <c r="N3501"/>
  <c r="O3501" s="1"/>
  <c r="S3501"/>
  <c r="T3501" s="1"/>
  <c r="I3502"/>
  <c r="J3502"/>
  <c r="N3502"/>
  <c r="O3502"/>
  <c r="S3502"/>
  <c r="T3502"/>
  <c r="X3502" s="1"/>
  <c r="I3503"/>
  <c r="J3503" s="1"/>
  <c r="N3503"/>
  <c r="O3503" s="1"/>
  <c r="S3503"/>
  <c r="T3503" s="1"/>
  <c r="X3503" s="1"/>
  <c r="I3504"/>
  <c r="J3504"/>
  <c r="N3504"/>
  <c r="O3504"/>
  <c r="S3504"/>
  <c r="T3504"/>
  <c r="X3504" s="1"/>
  <c r="I3505"/>
  <c r="J3505" s="1"/>
  <c r="N3505"/>
  <c r="O3505" s="1"/>
  <c r="S3505"/>
  <c r="T3505" s="1"/>
  <c r="X3505" s="1"/>
  <c r="I3506"/>
  <c r="J3506"/>
  <c r="N3506"/>
  <c r="O3506"/>
  <c r="S3506"/>
  <c r="T3506"/>
  <c r="X3506" s="1"/>
  <c r="I3507"/>
  <c r="J3507" s="1"/>
  <c r="N3507"/>
  <c r="O3507" s="1"/>
  <c r="S3507"/>
  <c r="T3507" s="1"/>
  <c r="X3507" s="1"/>
  <c r="F3508"/>
  <c r="G3508"/>
  <c r="H3508"/>
  <c r="L3508"/>
  <c r="M3508"/>
  <c r="Q3508"/>
  <c r="R3508"/>
  <c r="U3508"/>
  <c r="V3508"/>
  <c r="W3508"/>
  <c r="I3509"/>
  <c r="J3509" s="1"/>
  <c r="N3509"/>
  <c r="O3509" s="1"/>
  <c r="O3508" s="1"/>
  <c r="S3509"/>
  <c r="T3509" s="1"/>
  <c r="I3510"/>
  <c r="J3510"/>
  <c r="N3510"/>
  <c r="O3510"/>
  <c r="S3510"/>
  <c r="T3510"/>
  <c r="X3510" s="1"/>
  <c r="I3511"/>
  <c r="J3511" s="1"/>
  <c r="N3511"/>
  <c r="O3511" s="1"/>
  <c r="S3511"/>
  <c r="T3511" s="1"/>
  <c r="X3511" s="1"/>
  <c r="F3512"/>
  <c r="G3512"/>
  <c r="H3512"/>
  <c r="L3512"/>
  <c r="M3512"/>
  <c r="Q3512"/>
  <c r="R3512"/>
  <c r="U3512"/>
  <c r="V3512"/>
  <c r="W3512"/>
  <c r="I3513"/>
  <c r="J3513" s="1"/>
  <c r="N3513"/>
  <c r="O3513" s="1"/>
  <c r="S3513"/>
  <c r="T3513" s="1"/>
  <c r="I3514"/>
  <c r="J3514"/>
  <c r="N3514"/>
  <c r="O3514"/>
  <c r="S3514"/>
  <c r="T3514"/>
  <c r="X3514" s="1"/>
  <c r="I3515"/>
  <c r="J3515" s="1"/>
  <c r="N3515"/>
  <c r="O3515" s="1"/>
  <c r="S3515"/>
  <c r="T3515" s="1"/>
  <c r="X3515" s="1"/>
  <c r="I3516"/>
  <c r="J3516"/>
  <c r="N3516"/>
  <c r="O3516"/>
  <c r="S3516"/>
  <c r="T3516"/>
  <c r="X3516" s="1"/>
  <c r="F3517"/>
  <c r="G3517"/>
  <c r="H3517"/>
  <c r="L3517"/>
  <c r="M3517"/>
  <c r="Q3517"/>
  <c r="R3517"/>
  <c r="U3517"/>
  <c r="V3517"/>
  <c r="W3517"/>
  <c r="I3518"/>
  <c r="I3517" s="1"/>
  <c r="J3517" s="1"/>
  <c r="J3518"/>
  <c r="N3518"/>
  <c r="N3517" s="1"/>
  <c r="O3518"/>
  <c r="S3518"/>
  <c r="S3517" s="1"/>
  <c r="T3518"/>
  <c r="X3518" s="1"/>
  <c r="I3519"/>
  <c r="J3519" s="1"/>
  <c r="N3519"/>
  <c r="O3519" s="1"/>
  <c r="S3519"/>
  <c r="T3519" s="1"/>
  <c r="X3519" s="1"/>
  <c r="I3520"/>
  <c r="J3520"/>
  <c r="X3520"/>
  <c r="J3521"/>
  <c r="I3522"/>
  <c r="J3522"/>
  <c r="N3522"/>
  <c r="O3522"/>
  <c r="S3522"/>
  <c r="T3522"/>
  <c r="X3522" s="1"/>
  <c r="J3523"/>
  <c r="J3524"/>
  <c r="J3525"/>
  <c r="G3526"/>
  <c r="K3526"/>
  <c r="M3526"/>
  <c r="R3526"/>
  <c r="V3526"/>
  <c r="J3530"/>
  <c r="B3533"/>
  <c r="B3535"/>
  <c r="E3535"/>
  <c r="F3535"/>
  <c r="B3536"/>
  <c r="F3536"/>
  <c r="B3538"/>
  <c r="F3538"/>
  <c r="B3539"/>
  <c r="C3545"/>
  <c r="C3546"/>
  <c r="F3549"/>
  <c r="G3549"/>
  <c r="H3549"/>
  <c r="L3549"/>
  <c r="M3549"/>
  <c r="X3549"/>
  <c r="I3550"/>
  <c r="I3549" s="1"/>
  <c r="N3550"/>
  <c r="N3549" s="1"/>
  <c r="X3550"/>
  <c r="I3551"/>
  <c r="J3551"/>
  <c r="N3551"/>
  <c r="O3551"/>
  <c r="X3551"/>
  <c r="F3552"/>
  <c r="G3552"/>
  <c r="H3552"/>
  <c r="L3552"/>
  <c r="M3552"/>
  <c r="X3552"/>
  <c r="I3553"/>
  <c r="I3552" s="1"/>
  <c r="J3552" s="1"/>
  <c r="N3553"/>
  <c r="N3552" s="1"/>
  <c r="X3553"/>
  <c r="I3554"/>
  <c r="J3554"/>
  <c r="N3554"/>
  <c r="O3554"/>
  <c r="X3554"/>
  <c r="I3555"/>
  <c r="J3555" s="1"/>
  <c r="N3555"/>
  <c r="O3555" s="1"/>
  <c r="X3555"/>
  <c r="I3556"/>
  <c r="J3556"/>
  <c r="N3556"/>
  <c r="O3556"/>
  <c r="X3556"/>
  <c r="I3557"/>
  <c r="J3557" s="1"/>
  <c r="N3557"/>
  <c r="O3557" s="1"/>
  <c r="X3557"/>
  <c r="F3558"/>
  <c r="G3558"/>
  <c r="H3558"/>
  <c r="L3558"/>
  <c r="M3558"/>
  <c r="X3558"/>
  <c r="I3559"/>
  <c r="J3559"/>
  <c r="N3559"/>
  <c r="O3559"/>
  <c r="X3559"/>
  <c r="I3560"/>
  <c r="J3560" s="1"/>
  <c r="N3560"/>
  <c r="O3560" s="1"/>
  <c r="X3560"/>
  <c r="I3561"/>
  <c r="J3561"/>
  <c r="N3561"/>
  <c r="O3561"/>
  <c r="X3561"/>
  <c r="I3562"/>
  <c r="J3562" s="1"/>
  <c r="N3562"/>
  <c r="O3562" s="1"/>
  <c r="X3562"/>
  <c r="I3563"/>
  <c r="J3563"/>
  <c r="N3563"/>
  <c r="O3563"/>
  <c r="X3563"/>
  <c r="I3564"/>
  <c r="J3564" s="1"/>
  <c r="N3564"/>
  <c r="O3564" s="1"/>
  <c r="X3564"/>
  <c r="I3565"/>
  <c r="J3565"/>
  <c r="N3565"/>
  <c r="O3565"/>
  <c r="X3565"/>
  <c r="I3566"/>
  <c r="J3566" s="1"/>
  <c r="N3566"/>
  <c r="O3566" s="1"/>
  <c r="X3566"/>
  <c r="F3567"/>
  <c r="G3567"/>
  <c r="H3567"/>
  <c r="L3567"/>
  <c r="M3567"/>
  <c r="Q3567"/>
  <c r="R3567"/>
  <c r="U3567"/>
  <c r="V3567"/>
  <c r="W3567"/>
  <c r="I3568"/>
  <c r="J3568" s="1"/>
  <c r="N3568"/>
  <c r="O3568" s="1"/>
  <c r="S3568"/>
  <c r="T3568" s="1"/>
  <c r="I3569"/>
  <c r="J3569"/>
  <c r="N3569"/>
  <c r="O3569"/>
  <c r="S3569"/>
  <c r="T3569"/>
  <c r="X3569" s="1"/>
  <c r="I3570"/>
  <c r="J3570" s="1"/>
  <c r="N3570"/>
  <c r="O3570" s="1"/>
  <c r="S3570"/>
  <c r="T3570" s="1"/>
  <c r="X3570" s="1"/>
  <c r="I3571"/>
  <c r="J3571"/>
  <c r="N3571"/>
  <c r="O3571"/>
  <c r="S3571"/>
  <c r="T3571"/>
  <c r="X3571" s="1"/>
  <c r="I3572"/>
  <c r="J3572" s="1"/>
  <c r="N3572"/>
  <c r="O3572" s="1"/>
  <c r="S3572"/>
  <c r="T3572" s="1"/>
  <c r="X3572" s="1"/>
  <c r="I3573"/>
  <c r="J3573"/>
  <c r="N3573"/>
  <c r="O3573"/>
  <c r="S3573"/>
  <c r="T3573"/>
  <c r="X3573" s="1"/>
  <c r="I3574"/>
  <c r="J3574" s="1"/>
  <c r="N3574"/>
  <c r="O3574" s="1"/>
  <c r="S3574"/>
  <c r="T3574" s="1"/>
  <c r="X3574" s="1"/>
  <c r="I3575"/>
  <c r="J3575"/>
  <c r="N3575"/>
  <c r="O3575"/>
  <c r="S3575"/>
  <c r="T3575"/>
  <c r="X3575" s="1"/>
  <c r="I3576"/>
  <c r="J3576" s="1"/>
  <c r="N3576"/>
  <c r="O3576" s="1"/>
  <c r="X3576"/>
  <c r="I3577"/>
  <c r="J3577"/>
  <c r="N3577"/>
  <c r="O3577"/>
  <c r="X3577"/>
  <c r="I3578"/>
  <c r="J3578" s="1"/>
  <c r="N3578"/>
  <c r="O3578" s="1"/>
  <c r="X3578"/>
  <c r="I3579"/>
  <c r="J3579"/>
  <c r="N3579"/>
  <c r="O3579"/>
  <c r="S3579"/>
  <c r="T3579"/>
  <c r="X3579" s="1"/>
  <c r="I3580"/>
  <c r="J3580" s="1"/>
  <c r="N3580"/>
  <c r="O3580" s="1"/>
  <c r="X3580"/>
  <c r="I3581"/>
  <c r="J3581"/>
  <c r="N3581"/>
  <c r="O3581"/>
  <c r="S3581"/>
  <c r="T3581"/>
  <c r="X3581" s="1"/>
  <c r="I3582"/>
  <c r="J3582" s="1"/>
  <c r="N3582"/>
  <c r="O3582" s="1"/>
  <c r="S3582"/>
  <c r="T3582" s="1"/>
  <c r="X3582" s="1"/>
  <c r="I3583"/>
  <c r="J3583"/>
  <c r="N3583"/>
  <c r="O3583"/>
  <c r="X3583"/>
  <c r="I3584"/>
  <c r="J3584" s="1"/>
  <c r="N3584"/>
  <c r="O3584" s="1"/>
  <c r="S3584"/>
  <c r="T3584" s="1"/>
  <c r="X3584" s="1"/>
  <c r="F3585"/>
  <c r="G3585"/>
  <c r="H3585"/>
  <c r="L3585"/>
  <c r="L3665" s="1"/>
  <c r="M3585"/>
  <c r="X3585"/>
  <c r="I3586"/>
  <c r="J3586"/>
  <c r="N3586"/>
  <c r="O3586"/>
  <c r="O3585" s="1"/>
  <c r="X3586"/>
  <c r="I3587"/>
  <c r="J3587" s="1"/>
  <c r="N3587"/>
  <c r="O3587" s="1"/>
  <c r="X3587"/>
  <c r="I3588"/>
  <c r="J3588"/>
  <c r="N3588"/>
  <c r="O3588"/>
  <c r="X3588"/>
  <c r="F3589"/>
  <c r="F3665" s="1"/>
  <c r="G3589"/>
  <c r="H3589"/>
  <c r="H3665" s="1"/>
  <c r="L3589"/>
  <c r="M3589"/>
  <c r="X3589"/>
  <c r="I3590"/>
  <c r="I3589" s="1"/>
  <c r="J3589" s="1"/>
  <c r="N3590"/>
  <c r="N3589" s="1"/>
  <c r="X3590"/>
  <c r="I3591"/>
  <c r="J3591"/>
  <c r="N3591"/>
  <c r="O3591"/>
  <c r="X3591"/>
  <c r="I3592"/>
  <c r="J3592" s="1"/>
  <c r="N3592"/>
  <c r="O3592" s="1"/>
  <c r="X3592"/>
  <c r="I3593"/>
  <c r="J3593"/>
  <c r="N3593"/>
  <c r="O3593"/>
  <c r="X3593"/>
  <c r="I3594"/>
  <c r="J3594" s="1"/>
  <c r="N3594"/>
  <c r="O3594" s="1"/>
  <c r="X3594"/>
  <c r="F3595"/>
  <c r="G3595"/>
  <c r="H3595"/>
  <c r="L3595"/>
  <c r="M3595"/>
  <c r="X3595"/>
  <c r="I3596"/>
  <c r="J3596"/>
  <c r="N3596"/>
  <c r="O3596"/>
  <c r="O3595" s="1"/>
  <c r="X3596"/>
  <c r="I3597"/>
  <c r="J3597" s="1"/>
  <c r="N3597"/>
  <c r="O3597" s="1"/>
  <c r="X3597"/>
  <c r="I3598"/>
  <c r="J3598"/>
  <c r="N3598"/>
  <c r="O3598"/>
  <c r="X3598"/>
  <c r="I3599"/>
  <c r="J3599" s="1"/>
  <c r="N3599"/>
  <c r="O3599" s="1"/>
  <c r="X3599"/>
  <c r="I3600"/>
  <c r="J3600"/>
  <c r="N3600"/>
  <c r="O3600"/>
  <c r="X3600"/>
  <c r="I3601"/>
  <c r="J3601" s="1"/>
  <c r="N3601"/>
  <c r="O3601" s="1"/>
  <c r="X3601"/>
  <c r="F3602"/>
  <c r="G3602"/>
  <c r="H3602"/>
  <c r="L3602"/>
  <c r="M3602"/>
  <c r="X3602"/>
  <c r="I3603"/>
  <c r="J3603"/>
  <c r="N3603"/>
  <c r="O3603"/>
  <c r="O3602" s="1"/>
  <c r="X3603"/>
  <c r="I3604"/>
  <c r="J3604" s="1"/>
  <c r="N3604"/>
  <c r="O3604" s="1"/>
  <c r="X3604"/>
  <c r="I3605"/>
  <c r="J3605"/>
  <c r="N3605"/>
  <c r="O3605"/>
  <c r="X3605"/>
  <c r="I3606"/>
  <c r="J3606" s="1"/>
  <c r="N3606"/>
  <c r="O3606" s="1"/>
  <c r="X3606"/>
  <c r="I3607"/>
  <c r="J3607"/>
  <c r="N3607"/>
  <c r="O3607"/>
  <c r="X3607"/>
  <c r="I3608"/>
  <c r="J3608" s="1"/>
  <c r="N3608"/>
  <c r="O3608" s="1"/>
  <c r="X3608"/>
  <c r="I3609"/>
  <c r="J3609"/>
  <c r="N3609"/>
  <c r="O3609"/>
  <c r="X3609"/>
  <c r="I3610"/>
  <c r="J3610" s="1"/>
  <c r="N3610"/>
  <c r="O3610" s="1"/>
  <c r="X3610"/>
  <c r="F3611"/>
  <c r="G3611"/>
  <c r="H3611"/>
  <c r="X3611"/>
  <c r="I3612"/>
  <c r="J3612"/>
  <c r="X3612"/>
  <c r="I3613"/>
  <c r="J3613" s="1"/>
  <c r="X3613"/>
  <c r="I3614"/>
  <c r="J3614"/>
  <c r="X3614"/>
  <c r="I3615"/>
  <c r="J3615" s="1"/>
  <c r="X3615"/>
  <c r="I3616"/>
  <c r="J3616"/>
  <c r="X3616"/>
  <c r="I3617"/>
  <c r="J3617" s="1"/>
  <c r="X3617"/>
  <c r="I3618"/>
  <c r="J3618"/>
  <c r="N3618"/>
  <c r="O3618"/>
  <c r="S3618"/>
  <c r="T3618"/>
  <c r="X3618" s="1"/>
  <c r="I3619"/>
  <c r="J3619" s="1"/>
  <c r="N3619"/>
  <c r="O3619" s="1"/>
  <c r="X3619"/>
  <c r="I3620"/>
  <c r="J3620"/>
  <c r="X3620"/>
  <c r="F3621"/>
  <c r="G3621"/>
  <c r="H3621"/>
  <c r="L3621"/>
  <c r="M3621"/>
  <c r="Q3621"/>
  <c r="R3621"/>
  <c r="U3621"/>
  <c r="V3621"/>
  <c r="W3621"/>
  <c r="I3622"/>
  <c r="I3621" s="1"/>
  <c r="J3621" s="1"/>
  <c r="J3622"/>
  <c r="N3622"/>
  <c r="N3621" s="1"/>
  <c r="O3622"/>
  <c r="S3622"/>
  <c r="S3621" s="1"/>
  <c r="T3622"/>
  <c r="X3622" s="1"/>
  <c r="I3623"/>
  <c r="J3623" s="1"/>
  <c r="N3623"/>
  <c r="O3623" s="1"/>
  <c r="S3623"/>
  <c r="T3623" s="1"/>
  <c r="X3623" s="1"/>
  <c r="I3624"/>
  <c r="J3624"/>
  <c r="N3624"/>
  <c r="O3624"/>
  <c r="S3624"/>
  <c r="T3624"/>
  <c r="X3624" s="1"/>
  <c r="I3625"/>
  <c r="J3625" s="1"/>
  <c r="N3625"/>
  <c r="O3625" s="1"/>
  <c r="S3625"/>
  <c r="T3625" s="1"/>
  <c r="X3625" s="1"/>
  <c r="I3626"/>
  <c r="J3626"/>
  <c r="N3626"/>
  <c r="O3626"/>
  <c r="S3626"/>
  <c r="T3626"/>
  <c r="X3626" s="1"/>
  <c r="I3627"/>
  <c r="J3627" s="1"/>
  <c r="N3627"/>
  <c r="O3627" s="1"/>
  <c r="S3627"/>
  <c r="T3627" s="1"/>
  <c r="X3627" s="1"/>
  <c r="F3628"/>
  <c r="G3628"/>
  <c r="H3628"/>
  <c r="L3628"/>
  <c r="M3628"/>
  <c r="Q3628"/>
  <c r="Q3665" s="1"/>
  <c r="R3628"/>
  <c r="U3628"/>
  <c r="U3665" s="1"/>
  <c r="V3628"/>
  <c r="W3628"/>
  <c r="W3665" s="1"/>
  <c r="I3629"/>
  <c r="J3629" s="1"/>
  <c r="N3629"/>
  <c r="O3629" s="1"/>
  <c r="O3628" s="1"/>
  <c r="S3629"/>
  <c r="T3629" s="1"/>
  <c r="I3630"/>
  <c r="J3630"/>
  <c r="N3630"/>
  <c r="O3630"/>
  <c r="S3630"/>
  <c r="T3630"/>
  <c r="X3630" s="1"/>
  <c r="I3631"/>
  <c r="J3631" s="1"/>
  <c r="N3631"/>
  <c r="O3631" s="1"/>
  <c r="S3631"/>
  <c r="T3631" s="1"/>
  <c r="X3631" s="1"/>
  <c r="I3632"/>
  <c r="J3632"/>
  <c r="N3632"/>
  <c r="O3632"/>
  <c r="S3632"/>
  <c r="T3632"/>
  <c r="X3632" s="1"/>
  <c r="I3633"/>
  <c r="J3633" s="1"/>
  <c r="N3633"/>
  <c r="O3633" s="1"/>
  <c r="S3633"/>
  <c r="T3633" s="1"/>
  <c r="X3633" s="1"/>
  <c r="I3634"/>
  <c r="J3634"/>
  <c r="N3634"/>
  <c r="O3634"/>
  <c r="S3634"/>
  <c r="T3634"/>
  <c r="X3634" s="1"/>
  <c r="F3635"/>
  <c r="G3635"/>
  <c r="H3635"/>
  <c r="X3635"/>
  <c r="I3636"/>
  <c r="I3635" s="1"/>
  <c r="J3635" s="1"/>
  <c r="X3636"/>
  <c r="I3637"/>
  <c r="J3637"/>
  <c r="X3637"/>
  <c r="I3638"/>
  <c r="J3638" s="1"/>
  <c r="N3638"/>
  <c r="O3638" s="1"/>
  <c r="S3638"/>
  <c r="T3638" s="1"/>
  <c r="X3638" s="1"/>
  <c r="F3639"/>
  <c r="G3639"/>
  <c r="H3639"/>
  <c r="L3639"/>
  <c r="M3639"/>
  <c r="Q3639"/>
  <c r="R3639"/>
  <c r="U3639"/>
  <c r="V3639"/>
  <c r="W3639"/>
  <c r="I3640"/>
  <c r="J3640" s="1"/>
  <c r="N3640"/>
  <c r="O3640" s="1"/>
  <c r="S3640"/>
  <c r="T3640" s="1"/>
  <c r="I3641"/>
  <c r="J3641"/>
  <c r="N3641"/>
  <c r="O3641"/>
  <c r="S3641"/>
  <c r="T3641"/>
  <c r="X3641" s="1"/>
  <c r="I3642"/>
  <c r="J3642" s="1"/>
  <c r="N3642"/>
  <c r="O3642" s="1"/>
  <c r="S3642"/>
  <c r="T3642" s="1"/>
  <c r="X3642" s="1"/>
  <c r="I3643"/>
  <c r="J3643"/>
  <c r="N3643"/>
  <c r="O3643"/>
  <c r="S3643"/>
  <c r="T3643"/>
  <c r="X3643" s="1"/>
  <c r="I3644"/>
  <c r="J3644" s="1"/>
  <c r="N3644"/>
  <c r="O3644" s="1"/>
  <c r="S3644"/>
  <c r="T3644" s="1"/>
  <c r="X3644" s="1"/>
  <c r="I3645"/>
  <c r="J3645"/>
  <c r="N3645"/>
  <c r="O3645"/>
  <c r="S3645"/>
  <c r="T3645"/>
  <c r="X3645" s="1"/>
  <c r="I3646"/>
  <c r="J3646" s="1"/>
  <c r="N3646"/>
  <c r="O3646" s="1"/>
  <c r="S3646"/>
  <c r="T3646" s="1"/>
  <c r="X3646" s="1"/>
  <c r="F3647"/>
  <c r="G3647"/>
  <c r="H3647"/>
  <c r="L3647"/>
  <c r="M3647"/>
  <c r="Q3647"/>
  <c r="R3647"/>
  <c r="U3647"/>
  <c r="V3647"/>
  <c r="W3647"/>
  <c r="I3648"/>
  <c r="J3648" s="1"/>
  <c r="N3648"/>
  <c r="O3648" s="1"/>
  <c r="O3647" s="1"/>
  <c r="S3648"/>
  <c r="T3648" s="1"/>
  <c r="I3649"/>
  <c r="J3649"/>
  <c r="N3649"/>
  <c r="O3649"/>
  <c r="S3649"/>
  <c r="T3649"/>
  <c r="X3649" s="1"/>
  <c r="I3650"/>
  <c r="J3650" s="1"/>
  <c r="N3650"/>
  <c r="O3650" s="1"/>
  <c r="S3650"/>
  <c r="T3650" s="1"/>
  <c r="X3650" s="1"/>
  <c r="F3651"/>
  <c r="G3651"/>
  <c r="H3651"/>
  <c r="L3651"/>
  <c r="M3651"/>
  <c r="Q3651"/>
  <c r="R3651"/>
  <c r="U3651"/>
  <c r="V3651"/>
  <c r="W3651"/>
  <c r="I3652"/>
  <c r="J3652" s="1"/>
  <c r="N3652"/>
  <c r="O3652" s="1"/>
  <c r="S3652"/>
  <c r="T3652" s="1"/>
  <c r="I3653"/>
  <c r="J3653"/>
  <c r="N3653"/>
  <c r="O3653"/>
  <c r="S3653"/>
  <c r="T3653"/>
  <c r="X3653" s="1"/>
  <c r="I3654"/>
  <c r="J3654" s="1"/>
  <c r="N3654"/>
  <c r="O3654" s="1"/>
  <c r="S3654"/>
  <c r="T3654" s="1"/>
  <c r="X3654" s="1"/>
  <c r="I3655"/>
  <c r="J3655"/>
  <c r="N3655"/>
  <c r="O3655"/>
  <c r="S3655"/>
  <c r="T3655"/>
  <c r="X3655" s="1"/>
  <c r="F3656"/>
  <c r="G3656"/>
  <c r="H3656"/>
  <c r="L3656"/>
  <c r="M3656"/>
  <c r="Q3656"/>
  <c r="R3656"/>
  <c r="U3656"/>
  <c r="V3656"/>
  <c r="W3656"/>
  <c r="I3657"/>
  <c r="I3656" s="1"/>
  <c r="J3656" s="1"/>
  <c r="J3657"/>
  <c r="N3657"/>
  <c r="N3656" s="1"/>
  <c r="O3657"/>
  <c r="S3657"/>
  <c r="S3656" s="1"/>
  <c r="T3657"/>
  <c r="X3657" s="1"/>
  <c r="I3658"/>
  <c r="J3658" s="1"/>
  <c r="N3658"/>
  <c r="O3658" s="1"/>
  <c r="S3658"/>
  <c r="T3658" s="1"/>
  <c r="X3658" s="1"/>
  <c r="I3659"/>
  <c r="J3659"/>
  <c r="X3659"/>
  <c r="J3660"/>
  <c r="I3661"/>
  <c r="J3661"/>
  <c r="N3661"/>
  <c r="O3661"/>
  <c r="S3661"/>
  <c r="T3661"/>
  <c r="X3661" s="1"/>
  <c r="J3662"/>
  <c r="J3663"/>
  <c r="J3664"/>
  <c r="G3665"/>
  <c r="K3665"/>
  <c r="M3665"/>
  <c r="R3665"/>
  <c r="V3665"/>
  <c r="J3669"/>
  <c r="B3672"/>
  <c r="B3674"/>
  <c r="E3674"/>
  <c r="F3674"/>
  <c r="B3675"/>
  <c r="F3675"/>
  <c r="B3677"/>
  <c r="F3677"/>
  <c r="B3678"/>
  <c r="C3684"/>
  <c r="C3685"/>
  <c r="F3688"/>
  <c r="F3804" s="1"/>
  <c r="G3688"/>
  <c r="H3688"/>
  <c r="H3804" s="1"/>
  <c r="L3688"/>
  <c r="M3688"/>
  <c r="X3688"/>
  <c r="I3689"/>
  <c r="I3688" s="1"/>
  <c r="N3689"/>
  <c r="N3688" s="1"/>
  <c r="X3689"/>
  <c r="I3690"/>
  <c r="J3690"/>
  <c r="N3690"/>
  <c r="O3690"/>
  <c r="X3690"/>
  <c r="F3691"/>
  <c r="G3691"/>
  <c r="H3691"/>
  <c r="L3691"/>
  <c r="M3691"/>
  <c r="X3691"/>
  <c r="I3692"/>
  <c r="I3691" s="1"/>
  <c r="J3691" s="1"/>
  <c r="N3692"/>
  <c r="N3691" s="1"/>
  <c r="X3692"/>
  <c r="I3693"/>
  <c r="J3693"/>
  <c r="N3693"/>
  <c r="O3693"/>
  <c r="X3693"/>
  <c r="I3694"/>
  <c r="J3694" s="1"/>
  <c r="N3694"/>
  <c r="O3694" s="1"/>
  <c r="X3694"/>
  <c r="I3695"/>
  <c r="J3695"/>
  <c r="N3695"/>
  <c r="O3695"/>
  <c r="X3695"/>
  <c r="I3696"/>
  <c r="J3696" s="1"/>
  <c r="N3696"/>
  <c r="O3696" s="1"/>
  <c r="X3696"/>
  <c r="F3697"/>
  <c r="G3697"/>
  <c r="H3697"/>
  <c r="L3697"/>
  <c r="L3804" s="1"/>
  <c r="M3697"/>
  <c r="X3697"/>
  <c r="I3698"/>
  <c r="J3698"/>
  <c r="N3698"/>
  <c r="O3698"/>
  <c r="X3698"/>
  <c r="I3699"/>
  <c r="J3699" s="1"/>
  <c r="N3699"/>
  <c r="O3699" s="1"/>
  <c r="X3699"/>
  <c r="I3700"/>
  <c r="J3700"/>
  <c r="N3700"/>
  <c r="O3700"/>
  <c r="X3700"/>
  <c r="I3701"/>
  <c r="J3701" s="1"/>
  <c r="N3701"/>
  <c r="O3701" s="1"/>
  <c r="X3701"/>
  <c r="I3702"/>
  <c r="J3702"/>
  <c r="N3702"/>
  <c r="O3702"/>
  <c r="X3702"/>
  <c r="I3703"/>
  <c r="J3703" s="1"/>
  <c r="N3703"/>
  <c r="O3703" s="1"/>
  <c r="X3703"/>
  <c r="I3704"/>
  <c r="J3704"/>
  <c r="N3704"/>
  <c r="O3704"/>
  <c r="X3704"/>
  <c r="I3705"/>
  <c r="J3705" s="1"/>
  <c r="N3705"/>
  <c r="O3705" s="1"/>
  <c r="X3705"/>
  <c r="F3706"/>
  <c r="G3706"/>
  <c r="H3706"/>
  <c r="L3706"/>
  <c r="M3706"/>
  <c r="Q3706"/>
  <c r="Q3804" s="1"/>
  <c r="R3706"/>
  <c r="U3706"/>
  <c r="U3804" s="1"/>
  <c r="V3706"/>
  <c r="W3706"/>
  <c r="W3804" s="1"/>
  <c r="I3707"/>
  <c r="J3707" s="1"/>
  <c r="N3707"/>
  <c r="O3707" s="1"/>
  <c r="S3707"/>
  <c r="T3707" s="1"/>
  <c r="I3708"/>
  <c r="J3708"/>
  <c r="N3708"/>
  <c r="O3708"/>
  <c r="S3708"/>
  <c r="T3708"/>
  <c r="X3708" s="1"/>
  <c r="I3709"/>
  <c r="J3709" s="1"/>
  <c r="N3709"/>
  <c r="O3709" s="1"/>
  <c r="S3709"/>
  <c r="T3709" s="1"/>
  <c r="X3709" s="1"/>
  <c r="I3710"/>
  <c r="J3710"/>
  <c r="N3710"/>
  <c r="O3710"/>
  <c r="S3710"/>
  <c r="T3710"/>
  <c r="X3710" s="1"/>
  <c r="I3711"/>
  <c r="J3711" s="1"/>
  <c r="N3711"/>
  <c r="O3711" s="1"/>
  <c r="S3711"/>
  <c r="T3711" s="1"/>
  <c r="X3711" s="1"/>
  <c r="I3712"/>
  <c r="J3712"/>
  <c r="N3712"/>
  <c r="O3712"/>
  <c r="S3712"/>
  <c r="T3712"/>
  <c r="X3712" s="1"/>
  <c r="I3713"/>
  <c r="J3713" s="1"/>
  <c r="N3713"/>
  <c r="O3713" s="1"/>
  <c r="S3713"/>
  <c r="T3713" s="1"/>
  <c r="X3713" s="1"/>
  <c r="I3714"/>
  <c r="J3714"/>
  <c r="N3714"/>
  <c r="O3714"/>
  <c r="S3714"/>
  <c r="T3714"/>
  <c r="X3714" s="1"/>
  <c r="I3715"/>
  <c r="J3715" s="1"/>
  <c r="N3715"/>
  <c r="O3715" s="1"/>
  <c r="X3715"/>
  <c r="I3716"/>
  <c r="J3716"/>
  <c r="N3716"/>
  <c r="O3716"/>
  <c r="X3716"/>
  <c r="I3717"/>
  <c r="J3717" s="1"/>
  <c r="N3717"/>
  <c r="O3717" s="1"/>
  <c r="X3717"/>
  <c r="I3718"/>
  <c r="J3718"/>
  <c r="N3718"/>
  <c r="O3718"/>
  <c r="S3718"/>
  <c r="T3718"/>
  <c r="X3718" s="1"/>
  <c r="I3719"/>
  <c r="J3719" s="1"/>
  <c r="N3719"/>
  <c r="O3719" s="1"/>
  <c r="X3719"/>
  <c r="I3720"/>
  <c r="J3720"/>
  <c r="N3720"/>
  <c r="O3720"/>
  <c r="S3720"/>
  <c r="T3720"/>
  <c r="X3720" s="1"/>
  <c r="I3721"/>
  <c r="J3721" s="1"/>
  <c r="N3721"/>
  <c r="O3721" s="1"/>
  <c r="S3721"/>
  <c r="T3721" s="1"/>
  <c r="X3721" s="1"/>
  <c r="I3722"/>
  <c r="J3722"/>
  <c r="N3722"/>
  <c r="O3722"/>
  <c r="X3722"/>
  <c r="I3723"/>
  <c r="J3723" s="1"/>
  <c r="N3723"/>
  <c r="O3723" s="1"/>
  <c r="S3723"/>
  <c r="T3723" s="1"/>
  <c r="X3723" s="1"/>
  <c r="F3724"/>
  <c r="G3724"/>
  <c r="H3724"/>
  <c r="L3724"/>
  <c r="M3724"/>
  <c r="X3724"/>
  <c r="I3725"/>
  <c r="J3725"/>
  <c r="N3725"/>
  <c r="O3725"/>
  <c r="O3724" s="1"/>
  <c r="X3725"/>
  <c r="I3726"/>
  <c r="J3726" s="1"/>
  <c r="N3726"/>
  <c r="O3726" s="1"/>
  <c r="X3726"/>
  <c r="I3727"/>
  <c r="J3727"/>
  <c r="N3727"/>
  <c r="O3727"/>
  <c r="X3727"/>
  <c r="F3728"/>
  <c r="G3728"/>
  <c r="H3728"/>
  <c r="L3728"/>
  <c r="M3728"/>
  <c r="X3728"/>
  <c r="I3729"/>
  <c r="I3728" s="1"/>
  <c r="J3728" s="1"/>
  <c r="N3729"/>
  <c r="N3728" s="1"/>
  <c r="X3729"/>
  <c r="I3730"/>
  <c r="J3730"/>
  <c r="N3730"/>
  <c r="O3730"/>
  <c r="X3730"/>
  <c r="I3731"/>
  <c r="J3731" s="1"/>
  <c r="N3731"/>
  <c r="O3731" s="1"/>
  <c r="X3731"/>
  <c r="I3732"/>
  <c r="J3732"/>
  <c r="N3732"/>
  <c r="O3732"/>
  <c r="X3732"/>
  <c r="I3733"/>
  <c r="J3733" s="1"/>
  <c r="N3733"/>
  <c r="O3733" s="1"/>
  <c r="X3733"/>
  <c r="F3734"/>
  <c r="G3734"/>
  <c r="H3734"/>
  <c r="L3734"/>
  <c r="M3734"/>
  <c r="X3734"/>
  <c r="I3735"/>
  <c r="J3735"/>
  <c r="N3735"/>
  <c r="O3735"/>
  <c r="O3734" s="1"/>
  <c r="X3735"/>
  <c r="I3736"/>
  <c r="J3736" s="1"/>
  <c r="N3736"/>
  <c r="O3736" s="1"/>
  <c r="X3736"/>
  <c r="I3737"/>
  <c r="J3737"/>
  <c r="N3737"/>
  <c r="O3737"/>
  <c r="X3737"/>
  <c r="I3738"/>
  <c r="J3738" s="1"/>
  <c r="N3738"/>
  <c r="O3738" s="1"/>
  <c r="X3738"/>
  <c r="I3739"/>
  <c r="J3739"/>
  <c r="N3739"/>
  <c r="O3739"/>
  <c r="X3739"/>
  <c r="I3740"/>
  <c r="J3740" s="1"/>
  <c r="N3740"/>
  <c r="O3740" s="1"/>
  <c r="X3740"/>
  <c r="F3741"/>
  <c r="G3741"/>
  <c r="H3741"/>
  <c r="L3741"/>
  <c r="M3741"/>
  <c r="X3741"/>
  <c r="I3742"/>
  <c r="J3742"/>
  <c r="N3742"/>
  <c r="O3742"/>
  <c r="O3741" s="1"/>
  <c r="X3742"/>
  <c r="I3743"/>
  <c r="J3743" s="1"/>
  <c r="N3743"/>
  <c r="O3743" s="1"/>
  <c r="X3743"/>
  <c r="I3744"/>
  <c r="J3744"/>
  <c r="N3744"/>
  <c r="O3744"/>
  <c r="X3744"/>
  <c r="I3745"/>
  <c r="J3745" s="1"/>
  <c r="N3745"/>
  <c r="O3745" s="1"/>
  <c r="X3745"/>
  <c r="I3746"/>
  <c r="J3746"/>
  <c r="N3746"/>
  <c r="O3746"/>
  <c r="X3746"/>
  <c r="I3747"/>
  <c r="J3747" s="1"/>
  <c r="N3747"/>
  <c r="O3747" s="1"/>
  <c r="X3747"/>
  <c r="I3748"/>
  <c r="J3748"/>
  <c r="N3748"/>
  <c r="O3748"/>
  <c r="X3748"/>
  <c r="I3749"/>
  <c r="J3749" s="1"/>
  <c r="N3749"/>
  <c r="O3749" s="1"/>
  <c r="X3749"/>
  <c r="F3750"/>
  <c r="G3750"/>
  <c r="H3750"/>
  <c r="X3750"/>
  <c r="I3751"/>
  <c r="J3751"/>
  <c r="X3751"/>
  <c r="I3752"/>
  <c r="J3752" s="1"/>
  <c r="X3752"/>
  <c r="I3753"/>
  <c r="J3753"/>
  <c r="X3753"/>
  <c r="I3754"/>
  <c r="J3754" s="1"/>
  <c r="X3754"/>
  <c r="I3755"/>
  <c r="J3755"/>
  <c r="X3755"/>
  <c r="I3756"/>
  <c r="J3756" s="1"/>
  <c r="X3756"/>
  <c r="I3757"/>
  <c r="J3757"/>
  <c r="N3757"/>
  <c r="O3757"/>
  <c r="S3757"/>
  <c r="T3757"/>
  <c r="X3757" s="1"/>
  <c r="I3758"/>
  <c r="J3758" s="1"/>
  <c r="N3758"/>
  <c r="O3758" s="1"/>
  <c r="X3758"/>
  <c r="I3759"/>
  <c r="J3759"/>
  <c r="X3759"/>
  <c r="F3760"/>
  <c r="G3760"/>
  <c r="H3760"/>
  <c r="L3760"/>
  <c r="M3760"/>
  <c r="Q3760"/>
  <c r="R3760"/>
  <c r="U3760"/>
  <c r="V3760"/>
  <c r="W3760"/>
  <c r="I3761"/>
  <c r="I3760" s="1"/>
  <c r="J3760" s="1"/>
  <c r="J3761"/>
  <c r="N3761"/>
  <c r="N3760" s="1"/>
  <c r="O3761"/>
  <c r="S3761"/>
  <c r="S3760" s="1"/>
  <c r="T3761"/>
  <c r="X3761" s="1"/>
  <c r="I3762"/>
  <c r="J3762" s="1"/>
  <c r="N3762"/>
  <c r="O3762" s="1"/>
  <c r="S3762"/>
  <c r="T3762" s="1"/>
  <c r="X3762" s="1"/>
  <c r="I3763"/>
  <c r="J3763"/>
  <c r="N3763"/>
  <c r="O3763"/>
  <c r="S3763"/>
  <c r="T3763"/>
  <c r="X3763" s="1"/>
  <c r="I3764"/>
  <c r="J3764" s="1"/>
  <c r="N3764"/>
  <c r="O3764" s="1"/>
  <c r="S3764"/>
  <c r="T3764" s="1"/>
  <c r="X3764" s="1"/>
  <c r="I3765"/>
  <c r="J3765"/>
  <c r="N3765"/>
  <c r="O3765"/>
  <c r="S3765"/>
  <c r="T3765"/>
  <c r="X3765" s="1"/>
  <c r="I3766"/>
  <c r="J3766" s="1"/>
  <c r="N3766"/>
  <c r="O3766" s="1"/>
  <c r="S3766"/>
  <c r="T3766" s="1"/>
  <c r="X3766" s="1"/>
  <c r="F3767"/>
  <c r="G3767"/>
  <c r="H3767"/>
  <c r="L3767"/>
  <c r="M3767"/>
  <c r="Q3767"/>
  <c r="R3767"/>
  <c r="U3767"/>
  <c r="V3767"/>
  <c r="W3767"/>
  <c r="I3768"/>
  <c r="J3768" s="1"/>
  <c r="N3768"/>
  <c r="O3768" s="1"/>
  <c r="O3767" s="1"/>
  <c r="S3768"/>
  <c r="T3768" s="1"/>
  <c r="I3769"/>
  <c r="J3769"/>
  <c r="N3769"/>
  <c r="O3769"/>
  <c r="S3769"/>
  <c r="T3769"/>
  <c r="X3769" s="1"/>
  <c r="I3770"/>
  <c r="J3770" s="1"/>
  <c r="N3770"/>
  <c r="O3770" s="1"/>
  <c r="S3770"/>
  <c r="T3770" s="1"/>
  <c r="X3770" s="1"/>
  <c r="I3771"/>
  <c r="J3771"/>
  <c r="N3771"/>
  <c r="O3771"/>
  <c r="S3771"/>
  <c r="T3771"/>
  <c r="X3771" s="1"/>
  <c r="I3772"/>
  <c r="J3772" s="1"/>
  <c r="N3772"/>
  <c r="O3772" s="1"/>
  <c r="S3772"/>
  <c r="T3772" s="1"/>
  <c r="X3772" s="1"/>
  <c r="I3773"/>
  <c r="J3773"/>
  <c r="N3773"/>
  <c r="O3773"/>
  <c r="S3773"/>
  <c r="T3773"/>
  <c r="X3773" s="1"/>
  <c r="F3774"/>
  <c r="G3774"/>
  <c r="H3774"/>
  <c r="X3774"/>
  <c r="I3775"/>
  <c r="I3774" s="1"/>
  <c r="J3774" s="1"/>
  <c r="X3775"/>
  <c r="I3776"/>
  <c r="J3776"/>
  <c r="X3776"/>
  <c r="I3777"/>
  <c r="J3777" s="1"/>
  <c r="N3777"/>
  <c r="O3777" s="1"/>
  <c r="S3777"/>
  <c r="T3777" s="1"/>
  <c r="X3777" s="1"/>
  <c r="F3778"/>
  <c r="G3778"/>
  <c r="H3778"/>
  <c r="L3778"/>
  <c r="M3778"/>
  <c r="Q3778"/>
  <c r="R3778"/>
  <c r="U3778"/>
  <c r="V3778"/>
  <c r="W3778"/>
  <c r="I3779"/>
  <c r="J3779" s="1"/>
  <c r="N3779"/>
  <c r="O3779" s="1"/>
  <c r="S3779"/>
  <c r="T3779" s="1"/>
  <c r="I3780"/>
  <c r="J3780"/>
  <c r="N3780"/>
  <c r="O3780"/>
  <c r="S3780"/>
  <c r="T3780"/>
  <c r="X3780" s="1"/>
  <c r="I3781"/>
  <c r="J3781" s="1"/>
  <c r="N3781"/>
  <c r="O3781" s="1"/>
  <c r="S3781"/>
  <c r="T3781" s="1"/>
  <c r="X3781" s="1"/>
  <c r="I3782"/>
  <c r="J3782"/>
  <c r="N3782"/>
  <c r="O3782"/>
  <c r="S3782"/>
  <c r="T3782"/>
  <c r="X3782" s="1"/>
  <c r="I3783"/>
  <c r="J3783" s="1"/>
  <c r="N3783"/>
  <c r="O3783" s="1"/>
  <c r="S3783"/>
  <c r="T3783" s="1"/>
  <c r="X3783" s="1"/>
  <c r="I3784"/>
  <c r="J3784"/>
  <c r="N3784"/>
  <c r="O3784"/>
  <c r="S3784"/>
  <c r="T3784"/>
  <c r="X3784" s="1"/>
  <c r="I3785"/>
  <c r="J3785" s="1"/>
  <c r="N3785"/>
  <c r="O3785" s="1"/>
  <c r="S3785"/>
  <c r="T3785" s="1"/>
  <c r="X3785" s="1"/>
  <c r="F3786"/>
  <c r="G3786"/>
  <c r="H3786"/>
  <c r="L3786"/>
  <c r="M3786"/>
  <c r="Q3786"/>
  <c r="R3786"/>
  <c r="U3786"/>
  <c r="V3786"/>
  <c r="W3786"/>
  <c r="I3787"/>
  <c r="J3787" s="1"/>
  <c r="N3787"/>
  <c r="O3787" s="1"/>
  <c r="O3786" s="1"/>
  <c r="S3787"/>
  <c r="T3787" s="1"/>
  <c r="I3788"/>
  <c r="J3788"/>
  <c r="N3788"/>
  <c r="O3788"/>
  <c r="S3788"/>
  <c r="T3788"/>
  <c r="X3788" s="1"/>
  <c r="I3789"/>
  <c r="J3789" s="1"/>
  <c r="N3789"/>
  <c r="O3789" s="1"/>
  <c r="S3789"/>
  <c r="T3789" s="1"/>
  <c r="X3789" s="1"/>
  <c r="F3790"/>
  <c r="G3790"/>
  <c r="H3790"/>
  <c r="L3790"/>
  <c r="M3790"/>
  <c r="Q3790"/>
  <c r="R3790"/>
  <c r="U3790"/>
  <c r="V3790"/>
  <c r="W3790"/>
  <c r="I3791"/>
  <c r="J3791" s="1"/>
  <c r="N3791"/>
  <c r="O3791" s="1"/>
  <c r="S3791"/>
  <c r="T3791" s="1"/>
  <c r="I3792"/>
  <c r="J3792"/>
  <c r="N3792"/>
  <c r="O3792"/>
  <c r="S3792"/>
  <c r="T3792"/>
  <c r="X3792" s="1"/>
  <c r="I3793"/>
  <c r="J3793" s="1"/>
  <c r="N3793"/>
  <c r="O3793" s="1"/>
  <c r="S3793"/>
  <c r="T3793" s="1"/>
  <c r="X3793" s="1"/>
  <c r="I3794"/>
  <c r="J3794"/>
  <c r="N3794"/>
  <c r="O3794"/>
  <c r="S3794"/>
  <c r="T3794"/>
  <c r="X3794" s="1"/>
  <c r="F3795"/>
  <c r="G3795"/>
  <c r="H3795"/>
  <c r="L3795"/>
  <c r="M3795"/>
  <c r="Q3795"/>
  <c r="R3795"/>
  <c r="U3795"/>
  <c r="V3795"/>
  <c r="W3795"/>
  <c r="I3796"/>
  <c r="I3795" s="1"/>
  <c r="J3795" s="1"/>
  <c r="J3796"/>
  <c r="N3796"/>
  <c r="N3795" s="1"/>
  <c r="O3796"/>
  <c r="S3796"/>
  <c r="S3795" s="1"/>
  <c r="T3796"/>
  <c r="X3796" s="1"/>
  <c r="I3797"/>
  <c r="J3797" s="1"/>
  <c r="N3797"/>
  <c r="O3797" s="1"/>
  <c r="S3797"/>
  <c r="T3797" s="1"/>
  <c r="X3797" s="1"/>
  <c r="I3798"/>
  <c r="J3798"/>
  <c r="X3798"/>
  <c r="J3799"/>
  <c r="I3800"/>
  <c r="J3800"/>
  <c r="N3800"/>
  <c r="O3800"/>
  <c r="S3800"/>
  <c r="T3800"/>
  <c r="X3800" s="1"/>
  <c r="J3801"/>
  <c r="J3802"/>
  <c r="J3803"/>
  <c r="G3804"/>
  <c r="K3804"/>
  <c r="M3804"/>
  <c r="R3804"/>
  <c r="V3804"/>
  <c r="J3808"/>
  <c r="B3811"/>
  <c r="B3813"/>
  <c r="E3813"/>
  <c r="F3813"/>
  <c r="B3814"/>
  <c r="F3814"/>
  <c r="B3816"/>
  <c r="F3816"/>
  <c r="B3817"/>
  <c r="C3823"/>
  <c r="C3824"/>
  <c r="F3827"/>
  <c r="F3943" s="1"/>
  <c r="G3827"/>
  <c r="H3827"/>
  <c r="H3943" s="1"/>
  <c r="L3827"/>
  <c r="M3827"/>
  <c r="X3827"/>
  <c r="I3828"/>
  <c r="I3827" s="1"/>
  <c r="N3828"/>
  <c r="N3827" s="1"/>
  <c r="X3828"/>
  <c r="I3829"/>
  <c r="J3829"/>
  <c r="N3829"/>
  <c r="O3829"/>
  <c r="X3829"/>
  <c r="F3830"/>
  <c r="G3830"/>
  <c r="H3830"/>
  <c r="L3830"/>
  <c r="M3830"/>
  <c r="X3830"/>
  <c r="I3831"/>
  <c r="I3830" s="1"/>
  <c r="J3830" s="1"/>
  <c r="N3831"/>
  <c r="N3830" s="1"/>
  <c r="X3831"/>
  <c r="I3832"/>
  <c r="J3832"/>
  <c r="N3832"/>
  <c r="O3832"/>
  <c r="X3832"/>
  <c r="I3833"/>
  <c r="J3833" s="1"/>
  <c r="N3833"/>
  <c r="O3833" s="1"/>
  <c r="X3833"/>
  <c r="I3834"/>
  <c r="J3834"/>
  <c r="N3834"/>
  <c r="O3834"/>
  <c r="X3834"/>
  <c r="I3835"/>
  <c r="J3835" s="1"/>
  <c r="N3835"/>
  <c r="O3835" s="1"/>
  <c r="X3835"/>
  <c r="F3836"/>
  <c r="G3836"/>
  <c r="H3836"/>
  <c r="L3836"/>
  <c r="L3943" s="1"/>
  <c r="M3836"/>
  <c r="X3836"/>
  <c r="I3837"/>
  <c r="J3837"/>
  <c r="N3837"/>
  <c r="O3837"/>
  <c r="O3836" s="1"/>
  <c r="X3837"/>
  <c r="I3838"/>
  <c r="J3838" s="1"/>
  <c r="N3838"/>
  <c r="O3838" s="1"/>
  <c r="X3838"/>
  <c r="I3839"/>
  <c r="J3839"/>
  <c r="N3839"/>
  <c r="O3839"/>
  <c r="X3839"/>
  <c r="I3840"/>
  <c r="J3840" s="1"/>
  <c r="N3840"/>
  <c r="O3840" s="1"/>
  <c r="X3840"/>
  <c r="I3841"/>
  <c r="J3841"/>
  <c r="N3841"/>
  <c r="O3841"/>
  <c r="X3841"/>
  <c r="I3842"/>
  <c r="J3842" s="1"/>
  <c r="N3842"/>
  <c r="O3842" s="1"/>
  <c r="X3842"/>
  <c r="I3843"/>
  <c r="J3843"/>
  <c r="N3843"/>
  <c r="O3843"/>
  <c r="X3843"/>
  <c r="I3844"/>
  <c r="J3844" s="1"/>
  <c r="N3844"/>
  <c r="O3844" s="1"/>
  <c r="X3844"/>
  <c r="F3845"/>
  <c r="G3845"/>
  <c r="H3845"/>
  <c r="L3845"/>
  <c r="M3845"/>
  <c r="Q3845"/>
  <c r="Q3943" s="1"/>
  <c r="R3845"/>
  <c r="U3845"/>
  <c r="U3943" s="1"/>
  <c r="V3845"/>
  <c r="W3845"/>
  <c r="W3943" s="1"/>
  <c r="I3846"/>
  <c r="J3846" s="1"/>
  <c r="N3846"/>
  <c r="O3846" s="1"/>
  <c r="S3846"/>
  <c r="T3846" s="1"/>
  <c r="I3847"/>
  <c r="J3847"/>
  <c r="N3847"/>
  <c r="O3847"/>
  <c r="S3847"/>
  <c r="T3847"/>
  <c r="X3847" s="1"/>
  <c r="I3848"/>
  <c r="J3848" s="1"/>
  <c r="N3848"/>
  <c r="O3848" s="1"/>
  <c r="S3848"/>
  <c r="T3848" s="1"/>
  <c r="X3848" s="1"/>
  <c r="I3849"/>
  <c r="J3849"/>
  <c r="N3849"/>
  <c r="O3849"/>
  <c r="S3849"/>
  <c r="T3849"/>
  <c r="X3849" s="1"/>
  <c r="I3850"/>
  <c r="J3850" s="1"/>
  <c r="N3850"/>
  <c r="O3850" s="1"/>
  <c r="S3850"/>
  <c r="T3850" s="1"/>
  <c r="X3850" s="1"/>
  <c r="I3851"/>
  <c r="J3851"/>
  <c r="N3851"/>
  <c r="O3851"/>
  <c r="S3851"/>
  <c r="T3851"/>
  <c r="X3851" s="1"/>
  <c r="I3852"/>
  <c r="J3852" s="1"/>
  <c r="N3852"/>
  <c r="O3852" s="1"/>
  <c r="S3852"/>
  <c r="T3852" s="1"/>
  <c r="X3852" s="1"/>
  <c r="I3853"/>
  <c r="J3853"/>
  <c r="N3853"/>
  <c r="O3853"/>
  <c r="S3853"/>
  <c r="T3853"/>
  <c r="X3853" s="1"/>
  <c r="I3854"/>
  <c r="J3854" s="1"/>
  <c r="N3854"/>
  <c r="O3854" s="1"/>
  <c r="X3854"/>
  <c r="I3855"/>
  <c r="J3855"/>
  <c r="N3855"/>
  <c r="O3855"/>
  <c r="X3855"/>
  <c r="I3856"/>
  <c r="J3856" s="1"/>
  <c r="N3856"/>
  <c r="O3856" s="1"/>
  <c r="X3856"/>
  <c r="I3857"/>
  <c r="J3857"/>
  <c r="N3857"/>
  <c r="O3857"/>
  <c r="S3857"/>
  <c r="T3857"/>
  <c r="X3857" s="1"/>
  <c r="I3858"/>
  <c r="J3858" s="1"/>
  <c r="N3858"/>
  <c r="O3858" s="1"/>
  <c r="X3858"/>
  <c r="I3859"/>
  <c r="J3859"/>
  <c r="N3859"/>
  <c r="O3859"/>
  <c r="S3859"/>
  <c r="T3859"/>
  <c r="X3859" s="1"/>
  <c r="I3860"/>
  <c r="J3860" s="1"/>
  <c r="N3860"/>
  <c r="O3860" s="1"/>
  <c r="S3860"/>
  <c r="T3860" s="1"/>
  <c r="X3860" s="1"/>
  <c r="I3861"/>
  <c r="J3861"/>
  <c r="N3861"/>
  <c r="O3861"/>
  <c r="X3861"/>
  <c r="I3862"/>
  <c r="J3862" s="1"/>
  <c r="N3862"/>
  <c r="O3862" s="1"/>
  <c r="S3862"/>
  <c r="T3862" s="1"/>
  <c r="X3862" s="1"/>
  <c r="F3863"/>
  <c r="G3863"/>
  <c r="H3863"/>
  <c r="L3863"/>
  <c r="M3863"/>
  <c r="X3863"/>
  <c r="I3864"/>
  <c r="J3864"/>
  <c r="N3864"/>
  <c r="O3864"/>
  <c r="X3864"/>
  <c r="I3865"/>
  <c r="J3865" s="1"/>
  <c r="N3865"/>
  <c r="O3865" s="1"/>
  <c r="X3865"/>
  <c r="I3866"/>
  <c r="J3866"/>
  <c r="N3866"/>
  <c r="O3866"/>
  <c r="X3866"/>
  <c r="F3867"/>
  <c r="G3867"/>
  <c r="H3867"/>
  <c r="L3867"/>
  <c r="M3867"/>
  <c r="X3867"/>
  <c r="I3868"/>
  <c r="I3867" s="1"/>
  <c r="J3867" s="1"/>
  <c r="N3868"/>
  <c r="N3867" s="1"/>
  <c r="X3868"/>
  <c r="I3869"/>
  <c r="J3869"/>
  <c r="N3869"/>
  <c r="O3869"/>
  <c r="X3869"/>
  <c r="I3870"/>
  <c r="J3870" s="1"/>
  <c r="N3870"/>
  <c r="O3870" s="1"/>
  <c r="X3870"/>
  <c r="I3871"/>
  <c r="J3871"/>
  <c r="N3871"/>
  <c r="O3871"/>
  <c r="X3871"/>
  <c r="I3872"/>
  <c r="J3872" s="1"/>
  <c r="N3872"/>
  <c r="O3872" s="1"/>
  <c r="X3872"/>
  <c r="F3873"/>
  <c r="G3873"/>
  <c r="H3873"/>
  <c r="L3873"/>
  <c r="M3873"/>
  <c r="X3873"/>
  <c r="I3874"/>
  <c r="J3874"/>
  <c r="N3874"/>
  <c r="O3874"/>
  <c r="X3874"/>
  <c r="I3875"/>
  <c r="J3875" s="1"/>
  <c r="N3875"/>
  <c r="O3875" s="1"/>
  <c r="X3875"/>
  <c r="I3876"/>
  <c r="J3876"/>
  <c r="N3876"/>
  <c r="O3876"/>
  <c r="X3876"/>
  <c r="I3877"/>
  <c r="J3877" s="1"/>
  <c r="N3877"/>
  <c r="O3877" s="1"/>
  <c r="X3877"/>
  <c r="I3878"/>
  <c r="J3878"/>
  <c r="N3878"/>
  <c r="O3878"/>
  <c r="X3878"/>
  <c r="I3879"/>
  <c r="J3879" s="1"/>
  <c r="N3879"/>
  <c r="O3879" s="1"/>
  <c r="X3879"/>
  <c r="F3880"/>
  <c r="G3880"/>
  <c r="H3880"/>
  <c r="L3880"/>
  <c r="M3880"/>
  <c r="X3880"/>
  <c r="I3881"/>
  <c r="J3881"/>
  <c r="N3881"/>
  <c r="O3881"/>
  <c r="X3881"/>
  <c r="I3882"/>
  <c r="J3882" s="1"/>
  <c r="N3882"/>
  <c r="O3882" s="1"/>
  <c r="X3882"/>
  <c r="I3883"/>
  <c r="J3883"/>
  <c r="N3883"/>
  <c r="O3883"/>
  <c r="X3883"/>
  <c r="I3884"/>
  <c r="J3884" s="1"/>
  <c r="N3884"/>
  <c r="O3884" s="1"/>
  <c r="X3884"/>
  <c r="I3885"/>
  <c r="J3885"/>
  <c r="N3885"/>
  <c r="O3885"/>
  <c r="X3885"/>
  <c r="I3886"/>
  <c r="J3886" s="1"/>
  <c r="N3886"/>
  <c r="O3886" s="1"/>
  <c r="X3886"/>
  <c r="I3887"/>
  <c r="J3887"/>
  <c r="N3887"/>
  <c r="O3887"/>
  <c r="X3887"/>
  <c r="I3888"/>
  <c r="J3888" s="1"/>
  <c r="N3888"/>
  <c r="O3888" s="1"/>
  <c r="X3888"/>
  <c r="F3889"/>
  <c r="G3889"/>
  <c r="H3889"/>
  <c r="X3889"/>
  <c r="I3890"/>
  <c r="J3890"/>
  <c r="X3890"/>
  <c r="I3891"/>
  <c r="J3891" s="1"/>
  <c r="X3891"/>
  <c r="I3892"/>
  <c r="J3892"/>
  <c r="X3892"/>
  <c r="I3893"/>
  <c r="J3893" s="1"/>
  <c r="X3893"/>
  <c r="I3894"/>
  <c r="J3894"/>
  <c r="X3894"/>
  <c r="I3895"/>
  <c r="J3895" s="1"/>
  <c r="X3895"/>
  <c r="I3896"/>
  <c r="J3896"/>
  <c r="N3896"/>
  <c r="O3896"/>
  <c r="S3896"/>
  <c r="T3896"/>
  <c r="X3896" s="1"/>
  <c r="I3897"/>
  <c r="J3897" s="1"/>
  <c r="N3897"/>
  <c r="O3897" s="1"/>
  <c r="X3897"/>
  <c r="I3898"/>
  <c r="J3898"/>
  <c r="X3898"/>
  <c r="F3899"/>
  <c r="G3899"/>
  <c r="H3899"/>
  <c r="L3899"/>
  <c r="M3899"/>
  <c r="Q3899"/>
  <c r="R3899"/>
  <c r="U3899"/>
  <c r="V3899"/>
  <c r="W3899"/>
  <c r="I3900"/>
  <c r="I3899" s="1"/>
  <c r="J3899" s="1"/>
  <c r="J3900"/>
  <c r="N3900"/>
  <c r="N3899" s="1"/>
  <c r="O3900"/>
  <c r="S3900"/>
  <c r="S3899" s="1"/>
  <c r="T3900"/>
  <c r="X3900" s="1"/>
  <c r="I3901"/>
  <c r="J3901" s="1"/>
  <c r="N3901"/>
  <c r="O3901" s="1"/>
  <c r="S3901"/>
  <c r="T3901" s="1"/>
  <c r="X3901" s="1"/>
  <c r="I3902"/>
  <c r="J3902"/>
  <c r="N3902"/>
  <c r="O3902"/>
  <c r="S3902"/>
  <c r="T3902"/>
  <c r="X3902" s="1"/>
  <c r="I3903"/>
  <c r="J3903" s="1"/>
  <c r="N3903"/>
  <c r="O3903" s="1"/>
  <c r="S3903"/>
  <c r="T3903" s="1"/>
  <c r="X3903" s="1"/>
  <c r="I3904"/>
  <c r="J3904"/>
  <c r="N3904"/>
  <c r="O3904"/>
  <c r="S3904"/>
  <c r="T3904"/>
  <c r="X3904" s="1"/>
  <c r="I3905"/>
  <c r="J3905" s="1"/>
  <c r="N3905"/>
  <c r="O3905" s="1"/>
  <c r="S3905"/>
  <c r="T3905" s="1"/>
  <c r="X3905" s="1"/>
  <c r="F3906"/>
  <c r="G3906"/>
  <c r="H3906"/>
  <c r="L3906"/>
  <c r="M3906"/>
  <c r="Q3906"/>
  <c r="R3906"/>
  <c r="U3906"/>
  <c r="V3906"/>
  <c r="W3906"/>
  <c r="I3907"/>
  <c r="J3907" s="1"/>
  <c r="N3907"/>
  <c r="O3907" s="1"/>
  <c r="S3907"/>
  <c r="T3907" s="1"/>
  <c r="I3908"/>
  <c r="J3908"/>
  <c r="N3908"/>
  <c r="O3908"/>
  <c r="S3908"/>
  <c r="T3908"/>
  <c r="X3908" s="1"/>
  <c r="I3909"/>
  <c r="J3909" s="1"/>
  <c r="N3909"/>
  <c r="O3909" s="1"/>
  <c r="S3909"/>
  <c r="T3909" s="1"/>
  <c r="X3909" s="1"/>
  <c r="I3910"/>
  <c r="J3910"/>
  <c r="N3910"/>
  <c r="O3910"/>
  <c r="S3910"/>
  <c r="T3910"/>
  <c r="X3910" s="1"/>
  <c r="I3911"/>
  <c r="J3911" s="1"/>
  <c r="N3911"/>
  <c r="O3911" s="1"/>
  <c r="S3911"/>
  <c r="T3911" s="1"/>
  <c r="X3911" s="1"/>
  <c r="I3912"/>
  <c r="J3912"/>
  <c r="N3912"/>
  <c r="O3912"/>
  <c r="S3912"/>
  <c r="T3912"/>
  <c r="X3912" s="1"/>
  <c r="F3913"/>
  <c r="G3913"/>
  <c r="H3913"/>
  <c r="X3913"/>
  <c r="I3914"/>
  <c r="I3913" s="1"/>
  <c r="J3913" s="1"/>
  <c r="X3914"/>
  <c r="I3915"/>
  <c r="J3915"/>
  <c r="X3915"/>
  <c r="I3916"/>
  <c r="J3916" s="1"/>
  <c r="N3916"/>
  <c r="O3916" s="1"/>
  <c r="S3916"/>
  <c r="T3916" s="1"/>
  <c r="X3916" s="1"/>
  <c r="F3917"/>
  <c r="G3917"/>
  <c r="H3917"/>
  <c r="L3917"/>
  <c r="M3917"/>
  <c r="Q3917"/>
  <c r="R3917"/>
  <c r="U3917"/>
  <c r="V3917"/>
  <c r="W3917"/>
  <c r="I3918"/>
  <c r="J3918" s="1"/>
  <c r="N3918"/>
  <c r="O3918" s="1"/>
  <c r="S3918"/>
  <c r="T3918" s="1"/>
  <c r="I3919"/>
  <c r="J3919"/>
  <c r="N3919"/>
  <c r="O3919"/>
  <c r="S3919"/>
  <c r="T3919"/>
  <c r="X3919" s="1"/>
  <c r="I3920"/>
  <c r="J3920" s="1"/>
  <c r="N3920"/>
  <c r="O3920" s="1"/>
  <c r="S3920"/>
  <c r="T3920" s="1"/>
  <c r="X3920" s="1"/>
  <c r="I3921"/>
  <c r="J3921"/>
  <c r="N3921"/>
  <c r="O3921"/>
  <c r="S3921"/>
  <c r="T3921"/>
  <c r="X3921" s="1"/>
  <c r="I3922"/>
  <c r="J3922" s="1"/>
  <c r="N3922"/>
  <c r="O3922" s="1"/>
  <c r="S3922"/>
  <c r="T3922" s="1"/>
  <c r="X3922" s="1"/>
  <c r="I3923"/>
  <c r="J3923"/>
  <c r="N3923"/>
  <c r="O3923"/>
  <c r="S3923"/>
  <c r="T3923"/>
  <c r="X3923" s="1"/>
  <c r="I3924"/>
  <c r="J3924" s="1"/>
  <c r="N3924"/>
  <c r="O3924" s="1"/>
  <c r="S3924"/>
  <c r="T3924" s="1"/>
  <c r="X3924" s="1"/>
  <c r="F3925"/>
  <c r="G3925"/>
  <c r="H3925"/>
  <c r="L3925"/>
  <c r="M3925"/>
  <c r="Q3925"/>
  <c r="R3925"/>
  <c r="U3925"/>
  <c r="V3925"/>
  <c r="W3925"/>
  <c r="I3926"/>
  <c r="J3926" s="1"/>
  <c r="N3926"/>
  <c r="O3926" s="1"/>
  <c r="O3925" s="1"/>
  <c r="S3926"/>
  <c r="T3926" s="1"/>
  <c r="I3927"/>
  <c r="J3927"/>
  <c r="N3927"/>
  <c r="O3927"/>
  <c r="S3927"/>
  <c r="T3927"/>
  <c r="X3927" s="1"/>
  <c r="I3928"/>
  <c r="J3928" s="1"/>
  <c r="N3928"/>
  <c r="O3928" s="1"/>
  <c r="S3928"/>
  <c r="T3928" s="1"/>
  <c r="X3928" s="1"/>
  <c r="F3929"/>
  <c r="G3929"/>
  <c r="H3929"/>
  <c r="L3929"/>
  <c r="M3929"/>
  <c r="Q3929"/>
  <c r="R3929"/>
  <c r="U3929"/>
  <c r="V3929"/>
  <c r="W3929"/>
  <c r="I3930"/>
  <c r="J3930" s="1"/>
  <c r="N3930"/>
  <c r="O3930" s="1"/>
  <c r="S3930"/>
  <c r="T3930" s="1"/>
  <c r="I3931"/>
  <c r="J3931"/>
  <c r="N3931"/>
  <c r="O3931"/>
  <c r="S3931"/>
  <c r="T3931"/>
  <c r="X3931" s="1"/>
  <c r="I3932"/>
  <c r="J3932" s="1"/>
  <c r="N3932"/>
  <c r="O3932" s="1"/>
  <c r="S3932"/>
  <c r="T3932" s="1"/>
  <c r="X3932" s="1"/>
  <c r="I3933"/>
  <c r="J3933"/>
  <c r="N3933"/>
  <c r="O3933"/>
  <c r="S3933"/>
  <c r="T3933"/>
  <c r="X3933" s="1"/>
  <c r="F3934"/>
  <c r="G3934"/>
  <c r="H3934"/>
  <c r="L3934"/>
  <c r="M3934"/>
  <c r="Q3934"/>
  <c r="R3934"/>
  <c r="U3934"/>
  <c r="V3934"/>
  <c r="W3934"/>
  <c r="I3935"/>
  <c r="I3934" s="1"/>
  <c r="J3934" s="1"/>
  <c r="J3935"/>
  <c r="N3935"/>
  <c r="N3934" s="1"/>
  <c r="O3935"/>
  <c r="S3935"/>
  <c r="S3934" s="1"/>
  <c r="T3935"/>
  <c r="X3935" s="1"/>
  <c r="I3936"/>
  <c r="J3936" s="1"/>
  <c r="N3936"/>
  <c r="O3936" s="1"/>
  <c r="S3936"/>
  <c r="T3936" s="1"/>
  <c r="X3936" s="1"/>
  <c r="I3937"/>
  <c r="J3937"/>
  <c r="X3937"/>
  <c r="J3938"/>
  <c r="I3939"/>
  <c r="J3939"/>
  <c r="N3939"/>
  <c r="O3939"/>
  <c r="S3939"/>
  <c r="T3939"/>
  <c r="X3939" s="1"/>
  <c r="J3940"/>
  <c r="J3941"/>
  <c r="J3942"/>
  <c r="G3943"/>
  <c r="K3943"/>
  <c r="M3943"/>
  <c r="R3943"/>
  <c r="V3943"/>
  <c r="J3947"/>
  <c r="B3950"/>
  <c r="B3952"/>
  <c r="E3952"/>
  <c r="F3952"/>
  <c r="B3953"/>
  <c r="F3953"/>
  <c r="B3955"/>
  <c r="F3955"/>
  <c r="B3956"/>
  <c r="C3962"/>
  <c r="C3963"/>
  <c r="F3966"/>
  <c r="F4082" s="1"/>
  <c r="G3966"/>
  <c r="H3966"/>
  <c r="H4082" s="1"/>
  <c r="L3966"/>
  <c r="M3966"/>
  <c r="X3966"/>
  <c r="I3967"/>
  <c r="I3966" s="1"/>
  <c r="N3967"/>
  <c r="N3966" s="1"/>
  <c r="X3967"/>
  <c r="I3968"/>
  <c r="J3968"/>
  <c r="N3968"/>
  <c r="O3968"/>
  <c r="X3968"/>
  <c r="F3969"/>
  <c r="G3969"/>
  <c r="H3969"/>
  <c r="L3969"/>
  <c r="M3969"/>
  <c r="X3969"/>
  <c r="I3970"/>
  <c r="I3969" s="1"/>
  <c r="J3969" s="1"/>
  <c r="N3970"/>
  <c r="N3969" s="1"/>
  <c r="X3970"/>
  <c r="I3971"/>
  <c r="J3971"/>
  <c r="N3971"/>
  <c r="O3971"/>
  <c r="X3971"/>
  <c r="I3972"/>
  <c r="J3972" s="1"/>
  <c r="N3972"/>
  <c r="O3972" s="1"/>
  <c r="X3972"/>
  <c r="I3973"/>
  <c r="J3973"/>
  <c r="N3973"/>
  <c r="O3973"/>
  <c r="X3973"/>
  <c r="I3974"/>
  <c r="J3974" s="1"/>
  <c r="N3974"/>
  <c r="O3974" s="1"/>
  <c r="X3974"/>
  <c r="F3975"/>
  <c r="G3975"/>
  <c r="H3975"/>
  <c r="L3975"/>
  <c r="L4082" s="1"/>
  <c r="M3975"/>
  <c r="X3975"/>
  <c r="I3976"/>
  <c r="J3976"/>
  <c r="N3976"/>
  <c r="O3976"/>
  <c r="O3975" s="1"/>
  <c r="X3976"/>
  <c r="I3977"/>
  <c r="J3977" s="1"/>
  <c r="N3977"/>
  <c r="O3977" s="1"/>
  <c r="X3977"/>
  <c r="I3978"/>
  <c r="J3978"/>
  <c r="N3978"/>
  <c r="O3978"/>
  <c r="X3978"/>
  <c r="I3979"/>
  <c r="J3979" s="1"/>
  <c r="N3979"/>
  <c r="O3979" s="1"/>
  <c r="X3979"/>
  <c r="I3980"/>
  <c r="J3980"/>
  <c r="N3980"/>
  <c r="O3980"/>
  <c r="X3980"/>
  <c r="I3981"/>
  <c r="J3981" s="1"/>
  <c r="N3981"/>
  <c r="O3981" s="1"/>
  <c r="X3981"/>
  <c r="I3982"/>
  <c r="J3982"/>
  <c r="N3982"/>
  <c r="O3982"/>
  <c r="X3982"/>
  <c r="I3983"/>
  <c r="J3983" s="1"/>
  <c r="N3983"/>
  <c r="O3983" s="1"/>
  <c r="X3983"/>
  <c r="F3984"/>
  <c r="G3984"/>
  <c r="H3984"/>
  <c r="L3984"/>
  <c r="M3984"/>
  <c r="Q3984"/>
  <c r="Q4082" s="1"/>
  <c r="R3984"/>
  <c r="U3984"/>
  <c r="U4082" s="1"/>
  <c r="V3984"/>
  <c r="W3984"/>
  <c r="W4082" s="1"/>
  <c r="I3985"/>
  <c r="J3985" s="1"/>
  <c r="N3985"/>
  <c r="O3985" s="1"/>
  <c r="S3985"/>
  <c r="T3985" s="1"/>
  <c r="I3986"/>
  <c r="J3986"/>
  <c r="N3986"/>
  <c r="O3986"/>
  <c r="S3986"/>
  <c r="T3986"/>
  <c r="X3986" s="1"/>
  <c r="I3987"/>
  <c r="J3987" s="1"/>
  <c r="N3987"/>
  <c r="O3987" s="1"/>
  <c r="S3987"/>
  <c r="T3987" s="1"/>
  <c r="X3987" s="1"/>
  <c r="I3988"/>
  <c r="J3988"/>
  <c r="N3988"/>
  <c r="O3988"/>
  <c r="S3988"/>
  <c r="T3988"/>
  <c r="X3988" s="1"/>
  <c r="I3989"/>
  <c r="J3989" s="1"/>
  <c r="N3989"/>
  <c r="O3989" s="1"/>
  <c r="S3989"/>
  <c r="T3989" s="1"/>
  <c r="X3989" s="1"/>
  <c r="I3990"/>
  <c r="J3990"/>
  <c r="N3990"/>
  <c r="O3990"/>
  <c r="S3990"/>
  <c r="T3990"/>
  <c r="X3990" s="1"/>
  <c r="I3991"/>
  <c r="J3991" s="1"/>
  <c r="N3991"/>
  <c r="O3991" s="1"/>
  <c r="S3991"/>
  <c r="T3991" s="1"/>
  <c r="X3991" s="1"/>
  <c r="I3992"/>
  <c r="J3992"/>
  <c r="N3992"/>
  <c r="O3992"/>
  <c r="S3992"/>
  <c r="T3992"/>
  <c r="X3992" s="1"/>
  <c r="I3993"/>
  <c r="J3993" s="1"/>
  <c r="N3993"/>
  <c r="O3993" s="1"/>
  <c r="X3993"/>
  <c r="I3994"/>
  <c r="J3994"/>
  <c r="N3994"/>
  <c r="O3994"/>
  <c r="X3994"/>
  <c r="I3995"/>
  <c r="J3995" s="1"/>
  <c r="N3995"/>
  <c r="O3995" s="1"/>
  <c r="X3995"/>
  <c r="I3996"/>
  <c r="J3996"/>
  <c r="N3996"/>
  <c r="O3996"/>
  <c r="S3996"/>
  <c r="T3996"/>
  <c r="X3996" s="1"/>
  <c r="I3997"/>
  <c r="J3997" s="1"/>
  <c r="N3997"/>
  <c r="O3997" s="1"/>
  <c r="X3997"/>
  <c r="I3998"/>
  <c r="J3998"/>
  <c r="N3998"/>
  <c r="O3998"/>
  <c r="S3998"/>
  <c r="T3998"/>
  <c r="X3998" s="1"/>
  <c r="I3999"/>
  <c r="J3999" s="1"/>
  <c r="N3999"/>
  <c r="O3999" s="1"/>
  <c r="S3999"/>
  <c r="T3999" s="1"/>
  <c r="X3999" s="1"/>
  <c r="I4000"/>
  <c r="J4000"/>
  <c r="N4000"/>
  <c r="O4000"/>
  <c r="X4000"/>
  <c r="I4001"/>
  <c r="J4001" s="1"/>
  <c r="N4001"/>
  <c r="O4001" s="1"/>
  <c r="S4001"/>
  <c r="T4001" s="1"/>
  <c r="X4001" s="1"/>
  <c r="F4002"/>
  <c r="G4002"/>
  <c r="H4002"/>
  <c r="L4002"/>
  <c r="M4002"/>
  <c r="X4002"/>
  <c r="I4003"/>
  <c r="J4003"/>
  <c r="N4003"/>
  <c r="O4003"/>
  <c r="X4003"/>
  <c r="I4004"/>
  <c r="J4004" s="1"/>
  <c r="N4004"/>
  <c r="O4004" s="1"/>
  <c r="X4004"/>
  <c r="I4005"/>
  <c r="J4005"/>
  <c r="N4005"/>
  <c r="O4005"/>
  <c r="X4005"/>
  <c r="F4006"/>
  <c r="G4006"/>
  <c r="H4006"/>
  <c r="L4006"/>
  <c r="M4006"/>
  <c r="X4006"/>
  <c r="I4007"/>
  <c r="I4006" s="1"/>
  <c r="J4006" s="1"/>
  <c r="N4007"/>
  <c r="N4006" s="1"/>
  <c r="X4007"/>
  <c r="I4008"/>
  <c r="J4008"/>
  <c r="N4008"/>
  <c r="O4008"/>
  <c r="X4008"/>
  <c r="I4009"/>
  <c r="J4009" s="1"/>
  <c r="N4009"/>
  <c r="O4009" s="1"/>
  <c r="X4009"/>
  <c r="I4010"/>
  <c r="J4010"/>
  <c r="N4010"/>
  <c r="O4010"/>
  <c r="X4010"/>
  <c r="I4011"/>
  <c r="J4011" s="1"/>
  <c r="N4011"/>
  <c r="O4011" s="1"/>
  <c r="X4011"/>
  <c r="F4012"/>
  <c r="G4012"/>
  <c r="H4012"/>
  <c r="L4012"/>
  <c r="M4012"/>
  <c r="X4012"/>
  <c r="I4013"/>
  <c r="J4013"/>
  <c r="N4013"/>
  <c r="O4013"/>
  <c r="X4013"/>
  <c r="I4014"/>
  <c r="J4014" s="1"/>
  <c r="N4014"/>
  <c r="O4014" s="1"/>
  <c r="X4014"/>
  <c r="I4015"/>
  <c r="J4015"/>
  <c r="N4015"/>
  <c r="O4015"/>
  <c r="X4015"/>
  <c r="I4016"/>
  <c r="J4016" s="1"/>
  <c r="N4016"/>
  <c r="O4016" s="1"/>
  <c r="X4016"/>
  <c r="I4017"/>
  <c r="J4017"/>
  <c r="N4017"/>
  <c r="O4017"/>
  <c r="X4017"/>
  <c r="I4018"/>
  <c r="J4018" s="1"/>
  <c r="N4018"/>
  <c r="O4018" s="1"/>
  <c r="X4018"/>
  <c r="F4019"/>
  <c r="G4019"/>
  <c r="H4019"/>
  <c r="L4019"/>
  <c r="M4019"/>
  <c r="X4019"/>
  <c r="I4020"/>
  <c r="J4020"/>
  <c r="N4020"/>
  <c r="O4020"/>
  <c r="X4020"/>
  <c r="I4021"/>
  <c r="J4021" s="1"/>
  <c r="N4021"/>
  <c r="O4021" s="1"/>
  <c r="X4021"/>
  <c r="I4022"/>
  <c r="J4022"/>
  <c r="N4022"/>
  <c r="O4022"/>
  <c r="X4022"/>
  <c r="I4023"/>
  <c r="J4023" s="1"/>
  <c r="N4023"/>
  <c r="O4023" s="1"/>
  <c r="X4023"/>
  <c r="I4024"/>
  <c r="J4024"/>
  <c r="N4024"/>
  <c r="O4024"/>
  <c r="X4024"/>
  <c r="I4025"/>
  <c r="J4025" s="1"/>
  <c r="N4025"/>
  <c r="O4025" s="1"/>
  <c r="X4025"/>
  <c r="I4026"/>
  <c r="J4026"/>
  <c r="N4026"/>
  <c r="O4026"/>
  <c r="X4026"/>
  <c r="I4027"/>
  <c r="J4027" s="1"/>
  <c r="N4027"/>
  <c r="O4027" s="1"/>
  <c r="X4027"/>
  <c r="F4028"/>
  <c r="G4028"/>
  <c r="H4028"/>
  <c r="X4028"/>
  <c r="I4029"/>
  <c r="J4029"/>
  <c r="X4029"/>
  <c r="I4030"/>
  <c r="J4030" s="1"/>
  <c r="X4030"/>
  <c r="I4031"/>
  <c r="J4031"/>
  <c r="X4031"/>
  <c r="I4032"/>
  <c r="J4032" s="1"/>
  <c r="X4032"/>
  <c r="I4033"/>
  <c r="J4033"/>
  <c r="X4033"/>
  <c r="I4034"/>
  <c r="J4034" s="1"/>
  <c r="X4034"/>
  <c r="I4035"/>
  <c r="J4035"/>
  <c r="N4035"/>
  <c r="O4035"/>
  <c r="S4035"/>
  <c r="T4035"/>
  <c r="X4035" s="1"/>
  <c r="I4036"/>
  <c r="J4036" s="1"/>
  <c r="N4036"/>
  <c r="O4036" s="1"/>
  <c r="X4036"/>
  <c r="I4037"/>
  <c r="J4037"/>
  <c r="X4037"/>
  <c r="F4038"/>
  <c r="G4038"/>
  <c r="H4038"/>
  <c r="L4038"/>
  <c r="M4038"/>
  <c r="Q4038"/>
  <c r="R4038"/>
  <c r="U4038"/>
  <c r="V4038"/>
  <c r="W4038"/>
  <c r="I4039"/>
  <c r="I4038" s="1"/>
  <c r="J4038" s="1"/>
  <c r="J4039"/>
  <c r="N4039"/>
  <c r="N4038" s="1"/>
  <c r="O4039"/>
  <c r="S4039"/>
  <c r="S4038" s="1"/>
  <c r="T4039"/>
  <c r="X4039" s="1"/>
  <c r="I4040"/>
  <c r="J4040" s="1"/>
  <c r="N4040"/>
  <c r="O4040" s="1"/>
  <c r="S4040"/>
  <c r="T4040" s="1"/>
  <c r="X4040" s="1"/>
  <c r="I4041"/>
  <c r="J4041"/>
  <c r="N4041"/>
  <c r="O4041"/>
  <c r="S4041"/>
  <c r="T4041"/>
  <c r="X4041" s="1"/>
  <c r="I4042"/>
  <c r="J4042" s="1"/>
  <c r="N4042"/>
  <c r="O4042" s="1"/>
  <c r="S4042"/>
  <c r="T4042" s="1"/>
  <c r="X4042" s="1"/>
  <c r="I4043"/>
  <c r="J4043"/>
  <c r="N4043"/>
  <c r="O4043"/>
  <c r="S4043"/>
  <c r="T4043"/>
  <c r="X4043" s="1"/>
  <c r="I4044"/>
  <c r="J4044" s="1"/>
  <c r="N4044"/>
  <c r="O4044" s="1"/>
  <c r="S4044"/>
  <c r="T4044" s="1"/>
  <c r="X4044" s="1"/>
  <c r="F4045"/>
  <c r="G4045"/>
  <c r="H4045"/>
  <c r="L4045"/>
  <c r="M4045"/>
  <c r="Q4045"/>
  <c r="R4045"/>
  <c r="U4045"/>
  <c r="V4045"/>
  <c r="W4045"/>
  <c r="I4046"/>
  <c r="J4046" s="1"/>
  <c r="N4046"/>
  <c r="O4046" s="1"/>
  <c r="S4046"/>
  <c r="T4046" s="1"/>
  <c r="I4047"/>
  <c r="J4047"/>
  <c r="N4047"/>
  <c r="O4047"/>
  <c r="S4047"/>
  <c r="T4047"/>
  <c r="X4047" s="1"/>
  <c r="I4048"/>
  <c r="J4048" s="1"/>
  <c r="N4048"/>
  <c r="O4048" s="1"/>
  <c r="S4048"/>
  <c r="T4048" s="1"/>
  <c r="X4048" s="1"/>
  <c r="I4049"/>
  <c r="J4049"/>
  <c r="N4049"/>
  <c r="O4049"/>
  <c r="S4049"/>
  <c r="T4049"/>
  <c r="X4049" s="1"/>
  <c r="I4050"/>
  <c r="J4050" s="1"/>
  <c r="N4050"/>
  <c r="O4050" s="1"/>
  <c r="S4050"/>
  <c r="T4050" s="1"/>
  <c r="X4050" s="1"/>
  <c r="I4051"/>
  <c r="J4051"/>
  <c r="N4051"/>
  <c r="O4051"/>
  <c r="S4051"/>
  <c r="T4051"/>
  <c r="X4051" s="1"/>
  <c r="F4052"/>
  <c r="G4052"/>
  <c r="H4052"/>
  <c r="X4052"/>
  <c r="I4053"/>
  <c r="I4052" s="1"/>
  <c r="J4052" s="1"/>
  <c r="X4053"/>
  <c r="I4054"/>
  <c r="J4054"/>
  <c r="X4054"/>
  <c r="I4055"/>
  <c r="J4055" s="1"/>
  <c r="N4055"/>
  <c r="O4055" s="1"/>
  <c r="S4055"/>
  <c r="T4055" s="1"/>
  <c r="X4055" s="1"/>
  <c r="F4056"/>
  <c r="G4056"/>
  <c r="H4056"/>
  <c r="L4056"/>
  <c r="M4056"/>
  <c r="Q4056"/>
  <c r="R4056"/>
  <c r="U4056"/>
  <c r="V4056"/>
  <c r="W4056"/>
  <c r="I4057"/>
  <c r="J4057" s="1"/>
  <c r="N4057"/>
  <c r="O4057" s="1"/>
  <c r="S4057"/>
  <c r="T4057" s="1"/>
  <c r="I4058"/>
  <c r="J4058"/>
  <c r="N4058"/>
  <c r="O4058"/>
  <c r="S4058"/>
  <c r="T4058"/>
  <c r="X4058" s="1"/>
  <c r="I4059"/>
  <c r="J4059" s="1"/>
  <c r="N4059"/>
  <c r="O4059" s="1"/>
  <c r="S4059"/>
  <c r="T4059" s="1"/>
  <c r="X4059" s="1"/>
  <c r="I4060"/>
  <c r="J4060"/>
  <c r="N4060"/>
  <c r="O4060"/>
  <c r="S4060"/>
  <c r="T4060"/>
  <c r="X4060" s="1"/>
  <c r="I4061"/>
  <c r="J4061" s="1"/>
  <c r="N4061"/>
  <c r="O4061" s="1"/>
  <c r="S4061"/>
  <c r="T4061" s="1"/>
  <c r="X4061" s="1"/>
  <c r="I4062"/>
  <c r="J4062"/>
  <c r="N4062"/>
  <c r="O4062"/>
  <c r="S4062"/>
  <c r="T4062"/>
  <c r="X4062" s="1"/>
  <c r="I4063"/>
  <c r="J4063" s="1"/>
  <c r="N4063"/>
  <c r="O4063" s="1"/>
  <c r="S4063"/>
  <c r="T4063" s="1"/>
  <c r="X4063" s="1"/>
  <c r="F4064"/>
  <c r="G4064"/>
  <c r="H4064"/>
  <c r="L4064"/>
  <c r="M4064"/>
  <c r="Q4064"/>
  <c r="R4064"/>
  <c r="U4064"/>
  <c r="V4064"/>
  <c r="W4064"/>
  <c r="I4065"/>
  <c r="J4065" s="1"/>
  <c r="N4065"/>
  <c r="O4065" s="1"/>
  <c r="O4064" s="1"/>
  <c r="S4065"/>
  <c r="T4065" s="1"/>
  <c r="I4066"/>
  <c r="J4066"/>
  <c r="N4066"/>
  <c r="O4066"/>
  <c r="S4066"/>
  <c r="T4066"/>
  <c r="X4066" s="1"/>
  <c r="I4067"/>
  <c r="J4067" s="1"/>
  <c r="N4067"/>
  <c r="O4067" s="1"/>
  <c r="S4067"/>
  <c r="T4067" s="1"/>
  <c r="X4067" s="1"/>
  <c r="F4068"/>
  <c r="G4068"/>
  <c r="H4068"/>
  <c r="L4068"/>
  <c r="M4068"/>
  <c r="Q4068"/>
  <c r="R4068"/>
  <c r="U4068"/>
  <c r="V4068"/>
  <c r="W4068"/>
  <c r="I4069"/>
  <c r="J4069" s="1"/>
  <c r="N4069"/>
  <c r="O4069" s="1"/>
  <c r="O4068" s="1"/>
  <c r="S4069"/>
  <c r="T4069" s="1"/>
  <c r="I4070"/>
  <c r="J4070"/>
  <c r="N4070"/>
  <c r="O4070"/>
  <c r="S4070"/>
  <c r="T4070"/>
  <c r="X4070" s="1"/>
  <c r="I4071"/>
  <c r="J4071" s="1"/>
  <c r="N4071"/>
  <c r="O4071" s="1"/>
  <c r="S4071"/>
  <c r="T4071" s="1"/>
  <c r="X4071" s="1"/>
  <c r="I4072"/>
  <c r="J4072"/>
  <c r="N4072"/>
  <c r="O4072"/>
  <c r="S4072"/>
  <c r="T4072"/>
  <c r="X4072" s="1"/>
  <c r="F4073"/>
  <c r="G4073"/>
  <c r="H4073"/>
  <c r="L4073"/>
  <c r="M4073"/>
  <c r="Q4073"/>
  <c r="R4073"/>
  <c r="U4073"/>
  <c r="V4073"/>
  <c r="W4073"/>
  <c r="I4074"/>
  <c r="I4073" s="1"/>
  <c r="J4073" s="1"/>
  <c r="J4074"/>
  <c r="N4074"/>
  <c r="N4073" s="1"/>
  <c r="O4074"/>
  <c r="S4074"/>
  <c r="S4073" s="1"/>
  <c r="T4074"/>
  <c r="X4074" s="1"/>
  <c r="I4075"/>
  <c r="J4075" s="1"/>
  <c r="N4075"/>
  <c r="O4075" s="1"/>
  <c r="S4075"/>
  <c r="T4075" s="1"/>
  <c r="X4075" s="1"/>
  <c r="I4076"/>
  <c r="J4076"/>
  <c r="X4076"/>
  <c r="J4077"/>
  <c r="I4078"/>
  <c r="J4078"/>
  <c r="N4078"/>
  <c r="O4078"/>
  <c r="S4078"/>
  <c r="T4078"/>
  <c r="X4078" s="1"/>
  <c r="J4079"/>
  <c r="J4080"/>
  <c r="J4081"/>
  <c r="G4082"/>
  <c r="K4082"/>
  <c r="M4082"/>
  <c r="R4082"/>
  <c r="V4082"/>
  <c r="J4086"/>
  <c r="B4089"/>
  <c r="B4091"/>
  <c r="E4091"/>
  <c r="F4091"/>
  <c r="B4092"/>
  <c r="F4092"/>
  <c r="B4094"/>
  <c r="F4094"/>
  <c r="B4095"/>
  <c r="C4101"/>
  <c r="C4102"/>
  <c r="F4105"/>
  <c r="F4221" s="1"/>
  <c r="G4105"/>
  <c r="H4105"/>
  <c r="H4221" s="1"/>
  <c r="L4105"/>
  <c r="M4105"/>
  <c r="X4105"/>
  <c r="I4106"/>
  <c r="I4105" s="1"/>
  <c r="N4106"/>
  <c r="N4105" s="1"/>
  <c r="X4106"/>
  <c r="I4107"/>
  <c r="J4107"/>
  <c r="N4107"/>
  <c r="O4107"/>
  <c r="X4107"/>
  <c r="F4108"/>
  <c r="G4108"/>
  <c r="H4108"/>
  <c r="L4108"/>
  <c r="M4108"/>
  <c r="X4108"/>
  <c r="I4109"/>
  <c r="I4108" s="1"/>
  <c r="J4108" s="1"/>
  <c r="N4109"/>
  <c r="N4108" s="1"/>
  <c r="X4109"/>
  <c r="I4110"/>
  <c r="J4110"/>
  <c r="N4110"/>
  <c r="O4110"/>
  <c r="X4110"/>
  <c r="I4111"/>
  <c r="J4111" s="1"/>
  <c r="N4111"/>
  <c r="O4111" s="1"/>
  <c r="X4111"/>
  <c r="I4112"/>
  <c r="J4112"/>
  <c r="N4112"/>
  <c r="O4112"/>
  <c r="X4112"/>
  <c r="I4113"/>
  <c r="J4113" s="1"/>
  <c r="N4113"/>
  <c r="O4113" s="1"/>
  <c r="X4113"/>
  <c r="F4114"/>
  <c r="G4114"/>
  <c r="H4114"/>
  <c r="L4114"/>
  <c r="L4221" s="1"/>
  <c r="M4114"/>
  <c r="X4114"/>
  <c r="I4115"/>
  <c r="J4115"/>
  <c r="N4115"/>
  <c r="O4115"/>
  <c r="O4114" s="1"/>
  <c r="X4115"/>
  <c r="I4116"/>
  <c r="J4116" s="1"/>
  <c r="N4116"/>
  <c r="O4116" s="1"/>
  <c r="X4116"/>
  <c r="I4117"/>
  <c r="J4117"/>
  <c r="N4117"/>
  <c r="O4117"/>
  <c r="X4117"/>
  <c r="I4118"/>
  <c r="J4118" s="1"/>
  <c r="N4118"/>
  <c r="O4118" s="1"/>
  <c r="X4118"/>
  <c r="I4119"/>
  <c r="J4119"/>
  <c r="N4119"/>
  <c r="O4119"/>
  <c r="X4119"/>
  <c r="I4120"/>
  <c r="J4120" s="1"/>
  <c r="N4120"/>
  <c r="O4120" s="1"/>
  <c r="X4120"/>
  <c r="I4121"/>
  <c r="J4121"/>
  <c r="N4121"/>
  <c r="O4121"/>
  <c r="X4121"/>
  <c r="I4122"/>
  <c r="J4122" s="1"/>
  <c r="N4122"/>
  <c r="O4122" s="1"/>
  <c r="X4122"/>
  <c r="F4123"/>
  <c r="G4123"/>
  <c r="H4123"/>
  <c r="L4123"/>
  <c r="M4123"/>
  <c r="Q4123"/>
  <c r="Q4221" s="1"/>
  <c r="R4123"/>
  <c r="U4123"/>
  <c r="U4221" s="1"/>
  <c r="V4123"/>
  <c r="W4123"/>
  <c r="W4221" s="1"/>
  <c r="I4124"/>
  <c r="J4124" s="1"/>
  <c r="N4124"/>
  <c r="O4124" s="1"/>
  <c r="S4124"/>
  <c r="T4124" s="1"/>
  <c r="I4125"/>
  <c r="J4125"/>
  <c r="N4125"/>
  <c r="O4125"/>
  <c r="S4125"/>
  <c r="T4125"/>
  <c r="X4125" s="1"/>
  <c r="I4126"/>
  <c r="J4126" s="1"/>
  <c r="N4126"/>
  <c r="O4126" s="1"/>
  <c r="S4126"/>
  <c r="T4126" s="1"/>
  <c r="X4126" s="1"/>
  <c r="I4127"/>
  <c r="J4127"/>
  <c r="N4127"/>
  <c r="O4127"/>
  <c r="S4127"/>
  <c r="T4127"/>
  <c r="X4127" s="1"/>
  <c r="I4128"/>
  <c r="J4128" s="1"/>
  <c r="N4128"/>
  <c r="O4128" s="1"/>
  <c r="S4128"/>
  <c r="T4128" s="1"/>
  <c r="X4128" s="1"/>
  <c r="I4129"/>
  <c r="J4129"/>
  <c r="N4129"/>
  <c r="O4129"/>
  <c r="S4129"/>
  <c r="T4129"/>
  <c r="X4129" s="1"/>
  <c r="I4130"/>
  <c r="J4130" s="1"/>
  <c r="N4130"/>
  <c r="O4130" s="1"/>
  <c r="S4130"/>
  <c r="T4130" s="1"/>
  <c r="X4130" s="1"/>
  <c r="I4131"/>
  <c r="J4131"/>
  <c r="N4131"/>
  <c r="O4131"/>
  <c r="S4131"/>
  <c r="T4131"/>
  <c r="X4131" s="1"/>
  <c r="I4132"/>
  <c r="J4132" s="1"/>
  <c r="N4132"/>
  <c r="O4132" s="1"/>
  <c r="X4132"/>
  <c r="I4133"/>
  <c r="J4133"/>
  <c r="N4133"/>
  <c r="O4133"/>
  <c r="X4133"/>
  <c r="I4134"/>
  <c r="J4134" s="1"/>
  <c r="N4134"/>
  <c r="O4134" s="1"/>
  <c r="X4134"/>
  <c r="I4135"/>
  <c r="J4135"/>
  <c r="N4135"/>
  <c r="O4135"/>
  <c r="S4135"/>
  <c r="T4135"/>
  <c r="X4135" s="1"/>
  <c r="I4136"/>
  <c r="J4136" s="1"/>
  <c r="N4136"/>
  <c r="O4136" s="1"/>
  <c r="X4136"/>
  <c r="I4137"/>
  <c r="J4137"/>
  <c r="N4137"/>
  <c r="O4137"/>
  <c r="S4137"/>
  <c r="T4137"/>
  <c r="X4137" s="1"/>
  <c r="I4138"/>
  <c r="J4138" s="1"/>
  <c r="N4138"/>
  <c r="O4138" s="1"/>
  <c r="S4138"/>
  <c r="T4138" s="1"/>
  <c r="X4138" s="1"/>
  <c r="I4139"/>
  <c r="J4139"/>
  <c r="N4139"/>
  <c r="O4139"/>
  <c r="X4139"/>
  <c r="I4140"/>
  <c r="J4140" s="1"/>
  <c r="N4140"/>
  <c r="O4140" s="1"/>
  <c r="S4140"/>
  <c r="T4140" s="1"/>
  <c r="X4140" s="1"/>
  <c r="F4141"/>
  <c r="G4141"/>
  <c r="H4141"/>
  <c r="L4141"/>
  <c r="M4141"/>
  <c r="X4141"/>
  <c r="I4142"/>
  <c r="J4142"/>
  <c r="N4142"/>
  <c r="O4142"/>
  <c r="X4142"/>
  <c r="I4143"/>
  <c r="J4143" s="1"/>
  <c r="N4143"/>
  <c r="O4143" s="1"/>
  <c r="X4143"/>
  <c r="I4144"/>
  <c r="J4144"/>
  <c r="N4144"/>
  <c r="O4144"/>
  <c r="X4144"/>
  <c r="F4145"/>
  <c r="G4145"/>
  <c r="H4145"/>
  <c r="L4145"/>
  <c r="M4145"/>
  <c r="X4145"/>
  <c r="I4146"/>
  <c r="I4145" s="1"/>
  <c r="J4145" s="1"/>
  <c r="N4146"/>
  <c r="N4145" s="1"/>
  <c r="X4146"/>
  <c r="I4147"/>
  <c r="J4147"/>
  <c r="N4147"/>
  <c r="O4147"/>
  <c r="X4147"/>
  <c r="I4148"/>
  <c r="J4148" s="1"/>
  <c r="N4148"/>
  <c r="O4148" s="1"/>
  <c r="X4148"/>
  <c r="I4149"/>
  <c r="J4149"/>
  <c r="N4149"/>
  <c r="O4149"/>
  <c r="X4149"/>
  <c r="I4150"/>
  <c r="J4150" s="1"/>
  <c r="N4150"/>
  <c r="O4150" s="1"/>
  <c r="X4150"/>
  <c r="F4151"/>
  <c r="G4151"/>
  <c r="H4151"/>
  <c r="L4151"/>
  <c r="M4151"/>
  <c r="X4151"/>
  <c r="I4152"/>
  <c r="J4152"/>
  <c r="N4152"/>
  <c r="O4152"/>
  <c r="X4152"/>
  <c r="I4153"/>
  <c r="J4153" s="1"/>
  <c r="N4153"/>
  <c r="O4153" s="1"/>
  <c r="X4153"/>
  <c r="I4154"/>
  <c r="J4154"/>
  <c r="N4154"/>
  <c r="O4154"/>
  <c r="X4154"/>
  <c r="I4155"/>
  <c r="J4155" s="1"/>
  <c r="N4155"/>
  <c r="O4155" s="1"/>
  <c r="X4155"/>
  <c r="I4156"/>
  <c r="J4156"/>
  <c r="N4156"/>
  <c r="O4156"/>
  <c r="X4156"/>
  <c r="I4157"/>
  <c r="J4157" s="1"/>
  <c r="N4157"/>
  <c r="O4157" s="1"/>
  <c r="X4157"/>
  <c r="F4158"/>
  <c r="G4158"/>
  <c r="H4158"/>
  <c r="L4158"/>
  <c r="M4158"/>
  <c r="X4158"/>
  <c r="I4159"/>
  <c r="J4159"/>
  <c r="N4159"/>
  <c r="O4159"/>
  <c r="X4159"/>
  <c r="I4160"/>
  <c r="J4160" s="1"/>
  <c r="N4160"/>
  <c r="O4160" s="1"/>
  <c r="X4160"/>
  <c r="I4161"/>
  <c r="J4161"/>
  <c r="N4161"/>
  <c r="O4161"/>
  <c r="X4161"/>
  <c r="I4162"/>
  <c r="J4162" s="1"/>
  <c r="N4162"/>
  <c r="O4162" s="1"/>
  <c r="X4162"/>
  <c r="I4163"/>
  <c r="J4163"/>
  <c r="N4163"/>
  <c r="O4163"/>
  <c r="X4163"/>
  <c r="I4164"/>
  <c r="J4164" s="1"/>
  <c r="N4164"/>
  <c r="O4164" s="1"/>
  <c r="X4164"/>
  <c r="I4165"/>
  <c r="J4165"/>
  <c r="N4165"/>
  <c r="O4165"/>
  <c r="X4165"/>
  <c r="I4166"/>
  <c r="J4166" s="1"/>
  <c r="N4166"/>
  <c r="O4166" s="1"/>
  <c r="X4166"/>
  <c r="F4167"/>
  <c r="G4167"/>
  <c r="H4167"/>
  <c r="X4167"/>
  <c r="I4168"/>
  <c r="J4168"/>
  <c r="X4168"/>
  <c r="I4169"/>
  <c r="J4169" s="1"/>
  <c r="X4169"/>
  <c r="I4170"/>
  <c r="J4170"/>
  <c r="X4170"/>
  <c r="I4171"/>
  <c r="J4171" s="1"/>
  <c r="X4171"/>
  <c r="I4172"/>
  <c r="J4172"/>
  <c r="X4172"/>
  <c r="I4173"/>
  <c r="J4173" s="1"/>
  <c r="X4173"/>
  <c r="I4174"/>
  <c r="J4174"/>
  <c r="N4174"/>
  <c r="O4174"/>
  <c r="S4174"/>
  <c r="T4174"/>
  <c r="X4174" s="1"/>
  <c r="I4175"/>
  <c r="J4175" s="1"/>
  <c r="N4175"/>
  <c r="O4175" s="1"/>
  <c r="X4175"/>
  <c r="I4176"/>
  <c r="J4176"/>
  <c r="X4176"/>
  <c r="F4177"/>
  <c r="G4177"/>
  <c r="H4177"/>
  <c r="L4177"/>
  <c r="M4177"/>
  <c r="Q4177"/>
  <c r="R4177"/>
  <c r="U4177"/>
  <c r="V4177"/>
  <c r="W4177"/>
  <c r="I4178"/>
  <c r="I4177" s="1"/>
  <c r="J4177" s="1"/>
  <c r="J4178"/>
  <c r="N4178"/>
  <c r="N4177" s="1"/>
  <c r="O4178"/>
  <c r="S4178"/>
  <c r="S4177" s="1"/>
  <c r="T4178"/>
  <c r="X4178" s="1"/>
  <c r="I4179"/>
  <c r="J4179" s="1"/>
  <c r="N4179"/>
  <c r="O4179" s="1"/>
  <c r="S4179"/>
  <c r="T4179" s="1"/>
  <c r="X4179" s="1"/>
  <c r="I4180"/>
  <c r="J4180"/>
  <c r="N4180"/>
  <c r="O4180"/>
  <c r="S4180"/>
  <c r="T4180"/>
  <c r="X4180" s="1"/>
  <c r="I4181"/>
  <c r="J4181" s="1"/>
  <c r="N4181"/>
  <c r="O4181" s="1"/>
  <c r="S4181"/>
  <c r="T4181" s="1"/>
  <c r="X4181" s="1"/>
  <c r="I4182"/>
  <c r="J4182"/>
  <c r="N4182"/>
  <c r="O4182"/>
  <c r="S4182"/>
  <c r="T4182"/>
  <c r="X4182" s="1"/>
  <c r="I4183"/>
  <c r="J4183" s="1"/>
  <c r="N4183"/>
  <c r="O4183" s="1"/>
  <c r="S4183"/>
  <c r="T4183" s="1"/>
  <c r="X4183" s="1"/>
  <c r="F4184"/>
  <c r="G4184"/>
  <c r="H4184"/>
  <c r="L4184"/>
  <c r="M4184"/>
  <c r="Q4184"/>
  <c r="R4184"/>
  <c r="U4184"/>
  <c r="V4184"/>
  <c r="W4184"/>
  <c r="I4185"/>
  <c r="J4185" s="1"/>
  <c r="N4185"/>
  <c r="O4185" s="1"/>
  <c r="S4185"/>
  <c r="T4185" s="1"/>
  <c r="I4186"/>
  <c r="J4186"/>
  <c r="N4186"/>
  <c r="O4186"/>
  <c r="S4186"/>
  <c r="T4186"/>
  <c r="X4186" s="1"/>
  <c r="I4187"/>
  <c r="J4187" s="1"/>
  <c r="N4187"/>
  <c r="O4187" s="1"/>
  <c r="S4187"/>
  <c r="T4187" s="1"/>
  <c r="X4187" s="1"/>
  <c r="I4188"/>
  <c r="J4188"/>
  <c r="N4188"/>
  <c r="O4188"/>
  <c r="S4188"/>
  <c r="T4188"/>
  <c r="X4188" s="1"/>
  <c r="I4189"/>
  <c r="J4189" s="1"/>
  <c r="N4189"/>
  <c r="O4189" s="1"/>
  <c r="S4189"/>
  <c r="T4189" s="1"/>
  <c r="X4189" s="1"/>
  <c r="I4190"/>
  <c r="J4190"/>
  <c r="N4190"/>
  <c r="O4190"/>
  <c r="S4190"/>
  <c r="T4190"/>
  <c r="X4190" s="1"/>
  <c r="F4191"/>
  <c r="G4191"/>
  <c r="H4191"/>
  <c r="X4191"/>
  <c r="I4192"/>
  <c r="I4191" s="1"/>
  <c r="J4191" s="1"/>
  <c r="X4192"/>
  <c r="I4193"/>
  <c r="J4193"/>
  <c r="X4193"/>
  <c r="I4194"/>
  <c r="J4194" s="1"/>
  <c r="N4194"/>
  <c r="O4194" s="1"/>
  <c r="S4194"/>
  <c r="T4194" s="1"/>
  <c r="X4194" s="1"/>
  <c r="F4195"/>
  <c r="G4195"/>
  <c r="H4195"/>
  <c r="L4195"/>
  <c r="M4195"/>
  <c r="Q4195"/>
  <c r="R4195"/>
  <c r="U4195"/>
  <c r="V4195"/>
  <c r="W4195"/>
  <c r="I4196"/>
  <c r="J4196" s="1"/>
  <c r="N4196"/>
  <c r="O4196" s="1"/>
  <c r="S4196"/>
  <c r="T4196" s="1"/>
  <c r="I4197"/>
  <c r="J4197"/>
  <c r="N4197"/>
  <c r="O4197"/>
  <c r="S4197"/>
  <c r="T4197"/>
  <c r="X4197" s="1"/>
  <c r="I4198"/>
  <c r="J4198" s="1"/>
  <c r="N4198"/>
  <c r="O4198" s="1"/>
  <c r="S4198"/>
  <c r="T4198" s="1"/>
  <c r="X4198" s="1"/>
  <c r="I4199"/>
  <c r="J4199"/>
  <c r="N4199"/>
  <c r="O4199"/>
  <c r="S4199"/>
  <c r="T4199"/>
  <c r="X4199" s="1"/>
  <c r="I4200"/>
  <c r="J4200" s="1"/>
  <c r="N4200"/>
  <c r="O4200" s="1"/>
  <c r="S4200"/>
  <c r="T4200" s="1"/>
  <c r="X4200" s="1"/>
  <c r="I4201"/>
  <c r="J4201"/>
  <c r="N4201"/>
  <c r="O4201"/>
  <c r="S4201"/>
  <c r="T4201"/>
  <c r="X4201" s="1"/>
  <c r="I4202"/>
  <c r="J4202" s="1"/>
  <c r="N4202"/>
  <c r="O4202" s="1"/>
  <c r="S4202"/>
  <c r="T4202" s="1"/>
  <c r="X4202" s="1"/>
  <c r="F4203"/>
  <c r="G4203"/>
  <c r="H4203"/>
  <c r="L4203"/>
  <c r="M4203"/>
  <c r="Q4203"/>
  <c r="R4203"/>
  <c r="U4203"/>
  <c r="V4203"/>
  <c r="W4203"/>
  <c r="I4204"/>
  <c r="J4204" s="1"/>
  <c r="N4204"/>
  <c r="O4204" s="1"/>
  <c r="O4203" s="1"/>
  <c r="S4204"/>
  <c r="T4204" s="1"/>
  <c r="I4205"/>
  <c r="J4205"/>
  <c r="N4205"/>
  <c r="O4205"/>
  <c r="S4205"/>
  <c r="T4205"/>
  <c r="X4205" s="1"/>
  <c r="I4206"/>
  <c r="J4206" s="1"/>
  <c r="N4206"/>
  <c r="O4206" s="1"/>
  <c r="S4206"/>
  <c r="T4206" s="1"/>
  <c r="X4206" s="1"/>
  <c r="F4207"/>
  <c r="G4207"/>
  <c r="H4207"/>
  <c r="L4207"/>
  <c r="M4207"/>
  <c r="Q4207"/>
  <c r="R4207"/>
  <c r="U4207"/>
  <c r="V4207"/>
  <c r="W4207"/>
  <c r="I4208"/>
  <c r="J4208" s="1"/>
  <c r="N4208"/>
  <c r="O4208" s="1"/>
  <c r="O4207" s="1"/>
  <c r="S4208"/>
  <c r="T4208" s="1"/>
  <c r="I4209"/>
  <c r="J4209"/>
  <c r="N4209"/>
  <c r="O4209"/>
  <c r="S4209"/>
  <c r="T4209"/>
  <c r="X4209" s="1"/>
  <c r="I4210"/>
  <c r="J4210" s="1"/>
  <c r="N4210"/>
  <c r="O4210" s="1"/>
  <c r="S4210"/>
  <c r="T4210" s="1"/>
  <c r="X4210" s="1"/>
  <c r="I4211"/>
  <c r="J4211"/>
  <c r="N4211"/>
  <c r="O4211"/>
  <c r="S4211"/>
  <c r="T4211"/>
  <c r="X4211" s="1"/>
  <c r="F4212"/>
  <c r="G4212"/>
  <c r="H4212"/>
  <c r="L4212"/>
  <c r="M4212"/>
  <c r="Q4212"/>
  <c r="R4212"/>
  <c r="U4212"/>
  <c r="V4212"/>
  <c r="W4212"/>
  <c r="I4213"/>
  <c r="I4212" s="1"/>
  <c r="J4212" s="1"/>
  <c r="J4213"/>
  <c r="N4213"/>
  <c r="N4212" s="1"/>
  <c r="O4213"/>
  <c r="S4213"/>
  <c r="S4212" s="1"/>
  <c r="T4213"/>
  <c r="X4213" s="1"/>
  <c r="I4214"/>
  <c r="J4214" s="1"/>
  <c r="N4214"/>
  <c r="O4214" s="1"/>
  <c r="S4214"/>
  <c r="T4214" s="1"/>
  <c r="X4214" s="1"/>
  <c r="I4215"/>
  <c r="J4215"/>
  <c r="X4215"/>
  <c r="J4216"/>
  <c r="I4217"/>
  <c r="J4217"/>
  <c r="N4217"/>
  <c r="O4217"/>
  <c r="S4217"/>
  <c r="T4217"/>
  <c r="X4217" s="1"/>
  <c r="J4218"/>
  <c r="J4219"/>
  <c r="J4220"/>
  <c r="G4221"/>
  <c r="K4221"/>
  <c r="M4221"/>
  <c r="R4221"/>
  <c r="V4221"/>
  <c r="J4225"/>
  <c r="B4228"/>
  <c r="B4230"/>
  <c r="E4230"/>
  <c r="F4230"/>
  <c r="B4231"/>
  <c r="F4231"/>
  <c r="B4233"/>
  <c r="F4233"/>
  <c r="B4234"/>
  <c r="C4240"/>
  <c r="C4241"/>
  <c r="F4244"/>
  <c r="F4360" s="1"/>
  <c r="G4244"/>
  <c r="H4244"/>
  <c r="H4360" s="1"/>
  <c r="L4244"/>
  <c r="M4244"/>
  <c r="X4244"/>
  <c r="I4245"/>
  <c r="I4244" s="1"/>
  <c r="N4245"/>
  <c r="N4244" s="1"/>
  <c r="X4245"/>
  <c r="I4246"/>
  <c r="J4246"/>
  <c r="N4246"/>
  <c r="O4246"/>
  <c r="X4246"/>
  <c r="F4247"/>
  <c r="G4247"/>
  <c r="H4247"/>
  <c r="L4247"/>
  <c r="M4247"/>
  <c r="X4247"/>
  <c r="I4248"/>
  <c r="I4247" s="1"/>
  <c r="J4247" s="1"/>
  <c r="N4248"/>
  <c r="N4247" s="1"/>
  <c r="X4248"/>
  <c r="I4249"/>
  <c r="J4249"/>
  <c r="N4249"/>
  <c r="O4249"/>
  <c r="X4249"/>
  <c r="I4250"/>
  <c r="J4250" s="1"/>
  <c r="N4250"/>
  <c r="O4250" s="1"/>
  <c r="X4250"/>
  <c r="I4251"/>
  <c r="J4251"/>
  <c r="N4251"/>
  <c r="O4251"/>
  <c r="X4251"/>
  <c r="I4252"/>
  <c r="J4252" s="1"/>
  <c r="N4252"/>
  <c r="O4252" s="1"/>
  <c r="X4252"/>
  <c r="F4253"/>
  <c r="G4253"/>
  <c r="H4253"/>
  <c r="L4253"/>
  <c r="L4360" s="1"/>
  <c r="M4253"/>
  <c r="X4253"/>
  <c r="I4254"/>
  <c r="J4254"/>
  <c r="N4254"/>
  <c r="O4254"/>
  <c r="O4253" s="1"/>
  <c r="X4254"/>
  <c r="I4255"/>
  <c r="J4255" s="1"/>
  <c r="N4255"/>
  <c r="O4255" s="1"/>
  <c r="X4255"/>
  <c r="I4256"/>
  <c r="J4256"/>
  <c r="N4256"/>
  <c r="O4256"/>
  <c r="X4256"/>
  <c r="I4257"/>
  <c r="J4257" s="1"/>
  <c r="N4257"/>
  <c r="O4257" s="1"/>
  <c r="X4257"/>
  <c r="I4258"/>
  <c r="J4258"/>
  <c r="N4258"/>
  <c r="O4258"/>
  <c r="X4258"/>
  <c r="I4259"/>
  <c r="J4259" s="1"/>
  <c r="N4259"/>
  <c r="O4259" s="1"/>
  <c r="X4259"/>
  <c r="I4260"/>
  <c r="J4260"/>
  <c r="N4260"/>
  <c r="O4260"/>
  <c r="X4260"/>
  <c r="I4261"/>
  <c r="J4261" s="1"/>
  <c r="N4261"/>
  <c r="O4261" s="1"/>
  <c r="X4261"/>
  <c r="F4262"/>
  <c r="G4262"/>
  <c r="H4262"/>
  <c r="L4262"/>
  <c r="M4262"/>
  <c r="Q4262"/>
  <c r="Q4360" s="1"/>
  <c r="R4262"/>
  <c r="U4262"/>
  <c r="U4360" s="1"/>
  <c r="V4262"/>
  <c r="W4262"/>
  <c r="W4360" s="1"/>
  <c r="I4263"/>
  <c r="J4263" s="1"/>
  <c r="N4263"/>
  <c r="O4263" s="1"/>
  <c r="S4263"/>
  <c r="T4263" s="1"/>
  <c r="I4264"/>
  <c r="J4264"/>
  <c r="N4264"/>
  <c r="O4264"/>
  <c r="S4264"/>
  <c r="T4264"/>
  <c r="X4264" s="1"/>
  <c r="I4265"/>
  <c r="J4265" s="1"/>
  <c r="N4265"/>
  <c r="O4265" s="1"/>
  <c r="S4265"/>
  <c r="T4265" s="1"/>
  <c r="X4265" s="1"/>
  <c r="I4266"/>
  <c r="J4266"/>
  <c r="N4266"/>
  <c r="O4266"/>
  <c r="S4266"/>
  <c r="T4266"/>
  <c r="X4266" s="1"/>
  <c r="I4267"/>
  <c r="J4267" s="1"/>
  <c r="N4267"/>
  <c r="O4267" s="1"/>
  <c r="S4267"/>
  <c r="T4267" s="1"/>
  <c r="X4267" s="1"/>
  <c r="I4268"/>
  <c r="J4268"/>
  <c r="N4268"/>
  <c r="O4268"/>
  <c r="S4268"/>
  <c r="T4268"/>
  <c r="X4268" s="1"/>
  <c r="I4269"/>
  <c r="J4269" s="1"/>
  <c r="N4269"/>
  <c r="O4269" s="1"/>
  <c r="S4269"/>
  <c r="T4269" s="1"/>
  <c r="X4269" s="1"/>
  <c r="I4270"/>
  <c r="J4270"/>
  <c r="N4270"/>
  <c r="O4270"/>
  <c r="S4270"/>
  <c r="T4270"/>
  <c r="X4270" s="1"/>
  <c r="I4271"/>
  <c r="J4271" s="1"/>
  <c r="N4271"/>
  <c r="O4271" s="1"/>
  <c r="X4271"/>
  <c r="I4272"/>
  <c r="J4272"/>
  <c r="N4272"/>
  <c r="O4272"/>
  <c r="X4272"/>
  <c r="I4273"/>
  <c r="J4273" s="1"/>
  <c r="N4273"/>
  <c r="O4273" s="1"/>
  <c r="X4273"/>
  <c r="I4274"/>
  <c r="J4274"/>
  <c r="N4274"/>
  <c r="O4274"/>
  <c r="S4274"/>
  <c r="T4274"/>
  <c r="X4274" s="1"/>
  <c r="I4275"/>
  <c r="J4275" s="1"/>
  <c r="N4275"/>
  <c r="O4275" s="1"/>
  <c r="X4275"/>
  <c r="I4276"/>
  <c r="J4276"/>
  <c r="N4276"/>
  <c r="O4276"/>
  <c r="S4276"/>
  <c r="T4276"/>
  <c r="X4276" s="1"/>
  <c r="I4277"/>
  <c r="J4277" s="1"/>
  <c r="N4277"/>
  <c r="O4277" s="1"/>
  <c r="S4277"/>
  <c r="T4277" s="1"/>
  <c r="X4277" s="1"/>
  <c r="I4278"/>
  <c r="J4278"/>
  <c r="N4278"/>
  <c r="O4278"/>
  <c r="X4278"/>
  <c r="I4279"/>
  <c r="J4279" s="1"/>
  <c r="N4279"/>
  <c r="O4279" s="1"/>
  <c r="S4279"/>
  <c r="T4279" s="1"/>
  <c r="X4279" s="1"/>
  <c r="F4280"/>
  <c r="G4280"/>
  <c r="H4280"/>
  <c r="L4280"/>
  <c r="M4280"/>
  <c r="X4280"/>
  <c r="I4281"/>
  <c r="J4281"/>
  <c r="N4281"/>
  <c r="O4281"/>
  <c r="X4281"/>
  <c r="I4282"/>
  <c r="J4282" s="1"/>
  <c r="N4282"/>
  <c r="O4282" s="1"/>
  <c r="X4282"/>
  <c r="I4283"/>
  <c r="J4283"/>
  <c r="N4283"/>
  <c r="O4283"/>
  <c r="X4283"/>
  <c r="F4284"/>
  <c r="G4284"/>
  <c r="H4284"/>
  <c r="L4284"/>
  <c r="M4284"/>
  <c r="X4284"/>
  <c r="I4285"/>
  <c r="I4284" s="1"/>
  <c r="J4284" s="1"/>
  <c r="N4285"/>
  <c r="N4284" s="1"/>
  <c r="X4285"/>
  <c r="I4286"/>
  <c r="J4286"/>
  <c r="N4286"/>
  <c r="O4286"/>
  <c r="X4286"/>
  <c r="I4287"/>
  <c r="J4287" s="1"/>
  <c r="N4287"/>
  <c r="O4287" s="1"/>
  <c r="X4287"/>
  <c r="I4288"/>
  <c r="J4288"/>
  <c r="N4288"/>
  <c r="O4288"/>
  <c r="X4288"/>
  <c r="I4289"/>
  <c r="J4289" s="1"/>
  <c r="N4289"/>
  <c r="O4289" s="1"/>
  <c r="X4289"/>
  <c r="F4290"/>
  <c r="G4290"/>
  <c r="H4290"/>
  <c r="L4290"/>
  <c r="M4290"/>
  <c r="X4290"/>
  <c r="I4291"/>
  <c r="J4291"/>
  <c r="N4291"/>
  <c r="O4291"/>
  <c r="X4291"/>
  <c r="I4292"/>
  <c r="J4292" s="1"/>
  <c r="N4292"/>
  <c r="O4292" s="1"/>
  <c r="X4292"/>
  <c r="I4293"/>
  <c r="J4293"/>
  <c r="N4293"/>
  <c r="O4293"/>
  <c r="X4293"/>
  <c r="I4294"/>
  <c r="J4294" s="1"/>
  <c r="N4294"/>
  <c r="O4294" s="1"/>
  <c r="X4294"/>
  <c r="I4295"/>
  <c r="J4295"/>
  <c r="N4295"/>
  <c r="O4295"/>
  <c r="X4295"/>
  <c r="I4296"/>
  <c r="J4296" s="1"/>
  <c r="N4296"/>
  <c r="O4296" s="1"/>
  <c r="X4296"/>
  <c r="F4297"/>
  <c r="G4297"/>
  <c r="H4297"/>
  <c r="L4297"/>
  <c r="M4297"/>
  <c r="X4297"/>
  <c r="I4298"/>
  <c r="J4298"/>
  <c r="N4298"/>
  <c r="O4298"/>
  <c r="X4298"/>
  <c r="I4299"/>
  <c r="J4299" s="1"/>
  <c r="N4299"/>
  <c r="O4299" s="1"/>
  <c r="X4299"/>
  <c r="I4300"/>
  <c r="J4300"/>
  <c r="N4300"/>
  <c r="O4300"/>
  <c r="X4300"/>
  <c r="I4301"/>
  <c r="J4301" s="1"/>
  <c r="N4301"/>
  <c r="O4301" s="1"/>
  <c r="X4301"/>
  <c r="I4302"/>
  <c r="J4302"/>
  <c r="N4302"/>
  <c r="O4302"/>
  <c r="X4302"/>
  <c r="I4303"/>
  <c r="J4303" s="1"/>
  <c r="N4303"/>
  <c r="O4303" s="1"/>
  <c r="X4303"/>
  <c r="I4304"/>
  <c r="J4304"/>
  <c r="N4304"/>
  <c r="O4304"/>
  <c r="X4304"/>
  <c r="I4305"/>
  <c r="J4305" s="1"/>
  <c r="N4305"/>
  <c r="O4305" s="1"/>
  <c r="X4305"/>
  <c r="F4306"/>
  <c r="G4306"/>
  <c r="H4306"/>
  <c r="X4306"/>
  <c r="I4307"/>
  <c r="J4307"/>
  <c r="X4307"/>
  <c r="I4308"/>
  <c r="J4308" s="1"/>
  <c r="X4308"/>
  <c r="I4309"/>
  <c r="J4309"/>
  <c r="X4309"/>
  <c r="I4310"/>
  <c r="J4310" s="1"/>
  <c r="X4310"/>
  <c r="I4311"/>
  <c r="J4311"/>
  <c r="X4311"/>
  <c r="I4312"/>
  <c r="J4312" s="1"/>
  <c r="X4312"/>
  <c r="I4313"/>
  <c r="J4313"/>
  <c r="N4313"/>
  <c r="O4313"/>
  <c r="S4313"/>
  <c r="T4313"/>
  <c r="X4313" s="1"/>
  <c r="I4314"/>
  <c r="J4314" s="1"/>
  <c r="N4314"/>
  <c r="O4314" s="1"/>
  <c r="X4314"/>
  <c r="I4315"/>
  <c r="J4315"/>
  <c r="X4315"/>
  <c r="F4316"/>
  <c r="G4316"/>
  <c r="H4316"/>
  <c r="L4316"/>
  <c r="M4316"/>
  <c r="Q4316"/>
  <c r="R4316"/>
  <c r="U4316"/>
  <c r="V4316"/>
  <c r="W4316"/>
  <c r="I4317"/>
  <c r="I4316" s="1"/>
  <c r="J4316" s="1"/>
  <c r="J4317"/>
  <c r="N4317"/>
  <c r="N4316" s="1"/>
  <c r="O4317"/>
  <c r="S4317"/>
  <c r="S4316" s="1"/>
  <c r="T4317"/>
  <c r="X4317" s="1"/>
  <c r="I4318"/>
  <c r="J4318" s="1"/>
  <c r="N4318"/>
  <c r="O4318" s="1"/>
  <c r="S4318"/>
  <c r="T4318" s="1"/>
  <c r="X4318" s="1"/>
  <c r="I4319"/>
  <c r="J4319"/>
  <c r="N4319"/>
  <c r="O4319"/>
  <c r="S4319"/>
  <c r="T4319"/>
  <c r="X4319" s="1"/>
  <c r="I4320"/>
  <c r="J4320" s="1"/>
  <c r="N4320"/>
  <c r="O4320" s="1"/>
  <c r="S4320"/>
  <c r="T4320" s="1"/>
  <c r="X4320" s="1"/>
  <c r="I4321"/>
  <c r="J4321"/>
  <c r="N4321"/>
  <c r="O4321"/>
  <c r="S4321"/>
  <c r="T4321"/>
  <c r="X4321" s="1"/>
  <c r="I4322"/>
  <c r="J4322" s="1"/>
  <c r="N4322"/>
  <c r="O4322" s="1"/>
  <c r="S4322"/>
  <c r="T4322" s="1"/>
  <c r="X4322" s="1"/>
  <c r="F4323"/>
  <c r="G4323"/>
  <c r="H4323"/>
  <c r="L4323"/>
  <c r="M4323"/>
  <c r="Q4323"/>
  <c r="R4323"/>
  <c r="U4323"/>
  <c r="V4323"/>
  <c r="W4323"/>
  <c r="I4324"/>
  <c r="J4324" s="1"/>
  <c r="N4324"/>
  <c r="O4324" s="1"/>
  <c r="S4324"/>
  <c r="T4324" s="1"/>
  <c r="I4325"/>
  <c r="J4325"/>
  <c r="N4325"/>
  <c r="O4325"/>
  <c r="S4325"/>
  <c r="T4325"/>
  <c r="X4325" s="1"/>
  <c r="I4326"/>
  <c r="J4326" s="1"/>
  <c r="N4326"/>
  <c r="O4326" s="1"/>
  <c r="S4326"/>
  <c r="T4326" s="1"/>
  <c r="X4326" s="1"/>
  <c r="I4327"/>
  <c r="J4327"/>
  <c r="N4327"/>
  <c r="O4327"/>
  <c r="S4327"/>
  <c r="T4327"/>
  <c r="X4327" s="1"/>
  <c r="I4328"/>
  <c r="J4328" s="1"/>
  <c r="N4328"/>
  <c r="O4328" s="1"/>
  <c r="S4328"/>
  <c r="T4328" s="1"/>
  <c r="X4328" s="1"/>
  <c r="I4329"/>
  <c r="J4329"/>
  <c r="N4329"/>
  <c r="O4329"/>
  <c r="S4329"/>
  <c r="T4329"/>
  <c r="X4329" s="1"/>
  <c r="F4330"/>
  <c r="G4330"/>
  <c r="H4330"/>
  <c r="X4330"/>
  <c r="I4331"/>
  <c r="I4330" s="1"/>
  <c r="J4330" s="1"/>
  <c r="X4331"/>
  <c r="I4332"/>
  <c r="J4332"/>
  <c r="X4332"/>
  <c r="I4333"/>
  <c r="J4333" s="1"/>
  <c r="N4333"/>
  <c r="O4333" s="1"/>
  <c r="S4333"/>
  <c r="T4333" s="1"/>
  <c r="X4333" s="1"/>
  <c r="F4334"/>
  <c r="G4334"/>
  <c r="H4334"/>
  <c r="L4334"/>
  <c r="M4334"/>
  <c r="Q4334"/>
  <c r="R4334"/>
  <c r="U4334"/>
  <c r="V4334"/>
  <c r="W4334"/>
  <c r="I4335"/>
  <c r="J4335" s="1"/>
  <c r="N4335"/>
  <c r="O4335" s="1"/>
  <c r="S4335"/>
  <c r="T4335" s="1"/>
  <c r="I4336"/>
  <c r="J4336"/>
  <c r="N4336"/>
  <c r="O4336"/>
  <c r="S4336"/>
  <c r="T4336"/>
  <c r="X4336" s="1"/>
  <c r="I4337"/>
  <c r="J4337" s="1"/>
  <c r="N4337"/>
  <c r="O4337" s="1"/>
  <c r="S4337"/>
  <c r="T4337" s="1"/>
  <c r="X4337" s="1"/>
  <c r="I4338"/>
  <c r="J4338"/>
  <c r="N4338"/>
  <c r="O4338"/>
  <c r="S4338"/>
  <c r="T4338"/>
  <c r="X4338" s="1"/>
  <c r="I4339"/>
  <c r="J4339" s="1"/>
  <c r="N4339"/>
  <c r="O4339" s="1"/>
  <c r="S4339"/>
  <c r="T4339" s="1"/>
  <c r="X4339" s="1"/>
  <c r="I4340"/>
  <c r="J4340"/>
  <c r="N4340"/>
  <c r="O4340"/>
  <c r="S4340"/>
  <c r="T4340"/>
  <c r="X4340" s="1"/>
  <c r="I4341"/>
  <c r="J4341" s="1"/>
  <c r="N4341"/>
  <c r="O4341" s="1"/>
  <c r="S4341"/>
  <c r="T4341" s="1"/>
  <c r="X4341" s="1"/>
  <c r="F4342"/>
  <c r="G4342"/>
  <c r="H4342"/>
  <c r="L4342"/>
  <c r="M4342"/>
  <c r="Q4342"/>
  <c r="R4342"/>
  <c r="U4342"/>
  <c r="V4342"/>
  <c r="W4342"/>
  <c r="I4343"/>
  <c r="J4343" s="1"/>
  <c r="N4343"/>
  <c r="O4343" s="1"/>
  <c r="O4342" s="1"/>
  <c r="S4343"/>
  <c r="T4343" s="1"/>
  <c r="I4344"/>
  <c r="J4344"/>
  <c r="N4344"/>
  <c r="O4344"/>
  <c r="S4344"/>
  <c r="T4344"/>
  <c r="X4344" s="1"/>
  <c r="I4345"/>
  <c r="J4345" s="1"/>
  <c r="N4345"/>
  <c r="O4345" s="1"/>
  <c r="S4345"/>
  <c r="T4345" s="1"/>
  <c r="X4345" s="1"/>
  <c r="F4346"/>
  <c r="G4346"/>
  <c r="H4346"/>
  <c r="L4346"/>
  <c r="M4346"/>
  <c r="Q4346"/>
  <c r="R4346"/>
  <c r="U4346"/>
  <c r="V4346"/>
  <c r="W4346"/>
  <c r="I4347"/>
  <c r="J4347" s="1"/>
  <c r="N4347"/>
  <c r="O4347" s="1"/>
  <c r="O4346" s="1"/>
  <c r="S4347"/>
  <c r="T4347" s="1"/>
  <c r="I4348"/>
  <c r="J4348"/>
  <c r="N4348"/>
  <c r="O4348"/>
  <c r="S4348"/>
  <c r="T4348"/>
  <c r="X4348" s="1"/>
  <c r="I4349"/>
  <c r="J4349" s="1"/>
  <c r="N4349"/>
  <c r="O4349" s="1"/>
  <c r="S4349"/>
  <c r="T4349" s="1"/>
  <c r="X4349" s="1"/>
  <c r="I4350"/>
  <c r="J4350"/>
  <c r="N4350"/>
  <c r="O4350"/>
  <c r="S4350"/>
  <c r="T4350"/>
  <c r="X4350" s="1"/>
  <c r="F4351"/>
  <c r="G4351"/>
  <c r="H4351"/>
  <c r="L4351"/>
  <c r="M4351"/>
  <c r="Q4351"/>
  <c r="R4351"/>
  <c r="U4351"/>
  <c r="V4351"/>
  <c r="W4351"/>
  <c r="I4352"/>
  <c r="I4351" s="1"/>
  <c r="J4351" s="1"/>
  <c r="J4352"/>
  <c r="N4352"/>
  <c r="N4351" s="1"/>
  <c r="O4352"/>
  <c r="S4352"/>
  <c r="S4351" s="1"/>
  <c r="T4352"/>
  <c r="X4352" s="1"/>
  <c r="I4353"/>
  <c r="J4353" s="1"/>
  <c r="N4353"/>
  <c r="O4353" s="1"/>
  <c r="S4353"/>
  <c r="T4353" s="1"/>
  <c r="X4353" s="1"/>
  <c r="I4354"/>
  <c r="J4354"/>
  <c r="X4354"/>
  <c r="J4355"/>
  <c r="I4356"/>
  <c r="J4356"/>
  <c r="N4356"/>
  <c r="O4356"/>
  <c r="S4356"/>
  <c r="T4356"/>
  <c r="X4356" s="1"/>
  <c r="J4357"/>
  <c r="J4358"/>
  <c r="J4359"/>
  <c r="G4360"/>
  <c r="K4360"/>
  <c r="M4360"/>
  <c r="R4360"/>
  <c r="V4360"/>
  <c r="J4364"/>
  <c r="B4367"/>
  <c r="B4369"/>
  <c r="E4369"/>
  <c r="F4369"/>
  <c r="B4370"/>
  <c r="F4370"/>
  <c r="B4372"/>
  <c r="F4372"/>
  <c r="B4373"/>
  <c r="C4379"/>
  <c r="C4380"/>
  <c r="F4383"/>
  <c r="F4499" s="1"/>
  <c r="G4383"/>
  <c r="H4383"/>
  <c r="H4499" s="1"/>
  <c r="L4383"/>
  <c r="M4383"/>
  <c r="X4383"/>
  <c r="I4384"/>
  <c r="I4383" s="1"/>
  <c r="N4384"/>
  <c r="N4383" s="1"/>
  <c r="X4384"/>
  <c r="I4385"/>
  <c r="J4385"/>
  <c r="N4385"/>
  <c r="O4385"/>
  <c r="X4385"/>
  <c r="F4386"/>
  <c r="G4386"/>
  <c r="H4386"/>
  <c r="L4386"/>
  <c r="M4386"/>
  <c r="X4386"/>
  <c r="I4387"/>
  <c r="I4386" s="1"/>
  <c r="J4386" s="1"/>
  <c r="N4387"/>
  <c r="N4386" s="1"/>
  <c r="X4387"/>
  <c r="I4388"/>
  <c r="J4388"/>
  <c r="N4388"/>
  <c r="O4388"/>
  <c r="X4388"/>
  <c r="I4389"/>
  <c r="J4389" s="1"/>
  <c r="N4389"/>
  <c r="O4389" s="1"/>
  <c r="X4389"/>
  <c r="I4390"/>
  <c r="J4390"/>
  <c r="N4390"/>
  <c r="O4390"/>
  <c r="X4390"/>
  <c r="I4391"/>
  <c r="J4391" s="1"/>
  <c r="N4391"/>
  <c r="O4391" s="1"/>
  <c r="X4391"/>
  <c r="F4392"/>
  <c r="G4392"/>
  <c r="H4392"/>
  <c r="L4392"/>
  <c r="L4499" s="1"/>
  <c r="M4392"/>
  <c r="X4392"/>
  <c r="I4393"/>
  <c r="J4393"/>
  <c r="N4393"/>
  <c r="O4393"/>
  <c r="O4392" s="1"/>
  <c r="X4393"/>
  <c r="I4394"/>
  <c r="J4394" s="1"/>
  <c r="N4394"/>
  <c r="O4394" s="1"/>
  <c r="X4394"/>
  <c r="I4395"/>
  <c r="J4395"/>
  <c r="N4395"/>
  <c r="O4395"/>
  <c r="X4395"/>
  <c r="I4396"/>
  <c r="J4396" s="1"/>
  <c r="N4396"/>
  <c r="O4396" s="1"/>
  <c r="X4396"/>
  <c r="I4397"/>
  <c r="J4397"/>
  <c r="N4397"/>
  <c r="O4397"/>
  <c r="X4397"/>
  <c r="I4398"/>
  <c r="J4398" s="1"/>
  <c r="N4398"/>
  <c r="O4398" s="1"/>
  <c r="X4398"/>
  <c r="I4399"/>
  <c r="J4399"/>
  <c r="N4399"/>
  <c r="O4399"/>
  <c r="X4399"/>
  <c r="I4400"/>
  <c r="J4400" s="1"/>
  <c r="N4400"/>
  <c r="O4400" s="1"/>
  <c r="X4400"/>
  <c r="F4401"/>
  <c r="G4401"/>
  <c r="H4401"/>
  <c r="L4401"/>
  <c r="M4401"/>
  <c r="Q4401"/>
  <c r="Q4499" s="1"/>
  <c r="R4401"/>
  <c r="U4401"/>
  <c r="U4499" s="1"/>
  <c r="V4401"/>
  <c r="W4401"/>
  <c r="W4499" s="1"/>
  <c r="I4402"/>
  <c r="J4402" s="1"/>
  <c r="N4402"/>
  <c r="O4402" s="1"/>
  <c r="S4402"/>
  <c r="T4402" s="1"/>
  <c r="I4403"/>
  <c r="J4403"/>
  <c r="N4403"/>
  <c r="O4403"/>
  <c r="S4403"/>
  <c r="T4403"/>
  <c r="X4403" s="1"/>
  <c r="I4404"/>
  <c r="J4404" s="1"/>
  <c r="N4404"/>
  <c r="O4404" s="1"/>
  <c r="S4404"/>
  <c r="T4404" s="1"/>
  <c r="X4404" s="1"/>
  <c r="I4405"/>
  <c r="J4405"/>
  <c r="N4405"/>
  <c r="O4405"/>
  <c r="S4405"/>
  <c r="T4405"/>
  <c r="X4405" s="1"/>
  <c r="I4406"/>
  <c r="J4406" s="1"/>
  <c r="N4406"/>
  <c r="O4406" s="1"/>
  <c r="S4406"/>
  <c r="T4406" s="1"/>
  <c r="X4406" s="1"/>
  <c r="I4407"/>
  <c r="J4407"/>
  <c r="N4407"/>
  <c r="O4407"/>
  <c r="S4407"/>
  <c r="T4407"/>
  <c r="X4407" s="1"/>
  <c r="I4408"/>
  <c r="J4408" s="1"/>
  <c r="N4408"/>
  <c r="O4408" s="1"/>
  <c r="S4408"/>
  <c r="T4408" s="1"/>
  <c r="X4408" s="1"/>
  <c r="I4409"/>
  <c r="J4409"/>
  <c r="N4409"/>
  <c r="O4409"/>
  <c r="S4409"/>
  <c r="T4409"/>
  <c r="X4409" s="1"/>
  <c r="I4410"/>
  <c r="J4410" s="1"/>
  <c r="N4410"/>
  <c r="O4410" s="1"/>
  <c r="X4410"/>
  <c r="I4411"/>
  <c r="J4411"/>
  <c r="N4411"/>
  <c r="O4411"/>
  <c r="X4411"/>
  <c r="I4412"/>
  <c r="J4412" s="1"/>
  <c r="N4412"/>
  <c r="O4412" s="1"/>
  <c r="X4412"/>
  <c r="I4413"/>
  <c r="J4413"/>
  <c r="N4413"/>
  <c r="O4413"/>
  <c r="S4413"/>
  <c r="T4413"/>
  <c r="X4413" s="1"/>
  <c r="I4414"/>
  <c r="J4414" s="1"/>
  <c r="N4414"/>
  <c r="O4414" s="1"/>
  <c r="X4414"/>
  <c r="I4415"/>
  <c r="J4415"/>
  <c r="N4415"/>
  <c r="O4415"/>
  <c r="S4415"/>
  <c r="T4415"/>
  <c r="X4415" s="1"/>
  <c r="I4416"/>
  <c r="J4416" s="1"/>
  <c r="N4416"/>
  <c r="O4416" s="1"/>
  <c r="S4416"/>
  <c r="T4416" s="1"/>
  <c r="X4416" s="1"/>
  <c r="I4417"/>
  <c r="J4417"/>
  <c r="N4417"/>
  <c r="O4417"/>
  <c r="X4417"/>
  <c r="I4418"/>
  <c r="J4418" s="1"/>
  <c r="N4418"/>
  <c r="O4418" s="1"/>
  <c r="S4418"/>
  <c r="T4418" s="1"/>
  <c r="X4418" s="1"/>
  <c r="F4419"/>
  <c r="G4419"/>
  <c r="H4419"/>
  <c r="L4419"/>
  <c r="M4419"/>
  <c r="X4419"/>
  <c r="I4420"/>
  <c r="J4420"/>
  <c r="N4420"/>
  <c r="O4420"/>
  <c r="X4420"/>
  <c r="I4421"/>
  <c r="J4421" s="1"/>
  <c r="N4421"/>
  <c r="O4421" s="1"/>
  <c r="X4421"/>
  <c r="I4422"/>
  <c r="J4422"/>
  <c r="N4422"/>
  <c r="O4422"/>
  <c r="X4422"/>
  <c r="F4423"/>
  <c r="G4423"/>
  <c r="H4423"/>
  <c r="L4423"/>
  <c r="M4423"/>
  <c r="X4423"/>
  <c r="I4424"/>
  <c r="I4423" s="1"/>
  <c r="J4423" s="1"/>
  <c r="N4424"/>
  <c r="N4423" s="1"/>
  <c r="X4424"/>
  <c r="I4425"/>
  <c r="J4425"/>
  <c r="N4425"/>
  <c r="O4425"/>
  <c r="X4425"/>
  <c r="I4426"/>
  <c r="J4426" s="1"/>
  <c r="N4426"/>
  <c r="O4426" s="1"/>
  <c r="X4426"/>
  <c r="I4427"/>
  <c r="J4427"/>
  <c r="N4427"/>
  <c r="O4427"/>
  <c r="X4427"/>
  <c r="I4428"/>
  <c r="J4428" s="1"/>
  <c r="N4428"/>
  <c r="O4428" s="1"/>
  <c r="X4428"/>
  <c r="F4429"/>
  <c r="G4429"/>
  <c r="H4429"/>
  <c r="L4429"/>
  <c r="M4429"/>
  <c r="X4429"/>
  <c r="I4430"/>
  <c r="J4430"/>
  <c r="N4430"/>
  <c r="O4430"/>
  <c r="X4430"/>
  <c r="I4431"/>
  <c r="J4431" s="1"/>
  <c r="N4431"/>
  <c r="O4431" s="1"/>
  <c r="X4431"/>
  <c r="I4432"/>
  <c r="J4432"/>
  <c r="N4432"/>
  <c r="O4432"/>
  <c r="X4432"/>
  <c r="I4433"/>
  <c r="J4433" s="1"/>
  <c r="N4433"/>
  <c r="O4433" s="1"/>
  <c r="X4433"/>
  <c r="I4434"/>
  <c r="J4434"/>
  <c r="N4434"/>
  <c r="O4434"/>
  <c r="X4434"/>
  <c r="I4435"/>
  <c r="J4435" s="1"/>
  <c r="N4435"/>
  <c r="O4435" s="1"/>
  <c r="X4435"/>
  <c r="F4436"/>
  <c r="G4436"/>
  <c r="H4436"/>
  <c r="L4436"/>
  <c r="M4436"/>
  <c r="X4436"/>
  <c r="I4437"/>
  <c r="J4437"/>
  <c r="N4437"/>
  <c r="O4437"/>
  <c r="X4437"/>
  <c r="I4438"/>
  <c r="J4438" s="1"/>
  <c r="N4438"/>
  <c r="O4438" s="1"/>
  <c r="X4438"/>
  <c r="I4439"/>
  <c r="J4439"/>
  <c r="N4439"/>
  <c r="O4439"/>
  <c r="X4439"/>
  <c r="I4440"/>
  <c r="J4440" s="1"/>
  <c r="N4440"/>
  <c r="O4440" s="1"/>
  <c r="X4440"/>
  <c r="I4441"/>
  <c r="J4441"/>
  <c r="N4441"/>
  <c r="O4441"/>
  <c r="X4441"/>
  <c r="I4442"/>
  <c r="J4442" s="1"/>
  <c r="N4442"/>
  <c r="O4442" s="1"/>
  <c r="X4442"/>
  <c r="I4443"/>
  <c r="J4443"/>
  <c r="N4443"/>
  <c r="O4443"/>
  <c r="X4443"/>
  <c r="I4444"/>
  <c r="J4444" s="1"/>
  <c r="N4444"/>
  <c r="O4444" s="1"/>
  <c r="X4444"/>
  <c r="F4445"/>
  <c r="G4445"/>
  <c r="H4445"/>
  <c r="X4445"/>
  <c r="I4446"/>
  <c r="J4446"/>
  <c r="X4446"/>
  <c r="I4447"/>
  <c r="J4447" s="1"/>
  <c r="X4447"/>
  <c r="I4448"/>
  <c r="J4448"/>
  <c r="X4448"/>
  <c r="I4449"/>
  <c r="J4449" s="1"/>
  <c r="X4449"/>
  <c r="I4450"/>
  <c r="J4450"/>
  <c r="X4450"/>
  <c r="I4451"/>
  <c r="J4451" s="1"/>
  <c r="X4451"/>
  <c r="I4452"/>
  <c r="J4452"/>
  <c r="N4452"/>
  <c r="O4452"/>
  <c r="S4452"/>
  <c r="T4452"/>
  <c r="X4452" s="1"/>
  <c r="I4453"/>
  <c r="J4453" s="1"/>
  <c r="N4453"/>
  <c r="O4453" s="1"/>
  <c r="X4453"/>
  <c r="I4454"/>
  <c r="J4454"/>
  <c r="X4454"/>
  <c r="F4455"/>
  <c r="G4455"/>
  <c r="H4455"/>
  <c r="L4455"/>
  <c r="M4455"/>
  <c r="Q4455"/>
  <c r="R4455"/>
  <c r="U4455"/>
  <c r="V4455"/>
  <c r="W4455"/>
  <c r="I4456"/>
  <c r="I4455" s="1"/>
  <c r="J4455" s="1"/>
  <c r="J4456"/>
  <c r="N4456"/>
  <c r="N4455" s="1"/>
  <c r="O4456"/>
  <c r="S4456"/>
  <c r="S4455" s="1"/>
  <c r="T4456"/>
  <c r="X4456" s="1"/>
  <c r="I4457"/>
  <c r="J4457" s="1"/>
  <c r="N4457"/>
  <c r="O4457" s="1"/>
  <c r="S4457"/>
  <c r="T4457" s="1"/>
  <c r="X4457" s="1"/>
  <c r="I4458"/>
  <c r="J4458"/>
  <c r="N4458"/>
  <c r="O4458"/>
  <c r="S4458"/>
  <c r="T4458"/>
  <c r="X4458" s="1"/>
  <c r="I4459"/>
  <c r="J4459" s="1"/>
  <c r="N4459"/>
  <c r="O4459" s="1"/>
  <c r="S4459"/>
  <c r="T4459" s="1"/>
  <c r="X4459" s="1"/>
  <c r="I4460"/>
  <c r="J4460"/>
  <c r="N4460"/>
  <c r="O4460"/>
  <c r="S4460"/>
  <c r="T4460"/>
  <c r="X4460" s="1"/>
  <c r="I4461"/>
  <c r="J4461" s="1"/>
  <c r="N4461"/>
  <c r="O4461" s="1"/>
  <c r="S4461"/>
  <c r="T4461" s="1"/>
  <c r="X4461" s="1"/>
  <c r="F4462"/>
  <c r="G4462"/>
  <c r="H4462"/>
  <c r="L4462"/>
  <c r="M4462"/>
  <c r="Q4462"/>
  <c r="R4462"/>
  <c r="U4462"/>
  <c r="V4462"/>
  <c r="W4462"/>
  <c r="I4463"/>
  <c r="J4463" s="1"/>
  <c r="N4463"/>
  <c r="O4463" s="1"/>
  <c r="S4463"/>
  <c r="T4463" s="1"/>
  <c r="I4464"/>
  <c r="J4464"/>
  <c r="N4464"/>
  <c r="O4464"/>
  <c r="S4464"/>
  <c r="T4464"/>
  <c r="X4464" s="1"/>
  <c r="I4465"/>
  <c r="J4465" s="1"/>
  <c r="N4465"/>
  <c r="O4465" s="1"/>
  <c r="S4465"/>
  <c r="T4465" s="1"/>
  <c r="X4465" s="1"/>
  <c r="I4466"/>
  <c r="J4466"/>
  <c r="N4466"/>
  <c r="O4466"/>
  <c r="S4466"/>
  <c r="T4466"/>
  <c r="X4466" s="1"/>
  <c r="I4467"/>
  <c r="J4467" s="1"/>
  <c r="N4467"/>
  <c r="O4467" s="1"/>
  <c r="S4467"/>
  <c r="T4467" s="1"/>
  <c r="X4467" s="1"/>
  <c r="I4468"/>
  <c r="J4468"/>
  <c r="N4468"/>
  <c r="O4468"/>
  <c r="S4468"/>
  <c r="T4468"/>
  <c r="X4468" s="1"/>
  <c r="F4469"/>
  <c r="G4469"/>
  <c r="H4469"/>
  <c r="X4469"/>
  <c r="I4470"/>
  <c r="I4469" s="1"/>
  <c r="J4469" s="1"/>
  <c r="X4470"/>
  <c r="I4471"/>
  <c r="J4471"/>
  <c r="X4471"/>
  <c r="I4472"/>
  <c r="J4472" s="1"/>
  <c r="N4472"/>
  <c r="O4472" s="1"/>
  <c r="S4472"/>
  <c r="T4472" s="1"/>
  <c r="X4472" s="1"/>
  <c r="F4473"/>
  <c r="G4473"/>
  <c r="H4473"/>
  <c r="L4473"/>
  <c r="M4473"/>
  <c r="Q4473"/>
  <c r="R4473"/>
  <c r="U4473"/>
  <c r="V4473"/>
  <c r="W4473"/>
  <c r="I4474"/>
  <c r="J4474" s="1"/>
  <c r="N4474"/>
  <c r="O4474" s="1"/>
  <c r="S4474"/>
  <c r="T4474" s="1"/>
  <c r="I4475"/>
  <c r="J4475"/>
  <c r="N4475"/>
  <c r="O4475"/>
  <c r="S4475"/>
  <c r="T4475"/>
  <c r="X4475" s="1"/>
  <c r="I4476"/>
  <c r="J4476" s="1"/>
  <c r="N4476"/>
  <c r="O4476" s="1"/>
  <c r="S4476"/>
  <c r="T4476" s="1"/>
  <c r="X4476" s="1"/>
  <c r="I4477"/>
  <c r="J4477"/>
  <c r="N4477"/>
  <c r="O4477"/>
  <c r="S4477"/>
  <c r="T4477"/>
  <c r="X4477" s="1"/>
  <c r="I4478"/>
  <c r="J4478" s="1"/>
  <c r="N4478"/>
  <c r="O4478" s="1"/>
  <c r="S4478"/>
  <c r="T4478" s="1"/>
  <c r="X4478" s="1"/>
  <c r="I4479"/>
  <c r="J4479"/>
  <c r="N4479"/>
  <c r="O4479"/>
  <c r="S4479"/>
  <c r="T4479"/>
  <c r="X4479" s="1"/>
  <c r="I4480"/>
  <c r="J4480" s="1"/>
  <c r="N4480"/>
  <c r="O4480" s="1"/>
  <c r="S4480"/>
  <c r="T4480" s="1"/>
  <c r="X4480" s="1"/>
  <c r="F4481"/>
  <c r="G4481"/>
  <c r="H4481"/>
  <c r="L4481"/>
  <c r="M4481"/>
  <c r="Q4481"/>
  <c r="R4481"/>
  <c r="U4481"/>
  <c r="V4481"/>
  <c r="W4481"/>
  <c r="I4482"/>
  <c r="J4482" s="1"/>
  <c r="N4482"/>
  <c r="O4482" s="1"/>
  <c r="O4481" s="1"/>
  <c r="S4482"/>
  <c r="T4482" s="1"/>
  <c r="I4483"/>
  <c r="J4483"/>
  <c r="N4483"/>
  <c r="O4483"/>
  <c r="S4483"/>
  <c r="T4483"/>
  <c r="X4483" s="1"/>
  <c r="I4484"/>
  <c r="J4484" s="1"/>
  <c r="N4484"/>
  <c r="O4484" s="1"/>
  <c r="S4484"/>
  <c r="T4484" s="1"/>
  <c r="X4484" s="1"/>
  <c r="F4485"/>
  <c r="G4485"/>
  <c r="H4485"/>
  <c r="L4485"/>
  <c r="M4485"/>
  <c r="Q4485"/>
  <c r="R4485"/>
  <c r="U4485"/>
  <c r="V4485"/>
  <c r="W4485"/>
  <c r="I4486"/>
  <c r="J4486" s="1"/>
  <c r="N4486"/>
  <c r="O4486" s="1"/>
  <c r="O4485" s="1"/>
  <c r="S4486"/>
  <c r="T4486" s="1"/>
  <c r="I4487"/>
  <c r="J4487"/>
  <c r="N4487"/>
  <c r="O4487"/>
  <c r="S4487"/>
  <c r="T4487"/>
  <c r="X4487" s="1"/>
  <c r="I4488"/>
  <c r="J4488" s="1"/>
  <c r="N4488"/>
  <c r="O4488" s="1"/>
  <c r="S4488"/>
  <c r="T4488" s="1"/>
  <c r="X4488" s="1"/>
  <c r="I4489"/>
  <c r="J4489"/>
  <c r="N4489"/>
  <c r="O4489"/>
  <c r="S4489"/>
  <c r="T4489"/>
  <c r="X4489" s="1"/>
  <c r="F4490"/>
  <c r="G4490"/>
  <c r="H4490"/>
  <c r="L4490"/>
  <c r="M4490"/>
  <c r="Q4490"/>
  <c r="R4490"/>
  <c r="U4490"/>
  <c r="V4490"/>
  <c r="W4490"/>
  <c r="I4491"/>
  <c r="I4490" s="1"/>
  <c r="J4490" s="1"/>
  <c r="J4491"/>
  <c r="N4491"/>
  <c r="N4490" s="1"/>
  <c r="O4491"/>
  <c r="S4491"/>
  <c r="S4490" s="1"/>
  <c r="T4491"/>
  <c r="X4491" s="1"/>
  <c r="I4492"/>
  <c r="J4492" s="1"/>
  <c r="N4492"/>
  <c r="O4492" s="1"/>
  <c r="S4492"/>
  <c r="T4492" s="1"/>
  <c r="X4492" s="1"/>
  <c r="I4493"/>
  <c r="J4493"/>
  <c r="X4493"/>
  <c r="J4494"/>
  <c r="I4495"/>
  <c r="J4495"/>
  <c r="N4495"/>
  <c r="O4495"/>
  <c r="S4495"/>
  <c r="T4495"/>
  <c r="X4495" s="1"/>
  <c r="J4496"/>
  <c r="J4497"/>
  <c r="J4498"/>
  <c r="G4499"/>
  <c r="K4499"/>
  <c r="M4499"/>
  <c r="R4499"/>
  <c r="V4499"/>
  <c r="J4503"/>
  <c r="B4506"/>
  <c r="B4508"/>
  <c r="E4508"/>
  <c r="F4508"/>
  <c r="B4509"/>
  <c r="F4509"/>
  <c r="B4511"/>
  <c r="F4511"/>
  <c r="B4512"/>
  <c r="C4518"/>
  <c r="C4519"/>
  <c r="F4522"/>
  <c r="F4638" s="1"/>
  <c r="G4522"/>
  <c r="H4522"/>
  <c r="H4638" s="1"/>
  <c r="L4522"/>
  <c r="M4522"/>
  <c r="X4522"/>
  <c r="I4523"/>
  <c r="I4522" s="1"/>
  <c r="N4523"/>
  <c r="N4522" s="1"/>
  <c r="X4523"/>
  <c r="I4524"/>
  <c r="J4524"/>
  <c r="N4524"/>
  <c r="O4524"/>
  <c r="X4524"/>
  <c r="F4525"/>
  <c r="G4525"/>
  <c r="H4525"/>
  <c r="L4525"/>
  <c r="M4525"/>
  <c r="X4525"/>
  <c r="I4526"/>
  <c r="I4525" s="1"/>
  <c r="J4525" s="1"/>
  <c r="N4526"/>
  <c r="N4525" s="1"/>
  <c r="X4526"/>
  <c r="I4527"/>
  <c r="J4527"/>
  <c r="N4527"/>
  <c r="O4527"/>
  <c r="X4527"/>
  <c r="I4528"/>
  <c r="J4528" s="1"/>
  <c r="N4528"/>
  <c r="O4528" s="1"/>
  <c r="X4528"/>
  <c r="I4529"/>
  <c r="J4529"/>
  <c r="N4529"/>
  <c r="O4529"/>
  <c r="X4529"/>
  <c r="I4530"/>
  <c r="J4530" s="1"/>
  <c r="N4530"/>
  <c r="O4530" s="1"/>
  <c r="X4530"/>
  <c r="F4531"/>
  <c r="G4531"/>
  <c r="H4531"/>
  <c r="L4531"/>
  <c r="L4638" s="1"/>
  <c r="M4531"/>
  <c r="X4531"/>
  <c r="I4532"/>
  <c r="J4532"/>
  <c r="N4532"/>
  <c r="O4532"/>
  <c r="O4531" s="1"/>
  <c r="X4532"/>
  <c r="I4533"/>
  <c r="J4533" s="1"/>
  <c r="N4533"/>
  <c r="O4533" s="1"/>
  <c r="X4533"/>
  <c r="I4534"/>
  <c r="J4534"/>
  <c r="N4534"/>
  <c r="O4534"/>
  <c r="X4534"/>
  <c r="I4535"/>
  <c r="J4535" s="1"/>
  <c r="N4535"/>
  <c r="O4535" s="1"/>
  <c r="X4535"/>
  <c r="I4536"/>
  <c r="J4536"/>
  <c r="N4536"/>
  <c r="O4536"/>
  <c r="X4536"/>
  <c r="I4537"/>
  <c r="J4537" s="1"/>
  <c r="N4537"/>
  <c r="O4537" s="1"/>
  <c r="X4537"/>
  <c r="I4538"/>
  <c r="J4538"/>
  <c r="N4538"/>
  <c r="O4538"/>
  <c r="X4538"/>
  <c r="I4539"/>
  <c r="J4539" s="1"/>
  <c r="N4539"/>
  <c r="O4539" s="1"/>
  <c r="X4539"/>
  <c r="F4540"/>
  <c r="G4540"/>
  <c r="H4540"/>
  <c r="L4540"/>
  <c r="M4540"/>
  <c r="Q4540"/>
  <c r="Q4638" s="1"/>
  <c r="R4540"/>
  <c r="U4540"/>
  <c r="U4638" s="1"/>
  <c r="V4540"/>
  <c r="W4540"/>
  <c r="W4638" s="1"/>
  <c r="I4541"/>
  <c r="J4541" s="1"/>
  <c r="N4541"/>
  <c r="O4541" s="1"/>
  <c r="S4541"/>
  <c r="T4541" s="1"/>
  <c r="I4542"/>
  <c r="J4542"/>
  <c r="N4542"/>
  <c r="O4542"/>
  <c r="S4542"/>
  <c r="T4542"/>
  <c r="X4542" s="1"/>
  <c r="I4543"/>
  <c r="J4543" s="1"/>
  <c r="N4543"/>
  <c r="O4543" s="1"/>
  <c r="S4543"/>
  <c r="T4543" s="1"/>
  <c r="X4543" s="1"/>
  <c r="I4544"/>
  <c r="J4544"/>
  <c r="N4544"/>
  <c r="O4544"/>
  <c r="S4544"/>
  <c r="T4544"/>
  <c r="X4544" s="1"/>
  <c r="I4545"/>
  <c r="J4545" s="1"/>
  <c r="N4545"/>
  <c r="O4545" s="1"/>
  <c r="S4545"/>
  <c r="T4545" s="1"/>
  <c r="X4545" s="1"/>
  <c r="I4546"/>
  <c r="J4546"/>
  <c r="N4546"/>
  <c r="O4546"/>
  <c r="S4546"/>
  <c r="T4546"/>
  <c r="X4546" s="1"/>
  <c r="I4547"/>
  <c r="J4547" s="1"/>
  <c r="N4547"/>
  <c r="O4547" s="1"/>
  <c r="S4547"/>
  <c r="T4547" s="1"/>
  <c r="X4547" s="1"/>
  <c r="I4548"/>
  <c r="J4548"/>
  <c r="N4548"/>
  <c r="O4548"/>
  <c r="S4548"/>
  <c r="T4548"/>
  <c r="X4548" s="1"/>
  <c r="I4549"/>
  <c r="J4549" s="1"/>
  <c r="N4549"/>
  <c r="O4549" s="1"/>
  <c r="X4549"/>
  <c r="I4550"/>
  <c r="J4550"/>
  <c r="N4550"/>
  <c r="O4550"/>
  <c r="X4550"/>
  <c r="I4551"/>
  <c r="J4551" s="1"/>
  <c r="N4551"/>
  <c r="O4551" s="1"/>
  <c r="X4551"/>
  <c r="I4552"/>
  <c r="J4552"/>
  <c r="N4552"/>
  <c r="O4552"/>
  <c r="S4552"/>
  <c r="T4552"/>
  <c r="X4552" s="1"/>
  <c r="I4553"/>
  <c r="J4553" s="1"/>
  <c r="N4553"/>
  <c r="O4553" s="1"/>
  <c r="X4553"/>
  <c r="I4554"/>
  <c r="J4554"/>
  <c r="N4554"/>
  <c r="O4554"/>
  <c r="S4554"/>
  <c r="T4554"/>
  <c r="X4554" s="1"/>
  <c r="I4555"/>
  <c r="J4555" s="1"/>
  <c r="N4555"/>
  <c r="O4555" s="1"/>
  <c r="S4555"/>
  <c r="T4555" s="1"/>
  <c r="X4555" s="1"/>
  <c r="I4556"/>
  <c r="J4556"/>
  <c r="N4556"/>
  <c r="O4556"/>
  <c r="X4556"/>
  <c r="I4557"/>
  <c r="J4557" s="1"/>
  <c r="N4557"/>
  <c r="O4557" s="1"/>
  <c r="S4557"/>
  <c r="T4557" s="1"/>
  <c r="X4557" s="1"/>
  <c r="F4558"/>
  <c r="G4558"/>
  <c r="H4558"/>
  <c r="L4558"/>
  <c r="M4558"/>
  <c r="X4558"/>
  <c r="I4559"/>
  <c r="J4559"/>
  <c r="N4559"/>
  <c r="O4559"/>
  <c r="X4559"/>
  <c r="I4560"/>
  <c r="J4560" s="1"/>
  <c r="N4560"/>
  <c r="O4560" s="1"/>
  <c r="X4560"/>
  <c r="I4561"/>
  <c r="J4561"/>
  <c r="N4561"/>
  <c r="O4561"/>
  <c r="X4561"/>
  <c r="F4562"/>
  <c r="G4562"/>
  <c r="H4562"/>
  <c r="L4562"/>
  <c r="M4562"/>
  <c r="X4562"/>
  <c r="I4563"/>
  <c r="I4562" s="1"/>
  <c r="J4562" s="1"/>
  <c r="N4563"/>
  <c r="N4562" s="1"/>
  <c r="X4563"/>
  <c r="I4564"/>
  <c r="J4564"/>
  <c r="N4564"/>
  <c r="O4564"/>
  <c r="X4564"/>
  <c r="I4565"/>
  <c r="J4565" s="1"/>
  <c r="N4565"/>
  <c r="O4565" s="1"/>
  <c r="X4565"/>
  <c r="I4566"/>
  <c r="J4566"/>
  <c r="N4566"/>
  <c r="O4566"/>
  <c r="X4566"/>
  <c r="I4567"/>
  <c r="J4567" s="1"/>
  <c r="N4567"/>
  <c r="O4567" s="1"/>
  <c r="X4567"/>
  <c r="F4568"/>
  <c r="G4568"/>
  <c r="H4568"/>
  <c r="L4568"/>
  <c r="M4568"/>
  <c r="X4568"/>
  <c r="I4569"/>
  <c r="J4569"/>
  <c r="N4569"/>
  <c r="O4569"/>
  <c r="X4569"/>
  <c r="I4570"/>
  <c r="J4570" s="1"/>
  <c r="N4570"/>
  <c r="O4570" s="1"/>
  <c r="X4570"/>
  <c r="I4571"/>
  <c r="J4571"/>
  <c r="N4571"/>
  <c r="O4571"/>
  <c r="X4571"/>
  <c r="I4572"/>
  <c r="J4572" s="1"/>
  <c r="N4572"/>
  <c r="O4572" s="1"/>
  <c r="X4572"/>
  <c r="I4573"/>
  <c r="J4573"/>
  <c r="N4573"/>
  <c r="O4573"/>
  <c r="X4573"/>
  <c r="I4574"/>
  <c r="J4574" s="1"/>
  <c r="N4574"/>
  <c r="O4574" s="1"/>
  <c r="X4574"/>
  <c r="F4575"/>
  <c r="G4575"/>
  <c r="H4575"/>
  <c r="L4575"/>
  <c r="M4575"/>
  <c r="X4575"/>
  <c r="I4576"/>
  <c r="J4576"/>
  <c r="N4576"/>
  <c r="O4576"/>
  <c r="X4576"/>
  <c r="I4577"/>
  <c r="J4577" s="1"/>
  <c r="N4577"/>
  <c r="O4577" s="1"/>
  <c r="X4577"/>
  <c r="I4578"/>
  <c r="J4578"/>
  <c r="N4578"/>
  <c r="O4578"/>
  <c r="X4578"/>
  <c r="I4579"/>
  <c r="J4579" s="1"/>
  <c r="N4579"/>
  <c r="O4579" s="1"/>
  <c r="X4579"/>
  <c r="I4580"/>
  <c r="J4580"/>
  <c r="N4580"/>
  <c r="O4580"/>
  <c r="X4580"/>
  <c r="I4581"/>
  <c r="J4581" s="1"/>
  <c r="N4581"/>
  <c r="O4581" s="1"/>
  <c r="X4581"/>
  <c r="I4582"/>
  <c r="J4582"/>
  <c r="N4582"/>
  <c r="O4582"/>
  <c r="X4582"/>
  <c r="I4583"/>
  <c r="J4583" s="1"/>
  <c r="N4583"/>
  <c r="O4583" s="1"/>
  <c r="X4583"/>
  <c r="F4584"/>
  <c r="G4584"/>
  <c r="H4584"/>
  <c r="X4584"/>
  <c r="I4585"/>
  <c r="J4585"/>
  <c r="X4585"/>
  <c r="I4586"/>
  <c r="J4586" s="1"/>
  <c r="X4586"/>
  <c r="I4587"/>
  <c r="J4587"/>
  <c r="X4587"/>
  <c r="I4588"/>
  <c r="J4588" s="1"/>
  <c r="X4588"/>
  <c r="I4589"/>
  <c r="J4589"/>
  <c r="X4589"/>
  <c r="I4590"/>
  <c r="J4590" s="1"/>
  <c r="X4590"/>
  <c r="I4591"/>
  <c r="J4591"/>
  <c r="N4591"/>
  <c r="O4591"/>
  <c r="S4591"/>
  <c r="T4591"/>
  <c r="X4591" s="1"/>
  <c r="I4592"/>
  <c r="J4592" s="1"/>
  <c r="N4592"/>
  <c r="O4592" s="1"/>
  <c r="X4592"/>
  <c r="I4593"/>
  <c r="J4593"/>
  <c r="X4593"/>
  <c r="F4594"/>
  <c r="G4594"/>
  <c r="H4594"/>
  <c r="L4594"/>
  <c r="M4594"/>
  <c r="Q4594"/>
  <c r="R4594"/>
  <c r="U4594"/>
  <c r="V4594"/>
  <c r="W4594"/>
  <c r="I4595"/>
  <c r="I4594" s="1"/>
  <c r="J4594" s="1"/>
  <c r="J4595"/>
  <c r="N4595"/>
  <c r="N4594" s="1"/>
  <c r="O4595"/>
  <c r="S4595"/>
  <c r="S4594" s="1"/>
  <c r="T4595"/>
  <c r="X4595" s="1"/>
  <c r="I4596"/>
  <c r="J4596" s="1"/>
  <c r="N4596"/>
  <c r="O4596" s="1"/>
  <c r="S4596"/>
  <c r="T4596" s="1"/>
  <c r="X4596" s="1"/>
  <c r="I4597"/>
  <c r="J4597"/>
  <c r="N4597"/>
  <c r="O4597"/>
  <c r="S4597"/>
  <c r="T4597"/>
  <c r="X4597" s="1"/>
  <c r="I4598"/>
  <c r="J4598" s="1"/>
  <c r="N4598"/>
  <c r="O4598" s="1"/>
  <c r="S4598"/>
  <c r="T4598" s="1"/>
  <c r="X4598" s="1"/>
  <c r="I4599"/>
  <c r="J4599"/>
  <c r="N4599"/>
  <c r="O4599"/>
  <c r="S4599"/>
  <c r="T4599"/>
  <c r="X4599" s="1"/>
  <c r="I4600"/>
  <c r="J4600" s="1"/>
  <c r="N4600"/>
  <c r="O4600" s="1"/>
  <c r="S4600"/>
  <c r="T4600" s="1"/>
  <c r="X4600" s="1"/>
  <c r="F4601"/>
  <c r="G4601"/>
  <c r="H4601"/>
  <c r="L4601"/>
  <c r="M4601"/>
  <c r="Q4601"/>
  <c r="R4601"/>
  <c r="U4601"/>
  <c r="V4601"/>
  <c r="W4601"/>
  <c r="I4602"/>
  <c r="J4602" s="1"/>
  <c r="N4602"/>
  <c r="O4602" s="1"/>
  <c r="S4602"/>
  <c r="T4602" s="1"/>
  <c r="I4603"/>
  <c r="J4603"/>
  <c r="N4603"/>
  <c r="O4603"/>
  <c r="S4603"/>
  <c r="T4603"/>
  <c r="X4603" s="1"/>
  <c r="I4604"/>
  <c r="J4604" s="1"/>
  <c r="N4604"/>
  <c r="O4604" s="1"/>
  <c r="S4604"/>
  <c r="T4604" s="1"/>
  <c r="X4604" s="1"/>
  <c r="I4605"/>
  <c r="J4605"/>
  <c r="N4605"/>
  <c r="O4605"/>
  <c r="S4605"/>
  <c r="T4605"/>
  <c r="X4605" s="1"/>
  <c r="I4606"/>
  <c r="J4606" s="1"/>
  <c r="N4606"/>
  <c r="O4606" s="1"/>
  <c r="S4606"/>
  <c r="T4606" s="1"/>
  <c r="X4606" s="1"/>
  <c r="I4607"/>
  <c r="J4607"/>
  <c r="N4607"/>
  <c r="O4607"/>
  <c r="S4607"/>
  <c r="T4607"/>
  <c r="X4607" s="1"/>
  <c r="F4608"/>
  <c r="G4608"/>
  <c r="H4608"/>
  <c r="X4608"/>
  <c r="I4609"/>
  <c r="I4608" s="1"/>
  <c r="J4608" s="1"/>
  <c r="X4609"/>
  <c r="I4610"/>
  <c r="J4610"/>
  <c r="X4610"/>
  <c r="I4611"/>
  <c r="J4611" s="1"/>
  <c r="N4611"/>
  <c r="O4611" s="1"/>
  <c r="S4611"/>
  <c r="T4611" s="1"/>
  <c r="X4611" s="1"/>
  <c r="F4612"/>
  <c r="G4612"/>
  <c r="H4612"/>
  <c r="L4612"/>
  <c r="M4612"/>
  <c r="Q4612"/>
  <c r="R4612"/>
  <c r="U4612"/>
  <c r="V4612"/>
  <c r="W4612"/>
  <c r="I4613"/>
  <c r="J4613" s="1"/>
  <c r="N4613"/>
  <c r="O4613" s="1"/>
  <c r="S4613"/>
  <c r="T4613" s="1"/>
  <c r="I4614"/>
  <c r="J4614"/>
  <c r="N4614"/>
  <c r="O4614"/>
  <c r="S4614"/>
  <c r="T4614"/>
  <c r="X4614" s="1"/>
  <c r="I4615"/>
  <c r="J4615" s="1"/>
  <c r="N4615"/>
  <c r="O4615" s="1"/>
  <c r="S4615"/>
  <c r="T4615" s="1"/>
  <c r="X4615" s="1"/>
  <c r="I4616"/>
  <c r="J4616"/>
  <c r="N4616"/>
  <c r="O4616"/>
  <c r="S4616"/>
  <c r="T4616"/>
  <c r="X4616" s="1"/>
  <c r="I4617"/>
  <c r="J4617" s="1"/>
  <c r="N4617"/>
  <c r="O4617" s="1"/>
  <c r="S4617"/>
  <c r="T4617" s="1"/>
  <c r="X4617" s="1"/>
  <c r="I4618"/>
  <c r="J4618"/>
  <c r="N4618"/>
  <c r="O4618"/>
  <c r="S4618"/>
  <c r="T4618"/>
  <c r="X4618" s="1"/>
  <c r="I4619"/>
  <c r="J4619" s="1"/>
  <c r="N4619"/>
  <c r="O4619" s="1"/>
  <c r="S4619"/>
  <c r="T4619" s="1"/>
  <c r="X4619" s="1"/>
  <c r="F4620"/>
  <c r="G4620"/>
  <c r="H4620"/>
  <c r="L4620"/>
  <c r="M4620"/>
  <c r="Q4620"/>
  <c r="R4620"/>
  <c r="U4620"/>
  <c r="V4620"/>
  <c r="W4620"/>
  <c r="I4621"/>
  <c r="J4621" s="1"/>
  <c r="N4621"/>
  <c r="O4621" s="1"/>
  <c r="O4620" s="1"/>
  <c r="S4621"/>
  <c r="T4621" s="1"/>
  <c r="I4622"/>
  <c r="J4622"/>
  <c r="N4622"/>
  <c r="O4622"/>
  <c r="S4622"/>
  <c r="T4622"/>
  <c r="X4622" s="1"/>
  <c r="I4623"/>
  <c r="J4623" s="1"/>
  <c r="N4623"/>
  <c r="O4623" s="1"/>
  <c r="S4623"/>
  <c r="T4623" s="1"/>
  <c r="X4623" s="1"/>
  <c r="F4624"/>
  <c r="G4624"/>
  <c r="H4624"/>
  <c r="L4624"/>
  <c r="M4624"/>
  <c r="Q4624"/>
  <c r="R4624"/>
  <c r="U4624"/>
  <c r="V4624"/>
  <c r="W4624"/>
  <c r="I4625"/>
  <c r="J4625" s="1"/>
  <c r="N4625"/>
  <c r="O4625" s="1"/>
  <c r="O4624" s="1"/>
  <c r="S4625"/>
  <c r="T4625" s="1"/>
  <c r="I4626"/>
  <c r="J4626"/>
  <c r="N4626"/>
  <c r="O4626"/>
  <c r="S4626"/>
  <c r="T4626"/>
  <c r="X4626" s="1"/>
  <c r="I4627"/>
  <c r="J4627" s="1"/>
  <c r="N4627"/>
  <c r="O4627" s="1"/>
  <c r="S4627"/>
  <c r="T4627" s="1"/>
  <c r="X4627" s="1"/>
  <c r="I4628"/>
  <c r="J4628"/>
  <c r="N4628"/>
  <c r="O4628"/>
  <c r="S4628"/>
  <c r="T4628"/>
  <c r="X4628" s="1"/>
  <c r="F4629"/>
  <c r="G4629"/>
  <c r="H4629"/>
  <c r="L4629"/>
  <c r="M4629"/>
  <c r="Q4629"/>
  <c r="R4629"/>
  <c r="U4629"/>
  <c r="V4629"/>
  <c r="W4629"/>
  <c r="I4630"/>
  <c r="I4629" s="1"/>
  <c r="J4629" s="1"/>
  <c r="J4630"/>
  <c r="N4630"/>
  <c r="N4629" s="1"/>
  <c r="O4630"/>
  <c r="S4630"/>
  <c r="S4629" s="1"/>
  <c r="T4630"/>
  <c r="X4630" s="1"/>
  <c r="I4631"/>
  <c r="J4631" s="1"/>
  <c r="N4631"/>
  <c r="O4631" s="1"/>
  <c r="S4631"/>
  <c r="T4631" s="1"/>
  <c r="X4631" s="1"/>
  <c r="I4632"/>
  <c r="J4632"/>
  <c r="X4632"/>
  <c r="J4633"/>
  <c r="I4634"/>
  <c r="J4634"/>
  <c r="N4634"/>
  <c r="O4634"/>
  <c r="S4634"/>
  <c r="T4634"/>
  <c r="X4634" s="1"/>
  <c r="J4635"/>
  <c r="J4636"/>
  <c r="J4637"/>
  <c r="G4638"/>
  <c r="K4638"/>
  <c r="M4638"/>
  <c r="R4638"/>
  <c r="V4638"/>
  <c r="J4642"/>
  <c r="B4645"/>
  <c r="B4647"/>
  <c r="E4647"/>
  <c r="F4647"/>
  <c r="B4648"/>
  <c r="F4648"/>
  <c r="B4650"/>
  <c r="F4650"/>
  <c r="B4651"/>
  <c r="C4657"/>
  <c r="C4658"/>
  <c r="F4661"/>
  <c r="F4777" s="1"/>
  <c r="G4661"/>
  <c r="H4661"/>
  <c r="H4777" s="1"/>
  <c r="L4661"/>
  <c r="M4661"/>
  <c r="X4661"/>
  <c r="I4662"/>
  <c r="I4661" s="1"/>
  <c r="N4662"/>
  <c r="N4661" s="1"/>
  <c r="X4662"/>
  <c r="I4663"/>
  <c r="J4663"/>
  <c r="N4663"/>
  <c r="O4663"/>
  <c r="X4663"/>
  <c r="F4664"/>
  <c r="G4664"/>
  <c r="H4664"/>
  <c r="L4664"/>
  <c r="M4664"/>
  <c r="X4664"/>
  <c r="I4665"/>
  <c r="I4664" s="1"/>
  <c r="J4664" s="1"/>
  <c r="N4665"/>
  <c r="N4664" s="1"/>
  <c r="X4665"/>
  <c r="I4666"/>
  <c r="J4666"/>
  <c r="N4666"/>
  <c r="O4666"/>
  <c r="X4666"/>
  <c r="I4667"/>
  <c r="J4667" s="1"/>
  <c r="N4667"/>
  <c r="O4667" s="1"/>
  <c r="X4667"/>
  <c r="I4668"/>
  <c r="J4668"/>
  <c r="N4668"/>
  <c r="O4668"/>
  <c r="X4668"/>
  <c r="I4669"/>
  <c r="J4669" s="1"/>
  <c r="N4669"/>
  <c r="O4669" s="1"/>
  <c r="X4669"/>
  <c r="F4670"/>
  <c r="G4670"/>
  <c r="H4670"/>
  <c r="L4670"/>
  <c r="L4777" s="1"/>
  <c r="M4670"/>
  <c r="X4670"/>
  <c r="I4671"/>
  <c r="J4671"/>
  <c r="N4671"/>
  <c r="O4671"/>
  <c r="O4670" s="1"/>
  <c r="X4671"/>
  <c r="I4672"/>
  <c r="J4672" s="1"/>
  <c r="N4672"/>
  <c r="O4672" s="1"/>
  <c r="X4672"/>
  <c r="I4673"/>
  <c r="J4673"/>
  <c r="N4673"/>
  <c r="O4673"/>
  <c r="X4673"/>
  <c r="I4674"/>
  <c r="J4674" s="1"/>
  <c r="N4674"/>
  <c r="O4674" s="1"/>
  <c r="X4674"/>
  <c r="I4675"/>
  <c r="J4675"/>
  <c r="N4675"/>
  <c r="O4675"/>
  <c r="X4675"/>
  <c r="I4676"/>
  <c r="J4676" s="1"/>
  <c r="N4676"/>
  <c r="O4676" s="1"/>
  <c r="X4676"/>
  <c r="I4677"/>
  <c r="J4677"/>
  <c r="N4677"/>
  <c r="O4677"/>
  <c r="X4677"/>
  <c r="I4678"/>
  <c r="J4678" s="1"/>
  <c r="N4678"/>
  <c r="O4678" s="1"/>
  <c r="X4678"/>
  <c r="F4679"/>
  <c r="G4679"/>
  <c r="H4679"/>
  <c r="L4679"/>
  <c r="M4679"/>
  <c r="Q4679"/>
  <c r="Q4777" s="1"/>
  <c r="R4679"/>
  <c r="U4679"/>
  <c r="U4777" s="1"/>
  <c r="V4679"/>
  <c r="W4679"/>
  <c r="W4777" s="1"/>
  <c r="I4680"/>
  <c r="J4680" s="1"/>
  <c r="N4680"/>
  <c r="O4680" s="1"/>
  <c r="S4680"/>
  <c r="T4680" s="1"/>
  <c r="I4681"/>
  <c r="J4681"/>
  <c r="N4681"/>
  <c r="O4681"/>
  <c r="S4681"/>
  <c r="T4681"/>
  <c r="X4681" s="1"/>
  <c r="I4682"/>
  <c r="J4682" s="1"/>
  <c r="N4682"/>
  <c r="O4682" s="1"/>
  <c r="S4682"/>
  <c r="T4682" s="1"/>
  <c r="X4682" s="1"/>
  <c r="I4683"/>
  <c r="J4683"/>
  <c r="N4683"/>
  <c r="O4683"/>
  <c r="S4683"/>
  <c r="T4683"/>
  <c r="X4683" s="1"/>
  <c r="I4684"/>
  <c r="J4684" s="1"/>
  <c r="N4684"/>
  <c r="O4684" s="1"/>
  <c r="S4684"/>
  <c r="T4684" s="1"/>
  <c r="X4684" s="1"/>
  <c r="I4685"/>
  <c r="J4685"/>
  <c r="N4685"/>
  <c r="O4685"/>
  <c r="S4685"/>
  <c r="T4685"/>
  <c r="X4685" s="1"/>
  <c r="I4686"/>
  <c r="J4686" s="1"/>
  <c r="N4686"/>
  <c r="O4686" s="1"/>
  <c r="S4686"/>
  <c r="T4686" s="1"/>
  <c r="X4686" s="1"/>
  <c r="I4687"/>
  <c r="J4687"/>
  <c r="N4687"/>
  <c r="O4687"/>
  <c r="S4687"/>
  <c r="T4687"/>
  <c r="X4687" s="1"/>
  <c r="I4688"/>
  <c r="J4688" s="1"/>
  <c r="N4688"/>
  <c r="O4688" s="1"/>
  <c r="X4688"/>
  <c r="I4689"/>
  <c r="J4689"/>
  <c r="N4689"/>
  <c r="O4689"/>
  <c r="X4689"/>
  <c r="I4690"/>
  <c r="J4690" s="1"/>
  <c r="N4690"/>
  <c r="O4690" s="1"/>
  <c r="X4690"/>
  <c r="I4691"/>
  <c r="J4691"/>
  <c r="N4691"/>
  <c r="O4691"/>
  <c r="S4691"/>
  <c r="T4691"/>
  <c r="X4691" s="1"/>
  <c r="I4692"/>
  <c r="J4692" s="1"/>
  <c r="N4692"/>
  <c r="O4692" s="1"/>
  <c r="X4692"/>
  <c r="I4693"/>
  <c r="J4693"/>
  <c r="N4693"/>
  <c r="O4693"/>
  <c r="S4693"/>
  <c r="T4693"/>
  <c r="X4693" s="1"/>
  <c r="I4694"/>
  <c r="J4694" s="1"/>
  <c r="N4694"/>
  <c r="O4694" s="1"/>
  <c r="S4694"/>
  <c r="T4694" s="1"/>
  <c r="X4694" s="1"/>
  <c r="I4695"/>
  <c r="J4695"/>
  <c r="N4695"/>
  <c r="O4695"/>
  <c r="X4695"/>
  <c r="I4696"/>
  <c r="J4696" s="1"/>
  <c r="N4696"/>
  <c r="O4696" s="1"/>
  <c r="S4696"/>
  <c r="T4696" s="1"/>
  <c r="X4696" s="1"/>
  <c r="F4697"/>
  <c r="G4697"/>
  <c r="H4697"/>
  <c r="L4697"/>
  <c r="M4697"/>
  <c r="X4697"/>
  <c r="I4698"/>
  <c r="J4698"/>
  <c r="N4698"/>
  <c r="O4698"/>
  <c r="X4698"/>
  <c r="I4699"/>
  <c r="J4699" s="1"/>
  <c r="N4699"/>
  <c r="O4699" s="1"/>
  <c r="X4699"/>
  <c r="I4700"/>
  <c r="J4700"/>
  <c r="N4700"/>
  <c r="O4700"/>
  <c r="X4700"/>
  <c r="F4701"/>
  <c r="G4701"/>
  <c r="H4701"/>
  <c r="L4701"/>
  <c r="M4701"/>
  <c r="X4701"/>
  <c r="I4702"/>
  <c r="I4701" s="1"/>
  <c r="J4701" s="1"/>
  <c r="N4702"/>
  <c r="N4701" s="1"/>
  <c r="X4702"/>
  <c r="I4703"/>
  <c r="J4703"/>
  <c r="N4703"/>
  <c r="O4703"/>
  <c r="X4703"/>
  <c r="I4704"/>
  <c r="J4704" s="1"/>
  <c r="N4704"/>
  <c r="O4704" s="1"/>
  <c r="X4704"/>
  <c r="I4705"/>
  <c r="J4705"/>
  <c r="N4705"/>
  <c r="O4705"/>
  <c r="X4705"/>
  <c r="I4706"/>
  <c r="J4706" s="1"/>
  <c r="N4706"/>
  <c r="O4706" s="1"/>
  <c r="X4706"/>
  <c r="F4707"/>
  <c r="G4707"/>
  <c r="H4707"/>
  <c r="L4707"/>
  <c r="M4707"/>
  <c r="X4707"/>
  <c r="I4708"/>
  <c r="J4708"/>
  <c r="N4708"/>
  <c r="O4708"/>
  <c r="X4708"/>
  <c r="I4709"/>
  <c r="J4709" s="1"/>
  <c r="N4709"/>
  <c r="O4709" s="1"/>
  <c r="X4709"/>
  <c r="I4710"/>
  <c r="J4710"/>
  <c r="N4710"/>
  <c r="O4710"/>
  <c r="X4710"/>
  <c r="I4711"/>
  <c r="J4711" s="1"/>
  <c r="N4711"/>
  <c r="O4711" s="1"/>
  <c r="X4711"/>
  <c r="I4712"/>
  <c r="J4712"/>
  <c r="N4712"/>
  <c r="O4712"/>
  <c r="X4712"/>
  <c r="I4713"/>
  <c r="J4713" s="1"/>
  <c r="N4713"/>
  <c r="O4713" s="1"/>
  <c r="X4713"/>
  <c r="F4714"/>
  <c r="G4714"/>
  <c r="H4714"/>
  <c r="L4714"/>
  <c r="M4714"/>
  <c r="X4714"/>
  <c r="I4715"/>
  <c r="J4715"/>
  <c r="N4715"/>
  <c r="O4715"/>
  <c r="X4715"/>
  <c r="I4716"/>
  <c r="J4716" s="1"/>
  <c r="N4716"/>
  <c r="O4716" s="1"/>
  <c r="X4716"/>
  <c r="I4717"/>
  <c r="J4717"/>
  <c r="N4717"/>
  <c r="O4717"/>
  <c r="X4717"/>
  <c r="I4718"/>
  <c r="J4718" s="1"/>
  <c r="N4718"/>
  <c r="O4718" s="1"/>
  <c r="X4718"/>
  <c r="I4719"/>
  <c r="J4719"/>
  <c r="N4719"/>
  <c r="O4719"/>
  <c r="X4719"/>
  <c r="I4720"/>
  <c r="J4720" s="1"/>
  <c r="N4720"/>
  <c r="O4720" s="1"/>
  <c r="X4720"/>
  <c r="I4721"/>
  <c r="J4721"/>
  <c r="N4721"/>
  <c r="O4721"/>
  <c r="X4721"/>
  <c r="I4722"/>
  <c r="J4722" s="1"/>
  <c r="N4722"/>
  <c r="O4722" s="1"/>
  <c r="X4722"/>
  <c r="F4723"/>
  <c r="G4723"/>
  <c r="H4723"/>
  <c r="X4723"/>
  <c r="I4724"/>
  <c r="J4724"/>
  <c r="X4724"/>
  <c r="I4725"/>
  <c r="J4725" s="1"/>
  <c r="X4725"/>
  <c r="I4726"/>
  <c r="J4726"/>
  <c r="X4726"/>
  <c r="I4727"/>
  <c r="J4727" s="1"/>
  <c r="X4727"/>
  <c r="I4728"/>
  <c r="J4728"/>
  <c r="X4728"/>
  <c r="I4729"/>
  <c r="J4729" s="1"/>
  <c r="X4729"/>
  <c r="I4730"/>
  <c r="J4730"/>
  <c r="N4730"/>
  <c r="O4730"/>
  <c r="S4730"/>
  <c r="T4730"/>
  <c r="X4730" s="1"/>
  <c r="I4731"/>
  <c r="J4731" s="1"/>
  <c r="N4731"/>
  <c r="O4731" s="1"/>
  <c r="X4731"/>
  <c r="I4732"/>
  <c r="J4732"/>
  <c r="X4732"/>
  <c r="F4733"/>
  <c r="G4733"/>
  <c r="H4733"/>
  <c r="L4733"/>
  <c r="M4733"/>
  <c r="Q4733"/>
  <c r="R4733"/>
  <c r="U4733"/>
  <c r="V4733"/>
  <c r="W4733"/>
  <c r="I4734"/>
  <c r="I4733" s="1"/>
  <c r="J4733" s="1"/>
  <c r="J4734"/>
  <c r="N4734"/>
  <c r="N4733" s="1"/>
  <c r="O4734"/>
  <c r="S4734"/>
  <c r="S4733" s="1"/>
  <c r="T4734"/>
  <c r="X4734" s="1"/>
  <c r="I4735"/>
  <c r="J4735" s="1"/>
  <c r="N4735"/>
  <c r="O4735" s="1"/>
  <c r="S4735"/>
  <c r="T4735" s="1"/>
  <c r="X4735" s="1"/>
  <c r="I4736"/>
  <c r="J4736"/>
  <c r="N4736"/>
  <c r="O4736"/>
  <c r="S4736"/>
  <c r="T4736"/>
  <c r="X4736" s="1"/>
  <c r="I4737"/>
  <c r="J4737" s="1"/>
  <c r="N4737"/>
  <c r="O4737" s="1"/>
  <c r="S4737"/>
  <c r="T4737" s="1"/>
  <c r="X4737" s="1"/>
  <c r="I4738"/>
  <c r="J4738"/>
  <c r="N4738"/>
  <c r="O4738"/>
  <c r="S4738"/>
  <c r="T4738"/>
  <c r="X4738" s="1"/>
  <c r="I4739"/>
  <c r="J4739" s="1"/>
  <c r="N4739"/>
  <c r="O4739" s="1"/>
  <c r="S4739"/>
  <c r="T4739" s="1"/>
  <c r="X4739" s="1"/>
  <c r="F4740"/>
  <c r="G4740"/>
  <c r="H4740"/>
  <c r="L4740"/>
  <c r="M4740"/>
  <c r="Q4740"/>
  <c r="R4740"/>
  <c r="U4740"/>
  <c r="V4740"/>
  <c r="W4740"/>
  <c r="I4741"/>
  <c r="J4741" s="1"/>
  <c r="N4741"/>
  <c r="O4741" s="1"/>
  <c r="S4741"/>
  <c r="T4741" s="1"/>
  <c r="I4742"/>
  <c r="J4742"/>
  <c r="N4742"/>
  <c r="O4742"/>
  <c r="S4742"/>
  <c r="T4742"/>
  <c r="X4742" s="1"/>
  <c r="I4743"/>
  <c r="J4743" s="1"/>
  <c r="N4743"/>
  <c r="O4743" s="1"/>
  <c r="S4743"/>
  <c r="T4743" s="1"/>
  <c r="X4743" s="1"/>
  <c r="I4744"/>
  <c r="J4744"/>
  <c r="N4744"/>
  <c r="O4744"/>
  <c r="S4744"/>
  <c r="T4744"/>
  <c r="X4744" s="1"/>
  <c r="I4745"/>
  <c r="J4745" s="1"/>
  <c r="N4745"/>
  <c r="O4745" s="1"/>
  <c r="S4745"/>
  <c r="T4745" s="1"/>
  <c r="X4745" s="1"/>
  <c r="I4746"/>
  <c r="J4746"/>
  <c r="N4746"/>
  <c r="O4746"/>
  <c r="S4746"/>
  <c r="T4746"/>
  <c r="X4746" s="1"/>
  <c r="F4747"/>
  <c r="G4747"/>
  <c r="H4747"/>
  <c r="X4747"/>
  <c r="I4748"/>
  <c r="I4747" s="1"/>
  <c r="J4747" s="1"/>
  <c r="X4748"/>
  <c r="I4749"/>
  <c r="J4749"/>
  <c r="X4749"/>
  <c r="I4750"/>
  <c r="J4750" s="1"/>
  <c r="N4750"/>
  <c r="O4750" s="1"/>
  <c r="S4750"/>
  <c r="T4750" s="1"/>
  <c r="X4750" s="1"/>
  <c r="F4751"/>
  <c r="G4751"/>
  <c r="H4751"/>
  <c r="L4751"/>
  <c r="M4751"/>
  <c r="Q4751"/>
  <c r="R4751"/>
  <c r="U4751"/>
  <c r="V4751"/>
  <c r="W4751"/>
  <c r="I4752"/>
  <c r="J4752" s="1"/>
  <c r="N4752"/>
  <c r="O4752" s="1"/>
  <c r="S4752"/>
  <c r="T4752" s="1"/>
  <c r="I4753"/>
  <c r="J4753"/>
  <c r="N4753"/>
  <c r="O4753"/>
  <c r="S4753"/>
  <c r="T4753"/>
  <c r="X4753" s="1"/>
  <c r="I4754"/>
  <c r="J4754" s="1"/>
  <c r="N4754"/>
  <c r="O4754" s="1"/>
  <c r="S4754"/>
  <c r="T4754" s="1"/>
  <c r="X4754" s="1"/>
  <c r="I4755"/>
  <c r="J4755"/>
  <c r="N4755"/>
  <c r="O4755"/>
  <c r="S4755"/>
  <c r="T4755"/>
  <c r="X4755" s="1"/>
  <c r="I4756"/>
  <c r="J4756" s="1"/>
  <c r="N4756"/>
  <c r="O4756" s="1"/>
  <c r="S4756"/>
  <c r="T4756" s="1"/>
  <c r="X4756" s="1"/>
  <c r="I4757"/>
  <c r="J4757"/>
  <c r="N4757"/>
  <c r="O4757"/>
  <c r="S4757"/>
  <c r="T4757"/>
  <c r="X4757" s="1"/>
  <c r="I4758"/>
  <c r="J4758" s="1"/>
  <c r="N4758"/>
  <c r="O4758" s="1"/>
  <c r="S4758"/>
  <c r="T4758" s="1"/>
  <c r="X4758" s="1"/>
  <c r="F4759"/>
  <c r="G4759"/>
  <c r="H4759"/>
  <c r="L4759"/>
  <c r="M4759"/>
  <c r="Q4759"/>
  <c r="R4759"/>
  <c r="U4759"/>
  <c r="V4759"/>
  <c r="W4759"/>
  <c r="I4760"/>
  <c r="J4760" s="1"/>
  <c r="N4760"/>
  <c r="O4760" s="1"/>
  <c r="O4759" s="1"/>
  <c r="S4760"/>
  <c r="T4760" s="1"/>
  <c r="I4761"/>
  <c r="J4761"/>
  <c r="N4761"/>
  <c r="O4761"/>
  <c r="S4761"/>
  <c r="T4761"/>
  <c r="X4761" s="1"/>
  <c r="I4762"/>
  <c r="J4762" s="1"/>
  <c r="N4762"/>
  <c r="O4762" s="1"/>
  <c r="S4762"/>
  <c r="T4762" s="1"/>
  <c r="X4762" s="1"/>
  <c r="F4763"/>
  <c r="G4763"/>
  <c r="H4763"/>
  <c r="L4763"/>
  <c r="M4763"/>
  <c r="Q4763"/>
  <c r="R4763"/>
  <c r="U4763"/>
  <c r="V4763"/>
  <c r="W4763"/>
  <c r="I4764"/>
  <c r="J4764" s="1"/>
  <c r="N4764"/>
  <c r="O4764" s="1"/>
  <c r="O4763" s="1"/>
  <c r="S4764"/>
  <c r="T4764" s="1"/>
  <c r="I4765"/>
  <c r="J4765"/>
  <c r="N4765"/>
  <c r="O4765"/>
  <c r="S4765"/>
  <c r="T4765"/>
  <c r="X4765" s="1"/>
  <c r="I4766"/>
  <c r="J4766" s="1"/>
  <c r="N4766"/>
  <c r="O4766" s="1"/>
  <c r="S4766"/>
  <c r="T4766" s="1"/>
  <c r="X4766" s="1"/>
  <c r="I4767"/>
  <c r="J4767"/>
  <c r="N4767"/>
  <c r="O4767"/>
  <c r="S4767"/>
  <c r="T4767"/>
  <c r="X4767" s="1"/>
  <c r="F4768"/>
  <c r="G4768"/>
  <c r="H4768"/>
  <c r="L4768"/>
  <c r="M4768"/>
  <c r="Q4768"/>
  <c r="R4768"/>
  <c r="U4768"/>
  <c r="V4768"/>
  <c r="W4768"/>
  <c r="I4769"/>
  <c r="I4768" s="1"/>
  <c r="J4768" s="1"/>
  <c r="J4769"/>
  <c r="N4769"/>
  <c r="N4768" s="1"/>
  <c r="O4769"/>
  <c r="S4769"/>
  <c r="S4768" s="1"/>
  <c r="T4769"/>
  <c r="X4769" s="1"/>
  <c r="I4770"/>
  <c r="J4770" s="1"/>
  <c r="N4770"/>
  <c r="O4770" s="1"/>
  <c r="S4770"/>
  <c r="T4770" s="1"/>
  <c r="X4770" s="1"/>
  <c r="I4771"/>
  <c r="J4771"/>
  <c r="X4771"/>
  <c r="J4772"/>
  <c r="I4773"/>
  <c r="J4773"/>
  <c r="N4773"/>
  <c r="O4773"/>
  <c r="S4773"/>
  <c r="T4773"/>
  <c r="X4773" s="1"/>
  <c r="J4774"/>
  <c r="J4775"/>
  <c r="J4776"/>
  <c r="G4777"/>
  <c r="K4777"/>
  <c r="M4777"/>
  <c r="R4777"/>
  <c r="V4777"/>
  <c r="J4781"/>
  <c r="B4784"/>
  <c r="B4786"/>
  <c r="E4786"/>
  <c r="F4786"/>
  <c r="B4787"/>
  <c r="F4787"/>
  <c r="B4789"/>
  <c r="F4789"/>
  <c r="B4790"/>
  <c r="C4796"/>
  <c r="C4797"/>
  <c r="F4800"/>
  <c r="F4916" s="1"/>
  <c r="G4800"/>
  <c r="H4800"/>
  <c r="H4916" s="1"/>
  <c r="L4800"/>
  <c r="M4800"/>
  <c r="X4800"/>
  <c r="I4801"/>
  <c r="I4800" s="1"/>
  <c r="N4801"/>
  <c r="N4800" s="1"/>
  <c r="X4801"/>
  <c r="I4802"/>
  <c r="J4802"/>
  <c r="N4802"/>
  <c r="O4802"/>
  <c r="X4802"/>
  <c r="F4803"/>
  <c r="G4803"/>
  <c r="H4803"/>
  <c r="L4803"/>
  <c r="M4803"/>
  <c r="X4803"/>
  <c r="I4804"/>
  <c r="I4803" s="1"/>
  <c r="J4803" s="1"/>
  <c r="N4804"/>
  <c r="N4803" s="1"/>
  <c r="X4804"/>
  <c r="I4805"/>
  <c r="J4805"/>
  <c r="N4805"/>
  <c r="O4805"/>
  <c r="X4805"/>
  <c r="I4806"/>
  <c r="J4806" s="1"/>
  <c r="N4806"/>
  <c r="O4806" s="1"/>
  <c r="X4806"/>
  <c r="I4807"/>
  <c r="J4807"/>
  <c r="N4807"/>
  <c r="O4807"/>
  <c r="X4807"/>
  <c r="I4808"/>
  <c r="J4808" s="1"/>
  <c r="N4808"/>
  <c r="O4808" s="1"/>
  <c r="X4808"/>
  <c r="F4809"/>
  <c r="G4809"/>
  <c r="H4809"/>
  <c r="L4809"/>
  <c r="L4916" s="1"/>
  <c r="M4809"/>
  <c r="X4809"/>
  <c r="I4810"/>
  <c r="J4810"/>
  <c r="N4810"/>
  <c r="O4810"/>
  <c r="O4809" s="1"/>
  <c r="X4810"/>
  <c r="I4811"/>
  <c r="J4811" s="1"/>
  <c r="N4811"/>
  <c r="O4811" s="1"/>
  <c r="X4811"/>
  <c r="I4812"/>
  <c r="J4812"/>
  <c r="N4812"/>
  <c r="O4812"/>
  <c r="X4812"/>
  <c r="I4813"/>
  <c r="J4813" s="1"/>
  <c r="N4813"/>
  <c r="O4813" s="1"/>
  <c r="X4813"/>
  <c r="I4814"/>
  <c r="J4814"/>
  <c r="N4814"/>
  <c r="O4814"/>
  <c r="X4814"/>
  <c r="I4815"/>
  <c r="J4815" s="1"/>
  <c r="N4815"/>
  <c r="O4815" s="1"/>
  <c r="X4815"/>
  <c r="I4816"/>
  <c r="J4816"/>
  <c r="N4816"/>
  <c r="O4816"/>
  <c r="X4816"/>
  <c r="I4817"/>
  <c r="J4817" s="1"/>
  <c r="N4817"/>
  <c r="O4817" s="1"/>
  <c r="X4817"/>
  <c r="F4818"/>
  <c r="G4818"/>
  <c r="H4818"/>
  <c r="L4818"/>
  <c r="M4818"/>
  <c r="Q4818"/>
  <c r="Q4916" s="1"/>
  <c r="R4818"/>
  <c r="U4818"/>
  <c r="U4916" s="1"/>
  <c r="V4818"/>
  <c r="W4818"/>
  <c r="W4916" s="1"/>
  <c r="I4819"/>
  <c r="J4819" s="1"/>
  <c r="N4819"/>
  <c r="O4819" s="1"/>
  <c r="S4819"/>
  <c r="T4819" s="1"/>
  <c r="I4820"/>
  <c r="J4820"/>
  <c r="N4820"/>
  <c r="O4820"/>
  <c r="S4820"/>
  <c r="T4820"/>
  <c r="X4820" s="1"/>
  <c r="I4821"/>
  <c r="J4821" s="1"/>
  <c r="N4821"/>
  <c r="O4821" s="1"/>
  <c r="S4821"/>
  <c r="T4821" s="1"/>
  <c r="X4821" s="1"/>
  <c r="I4822"/>
  <c r="J4822"/>
  <c r="N4822"/>
  <c r="O4822"/>
  <c r="S4822"/>
  <c r="T4822"/>
  <c r="X4822" s="1"/>
  <c r="I4823"/>
  <c r="J4823" s="1"/>
  <c r="N4823"/>
  <c r="O4823" s="1"/>
  <c r="S4823"/>
  <c r="T4823" s="1"/>
  <c r="X4823" s="1"/>
  <c r="I4824"/>
  <c r="J4824"/>
  <c r="N4824"/>
  <c r="O4824"/>
  <c r="S4824"/>
  <c r="T4824"/>
  <c r="X4824" s="1"/>
  <c r="I4825"/>
  <c r="J4825" s="1"/>
  <c r="N4825"/>
  <c r="O4825" s="1"/>
  <c r="S4825"/>
  <c r="T4825" s="1"/>
  <c r="X4825" s="1"/>
  <c r="I4826"/>
  <c r="J4826"/>
  <c r="N4826"/>
  <c r="O4826"/>
  <c r="S4826"/>
  <c r="T4826"/>
  <c r="X4826" s="1"/>
  <c r="I4827"/>
  <c r="J4827" s="1"/>
  <c r="N4827"/>
  <c r="O4827" s="1"/>
  <c r="X4827"/>
  <c r="I4828"/>
  <c r="J4828"/>
  <c r="N4828"/>
  <c r="O4828"/>
  <c r="X4828"/>
  <c r="I4829"/>
  <c r="J4829" s="1"/>
  <c r="N4829"/>
  <c r="O4829" s="1"/>
  <c r="X4829"/>
  <c r="I4830"/>
  <c r="J4830"/>
  <c r="N4830"/>
  <c r="O4830"/>
  <c r="S4830"/>
  <c r="T4830"/>
  <c r="X4830" s="1"/>
  <c r="I4831"/>
  <c r="J4831" s="1"/>
  <c r="N4831"/>
  <c r="O4831" s="1"/>
  <c r="X4831"/>
  <c r="I4832"/>
  <c r="J4832"/>
  <c r="N4832"/>
  <c r="O4832"/>
  <c r="S4832"/>
  <c r="T4832"/>
  <c r="X4832" s="1"/>
  <c r="I4833"/>
  <c r="J4833" s="1"/>
  <c r="N4833"/>
  <c r="O4833" s="1"/>
  <c r="S4833"/>
  <c r="T4833" s="1"/>
  <c r="X4833" s="1"/>
  <c r="I4834"/>
  <c r="J4834"/>
  <c r="N4834"/>
  <c r="O4834"/>
  <c r="X4834"/>
  <c r="I4835"/>
  <c r="J4835" s="1"/>
  <c r="N4835"/>
  <c r="O4835" s="1"/>
  <c r="S4835"/>
  <c r="T4835" s="1"/>
  <c r="X4835" s="1"/>
  <c r="F4836"/>
  <c r="G4836"/>
  <c r="H4836"/>
  <c r="L4836"/>
  <c r="M4836"/>
  <c r="X4836"/>
  <c r="I4837"/>
  <c r="J4837"/>
  <c r="N4837"/>
  <c r="O4837"/>
  <c r="X4837"/>
  <c r="I4838"/>
  <c r="J4838" s="1"/>
  <c r="N4838"/>
  <c r="O4838" s="1"/>
  <c r="X4838"/>
  <c r="I4839"/>
  <c r="J4839"/>
  <c r="N4839"/>
  <c r="O4839"/>
  <c r="X4839"/>
  <c r="F4840"/>
  <c r="G4840"/>
  <c r="H4840"/>
  <c r="L4840"/>
  <c r="M4840"/>
  <c r="X4840"/>
  <c r="I4841"/>
  <c r="I4840" s="1"/>
  <c r="J4840" s="1"/>
  <c r="N4841"/>
  <c r="N4840" s="1"/>
  <c r="X4841"/>
  <c r="I4842"/>
  <c r="J4842"/>
  <c r="N4842"/>
  <c r="O4842"/>
  <c r="X4842"/>
  <c r="I4843"/>
  <c r="J4843" s="1"/>
  <c r="N4843"/>
  <c r="O4843" s="1"/>
  <c r="X4843"/>
  <c r="I4844"/>
  <c r="J4844"/>
  <c r="N4844"/>
  <c r="O4844"/>
  <c r="X4844"/>
  <c r="I4845"/>
  <c r="J4845" s="1"/>
  <c r="N4845"/>
  <c r="O4845" s="1"/>
  <c r="X4845"/>
  <c r="F4846"/>
  <c r="G4846"/>
  <c r="H4846"/>
  <c r="L4846"/>
  <c r="M4846"/>
  <c r="X4846"/>
  <c r="I4847"/>
  <c r="J4847"/>
  <c r="N4847"/>
  <c r="O4847"/>
  <c r="X4847"/>
  <c r="I4848"/>
  <c r="J4848" s="1"/>
  <c r="N4848"/>
  <c r="O4848" s="1"/>
  <c r="X4848"/>
  <c r="I4849"/>
  <c r="J4849"/>
  <c r="N4849"/>
  <c r="O4849"/>
  <c r="X4849"/>
  <c r="I4850"/>
  <c r="J4850" s="1"/>
  <c r="N4850"/>
  <c r="O4850" s="1"/>
  <c r="X4850"/>
  <c r="I4851"/>
  <c r="J4851"/>
  <c r="N4851"/>
  <c r="O4851"/>
  <c r="X4851"/>
  <c r="I4852"/>
  <c r="J4852" s="1"/>
  <c r="N4852"/>
  <c r="O4852" s="1"/>
  <c r="X4852"/>
  <c r="F4853"/>
  <c r="G4853"/>
  <c r="H4853"/>
  <c r="L4853"/>
  <c r="M4853"/>
  <c r="X4853"/>
  <c r="I4854"/>
  <c r="J4854"/>
  <c r="N4854"/>
  <c r="O4854"/>
  <c r="X4854"/>
  <c r="I4855"/>
  <c r="J4855" s="1"/>
  <c r="N4855"/>
  <c r="O4855" s="1"/>
  <c r="X4855"/>
  <c r="I4856"/>
  <c r="J4856"/>
  <c r="N4856"/>
  <c r="O4856"/>
  <c r="X4856"/>
  <c r="I4857"/>
  <c r="J4857" s="1"/>
  <c r="N4857"/>
  <c r="O4857" s="1"/>
  <c r="X4857"/>
  <c r="I4858"/>
  <c r="J4858"/>
  <c r="N4858"/>
  <c r="O4858"/>
  <c r="X4858"/>
  <c r="I4859"/>
  <c r="J4859" s="1"/>
  <c r="N4859"/>
  <c r="O4859" s="1"/>
  <c r="X4859"/>
  <c r="I4860"/>
  <c r="J4860"/>
  <c r="N4860"/>
  <c r="O4860"/>
  <c r="X4860"/>
  <c r="I4861"/>
  <c r="J4861" s="1"/>
  <c r="N4861"/>
  <c r="O4861" s="1"/>
  <c r="X4861"/>
  <c r="F4862"/>
  <c r="G4862"/>
  <c r="H4862"/>
  <c r="X4862"/>
  <c r="I4863"/>
  <c r="J4863"/>
  <c r="X4863"/>
  <c r="I4864"/>
  <c r="J4864" s="1"/>
  <c r="X4864"/>
  <c r="I4865"/>
  <c r="J4865"/>
  <c r="X4865"/>
  <c r="I4866"/>
  <c r="J4866" s="1"/>
  <c r="X4866"/>
  <c r="I4867"/>
  <c r="J4867"/>
  <c r="X4867"/>
  <c r="I4868"/>
  <c r="J4868" s="1"/>
  <c r="X4868"/>
  <c r="I4869"/>
  <c r="J4869"/>
  <c r="N4869"/>
  <c r="O4869"/>
  <c r="S4869"/>
  <c r="T4869"/>
  <c r="X4869" s="1"/>
  <c r="I4870"/>
  <c r="J4870" s="1"/>
  <c r="N4870"/>
  <c r="O4870" s="1"/>
  <c r="X4870"/>
  <c r="I4871"/>
  <c r="J4871"/>
  <c r="X4871"/>
  <c r="F4872"/>
  <c r="G4872"/>
  <c r="H4872"/>
  <c r="L4872"/>
  <c r="M4872"/>
  <c r="Q4872"/>
  <c r="R4872"/>
  <c r="U4872"/>
  <c r="V4872"/>
  <c r="W4872"/>
  <c r="I4873"/>
  <c r="I4872" s="1"/>
  <c r="J4872" s="1"/>
  <c r="J4873"/>
  <c r="N4873"/>
  <c r="N4872" s="1"/>
  <c r="O4873"/>
  <c r="S4873"/>
  <c r="S4872" s="1"/>
  <c r="T4873"/>
  <c r="X4873" s="1"/>
  <c r="I4874"/>
  <c r="J4874" s="1"/>
  <c r="N4874"/>
  <c r="O4874" s="1"/>
  <c r="S4874"/>
  <c r="T4874" s="1"/>
  <c r="X4874" s="1"/>
  <c r="I4875"/>
  <c r="J4875"/>
  <c r="N4875"/>
  <c r="O4875"/>
  <c r="S4875"/>
  <c r="T4875"/>
  <c r="X4875" s="1"/>
  <c r="I4876"/>
  <c r="J4876" s="1"/>
  <c r="N4876"/>
  <c r="O4876" s="1"/>
  <c r="S4876"/>
  <c r="T4876" s="1"/>
  <c r="X4876" s="1"/>
  <c r="I4877"/>
  <c r="J4877"/>
  <c r="N4877"/>
  <c r="O4877"/>
  <c r="S4877"/>
  <c r="T4877"/>
  <c r="X4877" s="1"/>
  <c r="I4878"/>
  <c r="J4878" s="1"/>
  <c r="N4878"/>
  <c r="O4878" s="1"/>
  <c r="S4878"/>
  <c r="T4878" s="1"/>
  <c r="X4878" s="1"/>
  <c r="F4879"/>
  <c r="G4879"/>
  <c r="H4879"/>
  <c r="L4879"/>
  <c r="M4879"/>
  <c r="Q4879"/>
  <c r="R4879"/>
  <c r="U4879"/>
  <c r="V4879"/>
  <c r="W4879"/>
  <c r="I4880"/>
  <c r="J4880" s="1"/>
  <c r="N4880"/>
  <c r="O4880" s="1"/>
  <c r="S4880"/>
  <c r="T4880" s="1"/>
  <c r="I4881"/>
  <c r="J4881"/>
  <c r="N4881"/>
  <c r="O4881"/>
  <c r="S4881"/>
  <c r="T4881"/>
  <c r="X4881" s="1"/>
  <c r="I4882"/>
  <c r="J4882" s="1"/>
  <c r="N4882"/>
  <c r="O4882" s="1"/>
  <c r="S4882"/>
  <c r="T4882" s="1"/>
  <c r="X4882" s="1"/>
  <c r="I4883"/>
  <c r="J4883"/>
  <c r="N4883"/>
  <c r="O4883"/>
  <c r="S4883"/>
  <c r="T4883"/>
  <c r="X4883" s="1"/>
  <c r="I4884"/>
  <c r="J4884" s="1"/>
  <c r="N4884"/>
  <c r="O4884" s="1"/>
  <c r="S4884"/>
  <c r="T4884" s="1"/>
  <c r="X4884" s="1"/>
  <c r="I4885"/>
  <c r="J4885"/>
  <c r="N4885"/>
  <c r="O4885"/>
  <c r="S4885"/>
  <c r="T4885"/>
  <c r="X4885" s="1"/>
  <c r="F4886"/>
  <c r="G4886"/>
  <c r="H4886"/>
  <c r="X4886"/>
  <c r="I4887"/>
  <c r="I4886" s="1"/>
  <c r="J4886" s="1"/>
  <c r="X4887"/>
  <c r="I4888"/>
  <c r="J4888"/>
  <c r="X4888"/>
  <c r="I4889"/>
  <c r="J4889" s="1"/>
  <c r="N4889"/>
  <c r="O4889" s="1"/>
  <c r="S4889"/>
  <c r="T4889" s="1"/>
  <c r="X4889" s="1"/>
  <c r="F4890"/>
  <c r="G4890"/>
  <c r="H4890"/>
  <c r="L4890"/>
  <c r="M4890"/>
  <c r="Q4890"/>
  <c r="R4890"/>
  <c r="U4890"/>
  <c r="V4890"/>
  <c r="W4890"/>
  <c r="I4891"/>
  <c r="J4891" s="1"/>
  <c r="N4891"/>
  <c r="O4891" s="1"/>
  <c r="S4891"/>
  <c r="T4891" s="1"/>
  <c r="I4892"/>
  <c r="J4892"/>
  <c r="N4892"/>
  <c r="O4892"/>
  <c r="S4892"/>
  <c r="T4892"/>
  <c r="X4892" s="1"/>
  <c r="I4893"/>
  <c r="J4893" s="1"/>
  <c r="N4893"/>
  <c r="O4893" s="1"/>
  <c r="S4893"/>
  <c r="T4893" s="1"/>
  <c r="X4893" s="1"/>
  <c r="I4894"/>
  <c r="J4894"/>
  <c r="N4894"/>
  <c r="O4894"/>
  <c r="S4894"/>
  <c r="T4894"/>
  <c r="X4894" s="1"/>
  <c r="I4895"/>
  <c r="J4895" s="1"/>
  <c r="N4895"/>
  <c r="O4895" s="1"/>
  <c r="S4895"/>
  <c r="T4895" s="1"/>
  <c r="X4895" s="1"/>
  <c r="I4896"/>
  <c r="J4896"/>
  <c r="N4896"/>
  <c r="O4896"/>
  <c r="S4896"/>
  <c r="T4896"/>
  <c r="X4896" s="1"/>
  <c r="I4897"/>
  <c r="J4897" s="1"/>
  <c r="N4897"/>
  <c r="O4897" s="1"/>
  <c r="S4897"/>
  <c r="T4897" s="1"/>
  <c r="X4897" s="1"/>
  <c r="F4898"/>
  <c r="G4898"/>
  <c r="H4898"/>
  <c r="L4898"/>
  <c r="M4898"/>
  <c r="Q4898"/>
  <c r="R4898"/>
  <c r="U4898"/>
  <c r="V4898"/>
  <c r="W4898"/>
  <c r="I4899"/>
  <c r="J4899" s="1"/>
  <c r="N4899"/>
  <c r="O4899" s="1"/>
  <c r="O4898" s="1"/>
  <c r="S4899"/>
  <c r="T4899" s="1"/>
  <c r="I4900"/>
  <c r="J4900"/>
  <c r="N4900"/>
  <c r="O4900"/>
  <c r="S4900"/>
  <c r="T4900"/>
  <c r="X4900" s="1"/>
  <c r="I4901"/>
  <c r="J4901" s="1"/>
  <c r="N4901"/>
  <c r="O4901" s="1"/>
  <c r="S4901"/>
  <c r="T4901" s="1"/>
  <c r="X4901" s="1"/>
  <c r="F4902"/>
  <c r="G4902"/>
  <c r="H4902"/>
  <c r="L4902"/>
  <c r="M4902"/>
  <c r="Q4902"/>
  <c r="R4902"/>
  <c r="U4902"/>
  <c r="V4902"/>
  <c r="W4902"/>
  <c r="I4903"/>
  <c r="J4903" s="1"/>
  <c r="N4903"/>
  <c r="O4903" s="1"/>
  <c r="O4902" s="1"/>
  <c r="S4903"/>
  <c r="T4903" s="1"/>
  <c r="I4904"/>
  <c r="J4904"/>
  <c r="N4904"/>
  <c r="O4904"/>
  <c r="S4904"/>
  <c r="T4904"/>
  <c r="X4904" s="1"/>
  <c r="I4905"/>
  <c r="J4905" s="1"/>
  <c r="N4905"/>
  <c r="O4905" s="1"/>
  <c r="S4905"/>
  <c r="T4905" s="1"/>
  <c r="X4905" s="1"/>
  <c r="I4906"/>
  <c r="J4906"/>
  <c r="N4906"/>
  <c r="O4906"/>
  <c r="S4906"/>
  <c r="T4906"/>
  <c r="X4906" s="1"/>
  <c r="F4907"/>
  <c r="G4907"/>
  <c r="H4907"/>
  <c r="L4907"/>
  <c r="M4907"/>
  <c r="Q4907"/>
  <c r="R4907"/>
  <c r="U4907"/>
  <c r="V4907"/>
  <c r="W4907"/>
  <c r="I4908"/>
  <c r="I4907" s="1"/>
  <c r="J4907" s="1"/>
  <c r="J4908"/>
  <c r="N4908"/>
  <c r="N4907" s="1"/>
  <c r="O4908"/>
  <c r="S4908"/>
  <c r="S4907" s="1"/>
  <c r="T4908"/>
  <c r="X4908" s="1"/>
  <c r="I4909"/>
  <c r="J4909" s="1"/>
  <c r="N4909"/>
  <c r="O4909" s="1"/>
  <c r="S4909"/>
  <c r="T4909" s="1"/>
  <c r="X4909" s="1"/>
  <c r="I4910"/>
  <c r="J4910"/>
  <c r="X4910"/>
  <c r="J4911"/>
  <c r="I4912"/>
  <c r="J4912"/>
  <c r="N4912"/>
  <c r="O4912"/>
  <c r="S4912"/>
  <c r="T4912"/>
  <c r="X4912" s="1"/>
  <c r="J4913"/>
  <c r="J4914"/>
  <c r="J4915"/>
  <c r="G4916"/>
  <c r="K4916"/>
  <c r="M4916"/>
  <c r="R4916"/>
  <c r="V4916"/>
  <c r="J4920"/>
  <c r="B4923"/>
  <c r="B4925"/>
  <c r="E4925"/>
  <c r="F4925"/>
  <c r="B4926"/>
  <c r="F4926"/>
  <c r="B4928"/>
  <c r="F4928"/>
  <c r="B4929"/>
  <c r="C4935"/>
  <c r="C4936"/>
  <c r="F4939"/>
  <c r="F5055" s="1"/>
  <c r="G4939"/>
  <c r="H4939"/>
  <c r="H5055" s="1"/>
  <c r="L4939"/>
  <c r="M4939"/>
  <c r="X4939"/>
  <c r="I4940"/>
  <c r="I4939" s="1"/>
  <c r="J4939" s="1"/>
  <c r="N4940"/>
  <c r="N4939" s="1"/>
  <c r="X4940"/>
  <c r="I4941"/>
  <c r="J4941"/>
  <c r="N4941"/>
  <c r="O4941"/>
  <c r="X4941"/>
  <c r="F4942"/>
  <c r="G4942"/>
  <c r="H4942"/>
  <c r="L4942"/>
  <c r="M4942"/>
  <c r="X4942"/>
  <c r="I4943"/>
  <c r="I4942" s="1"/>
  <c r="J4942" s="1"/>
  <c r="N4943"/>
  <c r="N4942" s="1"/>
  <c r="X4943"/>
  <c r="I4944"/>
  <c r="J4944"/>
  <c r="N4944"/>
  <c r="O4944"/>
  <c r="X4944"/>
  <c r="I4945"/>
  <c r="J4945" s="1"/>
  <c r="N4945"/>
  <c r="O4945" s="1"/>
  <c r="X4945"/>
  <c r="I4946"/>
  <c r="J4946"/>
  <c r="N4946"/>
  <c r="O4946"/>
  <c r="X4946"/>
  <c r="I4947"/>
  <c r="J4947" s="1"/>
  <c r="N4947"/>
  <c r="O4947" s="1"/>
  <c r="X4947"/>
  <c r="F4948"/>
  <c r="G4948"/>
  <c r="H4948"/>
  <c r="L4948"/>
  <c r="L5055" s="1"/>
  <c r="M4948"/>
  <c r="X4948"/>
  <c r="I4949"/>
  <c r="J4949"/>
  <c r="N4949"/>
  <c r="O4949"/>
  <c r="O4948" s="1"/>
  <c r="X4949"/>
  <c r="I4950"/>
  <c r="J4950" s="1"/>
  <c r="N4950"/>
  <c r="O4950" s="1"/>
  <c r="X4950"/>
  <c r="I4951"/>
  <c r="J4951"/>
  <c r="N4951"/>
  <c r="O4951"/>
  <c r="X4951"/>
  <c r="I4952"/>
  <c r="J4952" s="1"/>
  <c r="N4952"/>
  <c r="O4952" s="1"/>
  <c r="X4952"/>
  <c r="I4953"/>
  <c r="J4953"/>
  <c r="N4953"/>
  <c r="O4953"/>
  <c r="X4953"/>
  <c r="I4954"/>
  <c r="J4954" s="1"/>
  <c r="N4954"/>
  <c r="O4954" s="1"/>
  <c r="X4954"/>
  <c r="I4955"/>
  <c r="J4955"/>
  <c r="N4955"/>
  <c r="O4955"/>
  <c r="X4955"/>
  <c r="I4956"/>
  <c r="J4956" s="1"/>
  <c r="N4956"/>
  <c r="O4956" s="1"/>
  <c r="X4956"/>
  <c r="F4957"/>
  <c r="G4957"/>
  <c r="H4957"/>
  <c r="L4957"/>
  <c r="M4957"/>
  <c r="Q4957"/>
  <c r="Q5055" s="1"/>
  <c r="R4957"/>
  <c r="U4957"/>
  <c r="U5055" s="1"/>
  <c r="V4957"/>
  <c r="W4957"/>
  <c r="W5055" s="1"/>
  <c r="I4958"/>
  <c r="J4958" s="1"/>
  <c r="N4958"/>
  <c r="O4958" s="1"/>
  <c r="S4958"/>
  <c r="T4958" s="1"/>
  <c r="I4959"/>
  <c r="J4959"/>
  <c r="N4959"/>
  <c r="O4959"/>
  <c r="S4959"/>
  <c r="T4959"/>
  <c r="X4959" s="1"/>
  <c r="I4960"/>
  <c r="J4960" s="1"/>
  <c r="N4960"/>
  <c r="O4960" s="1"/>
  <c r="S4960"/>
  <c r="T4960" s="1"/>
  <c r="X4960" s="1"/>
  <c r="I4961"/>
  <c r="J4961"/>
  <c r="N4961"/>
  <c r="O4961"/>
  <c r="S4961"/>
  <c r="T4961"/>
  <c r="X4961" s="1"/>
  <c r="I4962"/>
  <c r="J4962" s="1"/>
  <c r="N4962"/>
  <c r="O4962" s="1"/>
  <c r="S4962"/>
  <c r="T4962" s="1"/>
  <c r="X4962" s="1"/>
  <c r="I4963"/>
  <c r="J4963"/>
  <c r="N4963"/>
  <c r="O4963"/>
  <c r="S4963"/>
  <c r="T4963"/>
  <c r="X4963" s="1"/>
  <c r="I4964"/>
  <c r="J4964" s="1"/>
  <c r="N4964"/>
  <c r="O4964" s="1"/>
  <c r="S4964"/>
  <c r="T4964" s="1"/>
  <c r="X4964" s="1"/>
  <c r="I4965"/>
  <c r="J4965"/>
  <c r="N4965"/>
  <c r="O4965"/>
  <c r="S4965"/>
  <c r="T4965"/>
  <c r="X4965" s="1"/>
  <c r="I4966"/>
  <c r="J4966" s="1"/>
  <c r="N4966"/>
  <c r="O4966" s="1"/>
  <c r="X4966"/>
  <c r="I4967"/>
  <c r="J4967"/>
  <c r="N4967"/>
  <c r="O4967"/>
  <c r="X4967"/>
  <c r="I4968"/>
  <c r="J4968" s="1"/>
  <c r="N4968"/>
  <c r="O4968" s="1"/>
  <c r="X4968"/>
  <c r="I4969"/>
  <c r="J4969"/>
  <c r="N4969"/>
  <c r="O4969"/>
  <c r="S4969"/>
  <c r="T4969"/>
  <c r="X4969" s="1"/>
  <c r="I4970"/>
  <c r="J4970" s="1"/>
  <c r="N4970"/>
  <c r="O4970" s="1"/>
  <c r="X4970"/>
  <c r="I4971"/>
  <c r="J4971"/>
  <c r="N4971"/>
  <c r="O4971"/>
  <c r="S4971"/>
  <c r="T4971"/>
  <c r="X4971" s="1"/>
  <c r="I4972"/>
  <c r="J4972" s="1"/>
  <c r="N4972"/>
  <c r="O4972" s="1"/>
  <c r="S4972"/>
  <c r="T4972" s="1"/>
  <c r="X4972" s="1"/>
  <c r="I4973"/>
  <c r="J4973"/>
  <c r="N4973"/>
  <c r="O4973"/>
  <c r="X4973"/>
  <c r="I4974"/>
  <c r="J4974" s="1"/>
  <c r="N4974"/>
  <c r="O4974" s="1"/>
  <c r="S4974"/>
  <c r="T4974" s="1"/>
  <c r="X4974" s="1"/>
  <c r="F4975"/>
  <c r="G4975"/>
  <c r="H4975"/>
  <c r="L4975"/>
  <c r="M4975"/>
  <c r="X4975"/>
  <c r="I4976"/>
  <c r="J4976"/>
  <c r="N4976"/>
  <c r="O4976"/>
  <c r="X4976"/>
  <c r="I4977"/>
  <c r="J4977" s="1"/>
  <c r="N4977"/>
  <c r="O4977" s="1"/>
  <c r="X4977"/>
  <c r="I4978"/>
  <c r="J4978"/>
  <c r="N4978"/>
  <c r="O4978"/>
  <c r="X4978"/>
  <c r="F4979"/>
  <c r="G4979"/>
  <c r="H4979"/>
  <c r="L4979"/>
  <c r="M4979"/>
  <c r="X4979"/>
  <c r="I4980"/>
  <c r="I4979" s="1"/>
  <c r="J4979" s="1"/>
  <c r="N4980"/>
  <c r="N4979" s="1"/>
  <c r="X4980"/>
  <c r="I4981"/>
  <c r="J4981"/>
  <c r="N4981"/>
  <c r="O4981"/>
  <c r="X4981"/>
  <c r="I4982"/>
  <c r="J4982" s="1"/>
  <c r="N4982"/>
  <c r="O4982" s="1"/>
  <c r="X4982"/>
  <c r="I4983"/>
  <c r="J4983"/>
  <c r="N4983"/>
  <c r="O4983"/>
  <c r="X4983"/>
  <c r="I4984"/>
  <c r="J4984" s="1"/>
  <c r="N4984"/>
  <c r="O4984" s="1"/>
  <c r="X4984"/>
  <c r="F4985"/>
  <c r="G4985"/>
  <c r="H4985"/>
  <c r="L4985"/>
  <c r="M4985"/>
  <c r="X4985"/>
  <c r="I4986"/>
  <c r="J4986"/>
  <c r="N4986"/>
  <c r="O4986"/>
  <c r="X4986"/>
  <c r="I4987"/>
  <c r="J4987" s="1"/>
  <c r="N4987"/>
  <c r="O4987" s="1"/>
  <c r="X4987"/>
  <c r="I4988"/>
  <c r="J4988"/>
  <c r="N4988"/>
  <c r="O4988"/>
  <c r="X4988"/>
  <c r="I4989"/>
  <c r="J4989" s="1"/>
  <c r="N4989"/>
  <c r="O4989" s="1"/>
  <c r="X4989"/>
  <c r="I4990"/>
  <c r="J4990"/>
  <c r="N4990"/>
  <c r="O4990"/>
  <c r="X4990"/>
  <c r="I4991"/>
  <c r="J4991" s="1"/>
  <c r="N4991"/>
  <c r="O4991" s="1"/>
  <c r="X4991"/>
  <c r="F4992"/>
  <c r="G4992"/>
  <c r="H4992"/>
  <c r="L4992"/>
  <c r="M4992"/>
  <c r="X4992"/>
  <c r="I4993"/>
  <c r="J4993"/>
  <c r="N4993"/>
  <c r="O4993"/>
  <c r="X4993"/>
  <c r="I4994"/>
  <c r="J4994" s="1"/>
  <c r="N4994"/>
  <c r="O4994" s="1"/>
  <c r="X4994"/>
  <c r="I4995"/>
  <c r="J4995"/>
  <c r="N4995"/>
  <c r="O4995"/>
  <c r="X4995"/>
  <c r="I4996"/>
  <c r="J4996" s="1"/>
  <c r="N4996"/>
  <c r="O4996" s="1"/>
  <c r="X4996"/>
  <c r="I4997"/>
  <c r="J4997"/>
  <c r="N4997"/>
  <c r="O4997"/>
  <c r="X4997"/>
  <c r="I4998"/>
  <c r="J4998" s="1"/>
  <c r="N4998"/>
  <c r="O4998" s="1"/>
  <c r="X4998"/>
  <c r="I4999"/>
  <c r="J4999"/>
  <c r="N4999"/>
  <c r="O4999"/>
  <c r="X4999"/>
  <c r="I5000"/>
  <c r="J5000" s="1"/>
  <c r="N5000"/>
  <c r="O5000" s="1"/>
  <c r="X5000"/>
  <c r="F5001"/>
  <c r="G5001"/>
  <c r="H5001"/>
  <c r="X5001"/>
  <c r="I5002"/>
  <c r="J5002"/>
  <c r="X5002"/>
  <c r="I5003"/>
  <c r="J5003" s="1"/>
  <c r="X5003"/>
  <c r="I5004"/>
  <c r="J5004"/>
  <c r="X5004"/>
  <c r="I5005"/>
  <c r="J5005" s="1"/>
  <c r="X5005"/>
  <c r="I5006"/>
  <c r="J5006"/>
  <c r="X5006"/>
  <c r="I5007"/>
  <c r="J5007" s="1"/>
  <c r="X5007"/>
  <c r="I5008"/>
  <c r="J5008"/>
  <c r="N5008"/>
  <c r="O5008"/>
  <c r="S5008"/>
  <c r="T5008"/>
  <c r="X5008" s="1"/>
  <c r="I5009"/>
  <c r="J5009" s="1"/>
  <c r="N5009"/>
  <c r="O5009" s="1"/>
  <c r="X5009"/>
  <c r="I5010"/>
  <c r="J5010"/>
  <c r="X5010"/>
  <c r="F5011"/>
  <c r="G5011"/>
  <c r="H5011"/>
  <c r="L5011"/>
  <c r="M5011"/>
  <c r="Q5011"/>
  <c r="R5011"/>
  <c r="U5011"/>
  <c r="V5011"/>
  <c r="W5011"/>
  <c r="I5012"/>
  <c r="I5011" s="1"/>
  <c r="J5011" s="1"/>
  <c r="J5012"/>
  <c r="N5012"/>
  <c r="N5011" s="1"/>
  <c r="O5012"/>
  <c r="S5012"/>
  <c r="S5011" s="1"/>
  <c r="T5012"/>
  <c r="X5012" s="1"/>
  <c r="I5013"/>
  <c r="J5013" s="1"/>
  <c r="N5013"/>
  <c r="O5013" s="1"/>
  <c r="S5013"/>
  <c r="T5013" s="1"/>
  <c r="X5013" s="1"/>
  <c r="I5014"/>
  <c r="J5014"/>
  <c r="N5014"/>
  <c r="O5014"/>
  <c r="S5014"/>
  <c r="T5014"/>
  <c r="X5014" s="1"/>
  <c r="I5015"/>
  <c r="J5015" s="1"/>
  <c r="N5015"/>
  <c r="O5015" s="1"/>
  <c r="S5015"/>
  <c r="T5015" s="1"/>
  <c r="X5015" s="1"/>
  <c r="I5016"/>
  <c r="J5016"/>
  <c r="N5016"/>
  <c r="O5016"/>
  <c r="S5016"/>
  <c r="T5016"/>
  <c r="X5016" s="1"/>
  <c r="I5017"/>
  <c r="J5017" s="1"/>
  <c r="N5017"/>
  <c r="O5017" s="1"/>
  <c r="S5017"/>
  <c r="T5017" s="1"/>
  <c r="X5017" s="1"/>
  <c r="F5018"/>
  <c r="G5018"/>
  <c r="H5018"/>
  <c r="L5018"/>
  <c r="M5018"/>
  <c r="Q5018"/>
  <c r="R5018"/>
  <c r="U5018"/>
  <c r="V5018"/>
  <c r="W5018"/>
  <c r="I5019"/>
  <c r="J5019" s="1"/>
  <c r="N5019"/>
  <c r="O5019" s="1"/>
  <c r="S5019"/>
  <c r="T5019" s="1"/>
  <c r="I5020"/>
  <c r="J5020"/>
  <c r="N5020"/>
  <c r="O5020"/>
  <c r="S5020"/>
  <c r="T5020"/>
  <c r="X5020" s="1"/>
  <c r="I5021"/>
  <c r="J5021" s="1"/>
  <c r="N5021"/>
  <c r="O5021" s="1"/>
  <c r="S5021"/>
  <c r="T5021" s="1"/>
  <c r="X5021" s="1"/>
  <c r="I5022"/>
  <c r="J5022"/>
  <c r="N5022"/>
  <c r="O5022"/>
  <c r="S5022"/>
  <c r="T5022"/>
  <c r="X5022" s="1"/>
  <c r="I5023"/>
  <c r="J5023" s="1"/>
  <c r="N5023"/>
  <c r="O5023" s="1"/>
  <c r="S5023"/>
  <c r="T5023" s="1"/>
  <c r="X5023" s="1"/>
  <c r="I5024"/>
  <c r="J5024"/>
  <c r="N5024"/>
  <c r="O5024"/>
  <c r="S5024"/>
  <c r="T5024"/>
  <c r="X5024" s="1"/>
  <c r="F5025"/>
  <c r="G5025"/>
  <c r="H5025"/>
  <c r="X5025"/>
  <c r="I5026"/>
  <c r="I5025" s="1"/>
  <c r="J5025" s="1"/>
  <c r="X5026"/>
  <c r="I5027"/>
  <c r="J5027"/>
  <c r="X5027"/>
  <c r="I5028"/>
  <c r="J5028" s="1"/>
  <c r="N5028"/>
  <c r="O5028" s="1"/>
  <c r="S5028"/>
  <c r="T5028" s="1"/>
  <c r="X5028" s="1"/>
  <c r="F5029"/>
  <c r="G5029"/>
  <c r="H5029"/>
  <c r="L5029"/>
  <c r="M5029"/>
  <c r="Q5029"/>
  <c r="R5029"/>
  <c r="U5029"/>
  <c r="V5029"/>
  <c r="W5029"/>
  <c r="I5030"/>
  <c r="J5030" s="1"/>
  <c r="N5030"/>
  <c r="O5030" s="1"/>
  <c r="S5030"/>
  <c r="T5030" s="1"/>
  <c r="I5031"/>
  <c r="J5031"/>
  <c r="N5031"/>
  <c r="O5031"/>
  <c r="S5031"/>
  <c r="T5031"/>
  <c r="X5031" s="1"/>
  <c r="I5032"/>
  <c r="J5032" s="1"/>
  <c r="N5032"/>
  <c r="O5032" s="1"/>
  <c r="S5032"/>
  <c r="T5032" s="1"/>
  <c r="X5032" s="1"/>
  <c r="I5033"/>
  <c r="J5033"/>
  <c r="N5033"/>
  <c r="O5033"/>
  <c r="S5033"/>
  <c r="T5033"/>
  <c r="X5033" s="1"/>
  <c r="I5034"/>
  <c r="J5034" s="1"/>
  <c r="N5034"/>
  <c r="O5034" s="1"/>
  <c r="S5034"/>
  <c r="T5034" s="1"/>
  <c r="X5034" s="1"/>
  <c r="I5035"/>
  <c r="J5035"/>
  <c r="N5035"/>
  <c r="O5035"/>
  <c r="S5035"/>
  <c r="T5035"/>
  <c r="X5035" s="1"/>
  <c r="I5036"/>
  <c r="J5036" s="1"/>
  <c r="N5036"/>
  <c r="O5036" s="1"/>
  <c r="S5036"/>
  <c r="T5036" s="1"/>
  <c r="X5036" s="1"/>
  <c r="F5037"/>
  <c r="G5037"/>
  <c r="H5037"/>
  <c r="L5037"/>
  <c r="M5037"/>
  <c r="Q5037"/>
  <c r="R5037"/>
  <c r="U5037"/>
  <c r="V5037"/>
  <c r="W5037"/>
  <c r="I5038"/>
  <c r="J5038" s="1"/>
  <c r="N5038"/>
  <c r="O5038" s="1"/>
  <c r="O5037" s="1"/>
  <c r="S5038"/>
  <c r="T5038" s="1"/>
  <c r="I5039"/>
  <c r="J5039"/>
  <c r="N5039"/>
  <c r="O5039"/>
  <c r="S5039"/>
  <c r="T5039"/>
  <c r="X5039" s="1"/>
  <c r="I5040"/>
  <c r="J5040" s="1"/>
  <c r="N5040"/>
  <c r="O5040" s="1"/>
  <c r="S5040"/>
  <c r="T5040" s="1"/>
  <c r="X5040" s="1"/>
  <c r="F5041"/>
  <c r="G5041"/>
  <c r="H5041"/>
  <c r="L5041"/>
  <c r="M5041"/>
  <c r="Q5041"/>
  <c r="R5041"/>
  <c r="U5041"/>
  <c r="V5041"/>
  <c r="W5041"/>
  <c r="I5042"/>
  <c r="J5042" s="1"/>
  <c r="N5042"/>
  <c r="O5042" s="1"/>
  <c r="O5041" s="1"/>
  <c r="S5042"/>
  <c r="T5042" s="1"/>
  <c r="I5043"/>
  <c r="J5043"/>
  <c r="N5043"/>
  <c r="O5043"/>
  <c r="S5043"/>
  <c r="T5043"/>
  <c r="X5043" s="1"/>
  <c r="I5044"/>
  <c r="J5044" s="1"/>
  <c r="N5044"/>
  <c r="O5044" s="1"/>
  <c r="S5044"/>
  <c r="T5044" s="1"/>
  <c r="X5044" s="1"/>
  <c r="I5045"/>
  <c r="J5045"/>
  <c r="N5045"/>
  <c r="O5045"/>
  <c r="S5045"/>
  <c r="T5045"/>
  <c r="X5045" s="1"/>
  <c r="F5046"/>
  <c r="G5046"/>
  <c r="H5046"/>
  <c r="L5046"/>
  <c r="M5046"/>
  <c r="Q5046"/>
  <c r="R5046"/>
  <c r="U5046"/>
  <c r="V5046"/>
  <c r="W5046"/>
  <c r="I5047"/>
  <c r="J5047"/>
  <c r="N5047"/>
  <c r="O5047"/>
  <c r="S5047"/>
  <c r="T5047"/>
  <c r="I5048"/>
  <c r="J5048" s="1"/>
  <c r="N5048"/>
  <c r="O5048" s="1"/>
  <c r="S5048"/>
  <c r="T5048" s="1"/>
  <c r="X5048"/>
  <c r="I5049"/>
  <c r="J5049"/>
  <c r="X5049"/>
  <c r="J5050"/>
  <c r="I5051"/>
  <c r="J5051"/>
  <c r="N5051"/>
  <c r="O5051"/>
  <c r="S5051"/>
  <c r="T5051"/>
  <c r="X5051" s="1"/>
  <c r="J5052"/>
  <c r="J5053"/>
  <c r="J5054"/>
  <c r="G5055"/>
  <c r="K5055"/>
  <c r="M5055"/>
  <c r="R5055"/>
  <c r="V5055"/>
  <c r="J5059"/>
  <c r="B5062"/>
  <c r="B5064"/>
  <c r="E5064"/>
  <c r="F5064"/>
  <c r="B5065"/>
  <c r="F5065"/>
  <c r="B5067"/>
  <c r="F5067"/>
  <c r="B5068"/>
  <c r="C5074"/>
  <c r="C5075"/>
  <c r="K5194" s="1"/>
  <c r="F5078"/>
  <c r="G5078"/>
  <c r="H5078"/>
  <c r="L5078"/>
  <c r="M5078"/>
  <c r="X5078"/>
  <c r="I5079"/>
  <c r="N5079"/>
  <c r="X5079"/>
  <c r="I5080"/>
  <c r="J5080"/>
  <c r="N5080"/>
  <c r="O5080"/>
  <c r="X5080"/>
  <c r="F5081"/>
  <c r="G5081"/>
  <c r="H5081"/>
  <c r="L5081"/>
  <c r="M5081"/>
  <c r="X5081"/>
  <c r="I5082"/>
  <c r="N5082"/>
  <c r="X5082"/>
  <c r="I5083"/>
  <c r="J5083"/>
  <c r="N5083"/>
  <c r="O5083"/>
  <c r="X5083"/>
  <c r="I5084"/>
  <c r="J5084" s="1"/>
  <c r="N5084"/>
  <c r="O5084" s="1"/>
  <c r="X5084"/>
  <c r="I5085"/>
  <c r="J5085"/>
  <c r="N5085"/>
  <c r="O5085"/>
  <c r="X5085"/>
  <c r="I5086"/>
  <c r="J5086" s="1"/>
  <c r="N5086"/>
  <c r="O5086" s="1"/>
  <c r="X5086"/>
  <c r="F5087"/>
  <c r="G5087"/>
  <c r="H5087"/>
  <c r="L5087"/>
  <c r="M5087"/>
  <c r="X5087"/>
  <c r="I5088"/>
  <c r="J5088"/>
  <c r="N5088"/>
  <c r="O5088"/>
  <c r="X5088"/>
  <c r="I5089"/>
  <c r="J5089" s="1"/>
  <c r="N5089"/>
  <c r="O5089" s="1"/>
  <c r="X5089"/>
  <c r="I5090"/>
  <c r="J5090"/>
  <c r="N5090"/>
  <c r="O5090"/>
  <c r="X5090"/>
  <c r="I5091"/>
  <c r="J5091" s="1"/>
  <c r="N5091"/>
  <c r="O5091" s="1"/>
  <c r="X5091"/>
  <c r="I5092"/>
  <c r="J5092"/>
  <c r="N5092"/>
  <c r="O5092"/>
  <c r="X5092"/>
  <c r="I5093"/>
  <c r="J5093" s="1"/>
  <c r="N5093"/>
  <c r="O5093" s="1"/>
  <c r="X5093"/>
  <c r="I5094"/>
  <c r="J5094"/>
  <c r="N5094"/>
  <c r="O5094"/>
  <c r="X5094"/>
  <c r="I5095"/>
  <c r="J5095" s="1"/>
  <c r="N5095"/>
  <c r="O5095" s="1"/>
  <c r="X5095"/>
  <c r="F5096"/>
  <c r="G5096"/>
  <c r="H5096"/>
  <c r="L5096"/>
  <c r="M5096"/>
  <c r="Q5096"/>
  <c r="R5096"/>
  <c r="U5096"/>
  <c r="V5096"/>
  <c r="W5096"/>
  <c r="I5097"/>
  <c r="J5097" s="1"/>
  <c r="N5097"/>
  <c r="O5097" s="1"/>
  <c r="S5097"/>
  <c r="T5097" s="1"/>
  <c r="X5097"/>
  <c r="I5098"/>
  <c r="J5098"/>
  <c r="N5098"/>
  <c r="O5098"/>
  <c r="S5098"/>
  <c r="T5098"/>
  <c r="X5098" s="1"/>
  <c r="I5099"/>
  <c r="J5099" s="1"/>
  <c r="N5099"/>
  <c r="O5099" s="1"/>
  <c r="S5099"/>
  <c r="T5099" s="1"/>
  <c r="X5099"/>
  <c r="I5100"/>
  <c r="J5100"/>
  <c r="N5100"/>
  <c r="O5100"/>
  <c r="S5100"/>
  <c r="T5100"/>
  <c r="X5100" s="1"/>
  <c r="I5101"/>
  <c r="J5101" s="1"/>
  <c r="N5101"/>
  <c r="O5101" s="1"/>
  <c r="S5101"/>
  <c r="T5101" s="1"/>
  <c r="X5101"/>
  <c r="I5102"/>
  <c r="J5102"/>
  <c r="N5102"/>
  <c r="O5102"/>
  <c r="S5102"/>
  <c r="T5102"/>
  <c r="X5102" s="1"/>
  <c r="I5103"/>
  <c r="J5103" s="1"/>
  <c r="N5103"/>
  <c r="O5103" s="1"/>
  <c r="S5103"/>
  <c r="T5103" s="1"/>
  <c r="X5103"/>
  <c r="I5104"/>
  <c r="J5104"/>
  <c r="N5104"/>
  <c r="O5104"/>
  <c r="S5104"/>
  <c r="T5104"/>
  <c r="X5104" s="1"/>
  <c r="I5105"/>
  <c r="J5105" s="1"/>
  <c r="N5105"/>
  <c r="O5105" s="1"/>
  <c r="X5105"/>
  <c r="I5106"/>
  <c r="J5106"/>
  <c r="N5106"/>
  <c r="O5106"/>
  <c r="X5106"/>
  <c r="I5107"/>
  <c r="J5107" s="1"/>
  <c r="N5107"/>
  <c r="O5107" s="1"/>
  <c r="X5107"/>
  <c r="I5108"/>
  <c r="J5108"/>
  <c r="N5108"/>
  <c r="O5108"/>
  <c r="S5108"/>
  <c r="T5108"/>
  <c r="X5108" s="1"/>
  <c r="I5109"/>
  <c r="J5109" s="1"/>
  <c r="X5109"/>
  <c r="I5110"/>
  <c r="J5110"/>
  <c r="N5110"/>
  <c r="O5110"/>
  <c r="S5110"/>
  <c r="T5110"/>
  <c r="X5110" s="1"/>
  <c r="I5111"/>
  <c r="J5111" s="1"/>
  <c r="N5111"/>
  <c r="O5111" s="1"/>
  <c r="S5111"/>
  <c r="T5111" s="1"/>
  <c r="X5111"/>
  <c r="I5112"/>
  <c r="J5112"/>
  <c r="N5112"/>
  <c r="O5112"/>
  <c r="X5112"/>
  <c r="I5113"/>
  <c r="J5113" s="1"/>
  <c r="S5113"/>
  <c r="T5113" s="1"/>
  <c r="X5113" s="1"/>
  <c r="F5114"/>
  <c r="G5114"/>
  <c r="H5114"/>
  <c r="L5114"/>
  <c r="M5114"/>
  <c r="X5114"/>
  <c r="I5115"/>
  <c r="J5115"/>
  <c r="N5115"/>
  <c r="O5115"/>
  <c r="X5115"/>
  <c r="I5116"/>
  <c r="J5116" s="1"/>
  <c r="N5116"/>
  <c r="O5116" s="1"/>
  <c r="X5116"/>
  <c r="I5117"/>
  <c r="J5117"/>
  <c r="N5117"/>
  <c r="O5117"/>
  <c r="X5117"/>
  <c r="F5118"/>
  <c r="G5118"/>
  <c r="H5118"/>
  <c r="L5118"/>
  <c r="M5118"/>
  <c r="X5118"/>
  <c r="I5119"/>
  <c r="N5119"/>
  <c r="X5119"/>
  <c r="I5120"/>
  <c r="J5120"/>
  <c r="N5120"/>
  <c r="O5120"/>
  <c r="X5120"/>
  <c r="I5121"/>
  <c r="J5121" s="1"/>
  <c r="N5121"/>
  <c r="O5121" s="1"/>
  <c r="X5121"/>
  <c r="I5122"/>
  <c r="J5122"/>
  <c r="N5122"/>
  <c r="O5122"/>
  <c r="X5122"/>
  <c r="I5123"/>
  <c r="J5123" s="1"/>
  <c r="N5123"/>
  <c r="O5123" s="1"/>
  <c r="X5123"/>
  <c r="F5124"/>
  <c r="G5124"/>
  <c r="H5124"/>
  <c r="L5124"/>
  <c r="M5124"/>
  <c r="X5124"/>
  <c r="I5125"/>
  <c r="J5125"/>
  <c r="N5125"/>
  <c r="O5125"/>
  <c r="X5125"/>
  <c r="I5126"/>
  <c r="J5126" s="1"/>
  <c r="N5126"/>
  <c r="O5126" s="1"/>
  <c r="X5126"/>
  <c r="I5127"/>
  <c r="J5127"/>
  <c r="N5127"/>
  <c r="O5127"/>
  <c r="X5127"/>
  <c r="I5128"/>
  <c r="J5128" s="1"/>
  <c r="N5128"/>
  <c r="O5128" s="1"/>
  <c r="X5128"/>
  <c r="I5129"/>
  <c r="J5129"/>
  <c r="N5129"/>
  <c r="O5129"/>
  <c r="X5129"/>
  <c r="I5130"/>
  <c r="J5130" s="1"/>
  <c r="N5130"/>
  <c r="O5130" s="1"/>
  <c r="X5130"/>
  <c r="F5131"/>
  <c r="G5131"/>
  <c r="H5131"/>
  <c r="L5131"/>
  <c r="M5131"/>
  <c r="X5131"/>
  <c r="I5132"/>
  <c r="J5132"/>
  <c r="N5132"/>
  <c r="O5132"/>
  <c r="X5132"/>
  <c r="I5133"/>
  <c r="J5133" s="1"/>
  <c r="N5133"/>
  <c r="O5133" s="1"/>
  <c r="X5133"/>
  <c r="I5134"/>
  <c r="J5134"/>
  <c r="N5134"/>
  <c r="O5134"/>
  <c r="X5134"/>
  <c r="I5135"/>
  <c r="J5135" s="1"/>
  <c r="N5135"/>
  <c r="O5135" s="1"/>
  <c r="X5135"/>
  <c r="I5136"/>
  <c r="J5136"/>
  <c r="N5136"/>
  <c r="O5136"/>
  <c r="X5136"/>
  <c r="I5137"/>
  <c r="J5137" s="1"/>
  <c r="N5137"/>
  <c r="O5137" s="1"/>
  <c r="X5137"/>
  <c r="I5138"/>
  <c r="J5138"/>
  <c r="N5138"/>
  <c r="O5138"/>
  <c r="X5138"/>
  <c r="I5139"/>
  <c r="J5139" s="1"/>
  <c r="N5139"/>
  <c r="O5139" s="1"/>
  <c r="X5139"/>
  <c r="F5140"/>
  <c r="G5140"/>
  <c r="H5140"/>
  <c r="X5140"/>
  <c r="I5141"/>
  <c r="J5141"/>
  <c r="X5141"/>
  <c r="I5142"/>
  <c r="J5142" s="1"/>
  <c r="X5142"/>
  <c r="I5143"/>
  <c r="J5143"/>
  <c r="X5143"/>
  <c r="I5144"/>
  <c r="J5144" s="1"/>
  <c r="X5144"/>
  <c r="I5145"/>
  <c r="J5145"/>
  <c r="X5145"/>
  <c r="I5146"/>
  <c r="J5146" s="1"/>
  <c r="X5146"/>
  <c r="I5147"/>
  <c r="J5147"/>
  <c r="N5147"/>
  <c r="O5147"/>
  <c r="S5147"/>
  <c r="T5147"/>
  <c r="X5147" s="1"/>
  <c r="I5148"/>
  <c r="J5148" s="1"/>
  <c r="X5148"/>
  <c r="I5149"/>
  <c r="J5149"/>
  <c r="X5149"/>
  <c r="F5150"/>
  <c r="G5150"/>
  <c r="H5150"/>
  <c r="L5150"/>
  <c r="M5150"/>
  <c r="Q5150"/>
  <c r="R5150"/>
  <c r="U5150"/>
  <c r="V5150"/>
  <c r="W5150"/>
  <c r="I5151"/>
  <c r="J5151"/>
  <c r="N5151"/>
  <c r="O5151"/>
  <c r="S5151"/>
  <c r="T5151"/>
  <c r="X5151" s="1"/>
  <c r="I5152"/>
  <c r="J5152" s="1"/>
  <c r="S5152"/>
  <c r="T5152" s="1"/>
  <c r="X5152" s="1"/>
  <c r="I5153"/>
  <c r="J5153"/>
  <c r="N5153"/>
  <c r="O5153"/>
  <c r="S5153"/>
  <c r="T5153"/>
  <c r="X5153" s="1"/>
  <c r="I5154"/>
  <c r="J5154" s="1"/>
  <c r="S5154"/>
  <c r="T5154" s="1"/>
  <c r="X5154" s="1"/>
  <c r="I5155"/>
  <c r="J5155"/>
  <c r="N5155"/>
  <c r="O5155"/>
  <c r="S5155"/>
  <c r="T5155"/>
  <c r="X5155" s="1"/>
  <c r="I5156"/>
  <c r="J5156" s="1"/>
  <c r="S5156"/>
  <c r="T5156" s="1"/>
  <c r="X5156" s="1"/>
  <c r="F5157"/>
  <c r="G5157"/>
  <c r="H5157"/>
  <c r="L5157"/>
  <c r="M5157"/>
  <c r="Q5157"/>
  <c r="R5157"/>
  <c r="U5157"/>
  <c r="V5157"/>
  <c r="W5157"/>
  <c r="I5158"/>
  <c r="J5158" s="1"/>
  <c r="N5158"/>
  <c r="O5158" s="1"/>
  <c r="S5158"/>
  <c r="T5158" s="1"/>
  <c r="X5158"/>
  <c r="I5159"/>
  <c r="J5159"/>
  <c r="N5159"/>
  <c r="O5159"/>
  <c r="S5159"/>
  <c r="T5159"/>
  <c r="X5159" s="1"/>
  <c r="I5160"/>
  <c r="J5160" s="1"/>
  <c r="N5160"/>
  <c r="O5160" s="1"/>
  <c r="S5160"/>
  <c r="T5160" s="1"/>
  <c r="X5160"/>
  <c r="I5161"/>
  <c r="J5161"/>
  <c r="N5161"/>
  <c r="O5161"/>
  <c r="S5161"/>
  <c r="T5161"/>
  <c r="X5161" s="1"/>
  <c r="I5162"/>
  <c r="J5162" s="1"/>
  <c r="N5162"/>
  <c r="O5162" s="1"/>
  <c r="S5162"/>
  <c r="T5162" s="1"/>
  <c r="X5162"/>
  <c r="I5163"/>
  <c r="J5163"/>
  <c r="N5163"/>
  <c r="O5163"/>
  <c r="S5163"/>
  <c r="T5163"/>
  <c r="X5163" s="1"/>
  <c r="F5164"/>
  <c r="G5164"/>
  <c r="H5164"/>
  <c r="X5164"/>
  <c r="I5165"/>
  <c r="X5165"/>
  <c r="I5166"/>
  <c r="J5166"/>
  <c r="X5166"/>
  <c r="I5167"/>
  <c r="J5167" s="1"/>
  <c r="N5167"/>
  <c r="O5167" s="1"/>
  <c r="S5167"/>
  <c r="T5167" s="1"/>
  <c r="X5167"/>
  <c r="F5168"/>
  <c r="G5168"/>
  <c r="H5168"/>
  <c r="L5168"/>
  <c r="M5168"/>
  <c r="Q5168"/>
  <c r="R5168"/>
  <c r="U5168"/>
  <c r="V5168"/>
  <c r="W5168"/>
  <c r="I5169"/>
  <c r="J5169" s="1"/>
  <c r="S5169"/>
  <c r="T5169" s="1"/>
  <c r="X5169" s="1"/>
  <c r="I5170"/>
  <c r="J5170"/>
  <c r="N5170"/>
  <c r="O5170"/>
  <c r="S5170"/>
  <c r="T5170"/>
  <c r="X5170" s="1"/>
  <c r="I5171"/>
  <c r="J5171" s="1"/>
  <c r="S5171"/>
  <c r="T5171" s="1"/>
  <c r="X5171" s="1"/>
  <c r="I5172"/>
  <c r="J5172"/>
  <c r="N5172"/>
  <c r="O5172"/>
  <c r="S5172"/>
  <c r="T5172"/>
  <c r="X5172" s="1"/>
  <c r="I5173"/>
  <c r="J5173" s="1"/>
  <c r="S5173"/>
  <c r="T5173" s="1"/>
  <c r="X5173" s="1"/>
  <c r="I5174"/>
  <c r="J5174"/>
  <c r="N5174"/>
  <c r="O5174"/>
  <c r="S5174"/>
  <c r="T5174"/>
  <c r="X5174" s="1"/>
  <c r="I5175"/>
  <c r="J5175" s="1"/>
  <c r="S5175"/>
  <c r="T5175" s="1"/>
  <c r="X5175" s="1"/>
  <c r="F5176"/>
  <c r="G5176"/>
  <c r="H5176"/>
  <c r="L5176"/>
  <c r="M5176"/>
  <c r="Q5176"/>
  <c r="R5176"/>
  <c r="U5176"/>
  <c r="V5176"/>
  <c r="W5176"/>
  <c r="I5177"/>
  <c r="J5177" s="1"/>
  <c r="N5177"/>
  <c r="O5177" s="1"/>
  <c r="S5177"/>
  <c r="T5177" s="1"/>
  <c r="X5177"/>
  <c r="I5178"/>
  <c r="J5178"/>
  <c r="N5178"/>
  <c r="O5178"/>
  <c r="S5178"/>
  <c r="T5178"/>
  <c r="X5178" s="1"/>
  <c r="I5179"/>
  <c r="J5179" s="1"/>
  <c r="N5179"/>
  <c r="O5179" s="1"/>
  <c r="S5179"/>
  <c r="T5179" s="1"/>
  <c r="X5179"/>
  <c r="F5180"/>
  <c r="G5180"/>
  <c r="H5180"/>
  <c r="L5180"/>
  <c r="M5180"/>
  <c r="Q5180"/>
  <c r="R5180"/>
  <c r="U5180"/>
  <c r="V5180"/>
  <c r="W5180"/>
  <c r="I5181"/>
  <c r="J5181" s="1"/>
  <c r="S5181"/>
  <c r="T5181" s="1"/>
  <c r="X5181" s="1"/>
  <c r="I5182"/>
  <c r="J5182"/>
  <c r="N5182"/>
  <c r="O5182"/>
  <c r="S5182"/>
  <c r="T5182"/>
  <c r="X5182" s="1"/>
  <c r="I5183"/>
  <c r="J5183" s="1"/>
  <c r="S5183"/>
  <c r="T5183" s="1"/>
  <c r="X5183" s="1"/>
  <c r="I5184"/>
  <c r="J5184"/>
  <c r="N5184"/>
  <c r="O5184"/>
  <c r="S5184"/>
  <c r="T5184"/>
  <c r="X5184" s="1"/>
  <c r="F5185"/>
  <c r="G5185"/>
  <c r="H5185"/>
  <c r="L5185"/>
  <c r="M5185"/>
  <c r="Q5185"/>
  <c r="R5185"/>
  <c r="U5185"/>
  <c r="V5185"/>
  <c r="W5185"/>
  <c r="I5186"/>
  <c r="J5186"/>
  <c r="N5186"/>
  <c r="O5186"/>
  <c r="S5186"/>
  <c r="T5186"/>
  <c r="X5186" s="1"/>
  <c r="I5187"/>
  <c r="J5187" s="1"/>
  <c r="S5187"/>
  <c r="T5187" s="1"/>
  <c r="X5187" s="1"/>
  <c r="I5188"/>
  <c r="J5188"/>
  <c r="X5188"/>
  <c r="J5189"/>
  <c r="I5190"/>
  <c r="J5190"/>
  <c r="N5190"/>
  <c r="O5190"/>
  <c r="S5190"/>
  <c r="T5190"/>
  <c r="X5190" s="1"/>
  <c r="J5191"/>
  <c r="J5192"/>
  <c r="J5193"/>
  <c r="G5194"/>
  <c r="M5194"/>
  <c r="R5194"/>
  <c r="V5194"/>
  <c r="J5198"/>
  <c r="B5201"/>
  <c r="B5203"/>
  <c r="E5203"/>
  <c r="F5203"/>
  <c r="B5204"/>
  <c r="F5204"/>
  <c r="B5206"/>
  <c r="F5206"/>
  <c r="B5207"/>
  <c r="C5213"/>
  <c r="C5214"/>
  <c r="K5333" s="1"/>
  <c r="F5217"/>
  <c r="G5217"/>
  <c r="H5217"/>
  <c r="L5217"/>
  <c r="M5217"/>
  <c r="X5217"/>
  <c r="I5218"/>
  <c r="N5218"/>
  <c r="X5218"/>
  <c r="I5219"/>
  <c r="J5219"/>
  <c r="N5219"/>
  <c r="O5219"/>
  <c r="X5219"/>
  <c r="F5220"/>
  <c r="G5220"/>
  <c r="H5220"/>
  <c r="L5220"/>
  <c r="M5220"/>
  <c r="X5220"/>
  <c r="I5221"/>
  <c r="N5221"/>
  <c r="X5221"/>
  <c r="I5222"/>
  <c r="J5222"/>
  <c r="N5222"/>
  <c r="O5222"/>
  <c r="X5222"/>
  <c r="I5223"/>
  <c r="J5223" s="1"/>
  <c r="N5223"/>
  <c r="O5223" s="1"/>
  <c r="X5223"/>
  <c r="I5224"/>
  <c r="J5224"/>
  <c r="N5224"/>
  <c r="O5224"/>
  <c r="X5224"/>
  <c r="I5225"/>
  <c r="J5225" s="1"/>
  <c r="N5225"/>
  <c r="O5225" s="1"/>
  <c r="X5225"/>
  <c r="F5226"/>
  <c r="G5226"/>
  <c r="H5226"/>
  <c r="L5226"/>
  <c r="M5226"/>
  <c r="X5226"/>
  <c r="I5227"/>
  <c r="J5227"/>
  <c r="N5227"/>
  <c r="O5227"/>
  <c r="X5227"/>
  <c r="I5228"/>
  <c r="J5228" s="1"/>
  <c r="N5228"/>
  <c r="O5228" s="1"/>
  <c r="X5228"/>
  <c r="I5229"/>
  <c r="J5229"/>
  <c r="N5229"/>
  <c r="O5229"/>
  <c r="X5229"/>
  <c r="I5230"/>
  <c r="J5230" s="1"/>
  <c r="N5230"/>
  <c r="O5230" s="1"/>
  <c r="X5230"/>
  <c r="I5231"/>
  <c r="J5231"/>
  <c r="N5231"/>
  <c r="O5231"/>
  <c r="X5231"/>
  <c r="I5232"/>
  <c r="J5232" s="1"/>
  <c r="N5232"/>
  <c r="O5232" s="1"/>
  <c r="X5232"/>
  <c r="I5233"/>
  <c r="J5233"/>
  <c r="N5233"/>
  <c r="O5233"/>
  <c r="X5233"/>
  <c r="I5234"/>
  <c r="J5234" s="1"/>
  <c r="N5234"/>
  <c r="O5234" s="1"/>
  <c r="X5234"/>
  <c r="F5235"/>
  <c r="G5235"/>
  <c r="H5235"/>
  <c r="L5235"/>
  <c r="M5235"/>
  <c r="Q5235"/>
  <c r="R5235"/>
  <c r="U5235"/>
  <c r="V5235"/>
  <c r="W5235"/>
  <c r="I5236"/>
  <c r="J5236" s="1"/>
  <c r="N5236"/>
  <c r="O5236" s="1"/>
  <c r="S5236"/>
  <c r="T5236" s="1"/>
  <c r="T5215" s="1"/>
  <c r="X5236"/>
  <c r="I5237"/>
  <c r="J5237"/>
  <c r="N5237"/>
  <c r="O5237"/>
  <c r="S5237"/>
  <c r="T5237"/>
  <c r="X5237" s="1"/>
  <c r="I5238"/>
  <c r="J5238" s="1"/>
  <c r="N5238"/>
  <c r="O5238" s="1"/>
  <c r="S5238"/>
  <c r="T5238" s="1"/>
  <c r="X5238"/>
  <c r="I5239"/>
  <c r="J5239"/>
  <c r="N5239"/>
  <c r="O5239"/>
  <c r="S5239"/>
  <c r="T5239"/>
  <c r="X5239" s="1"/>
  <c r="I5240"/>
  <c r="J5240" s="1"/>
  <c r="N5240"/>
  <c r="O5240" s="1"/>
  <c r="S5240"/>
  <c r="T5240" s="1"/>
  <c r="X5240"/>
  <c r="I5241"/>
  <c r="J5241"/>
  <c r="N5241"/>
  <c r="O5241"/>
  <c r="S5241"/>
  <c r="T5241"/>
  <c r="X5241" s="1"/>
  <c r="I5242"/>
  <c r="J5242" s="1"/>
  <c r="N5242"/>
  <c r="O5242" s="1"/>
  <c r="S5242"/>
  <c r="T5242" s="1"/>
  <c r="X5242"/>
  <c r="I5243"/>
  <c r="J5243"/>
  <c r="N5243"/>
  <c r="O5243"/>
  <c r="S5243"/>
  <c r="T5243"/>
  <c r="X5243" s="1"/>
  <c r="I5244"/>
  <c r="J5244" s="1"/>
  <c r="N5244"/>
  <c r="O5244" s="1"/>
  <c r="X5244"/>
  <c r="I5245"/>
  <c r="J5245"/>
  <c r="N5245"/>
  <c r="O5245"/>
  <c r="X5245"/>
  <c r="I5246"/>
  <c r="J5246" s="1"/>
  <c r="N5246"/>
  <c r="O5246" s="1"/>
  <c r="X5246"/>
  <c r="I5247"/>
  <c r="J5247"/>
  <c r="N5247"/>
  <c r="O5247"/>
  <c r="S5247"/>
  <c r="T5247"/>
  <c r="X5247" s="1"/>
  <c r="I5248"/>
  <c r="J5248" s="1"/>
  <c r="X5248"/>
  <c r="I5249"/>
  <c r="J5249"/>
  <c r="N5249"/>
  <c r="O5249"/>
  <c r="S5249"/>
  <c r="T5249"/>
  <c r="X5249" s="1"/>
  <c r="I5250"/>
  <c r="J5250" s="1"/>
  <c r="N5250"/>
  <c r="O5250" s="1"/>
  <c r="S5250"/>
  <c r="T5250" s="1"/>
  <c r="X5250"/>
  <c r="I5251"/>
  <c r="J5251"/>
  <c r="N5251"/>
  <c r="O5251"/>
  <c r="X5251"/>
  <c r="I5252"/>
  <c r="J5252" s="1"/>
  <c r="S5252"/>
  <c r="T5252" s="1"/>
  <c r="X5252" s="1"/>
  <c r="F5253"/>
  <c r="G5253"/>
  <c r="H5253"/>
  <c r="L5253"/>
  <c r="M5253"/>
  <c r="X5253"/>
  <c r="I5254"/>
  <c r="J5254"/>
  <c r="N5254"/>
  <c r="O5254"/>
  <c r="X5254"/>
  <c r="I5255"/>
  <c r="J5255" s="1"/>
  <c r="N5255"/>
  <c r="O5255" s="1"/>
  <c r="X5255"/>
  <c r="I5256"/>
  <c r="J5256"/>
  <c r="N5256"/>
  <c r="O5256"/>
  <c r="X5256"/>
  <c r="F5257"/>
  <c r="G5257"/>
  <c r="H5257"/>
  <c r="L5257"/>
  <c r="M5257"/>
  <c r="X5257"/>
  <c r="I5258"/>
  <c r="N5258"/>
  <c r="X5258"/>
  <c r="I5259"/>
  <c r="J5259"/>
  <c r="N5259"/>
  <c r="O5259"/>
  <c r="X5259"/>
  <c r="I5260"/>
  <c r="J5260" s="1"/>
  <c r="N5260"/>
  <c r="O5260" s="1"/>
  <c r="X5260"/>
  <c r="I5261"/>
  <c r="J5261"/>
  <c r="N5261"/>
  <c r="O5261"/>
  <c r="X5261"/>
  <c r="I5262"/>
  <c r="J5262" s="1"/>
  <c r="N5262"/>
  <c r="O5262" s="1"/>
  <c r="X5262"/>
  <c r="F5263"/>
  <c r="G5263"/>
  <c r="H5263"/>
  <c r="L5263"/>
  <c r="M5263"/>
  <c r="X5263"/>
  <c r="I5264"/>
  <c r="J5264"/>
  <c r="N5264"/>
  <c r="O5264"/>
  <c r="X5264"/>
  <c r="I5265"/>
  <c r="J5265" s="1"/>
  <c r="N5265"/>
  <c r="O5265" s="1"/>
  <c r="X5265"/>
  <c r="I5266"/>
  <c r="J5266"/>
  <c r="N5266"/>
  <c r="O5266"/>
  <c r="X5266"/>
  <c r="I5267"/>
  <c r="J5267" s="1"/>
  <c r="N5267"/>
  <c r="O5267" s="1"/>
  <c r="X5267"/>
  <c r="I5268"/>
  <c r="J5268"/>
  <c r="N5268"/>
  <c r="O5268"/>
  <c r="X5268"/>
  <c r="I5269"/>
  <c r="J5269" s="1"/>
  <c r="X5269"/>
  <c r="F5270"/>
  <c r="G5270"/>
  <c r="H5270"/>
  <c r="L5270"/>
  <c r="M5270"/>
  <c r="X5270"/>
  <c r="I5271"/>
  <c r="J5271"/>
  <c r="N5271"/>
  <c r="O5271"/>
  <c r="X5271"/>
  <c r="I5272"/>
  <c r="J5272" s="1"/>
  <c r="X5272"/>
  <c r="I5273"/>
  <c r="J5273"/>
  <c r="N5273"/>
  <c r="O5273"/>
  <c r="X5273"/>
  <c r="I5274"/>
  <c r="J5274" s="1"/>
  <c r="X5274"/>
  <c r="I5275"/>
  <c r="J5275"/>
  <c r="N5275"/>
  <c r="O5275"/>
  <c r="X5275"/>
  <c r="I5276"/>
  <c r="J5276" s="1"/>
  <c r="X5276"/>
  <c r="I5277"/>
  <c r="J5277"/>
  <c r="N5277"/>
  <c r="O5277"/>
  <c r="X5277"/>
  <c r="I5278"/>
  <c r="J5278" s="1"/>
  <c r="X5278"/>
  <c r="F5279"/>
  <c r="G5279"/>
  <c r="H5279"/>
  <c r="X5279"/>
  <c r="I5280"/>
  <c r="J5280"/>
  <c r="X5280"/>
  <c r="I5281"/>
  <c r="J5281" s="1"/>
  <c r="X5281"/>
  <c r="I5282"/>
  <c r="J5282"/>
  <c r="X5282"/>
  <c r="I5283"/>
  <c r="J5283" s="1"/>
  <c r="X5283"/>
  <c r="I5284"/>
  <c r="J5284"/>
  <c r="X5284"/>
  <c r="I5285"/>
  <c r="J5285" s="1"/>
  <c r="X5285"/>
  <c r="I5286"/>
  <c r="J5286"/>
  <c r="N5286"/>
  <c r="O5286"/>
  <c r="S5286"/>
  <c r="T5286"/>
  <c r="X5286" s="1"/>
  <c r="I5287"/>
  <c r="J5287" s="1"/>
  <c r="N5287"/>
  <c r="O5287" s="1"/>
  <c r="X5287"/>
  <c r="I5288"/>
  <c r="J5288"/>
  <c r="X5288"/>
  <c r="F5289"/>
  <c r="G5289"/>
  <c r="H5289"/>
  <c r="L5289"/>
  <c r="M5289"/>
  <c r="Q5289"/>
  <c r="R5289"/>
  <c r="U5289"/>
  <c r="V5289"/>
  <c r="W5289"/>
  <c r="I5290"/>
  <c r="J5290"/>
  <c r="N5290"/>
  <c r="O5290"/>
  <c r="O5289" s="1"/>
  <c r="S5290"/>
  <c r="T5290"/>
  <c r="X5290" s="1"/>
  <c r="I5291"/>
  <c r="J5291" s="1"/>
  <c r="N5291"/>
  <c r="O5291" s="1"/>
  <c r="S5291"/>
  <c r="T5291" s="1"/>
  <c r="X5291"/>
  <c r="I5292"/>
  <c r="J5292"/>
  <c r="N5292"/>
  <c r="O5292"/>
  <c r="S5292"/>
  <c r="T5292"/>
  <c r="X5292" s="1"/>
  <c r="I5293"/>
  <c r="J5293" s="1"/>
  <c r="N5293"/>
  <c r="O5293" s="1"/>
  <c r="S5293"/>
  <c r="T5293" s="1"/>
  <c r="X5293"/>
  <c r="I5294"/>
  <c r="J5294"/>
  <c r="N5294"/>
  <c r="O5294"/>
  <c r="S5294"/>
  <c r="T5294"/>
  <c r="X5294" s="1"/>
  <c r="I5295"/>
  <c r="J5295" s="1"/>
  <c r="N5295"/>
  <c r="O5295" s="1"/>
  <c r="S5295"/>
  <c r="T5295" s="1"/>
  <c r="X5295"/>
  <c r="F5296"/>
  <c r="G5296"/>
  <c r="H5296"/>
  <c r="L5296"/>
  <c r="M5296"/>
  <c r="Q5296"/>
  <c r="R5296"/>
  <c r="U5296"/>
  <c r="V5296"/>
  <c r="W5296"/>
  <c r="I5297"/>
  <c r="J5297" s="1"/>
  <c r="S5297"/>
  <c r="T5297" s="1"/>
  <c r="X5297" s="1"/>
  <c r="I5298"/>
  <c r="J5298"/>
  <c r="N5298"/>
  <c r="O5298"/>
  <c r="S5298"/>
  <c r="T5298"/>
  <c r="X5298" s="1"/>
  <c r="I5299"/>
  <c r="J5299" s="1"/>
  <c r="S5299"/>
  <c r="T5299" s="1"/>
  <c r="X5299" s="1"/>
  <c r="I5300"/>
  <c r="J5300"/>
  <c r="N5300"/>
  <c r="O5300"/>
  <c r="S5300"/>
  <c r="T5300"/>
  <c r="X5300" s="1"/>
  <c r="I5301"/>
  <c r="J5301" s="1"/>
  <c r="S5301"/>
  <c r="T5301" s="1"/>
  <c r="X5301" s="1"/>
  <c r="I5302"/>
  <c r="J5302"/>
  <c r="N5302"/>
  <c r="O5302"/>
  <c r="S5302"/>
  <c r="T5302"/>
  <c r="X5302" s="1"/>
  <c r="F5303"/>
  <c r="G5303"/>
  <c r="H5303"/>
  <c r="X5303"/>
  <c r="I5304"/>
  <c r="X5304"/>
  <c r="I5305"/>
  <c r="J5305"/>
  <c r="X5305"/>
  <c r="I5306"/>
  <c r="J5306" s="1"/>
  <c r="S5306"/>
  <c r="T5306" s="1"/>
  <c r="X5306" s="1"/>
  <c r="F5307"/>
  <c r="G5307"/>
  <c r="H5307"/>
  <c r="L5307"/>
  <c r="M5307"/>
  <c r="Q5307"/>
  <c r="R5307"/>
  <c r="U5307"/>
  <c r="V5307"/>
  <c r="W5307"/>
  <c r="I5308"/>
  <c r="J5308" s="1"/>
  <c r="N5308"/>
  <c r="O5308" s="1"/>
  <c r="S5308"/>
  <c r="T5308" s="1"/>
  <c r="X5308"/>
  <c r="I5309"/>
  <c r="J5309"/>
  <c r="N5309"/>
  <c r="O5309"/>
  <c r="S5309"/>
  <c r="T5309"/>
  <c r="X5309" s="1"/>
  <c r="I5310"/>
  <c r="J5310" s="1"/>
  <c r="N5310"/>
  <c r="O5310" s="1"/>
  <c r="S5310"/>
  <c r="T5310" s="1"/>
  <c r="X5310"/>
  <c r="I5311"/>
  <c r="J5311"/>
  <c r="N5311"/>
  <c r="O5311"/>
  <c r="S5311"/>
  <c r="T5311"/>
  <c r="X5311" s="1"/>
  <c r="I5312"/>
  <c r="J5312" s="1"/>
  <c r="N5312"/>
  <c r="O5312" s="1"/>
  <c r="S5312"/>
  <c r="T5312" s="1"/>
  <c r="X5312"/>
  <c r="I5313"/>
  <c r="J5313"/>
  <c r="N5313"/>
  <c r="O5313"/>
  <c r="S5313"/>
  <c r="T5313"/>
  <c r="X5313" s="1"/>
  <c r="I5314"/>
  <c r="J5314" s="1"/>
  <c r="N5314"/>
  <c r="O5314" s="1"/>
  <c r="S5314"/>
  <c r="T5314" s="1"/>
  <c r="X5314"/>
  <c r="F5315"/>
  <c r="G5315"/>
  <c r="H5315"/>
  <c r="L5315"/>
  <c r="M5315"/>
  <c r="Q5315"/>
  <c r="R5315"/>
  <c r="U5315"/>
  <c r="V5315"/>
  <c r="W5315"/>
  <c r="I5316"/>
  <c r="J5316" s="1"/>
  <c r="S5316"/>
  <c r="T5316" s="1"/>
  <c r="T5315" s="1"/>
  <c r="X5315" s="1"/>
  <c r="I5317"/>
  <c r="J5317"/>
  <c r="N5317"/>
  <c r="O5317"/>
  <c r="S5317"/>
  <c r="T5317"/>
  <c r="X5317" s="1"/>
  <c r="I5318"/>
  <c r="J5318" s="1"/>
  <c r="S5318"/>
  <c r="T5318" s="1"/>
  <c r="X5318" s="1"/>
  <c r="F5319"/>
  <c r="G5319"/>
  <c r="H5319"/>
  <c r="L5319"/>
  <c r="M5319"/>
  <c r="Q5319"/>
  <c r="R5319"/>
  <c r="U5319"/>
  <c r="V5319"/>
  <c r="W5319"/>
  <c r="I5320"/>
  <c r="J5320" s="1"/>
  <c r="N5320"/>
  <c r="O5320" s="1"/>
  <c r="S5320"/>
  <c r="T5320" s="1"/>
  <c r="X5320"/>
  <c r="I5321"/>
  <c r="J5321"/>
  <c r="N5321"/>
  <c r="O5321"/>
  <c r="S5321"/>
  <c r="T5321"/>
  <c r="X5321" s="1"/>
  <c r="I5322"/>
  <c r="J5322" s="1"/>
  <c r="N5322"/>
  <c r="O5322" s="1"/>
  <c r="S5322"/>
  <c r="T5322" s="1"/>
  <c r="X5322"/>
  <c r="I5323"/>
  <c r="J5323"/>
  <c r="N5323"/>
  <c r="O5323"/>
  <c r="S5323"/>
  <c r="T5323"/>
  <c r="X5323" s="1"/>
  <c r="F5324"/>
  <c r="G5324"/>
  <c r="H5324"/>
  <c r="L5324"/>
  <c r="M5324"/>
  <c r="M5333" s="1"/>
  <c r="Q5324"/>
  <c r="R5324"/>
  <c r="U5324"/>
  <c r="V5324"/>
  <c r="W5324"/>
  <c r="I5325"/>
  <c r="J5325"/>
  <c r="N5325"/>
  <c r="O5325"/>
  <c r="O5324" s="1"/>
  <c r="S5325"/>
  <c r="T5325"/>
  <c r="X5325" s="1"/>
  <c r="I5326"/>
  <c r="J5326" s="1"/>
  <c r="N5326"/>
  <c r="O5326" s="1"/>
  <c r="S5326"/>
  <c r="T5326" s="1"/>
  <c r="X5326"/>
  <c r="I5327"/>
  <c r="J5327"/>
  <c r="X5327"/>
  <c r="J5328"/>
  <c r="I5329"/>
  <c r="J5329"/>
  <c r="N5329"/>
  <c r="O5329"/>
  <c r="S5329"/>
  <c r="T5329"/>
  <c r="X5329" s="1"/>
  <c r="J5330"/>
  <c r="J5331"/>
  <c r="J5332"/>
  <c r="G5333"/>
  <c r="R5333"/>
  <c r="V5333"/>
  <c r="J5337"/>
  <c r="B5340"/>
  <c r="B5342"/>
  <c r="E5342"/>
  <c r="F5342"/>
  <c r="B5343"/>
  <c r="F5343"/>
  <c r="B5345"/>
  <c r="F5345"/>
  <c r="B5346"/>
  <c r="C5352"/>
  <c r="C5353"/>
  <c r="F5356"/>
  <c r="G5356"/>
  <c r="H5356"/>
  <c r="L5356"/>
  <c r="M5356"/>
  <c r="X5356"/>
  <c r="I5357"/>
  <c r="N5357"/>
  <c r="X5357"/>
  <c r="I5358"/>
  <c r="J5358"/>
  <c r="N5358"/>
  <c r="O5358"/>
  <c r="X5358"/>
  <c r="F5359"/>
  <c r="G5359"/>
  <c r="H5359"/>
  <c r="L5359"/>
  <c r="M5359"/>
  <c r="X5359"/>
  <c r="I5360"/>
  <c r="N5360"/>
  <c r="X5360"/>
  <c r="I5361"/>
  <c r="J5361"/>
  <c r="N5361"/>
  <c r="O5361"/>
  <c r="X5361"/>
  <c r="I5362"/>
  <c r="J5362" s="1"/>
  <c r="N5362"/>
  <c r="O5362" s="1"/>
  <c r="X5362"/>
  <c r="I5363"/>
  <c r="J5363"/>
  <c r="N5363"/>
  <c r="O5363"/>
  <c r="X5363"/>
  <c r="I5364"/>
  <c r="J5364" s="1"/>
  <c r="N5364"/>
  <c r="O5364" s="1"/>
  <c r="X5364"/>
  <c r="F5365"/>
  <c r="G5365"/>
  <c r="H5365"/>
  <c r="L5365"/>
  <c r="M5365"/>
  <c r="X5365"/>
  <c r="I5366"/>
  <c r="J5366"/>
  <c r="N5366"/>
  <c r="O5366"/>
  <c r="X5366"/>
  <c r="I5367"/>
  <c r="J5367" s="1"/>
  <c r="N5367"/>
  <c r="O5367" s="1"/>
  <c r="X5367"/>
  <c r="I5368"/>
  <c r="J5368"/>
  <c r="N5368"/>
  <c r="O5368"/>
  <c r="X5368"/>
  <c r="I5369"/>
  <c r="J5369" s="1"/>
  <c r="N5369"/>
  <c r="O5369" s="1"/>
  <c r="X5369"/>
  <c r="I5370"/>
  <c r="J5370"/>
  <c r="N5370"/>
  <c r="O5370"/>
  <c r="X5370"/>
  <c r="I5371"/>
  <c r="J5371" s="1"/>
  <c r="N5371"/>
  <c r="O5371" s="1"/>
  <c r="X5371"/>
  <c r="I5372"/>
  <c r="J5372"/>
  <c r="N5372"/>
  <c r="O5372"/>
  <c r="X5372"/>
  <c r="I5373"/>
  <c r="J5373" s="1"/>
  <c r="N5373"/>
  <c r="O5373" s="1"/>
  <c r="X5373"/>
  <c r="F5374"/>
  <c r="G5374"/>
  <c r="H5374"/>
  <c r="L5374"/>
  <c r="M5374"/>
  <c r="Q5374"/>
  <c r="R5374"/>
  <c r="U5374"/>
  <c r="V5374"/>
  <c r="W5374"/>
  <c r="I5375"/>
  <c r="J5375" s="1"/>
  <c r="N5375"/>
  <c r="O5375" s="1"/>
  <c r="S5375"/>
  <c r="T5375" s="1"/>
  <c r="X5375"/>
  <c r="I5376"/>
  <c r="J5376"/>
  <c r="N5376"/>
  <c r="O5376"/>
  <c r="S5376"/>
  <c r="T5376"/>
  <c r="X5376" s="1"/>
  <c r="I5377"/>
  <c r="J5377" s="1"/>
  <c r="N5377"/>
  <c r="O5377" s="1"/>
  <c r="S5377"/>
  <c r="T5377" s="1"/>
  <c r="X5377"/>
  <c r="I5378"/>
  <c r="J5378"/>
  <c r="N5378"/>
  <c r="O5378"/>
  <c r="S5378"/>
  <c r="T5378"/>
  <c r="X5378" s="1"/>
  <c r="I5379"/>
  <c r="J5379" s="1"/>
  <c r="N5379"/>
  <c r="O5379" s="1"/>
  <c r="S5379"/>
  <c r="T5379" s="1"/>
  <c r="X5379"/>
  <c r="I5380"/>
  <c r="J5380"/>
  <c r="N5380"/>
  <c r="O5380"/>
  <c r="S5380"/>
  <c r="T5380"/>
  <c r="X5380" s="1"/>
  <c r="I5381"/>
  <c r="J5381" s="1"/>
  <c r="N5381"/>
  <c r="O5381" s="1"/>
  <c r="S5381"/>
  <c r="T5381" s="1"/>
  <c r="X5381"/>
  <c r="I5382"/>
  <c r="J5382"/>
  <c r="N5382"/>
  <c r="O5382"/>
  <c r="S5382"/>
  <c r="T5382"/>
  <c r="X5382" s="1"/>
  <c r="I5383"/>
  <c r="J5383" s="1"/>
  <c r="N5383"/>
  <c r="O5383" s="1"/>
  <c r="X5383"/>
  <c r="I5384"/>
  <c r="J5384"/>
  <c r="N5384"/>
  <c r="O5384"/>
  <c r="X5384"/>
  <c r="I5385"/>
  <c r="J5385" s="1"/>
  <c r="N5385"/>
  <c r="O5385" s="1"/>
  <c r="X5385"/>
  <c r="I5386"/>
  <c r="J5386"/>
  <c r="N5386"/>
  <c r="O5386"/>
  <c r="S5386"/>
  <c r="T5386"/>
  <c r="X5386" s="1"/>
  <c r="I5387"/>
  <c r="J5387" s="1"/>
  <c r="X5387"/>
  <c r="I5388"/>
  <c r="J5388"/>
  <c r="N5388"/>
  <c r="O5388"/>
  <c r="S5388"/>
  <c r="T5388"/>
  <c r="X5388" s="1"/>
  <c r="I5389"/>
  <c r="J5389" s="1"/>
  <c r="N5389"/>
  <c r="O5389" s="1"/>
  <c r="S5389"/>
  <c r="T5389" s="1"/>
  <c r="X5389"/>
  <c r="I5390"/>
  <c r="J5390"/>
  <c r="N5390"/>
  <c r="O5390"/>
  <c r="X5390"/>
  <c r="I5391"/>
  <c r="J5391" s="1"/>
  <c r="S5391"/>
  <c r="T5391" s="1"/>
  <c r="X5391" s="1"/>
  <c r="F5392"/>
  <c r="G5392"/>
  <c r="H5392"/>
  <c r="L5392"/>
  <c r="M5392"/>
  <c r="X5392"/>
  <c r="I5393"/>
  <c r="J5393"/>
  <c r="N5393"/>
  <c r="O5393"/>
  <c r="X5393"/>
  <c r="I5394"/>
  <c r="J5394" s="1"/>
  <c r="N5394"/>
  <c r="O5394" s="1"/>
  <c r="X5394"/>
  <c r="I5395"/>
  <c r="J5395"/>
  <c r="N5395"/>
  <c r="O5395"/>
  <c r="X5395"/>
  <c r="F5396"/>
  <c r="G5396"/>
  <c r="H5396"/>
  <c r="L5396"/>
  <c r="M5396"/>
  <c r="X5396"/>
  <c r="I5397"/>
  <c r="N5397"/>
  <c r="X5397"/>
  <c r="I5398"/>
  <c r="J5398"/>
  <c r="N5398"/>
  <c r="O5398"/>
  <c r="X5398"/>
  <c r="I5399"/>
  <c r="J5399" s="1"/>
  <c r="N5399"/>
  <c r="O5399" s="1"/>
  <c r="X5399"/>
  <c r="I5400"/>
  <c r="J5400"/>
  <c r="N5400"/>
  <c r="O5400"/>
  <c r="X5400"/>
  <c r="I5401"/>
  <c r="J5401" s="1"/>
  <c r="N5401"/>
  <c r="O5401" s="1"/>
  <c r="X5401"/>
  <c r="F5402"/>
  <c r="G5402"/>
  <c r="H5402"/>
  <c r="L5402"/>
  <c r="M5402"/>
  <c r="X5402"/>
  <c r="I5403"/>
  <c r="J5403"/>
  <c r="N5403"/>
  <c r="O5403"/>
  <c r="X5403"/>
  <c r="I5404"/>
  <c r="J5404" s="1"/>
  <c r="N5404"/>
  <c r="O5404" s="1"/>
  <c r="X5404"/>
  <c r="I5405"/>
  <c r="J5405"/>
  <c r="N5405"/>
  <c r="O5405"/>
  <c r="X5405"/>
  <c r="I5406"/>
  <c r="J5406" s="1"/>
  <c r="N5406"/>
  <c r="O5406" s="1"/>
  <c r="X5406"/>
  <c r="I5407"/>
  <c r="J5407"/>
  <c r="N5407"/>
  <c r="O5407"/>
  <c r="X5407"/>
  <c r="I5408"/>
  <c r="J5408" s="1"/>
  <c r="N5408"/>
  <c r="O5408" s="1"/>
  <c r="X5408"/>
  <c r="F5409"/>
  <c r="G5409"/>
  <c r="H5409"/>
  <c r="L5409"/>
  <c r="M5409"/>
  <c r="X5409"/>
  <c r="I5410"/>
  <c r="J5410"/>
  <c r="N5410"/>
  <c r="O5410"/>
  <c r="X5410"/>
  <c r="I5411"/>
  <c r="J5411" s="1"/>
  <c r="N5411"/>
  <c r="O5411" s="1"/>
  <c r="X5411"/>
  <c r="I5412"/>
  <c r="J5412"/>
  <c r="N5412"/>
  <c r="O5412"/>
  <c r="X5412"/>
  <c r="I5413"/>
  <c r="J5413" s="1"/>
  <c r="N5413"/>
  <c r="O5413" s="1"/>
  <c r="X5413"/>
  <c r="I5414"/>
  <c r="J5414"/>
  <c r="N5414"/>
  <c r="O5414"/>
  <c r="X5414"/>
  <c r="I5415"/>
  <c r="J5415" s="1"/>
  <c r="N5415"/>
  <c r="O5415" s="1"/>
  <c r="X5415"/>
  <c r="I5416"/>
  <c r="J5416"/>
  <c r="N5416"/>
  <c r="O5416"/>
  <c r="X5416"/>
  <c r="I5417"/>
  <c r="J5417" s="1"/>
  <c r="N5417"/>
  <c r="O5417" s="1"/>
  <c r="X5417"/>
  <c r="F5418"/>
  <c r="G5418"/>
  <c r="H5418"/>
  <c r="X5418"/>
  <c r="I5419"/>
  <c r="J5419"/>
  <c r="X5419"/>
  <c r="I5420"/>
  <c r="J5420" s="1"/>
  <c r="X5420"/>
  <c r="I5421"/>
  <c r="J5421"/>
  <c r="X5421"/>
  <c r="I5422"/>
  <c r="J5422" s="1"/>
  <c r="X5422"/>
  <c r="I5423"/>
  <c r="J5423"/>
  <c r="X5423"/>
  <c r="I5424"/>
  <c r="J5424" s="1"/>
  <c r="X5424"/>
  <c r="I5425"/>
  <c r="J5425"/>
  <c r="N5425"/>
  <c r="O5425"/>
  <c r="S5425"/>
  <c r="T5425"/>
  <c r="X5425" s="1"/>
  <c r="I5426"/>
  <c r="J5426" s="1"/>
  <c r="X5426"/>
  <c r="I5427"/>
  <c r="J5427"/>
  <c r="X5427"/>
  <c r="F5428"/>
  <c r="G5428"/>
  <c r="H5428"/>
  <c r="L5428"/>
  <c r="M5428"/>
  <c r="Q5428"/>
  <c r="R5428"/>
  <c r="U5428"/>
  <c r="V5428"/>
  <c r="W5428"/>
  <c r="I5429"/>
  <c r="J5429"/>
  <c r="N5429"/>
  <c r="O5429"/>
  <c r="S5429"/>
  <c r="T5429"/>
  <c r="X5429" s="1"/>
  <c r="I5430"/>
  <c r="J5430" s="1"/>
  <c r="S5430"/>
  <c r="T5430" s="1"/>
  <c r="X5430" s="1"/>
  <c r="I5431"/>
  <c r="J5431"/>
  <c r="N5431"/>
  <c r="O5431"/>
  <c r="S5431"/>
  <c r="T5431"/>
  <c r="X5431" s="1"/>
  <c r="I5432"/>
  <c r="J5432" s="1"/>
  <c r="S5432"/>
  <c r="T5432" s="1"/>
  <c r="X5432" s="1"/>
  <c r="I5433"/>
  <c r="J5433"/>
  <c r="N5433"/>
  <c r="O5433"/>
  <c r="S5433"/>
  <c r="T5433"/>
  <c r="X5433" s="1"/>
  <c r="I5434"/>
  <c r="J5434" s="1"/>
  <c r="S5434"/>
  <c r="T5434" s="1"/>
  <c r="X5434" s="1"/>
  <c r="F5435"/>
  <c r="G5435"/>
  <c r="H5435"/>
  <c r="L5435"/>
  <c r="M5435"/>
  <c r="Q5435"/>
  <c r="R5435"/>
  <c r="U5435"/>
  <c r="V5435"/>
  <c r="W5435"/>
  <c r="I5436"/>
  <c r="J5436" s="1"/>
  <c r="N5436"/>
  <c r="O5436" s="1"/>
  <c r="S5436"/>
  <c r="T5436" s="1"/>
  <c r="X5436"/>
  <c r="I5437"/>
  <c r="J5437"/>
  <c r="N5437"/>
  <c r="O5437"/>
  <c r="S5437"/>
  <c r="T5437"/>
  <c r="X5437" s="1"/>
  <c r="I5438"/>
  <c r="J5438" s="1"/>
  <c r="N5438"/>
  <c r="O5438" s="1"/>
  <c r="S5438"/>
  <c r="T5438" s="1"/>
  <c r="X5438"/>
  <c r="I5439"/>
  <c r="J5439"/>
  <c r="N5439"/>
  <c r="O5439"/>
  <c r="S5439"/>
  <c r="T5439"/>
  <c r="X5439" s="1"/>
  <c r="I5440"/>
  <c r="J5440" s="1"/>
  <c r="N5440"/>
  <c r="O5440" s="1"/>
  <c r="S5440"/>
  <c r="T5440" s="1"/>
  <c r="X5440"/>
  <c r="I5441"/>
  <c r="J5441"/>
  <c r="N5441"/>
  <c r="O5441"/>
  <c r="S5441"/>
  <c r="T5441"/>
  <c r="X5441" s="1"/>
  <c r="F5442"/>
  <c r="G5442"/>
  <c r="H5442"/>
  <c r="X5442"/>
  <c r="I5443"/>
  <c r="X5443"/>
  <c r="I5444"/>
  <c r="J5444"/>
  <c r="X5444"/>
  <c r="I5445"/>
  <c r="J5445" s="1"/>
  <c r="N5445"/>
  <c r="O5445" s="1"/>
  <c r="S5445"/>
  <c r="T5445" s="1"/>
  <c r="X5445"/>
  <c r="F5446"/>
  <c r="G5446"/>
  <c r="H5446"/>
  <c r="L5446"/>
  <c r="M5446"/>
  <c r="Q5446"/>
  <c r="R5446"/>
  <c r="U5446"/>
  <c r="V5446"/>
  <c r="W5446"/>
  <c r="I5447"/>
  <c r="J5447" s="1"/>
  <c r="S5447"/>
  <c r="T5447" s="1"/>
  <c r="X5447" s="1"/>
  <c r="I5448"/>
  <c r="J5448"/>
  <c r="N5448"/>
  <c r="O5448"/>
  <c r="S5448"/>
  <c r="T5448"/>
  <c r="X5448" s="1"/>
  <c r="I5449"/>
  <c r="J5449" s="1"/>
  <c r="S5449"/>
  <c r="T5449" s="1"/>
  <c r="X5449" s="1"/>
  <c r="I5450"/>
  <c r="J5450"/>
  <c r="N5450"/>
  <c r="O5450"/>
  <c r="S5450"/>
  <c r="T5450"/>
  <c r="X5450" s="1"/>
  <c r="I5451"/>
  <c r="J5451" s="1"/>
  <c r="S5451"/>
  <c r="T5451" s="1"/>
  <c r="X5451" s="1"/>
  <c r="I5452"/>
  <c r="J5452"/>
  <c r="N5452"/>
  <c r="O5452"/>
  <c r="S5452"/>
  <c r="T5452"/>
  <c r="X5452" s="1"/>
  <c r="I5453"/>
  <c r="J5453" s="1"/>
  <c r="S5453"/>
  <c r="T5453" s="1"/>
  <c r="X5453" s="1"/>
  <c r="F5454"/>
  <c r="G5454"/>
  <c r="H5454"/>
  <c r="L5454"/>
  <c r="M5454"/>
  <c r="Q5454"/>
  <c r="R5454"/>
  <c r="U5454"/>
  <c r="V5454"/>
  <c r="W5454"/>
  <c r="I5455"/>
  <c r="J5455" s="1"/>
  <c r="N5455"/>
  <c r="O5455" s="1"/>
  <c r="S5455"/>
  <c r="T5455" s="1"/>
  <c r="X5455"/>
  <c r="I5456"/>
  <c r="J5456"/>
  <c r="N5456"/>
  <c r="O5456"/>
  <c r="S5456"/>
  <c r="T5456"/>
  <c r="X5456" s="1"/>
  <c r="I5457"/>
  <c r="J5457" s="1"/>
  <c r="N5457"/>
  <c r="O5457" s="1"/>
  <c r="S5457"/>
  <c r="T5457" s="1"/>
  <c r="X5457"/>
  <c r="F5458"/>
  <c r="G5458"/>
  <c r="G5472" s="1"/>
  <c r="H5458"/>
  <c r="L5458"/>
  <c r="M5458"/>
  <c r="Q5458"/>
  <c r="R5458"/>
  <c r="U5458"/>
  <c r="V5458"/>
  <c r="W5458"/>
  <c r="I5459"/>
  <c r="J5459" s="1"/>
  <c r="S5459"/>
  <c r="T5459" s="1"/>
  <c r="X5459" s="1"/>
  <c r="I5460"/>
  <c r="J5460"/>
  <c r="N5460"/>
  <c r="O5460"/>
  <c r="S5460"/>
  <c r="T5460"/>
  <c r="X5460" s="1"/>
  <c r="I5461"/>
  <c r="J5461" s="1"/>
  <c r="S5461"/>
  <c r="T5461" s="1"/>
  <c r="X5461" s="1"/>
  <c r="I5462"/>
  <c r="J5462"/>
  <c r="N5462"/>
  <c r="O5462"/>
  <c r="S5462"/>
  <c r="T5462"/>
  <c r="X5462" s="1"/>
  <c r="F5463"/>
  <c r="G5463"/>
  <c r="H5463"/>
  <c r="L5463"/>
  <c r="M5463"/>
  <c r="Q5463"/>
  <c r="R5463"/>
  <c r="U5463"/>
  <c r="V5463"/>
  <c r="W5463"/>
  <c r="I5464"/>
  <c r="J5464"/>
  <c r="N5464"/>
  <c r="O5464"/>
  <c r="S5464"/>
  <c r="T5464"/>
  <c r="X5464" s="1"/>
  <c r="I5465"/>
  <c r="J5465" s="1"/>
  <c r="S5465"/>
  <c r="T5465" s="1"/>
  <c r="X5465" s="1"/>
  <c r="I5466"/>
  <c r="J5466"/>
  <c r="X5466"/>
  <c r="J5467"/>
  <c r="I5468"/>
  <c r="J5468"/>
  <c r="N5468"/>
  <c r="O5468"/>
  <c r="S5468"/>
  <c r="T5468"/>
  <c r="X5468" s="1"/>
  <c r="J5469"/>
  <c r="J5470"/>
  <c r="J5471"/>
  <c r="K5472"/>
  <c r="M5472"/>
  <c r="R5472"/>
  <c r="V5472"/>
  <c r="J5476"/>
  <c r="B5479"/>
  <c r="B5481"/>
  <c r="E5481"/>
  <c r="F5481"/>
  <c r="B5482"/>
  <c r="F5482"/>
  <c r="B5484"/>
  <c r="F5484"/>
  <c r="B5485"/>
  <c r="C5491"/>
  <c r="C5492"/>
  <c r="F5495"/>
  <c r="G5495"/>
  <c r="H5495"/>
  <c r="L5495"/>
  <c r="M5495"/>
  <c r="X5495"/>
  <c r="I5496"/>
  <c r="N5496"/>
  <c r="X5496"/>
  <c r="I5497"/>
  <c r="J5497"/>
  <c r="N5497"/>
  <c r="O5497"/>
  <c r="X5497"/>
  <c r="F5498"/>
  <c r="G5498"/>
  <c r="H5498"/>
  <c r="L5498"/>
  <c r="M5498"/>
  <c r="X5498"/>
  <c r="I5499"/>
  <c r="N5499"/>
  <c r="X5499"/>
  <c r="I5500"/>
  <c r="J5500"/>
  <c r="N5500"/>
  <c r="O5500"/>
  <c r="X5500"/>
  <c r="I5501"/>
  <c r="J5501" s="1"/>
  <c r="N5501"/>
  <c r="O5501" s="1"/>
  <c r="X5501"/>
  <c r="I5502"/>
  <c r="J5502"/>
  <c r="N5502"/>
  <c r="O5502"/>
  <c r="X5502"/>
  <c r="I5503"/>
  <c r="J5503" s="1"/>
  <c r="N5503"/>
  <c r="O5503" s="1"/>
  <c r="X5503"/>
  <c r="F5504"/>
  <c r="G5504"/>
  <c r="H5504"/>
  <c r="L5504"/>
  <c r="M5504"/>
  <c r="X5504"/>
  <c r="I5505"/>
  <c r="J5505"/>
  <c r="N5505"/>
  <c r="O5505"/>
  <c r="X5505"/>
  <c r="I5506"/>
  <c r="J5506" s="1"/>
  <c r="N5506"/>
  <c r="O5506" s="1"/>
  <c r="X5506"/>
  <c r="I5507"/>
  <c r="J5507"/>
  <c r="N5507"/>
  <c r="O5507"/>
  <c r="X5507"/>
  <c r="I5508"/>
  <c r="J5508" s="1"/>
  <c r="N5508"/>
  <c r="O5508" s="1"/>
  <c r="X5508"/>
  <c r="I5509"/>
  <c r="J5509"/>
  <c r="N5509"/>
  <c r="O5509"/>
  <c r="X5509"/>
  <c r="I5510"/>
  <c r="J5510" s="1"/>
  <c r="N5510"/>
  <c r="O5510" s="1"/>
  <c r="X5510"/>
  <c r="I5511"/>
  <c r="J5511"/>
  <c r="N5511"/>
  <c r="O5511"/>
  <c r="X5511"/>
  <c r="I5512"/>
  <c r="J5512" s="1"/>
  <c r="N5512"/>
  <c r="O5512" s="1"/>
  <c r="X5512"/>
  <c r="F5513"/>
  <c r="G5513"/>
  <c r="H5513"/>
  <c r="L5513"/>
  <c r="M5513"/>
  <c r="Q5513"/>
  <c r="R5513"/>
  <c r="U5513"/>
  <c r="V5513"/>
  <c r="W5513"/>
  <c r="I5514"/>
  <c r="J5514" s="1"/>
  <c r="N5514"/>
  <c r="O5514" s="1"/>
  <c r="S5514"/>
  <c r="T5514" s="1"/>
  <c r="X5514"/>
  <c r="I5515"/>
  <c r="J5515"/>
  <c r="N5515"/>
  <c r="O5515"/>
  <c r="S5515"/>
  <c r="T5515"/>
  <c r="X5515" s="1"/>
  <c r="I5516"/>
  <c r="J5516" s="1"/>
  <c r="N5516"/>
  <c r="O5516" s="1"/>
  <c r="S5516"/>
  <c r="T5516" s="1"/>
  <c r="X5516"/>
  <c r="I5517"/>
  <c r="J5517"/>
  <c r="N5517"/>
  <c r="O5517"/>
  <c r="S5517"/>
  <c r="T5517"/>
  <c r="X5517" s="1"/>
  <c r="I5518"/>
  <c r="J5518" s="1"/>
  <c r="N5518"/>
  <c r="O5518" s="1"/>
  <c r="S5518"/>
  <c r="T5518" s="1"/>
  <c r="X5518"/>
  <c r="I5519"/>
  <c r="J5519"/>
  <c r="N5519"/>
  <c r="O5519"/>
  <c r="S5519"/>
  <c r="T5519"/>
  <c r="X5519" s="1"/>
  <c r="I5520"/>
  <c r="J5520" s="1"/>
  <c r="N5520"/>
  <c r="O5520" s="1"/>
  <c r="S5520"/>
  <c r="T5520" s="1"/>
  <c r="X5520"/>
  <c r="I5521"/>
  <c r="J5521"/>
  <c r="N5521"/>
  <c r="O5521"/>
  <c r="S5521"/>
  <c r="T5521"/>
  <c r="X5521" s="1"/>
  <c r="I5522"/>
  <c r="J5522" s="1"/>
  <c r="N5522"/>
  <c r="O5522" s="1"/>
  <c r="X5522"/>
  <c r="I5523"/>
  <c r="J5523"/>
  <c r="N5523"/>
  <c r="O5523"/>
  <c r="X5523"/>
  <c r="I5524"/>
  <c r="J5524" s="1"/>
  <c r="N5524"/>
  <c r="O5524" s="1"/>
  <c r="X5524"/>
  <c r="I5525"/>
  <c r="J5525"/>
  <c r="N5525"/>
  <c r="O5525"/>
  <c r="S5525"/>
  <c r="T5525"/>
  <c r="X5525" s="1"/>
  <c r="I5526"/>
  <c r="J5526" s="1"/>
  <c r="X5526"/>
  <c r="I5527"/>
  <c r="J5527"/>
  <c r="N5527"/>
  <c r="O5527"/>
  <c r="S5527"/>
  <c r="T5527"/>
  <c r="X5527" s="1"/>
  <c r="I5528"/>
  <c r="J5528" s="1"/>
  <c r="N5528"/>
  <c r="O5528" s="1"/>
  <c r="S5528"/>
  <c r="T5528" s="1"/>
  <c r="X5528"/>
  <c r="I5529"/>
  <c r="J5529"/>
  <c r="N5529"/>
  <c r="O5529"/>
  <c r="X5529"/>
  <c r="I5530"/>
  <c r="J5530" s="1"/>
  <c r="S5530"/>
  <c r="T5530" s="1"/>
  <c r="X5530" s="1"/>
  <c r="F5531"/>
  <c r="G5531"/>
  <c r="H5531"/>
  <c r="L5531"/>
  <c r="M5531"/>
  <c r="X5531"/>
  <c r="I5532"/>
  <c r="J5532"/>
  <c r="N5532"/>
  <c r="O5532"/>
  <c r="X5532"/>
  <c r="I5533"/>
  <c r="J5533" s="1"/>
  <c r="N5533"/>
  <c r="O5533" s="1"/>
  <c r="X5533"/>
  <c r="I5534"/>
  <c r="J5534"/>
  <c r="N5534"/>
  <c r="O5534"/>
  <c r="X5534"/>
  <c r="F5535"/>
  <c r="G5535"/>
  <c r="H5535"/>
  <c r="L5535"/>
  <c r="M5535"/>
  <c r="X5535"/>
  <c r="I5536"/>
  <c r="N5536"/>
  <c r="X5536"/>
  <c r="I5537"/>
  <c r="J5537"/>
  <c r="N5537"/>
  <c r="O5537"/>
  <c r="X5537"/>
  <c r="I5538"/>
  <c r="J5538" s="1"/>
  <c r="N5538"/>
  <c r="O5538" s="1"/>
  <c r="X5538"/>
  <c r="I5539"/>
  <c r="J5539"/>
  <c r="N5539"/>
  <c r="O5539"/>
  <c r="X5539"/>
  <c r="I5540"/>
  <c r="J5540" s="1"/>
  <c r="N5540"/>
  <c r="O5540" s="1"/>
  <c r="X5540"/>
  <c r="F5541"/>
  <c r="G5541"/>
  <c r="H5541"/>
  <c r="L5541"/>
  <c r="M5541"/>
  <c r="X5541"/>
  <c r="I5542"/>
  <c r="J5542"/>
  <c r="N5542"/>
  <c r="O5542"/>
  <c r="X5542"/>
  <c r="I5543"/>
  <c r="J5543" s="1"/>
  <c r="N5543"/>
  <c r="O5543" s="1"/>
  <c r="X5543"/>
  <c r="I5544"/>
  <c r="J5544"/>
  <c r="N5544"/>
  <c r="O5544"/>
  <c r="X5544"/>
  <c r="I5545"/>
  <c r="J5545" s="1"/>
  <c r="N5545"/>
  <c r="O5545" s="1"/>
  <c r="X5545"/>
  <c r="I5546"/>
  <c r="J5546"/>
  <c r="N5546"/>
  <c r="O5546"/>
  <c r="X5546"/>
  <c r="I5547"/>
  <c r="J5547" s="1"/>
  <c r="N5547"/>
  <c r="O5547" s="1"/>
  <c r="X5547"/>
  <c r="F5548"/>
  <c r="G5548"/>
  <c r="H5548"/>
  <c r="L5548"/>
  <c r="M5548"/>
  <c r="X5548"/>
  <c r="I5549"/>
  <c r="J5549"/>
  <c r="N5549"/>
  <c r="O5549"/>
  <c r="X5549"/>
  <c r="I5550"/>
  <c r="J5550" s="1"/>
  <c r="N5550"/>
  <c r="O5550" s="1"/>
  <c r="X5550"/>
  <c r="I5551"/>
  <c r="J5551"/>
  <c r="N5551"/>
  <c r="O5551"/>
  <c r="X5551"/>
  <c r="I5552"/>
  <c r="J5552" s="1"/>
  <c r="N5552"/>
  <c r="O5552" s="1"/>
  <c r="X5552"/>
  <c r="I5553"/>
  <c r="J5553"/>
  <c r="N5553"/>
  <c r="O5553"/>
  <c r="X5553"/>
  <c r="I5554"/>
  <c r="J5554" s="1"/>
  <c r="N5554"/>
  <c r="O5554" s="1"/>
  <c r="X5554"/>
  <c r="I5555"/>
  <c r="J5555"/>
  <c r="N5555"/>
  <c r="O5555"/>
  <c r="X5555"/>
  <c r="I5556"/>
  <c r="J5556" s="1"/>
  <c r="N5556"/>
  <c r="O5556" s="1"/>
  <c r="X5556"/>
  <c r="F5557"/>
  <c r="G5557"/>
  <c r="H5557"/>
  <c r="X5557"/>
  <c r="I5558"/>
  <c r="J5558"/>
  <c r="X5558"/>
  <c r="I5559"/>
  <c r="J5559" s="1"/>
  <c r="X5559"/>
  <c r="I5560"/>
  <c r="J5560"/>
  <c r="X5560"/>
  <c r="I5561"/>
  <c r="J5561" s="1"/>
  <c r="X5561"/>
  <c r="I5562"/>
  <c r="J5562"/>
  <c r="X5562"/>
  <c r="I5563"/>
  <c r="J5563" s="1"/>
  <c r="X5563"/>
  <c r="I5564"/>
  <c r="J5564"/>
  <c r="N5564"/>
  <c r="O5564"/>
  <c r="S5564"/>
  <c r="T5564"/>
  <c r="X5564" s="1"/>
  <c r="I5565"/>
  <c r="J5565" s="1"/>
  <c r="X5565"/>
  <c r="I5566"/>
  <c r="J5566"/>
  <c r="X5566"/>
  <c r="F5567"/>
  <c r="G5567"/>
  <c r="H5567"/>
  <c r="L5567"/>
  <c r="M5567"/>
  <c r="Q5567"/>
  <c r="R5567"/>
  <c r="U5567"/>
  <c r="V5567"/>
  <c r="W5567"/>
  <c r="I5568"/>
  <c r="J5568"/>
  <c r="N5568"/>
  <c r="O5568"/>
  <c r="S5568"/>
  <c r="T5568"/>
  <c r="X5568" s="1"/>
  <c r="I5569"/>
  <c r="J5569" s="1"/>
  <c r="S5569"/>
  <c r="T5569" s="1"/>
  <c r="X5569" s="1"/>
  <c r="I5570"/>
  <c r="J5570"/>
  <c r="N5570"/>
  <c r="O5570"/>
  <c r="S5570"/>
  <c r="T5570"/>
  <c r="X5570" s="1"/>
  <c r="I5571"/>
  <c r="J5571" s="1"/>
  <c r="S5571"/>
  <c r="T5571" s="1"/>
  <c r="X5571" s="1"/>
  <c r="I5572"/>
  <c r="J5572"/>
  <c r="N5572"/>
  <c r="O5572"/>
  <c r="S5572"/>
  <c r="T5572"/>
  <c r="X5572" s="1"/>
  <c r="I5573"/>
  <c r="J5573" s="1"/>
  <c r="S5573"/>
  <c r="T5573" s="1"/>
  <c r="X5573" s="1"/>
  <c r="F5574"/>
  <c r="G5574"/>
  <c r="H5574"/>
  <c r="L5574"/>
  <c r="M5574"/>
  <c r="Q5574"/>
  <c r="R5574"/>
  <c r="U5574"/>
  <c r="V5574"/>
  <c r="W5574"/>
  <c r="I5575"/>
  <c r="J5575" s="1"/>
  <c r="N5575"/>
  <c r="O5575" s="1"/>
  <c r="S5575"/>
  <c r="T5575" s="1"/>
  <c r="X5575"/>
  <c r="I5576"/>
  <c r="J5576"/>
  <c r="N5576"/>
  <c r="O5576"/>
  <c r="S5576"/>
  <c r="T5576"/>
  <c r="X5576" s="1"/>
  <c r="I5577"/>
  <c r="J5577" s="1"/>
  <c r="N5577"/>
  <c r="O5577" s="1"/>
  <c r="S5577"/>
  <c r="T5577" s="1"/>
  <c r="X5577"/>
  <c r="I5578"/>
  <c r="J5578"/>
  <c r="N5578"/>
  <c r="O5578"/>
  <c r="S5578"/>
  <c r="T5578"/>
  <c r="X5578" s="1"/>
  <c r="I5579"/>
  <c r="J5579" s="1"/>
  <c r="N5579"/>
  <c r="O5579" s="1"/>
  <c r="S5579"/>
  <c r="T5579" s="1"/>
  <c r="X5579"/>
  <c r="I5580"/>
  <c r="J5580"/>
  <c r="N5580"/>
  <c r="O5580"/>
  <c r="S5580"/>
  <c r="T5580"/>
  <c r="X5580" s="1"/>
  <c r="F5581"/>
  <c r="G5581"/>
  <c r="H5581"/>
  <c r="X5581"/>
  <c r="I5582"/>
  <c r="X5582"/>
  <c r="I5583"/>
  <c r="J5583"/>
  <c r="X5583"/>
  <c r="I5584"/>
  <c r="J5584" s="1"/>
  <c r="N5584"/>
  <c r="O5584" s="1"/>
  <c r="S5584"/>
  <c r="T5584" s="1"/>
  <c r="X5584"/>
  <c r="F5585"/>
  <c r="G5585"/>
  <c r="H5585"/>
  <c r="L5585"/>
  <c r="M5585"/>
  <c r="Q5585"/>
  <c r="R5585"/>
  <c r="U5585"/>
  <c r="V5585"/>
  <c r="W5585"/>
  <c r="I5586"/>
  <c r="J5586" s="1"/>
  <c r="S5586"/>
  <c r="T5586" s="1"/>
  <c r="I5587"/>
  <c r="J5587"/>
  <c r="N5587"/>
  <c r="O5587"/>
  <c r="S5587"/>
  <c r="T5587"/>
  <c r="X5587" s="1"/>
  <c r="I5588"/>
  <c r="J5588" s="1"/>
  <c r="S5588"/>
  <c r="T5588" s="1"/>
  <c r="X5588" s="1"/>
  <c r="I5589"/>
  <c r="J5589"/>
  <c r="N5589"/>
  <c r="O5589"/>
  <c r="S5589"/>
  <c r="T5589"/>
  <c r="X5589" s="1"/>
  <c r="I5590"/>
  <c r="J5590" s="1"/>
  <c r="S5590"/>
  <c r="T5590" s="1"/>
  <c r="X5590" s="1"/>
  <c r="I5591"/>
  <c r="J5591"/>
  <c r="N5591"/>
  <c r="O5591"/>
  <c r="S5591"/>
  <c r="T5591"/>
  <c r="X5591" s="1"/>
  <c r="I5592"/>
  <c r="J5592" s="1"/>
  <c r="S5592"/>
  <c r="T5592" s="1"/>
  <c r="X5592" s="1"/>
  <c r="F5593"/>
  <c r="G5593"/>
  <c r="H5593"/>
  <c r="L5593"/>
  <c r="M5593"/>
  <c r="Q5593"/>
  <c r="R5593"/>
  <c r="U5593"/>
  <c r="V5593"/>
  <c r="W5593"/>
  <c r="I5594"/>
  <c r="J5594" s="1"/>
  <c r="N5594"/>
  <c r="O5594" s="1"/>
  <c r="S5594"/>
  <c r="T5594" s="1"/>
  <c r="X5594"/>
  <c r="I5595"/>
  <c r="J5595"/>
  <c r="N5595"/>
  <c r="O5595"/>
  <c r="S5595"/>
  <c r="T5595"/>
  <c r="X5595" s="1"/>
  <c r="I5596"/>
  <c r="J5596" s="1"/>
  <c r="N5596"/>
  <c r="O5596" s="1"/>
  <c r="S5596"/>
  <c r="T5596" s="1"/>
  <c r="X5596"/>
  <c r="F5597"/>
  <c r="G5597"/>
  <c r="H5597"/>
  <c r="L5597"/>
  <c r="M5597"/>
  <c r="Q5597"/>
  <c r="R5597"/>
  <c r="U5597"/>
  <c r="V5597"/>
  <c r="W5597"/>
  <c r="I5598"/>
  <c r="J5598" s="1"/>
  <c r="S5598"/>
  <c r="T5598" s="1"/>
  <c r="I5599"/>
  <c r="J5599"/>
  <c r="N5599"/>
  <c r="O5599"/>
  <c r="S5599"/>
  <c r="T5599"/>
  <c r="X5599" s="1"/>
  <c r="I5600"/>
  <c r="J5600" s="1"/>
  <c r="S5600"/>
  <c r="T5600" s="1"/>
  <c r="X5600" s="1"/>
  <c r="I5601"/>
  <c r="J5601"/>
  <c r="N5601"/>
  <c r="O5601"/>
  <c r="S5601"/>
  <c r="T5601"/>
  <c r="X5601" s="1"/>
  <c r="F5602"/>
  <c r="G5602"/>
  <c r="H5602"/>
  <c r="L5602"/>
  <c r="M5602"/>
  <c r="Q5602"/>
  <c r="R5602"/>
  <c r="U5602"/>
  <c r="V5602"/>
  <c r="W5602"/>
  <c r="I5603"/>
  <c r="J5603"/>
  <c r="N5603"/>
  <c r="O5603"/>
  <c r="S5603"/>
  <c r="T5603"/>
  <c r="X5603" s="1"/>
  <c r="I5604"/>
  <c r="J5604" s="1"/>
  <c r="S5604"/>
  <c r="T5604" s="1"/>
  <c r="X5604" s="1"/>
  <c r="I5605"/>
  <c r="J5605"/>
  <c r="X5605"/>
  <c r="J5606"/>
  <c r="I5607"/>
  <c r="J5607"/>
  <c r="N5607"/>
  <c r="O5607"/>
  <c r="S5607"/>
  <c r="T5607"/>
  <c r="X5607" s="1"/>
  <c r="J5608"/>
  <c r="J5609"/>
  <c r="J5610"/>
  <c r="G5611"/>
  <c r="H5611"/>
  <c r="K5611"/>
  <c r="L5611"/>
  <c r="M5611"/>
  <c r="Q5611"/>
  <c r="R5611"/>
  <c r="U5611"/>
  <c r="V5611"/>
  <c r="W5611"/>
  <c r="J5615"/>
  <c r="B5618"/>
  <c r="B5620"/>
  <c r="E5620"/>
  <c r="F5620"/>
  <c r="B5621"/>
  <c r="F5621"/>
  <c r="B5623"/>
  <c r="F5623"/>
  <c r="B5624"/>
  <c r="C5630"/>
  <c r="C5631"/>
  <c r="F5634"/>
  <c r="G5634"/>
  <c r="H5634"/>
  <c r="L5634"/>
  <c r="M5634"/>
  <c r="X5634"/>
  <c r="I5635"/>
  <c r="I5634" s="1"/>
  <c r="N5635"/>
  <c r="N5634" s="1"/>
  <c r="X5635"/>
  <c r="I5636"/>
  <c r="J5636"/>
  <c r="N5636"/>
  <c r="O5636"/>
  <c r="X5636"/>
  <c r="F5637"/>
  <c r="G5637"/>
  <c r="H5637"/>
  <c r="L5637"/>
  <c r="M5637"/>
  <c r="X5637"/>
  <c r="I5638"/>
  <c r="I5637" s="1"/>
  <c r="J5637" s="1"/>
  <c r="N5638"/>
  <c r="N5637" s="1"/>
  <c r="X5638"/>
  <c r="I5639"/>
  <c r="J5639"/>
  <c r="N5639"/>
  <c r="O5639"/>
  <c r="X5639"/>
  <c r="I5640"/>
  <c r="J5640" s="1"/>
  <c r="N5640"/>
  <c r="O5640" s="1"/>
  <c r="X5640"/>
  <c r="I5641"/>
  <c r="J5641"/>
  <c r="N5641"/>
  <c r="O5641"/>
  <c r="X5641"/>
  <c r="I5642"/>
  <c r="J5642" s="1"/>
  <c r="N5642"/>
  <c r="O5642" s="1"/>
  <c r="X5642"/>
  <c r="F5643"/>
  <c r="G5643"/>
  <c r="H5643"/>
  <c r="L5643"/>
  <c r="M5643"/>
  <c r="X5643"/>
  <c r="I5644"/>
  <c r="J5644"/>
  <c r="N5644"/>
  <c r="O5644"/>
  <c r="X5644"/>
  <c r="I5645"/>
  <c r="I5643" s="1"/>
  <c r="J5643" s="1"/>
  <c r="N5645"/>
  <c r="N5643" s="1"/>
  <c r="X5645"/>
  <c r="I5646"/>
  <c r="J5646"/>
  <c r="N5646"/>
  <c r="O5646"/>
  <c r="X5646"/>
  <c r="I5647"/>
  <c r="J5647" s="1"/>
  <c r="N5647"/>
  <c r="O5647" s="1"/>
  <c r="X5647"/>
  <c r="I5648"/>
  <c r="J5648"/>
  <c r="N5648"/>
  <c r="O5648"/>
  <c r="X5648"/>
  <c r="I5649"/>
  <c r="J5649" s="1"/>
  <c r="N5649"/>
  <c r="O5649" s="1"/>
  <c r="X5649"/>
  <c r="I5650"/>
  <c r="J5650"/>
  <c r="N5650"/>
  <c r="O5650"/>
  <c r="X5650"/>
  <c r="I5651"/>
  <c r="J5651" s="1"/>
  <c r="N5651"/>
  <c r="O5651" s="1"/>
  <c r="X5651"/>
  <c r="F5652"/>
  <c r="G5652"/>
  <c r="H5652"/>
  <c r="L5652"/>
  <c r="M5652"/>
  <c r="Q5652"/>
  <c r="R5652"/>
  <c r="U5652"/>
  <c r="V5652"/>
  <c r="W5652"/>
  <c r="I5653"/>
  <c r="I5652" s="1"/>
  <c r="J5652" s="1"/>
  <c r="N5653"/>
  <c r="N5652" s="1"/>
  <c r="S5653"/>
  <c r="S5652" s="1"/>
  <c r="I5654"/>
  <c r="J5654"/>
  <c r="N5654"/>
  <c r="O5654"/>
  <c r="S5654"/>
  <c r="T5654"/>
  <c r="X5654" s="1"/>
  <c r="I5655"/>
  <c r="J5655" s="1"/>
  <c r="N5655"/>
  <c r="O5655" s="1"/>
  <c r="S5655"/>
  <c r="T5655" s="1"/>
  <c r="X5655" s="1"/>
  <c r="I5656"/>
  <c r="J5656"/>
  <c r="N5656"/>
  <c r="O5656"/>
  <c r="S5656"/>
  <c r="T5656"/>
  <c r="X5656" s="1"/>
  <c r="I5657"/>
  <c r="J5657" s="1"/>
  <c r="N5657"/>
  <c r="O5657" s="1"/>
  <c r="S5657"/>
  <c r="T5657" s="1"/>
  <c r="X5657" s="1"/>
  <c r="I5658"/>
  <c r="J5658"/>
  <c r="N5658"/>
  <c r="O5658"/>
  <c r="S5658"/>
  <c r="T5658"/>
  <c r="X5658" s="1"/>
  <c r="I5659"/>
  <c r="J5659" s="1"/>
  <c r="N5659"/>
  <c r="O5659" s="1"/>
  <c r="S5659"/>
  <c r="T5659" s="1"/>
  <c r="X5659" s="1"/>
  <c r="I5660"/>
  <c r="J5660"/>
  <c r="N5660"/>
  <c r="O5660"/>
  <c r="S5660"/>
  <c r="T5660"/>
  <c r="X5660" s="1"/>
  <c r="I5661"/>
  <c r="J5661" s="1"/>
  <c r="N5661"/>
  <c r="O5661" s="1"/>
  <c r="X5661"/>
  <c r="I5662"/>
  <c r="J5662"/>
  <c r="N5662"/>
  <c r="O5662"/>
  <c r="X5662"/>
  <c r="I5663"/>
  <c r="J5663" s="1"/>
  <c r="N5663"/>
  <c r="O5663" s="1"/>
  <c r="X5663"/>
  <c r="I5664"/>
  <c r="J5664"/>
  <c r="N5664"/>
  <c r="O5664"/>
  <c r="S5664"/>
  <c r="T5664"/>
  <c r="X5664" s="1"/>
  <c r="I5665"/>
  <c r="J5665" s="1"/>
  <c r="N5665"/>
  <c r="O5665" s="1"/>
  <c r="X5665"/>
  <c r="I5666"/>
  <c r="J5666"/>
  <c r="N5666"/>
  <c r="O5666"/>
  <c r="S5666"/>
  <c r="T5666"/>
  <c r="X5666" s="1"/>
  <c r="I5667"/>
  <c r="J5667" s="1"/>
  <c r="N5667"/>
  <c r="O5667" s="1"/>
  <c r="S5667"/>
  <c r="T5667" s="1"/>
  <c r="X5667" s="1"/>
  <c r="I5668"/>
  <c r="J5668"/>
  <c r="N5668"/>
  <c r="O5668"/>
  <c r="X5668"/>
  <c r="I5669"/>
  <c r="J5669" s="1"/>
  <c r="N5669"/>
  <c r="O5669" s="1"/>
  <c r="S5669"/>
  <c r="T5669" s="1"/>
  <c r="X5669" s="1"/>
  <c r="F5670"/>
  <c r="G5670"/>
  <c r="H5670"/>
  <c r="L5670"/>
  <c r="M5670"/>
  <c r="X5670"/>
  <c r="I5671"/>
  <c r="J5671"/>
  <c r="N5671"/>
  <c r="O5671"/>
  <c r="X5671"/>
  <c r="I5672"/>
  <c r="I5670" s="1"/>
  <c r="J5670" s="1"/>
  <c r="N5672"/>
  <c r="N5670" s="1"/>
  <c r="X5672"/>
  <c r="I5673"/>
  <c r="J5673"/>
  <c r="N5673"/>
  <c r="O5673"/>
  <c r="X5673"/>
  <c r="F5674"/>
  <c r="G5674"/>
  <c r="H5674"/>
  <c r="L5674"/>
  <c r="M5674"/>
  <c r="X5674"/>
  <c r="I5675"/>
  <c r="I5674" s="1"/>
  <c r="J5674" s="1"/>
  <c r="N5675"/>
  <c r="N5674" s="1"/>
  <c r="X5675"/>
  <c r="I5676"/>
  <c r="J5676"/>
  <c r="N5676"/>
  <c r="O5676"/>
  <c r="X5676"/>
  <c r="I5677"/>
  <c r="J5677" s="1"/>
  <c r="N5677"/>
  <c r="O5677" s="1"/>
  <c r="X5677"/>
  <c r="I5678"/>
  <c r="J5678"/>
  <c r="N5678"/>
  <c r="O5678"/>
  <c r="X5678"/>
  <c r="I5679"/>
  <c r="J5679" s="1"/>
  <c r="N5679"/>
  <c r="O5679" s="1"/>
  <c r="X5679"/>
  <c r="F5680"/>
  <c r="G5680"/>
  <c r="H5680"/>
  <c r="L5680"/>
  <c r="M5680"/>
  <c r="X5680"/>
  <c r="I5681"/>
  <c r="J5681"/>
  <c r="N5681"/>
  <c r="O5681"/>
  <c r="X5681"/>
  <c r="I5682"/>
  <c r="I5680" s="1"/>
  <c r="J5680" s="1"/>
  <c r="N5682"/>
  <c r="N5680" s="1"/>
  <c r="X5682"/>
  <c r="I5683"/>
  <c r="J5683"/>
  <c r="N5683"/>
  <c r="O5683"/>
  <c r="X5683"/>
  <c r="I5684"/>
  <c r="J5684" s="1"/>
  <c r="N5684"/>
  <c r="O5684" s="1"/>
  <c r="X5684"/>
  <c r="I5685"/>
  <c r="J5685"/>
  <c r="N5685"/>
  <c r="O5685"/>
  <c r="X5685"/>
  <c r="I5686"/>
  <c r="J5686" s="1"/>
  <c r="N5686"/>
  <c r="O5686" s="1"/>
  <c r="X5686"/>
  <c r="F5687"/>
  <c r="G5687"/>
  <c r="H5687"/>
  <c r="L5687"/>
  <c r="M5687"/>
  <c r="X5687"/>
  <c r="I5688"/>
  <c r="J5688"/>
  <c r="N5688"/>
  <c r="O5688"/>
  <c r="X5688"/>
  <c r="I5689"/>
  <c r="I5687" s="1"/>
  <c r="J5687" s="1"/>
  <c r="N5689"/>
  <c r="N5687" s="1"/>
  <c r="X5689"/>
  <c r="I5690"/>
  <c r="J5690"/>
  <c r="N5690"/>
  <c r="O5690"/>
  <c r="X5690"/>
  <c r="I5691"/>
  <c r="J5691" s="1"/>
  <c r="N5691"/>
  <c r="O5691" s="1"/>
  <c r="X5691"/>
  <c r="I5692"/>
  <c r="J5692"/>
  <c r="N5692"/>
  <c r="O5692"/>
  <c r="X5692"/>
  <c r="I5693"/>
  <c r="J5693" s="1"/>
  <c r="N5693"/>
  <c r="O5693" s="1"/>
  <c r="X5693"/>
  <c r="I5694"/>
  <c r="J5694"/>
  <c r="N5694"/>
  <c r="O5694"/>
  <c r="X5694"/>
  <c r="I5695"/>
  <c r="J5695" s="1"/>
  <c r="N5695"/>
  <c r="O5695" s="1"/>
  <c r="X5695"/>
  <c r="F5696"/>
  <c r="G5696"/>
  <c r="H5696"/>
  <c r="X5696"/>
  <c r="I5697"/>
  <c r="J5697"/>
  <c r="X5697"/>
  <c r="I5698"/>
  <c r="I5696" s="1"/>
  <c r="J5696" s="1"/>
  <c r="X5698"/>
  <c r="I5699"/>
  <c r="J5699"/>
  <c r="X5699"/>
  <c r="I5700"/>
  <c r="J5700" s="1"/>
  <c r="X5700"/>
  <c r="I5701"/>
  <c r="J5701"/>
  <c r="X5701"/>
  <c r="I5702"/>
  <c r="J5702" s="1"/>
  <c r="X5702"/>
  <c r="I5703"/>
  <c r="J5703"/>
  <c r="N5703"/>
  <c r="O5703"/>
  <c r="S5703"/>
  <c r="T5703"/>
  <c r="X5703" s="1"/>
  <c r="I5704"/>
  <c r="J5704" s="1"/>
  <c r="N5704"/>
  <c r="O5704" s="1"/>
  <c r="X5704"/>
  <c r="I5705"/>
  <c r="J5705"/>
  <c r="X5705"/>
  <c r="F5706"/>
  <c r="F5750" s="1"/>
  <c r="G5706"/>
  <c r="H5706"/>
  <c r="H5750" s="1"/>
  <c r="L5706"/>
  <c r="M5706"/>
  <c r="Q5706"/>
  <c r="R5706"/>
  <c r="U5706"/>
  <c r="V5706"/>
  <c r="W5706"/>
  <c r="I5707"/>
  <c r="I5706" s="1"/>
  <c r="J5706" s="1"/>
  <c r="J5707"/>
  <c r="N5707"/>
  <c r="N5706" s="1"/>
  <c r="O5707"/>
  <c r="S5707"/>
  <c r="S5706" s="1"/>
  <c r="T5707"/>
  <c r="I5708"/>
  <c r="J5708" s="1"/>
  <c r="N5708"/>
  <c r="O5708" s="1"/>
  <c r="S5708"/>
  <c r="T5708" s="1"/>
  <c r="X5708" s="1"/>
  <c r="I5709"/>
  <c r="J5709"/>
  <c r="N5709"/>
  <c r="O5709"/>
  <c r="S5709"/>
  <c r="T5709"/>
  <c r="X5709" s="1"/>
  <c r="I5710"/>
  <c r="J5710" s="1"/>
  <c r="N5710"/>
  <c r="O5710" s="1"/>
  <c r="S5710"/>
  <c r="T5710" s="1"/>
  <c r="X5710" s="1"/>
  <c r="I5711"/>
  <c r="J5711"/>
  <c r="N5711"/>
  <c r="O5711"/>
  <c r="S5711"/>
  <c r="T5711"/>
  <c r="X5711" s="1"/>
  <c r="I5712"/>
  <c r="J5712" s="1"/>
  <c r="N5712"/>
  <c r="O5712" s="1"/>
  <c r="S5712"/>
  <c r="T5712" s="1"/>
  <c r="X5712" s="1"/>
  <c r="F5713"/>
  <c r="G5713"/>
  <c r="H5713"/>
  <c r="L5713"/>
  <c r="L5750" s="1"/>
  <c r="M5713"/>
  <c r="Q5713"/>
  <c r="Q5750" s="1"/>
  <c r="R5713"/>
  <c r="U5713"/>
  <c r="U5750" s="1"/>
  <c r="V5713"/>
  <c r="W5713"/>
  <c r="W5750" s="1"/>
  <c r="I5714"/>
  <c r="I5713" s="1"/>
  <c r="J5713" s="1"/>
  <c r="N5714"/>
  <c r="N5713" s="1"/>
  <c r="S5714"/>
  <c r="S5713" s="1"/>
  <c r="I5715"/>
  <c r="J5715"/>
  <c r="N5715"/>
  <c r="O5715"/>
  <c r="S5715"/>
  <c r="T5715"/>
  <c r="X5715" s="1"/>
  <c r="I5716"/>
  <c r="J5716" s="1"/>
  <c r="N5716"/>
  <c r="O5716" s="1"/>
  <c r="S5716"/>
  <c r="T5716" s="1"/>
  <c r="X5716" s="1"/>
  <c r="I5717"/>
  <c r="J5717"/>
  <c r="N5717"/>
  <c r="O5717"/>
  <c r="S5717"/>
  <c r="T5717"/>
  <c r="X5717" s="1"/>
  <c r="I5718"/>
  <c r="J5718" s="1"/>
  <c r="N5718"/>
  <c r="O5718" s="1"/>
  <c r="S5718"/>
  <c r="T5718" s="1"/>
  <c r="X5718" s="1"/>
  <c r="I5719"/>
  <c r="J5719"/>
  <c r="N5719"/>
  <c r="O5719"/>
  <c r="S5719"/>
  <c r="T5719"/>
  <c r="X5719" s="1"/>
  <c r="F5720"/>
  <c r="G5720"/>
  <c r="H5720"/>
  <c r="X5720"/>
  <c r="I5721"/>
  <c r="I5720" s="1"/>
  <c r="J5720" s="1"/>
  <c r="X5721"/>
  <c r="I5722"/>
  <c r="J5722"/>
  <c r="X5722"/>
  <c r="I5723"/>
  <c r="J5723" s="1"/>
  <c r="N5723"/>
  <c r="O5723" s="1"/>
  <c r="S5723"/>
  <c r="T5723" s="1"/>
  <c r="X5723" s="1"/>
  <c r="F5724"/>
  <c r="G5724"/>
  <c r="H5724"/>
  <c r="L5724"/>
  <c r="M5724"/>
  <c r="Q5724"/>
  <c r="R5724"/>
  <c r="U5724"/>
  <c r="V5724"/>
  <c r="W5724"/>
  <c r="I5725"/>
  <c r="I5724" s="1"/>
  <c r="J5724" s="1"/>
  <c r="N5725"/>
  <c r="N5724" s="1"/>
  <c r="S5725"/>
  <c r="S5724" s="1"/>
  <c r="I5726"/>
  <c r="J5726"/>
  <c r="N5726"/>
  <c r="O5726"/>
  <c r="S5726"/>
  <c r="T5726"/>
  <c r="X5726" s="1"/>
  <c r="I5727"/>
  <c r="J5727" s="1"/>
  <c r="N5727"/>
  <c r="O5727" s="1"/>
  <c r="S5727"/>
  <c r="T5727" s="1"/>
  <c r="X5727" s="1"/>
  <c r="I5728"/>
  <c r="J5728"/>
  <c r="N5728"/>
  <c r="O5728"/>
  <c r="S5728"/>
  <c r="T5728"/>
  <c r="X5728" s="1"/>
  <c r="I5729"/>
  <c r="J5729" s="1"/>
  <c r="N5729"/>
  <c r="O5729" s="1"/>
  <c r="S5729"/>
  <c r="T5729" s="1"/>
  <c r="X5729" s="1"/>
  <c r="I5730"/>
  <c r="J5730"/>
  <c r="N5730"/>
  <c r="O5730"/>
  <c r="S5730"/>
  <c r="T5730"/>
  <c r="X5730" s="1"/>
  <c r="I5731"/>
  <c r="J5731" s="1"/>
  <c r="N5731"/>
  <c r="O5731" s="1"/>
  <c r="S5731"/>
  <c r="T5731" s="1"/>
  <c r="X5731" s="1"/>
  <c r="F5732"/>
  <c r="G5732"/>
  <c r="H5732"/>
  <c r="L5732"/>
  <c r="M5732"/>
  <c r="Q5732"/>
  <c r="R5732"/>
  <c r="U5732"/>
  <c r="V5732"/>
  <c r="W5732"/>
  <c r="I5733"/>
  <c r="I5732" s="1"/>
  <c r="J5732" s="1"/>
  <c r="N5733"/>
  <c r="N5732" s="1"/>
  <c r="S5733"/>
  <c r="S5732" s="1"/>
  <c r="I5734"/>
  <c r="J5734"/>
  <c r="N5734"/>
  <c r="O5734"/>
  <c r="S5734"/>
  <c r="T5734"/>
  <c r="X5734" s="1"/>
  <c r="I5735"/>
  <c r="J5735" s="1"/>
  <c r="N5735"/>
  <c r="O5735" s="1"/>
  <c r="S5735"/>
  <c r="T5735" s="1"/>
  <c r="X5735" s="1"/>
  <c r="F5736"/>
  <c r="G5736"/>
  <c r="H5736"/>
  <c r="L5736"/>
  <c r="M5736"/>
  <c r="Q5736"/>
  <c r="R5736"/>
  <c r="U5736"/>
  <c r="V5736"/>
  <c r="W5736"/>
  <c r="I5737"/>
  <c r="I5736" s="1"/>
  <c r="J5736" s="1"/>
  <c r="N5737"/>
  <c r="N5736" s="1"/>
  <c r="S5737"/>
  <c r="S5736" s="1"/>
  <c r="I5738"/>
  <c r="J5738"/>
  <c r="N5738"/>
  <c r="O5738"/>
  <c r="S5738"/>
  <c r="T5738"/>
  <c r="X5738" s="1"/>
  <c r="I5739"/>
  <c r="J5739" s="1"/>
  <c r="N5739"/>
  <c r="O5739" s="1"/>
  <c r="S5739"/>
  <c r="T5739" s="1"/>
  <c r="X5739" s="1"/>
  <c r="I5740"/>
  <c r="J5740"/>
  <c r="N5740"/>
  <c r="O5740"/>
  <c r="S5740"/>
  <c r="T5740"/>
  <c r="X5740" s="1"/>
  <c r="F5741"/>
  <c r="G5741"/>
  <c r="H5741"/>
  <c r="L5741"/>
  <c r="M5741"/>
  <c r="Q5741"/>
  <c r="R5741"/>
  <c r="U5741"/>
  <c r="V5741"/>
  <c r="W5741"/>
  <c r="I5742"/>
  <c r="I5741" s="1"/>
  <c r="J5741" s="1"/>
  <c r="J5742"/>
  <c r="N5742"/>
  <c r="N5741" s="1"/>
  <c r="O5742"/>
  <c r="S5742"/>
  <c r="S5741" s="1"/>
  <c r="T5742"/>
  <c r="T5741" s="1"/>
  <c r="X5741" s="1"/>
  <c r="I5743"/>
  <c r="J5743" s="1"/>
  <c r="N5743"/>
  <c r="O5743" s="1"/>
  <c r="S5743"/>
  <c r="T5743" s="1"/>
  <c r="X5743" s="1"/>
  <c r="I5744"/>
  <c r="J5744"/>
  <c r="X5744"/>
  <c r="J5745"/>
  <c r="I5746"/>
  <c r="J5746"/>
  <c r="N5746"/>
  <c r="O5746"/>
  <c r="S5746"/>
  <c r="T5746"/>
  <c r="X5746" s="1"/>
  <c r="J5747"/>
  <c r="J5748"/>
  <c r="J5749"/>
  <c r="G5750"/>
  <c r="K5750"/>
  <c r="M5750"/>
  <c r="R5750"/>
  <c r="V5750"/>
  <c r="J5754"/>
  <c r="B5757"/>
  <c r="B5759"/>
  <c r="E5759"/>
  <c r="F5759"/>
  <c r="B5760"/>
  <c r="F5760"/>
  <c r="B5762"/>
  <c r="F5762"/>
  <c r="B5763"/>
  <c r="C5769"/>
  <c r="C5770"/>
  <c r="F5773"/>
  <c r="G5773"/>
  <c r="H5773"/>
  <c r="L5773"/>
  <c r="M5773"/>
  <c r="X5773"/>
  <c r="I5774"/>
  <c r="I5773" s="1"/>
  <c r="N5774"/>
  <c r="N5773" s="1"/>
  <c r="X5774"/>
  <c r="I5775"/>
  <c r="J5775"/>
  <c r="N5775"/>
  <c r="O5775"/>
  <c r="X5775"/>
  <c r="F5776"/>
  <c r="G5776"/>
  <c r="H5776"/>
  <c r="L5776"/>
  <c r="M5776"/>
  <c r="X5776"/>
  <c r="I5777"/>
  <c r="I5776" s="1"/>
  <c r="J5776" s="1"/>
  <c r="N5777"/>
  <c r="N5776" s="1"/>
  <c r="X5777"/>
  <c r="I5778"/>
  <c r="J5778"/>
  <c r="N5778"/>
  <c r="O5778"/>
  <c r="X5778"/>
  <c r="I5779"/>
  <c r="J5779" s="1"/>
  <c r="N5779"/>
  <c r="O5779" s="1"/>
  <c r="X5779"/>
  <c r="I5780"/>
  <c r="J5780"/>
  <c r="N5780"/>
  <c r="O5780"/>
  <c r="X5780"/>
  <c r="I5781"/>
  <c r="J5781" s="1"/>
  <c r="N5781"/>
  <c r="O5781" s="1"/>
  <c r="X5781"/>
  <c r="F5782"/>
  <c r="G5782"/>
  <c r="H5782"/>
  <c r="L5782"/>
  <c r="L5889" s="1"/>
  <c r="M5782"/>
  <c r="X5782"/>
  <c r="I5783"/>
  <c r="J5783"/>
  <c r="N5783"/>
  <c r="O5783"/>
  <c r="X5783"/>
  <c r="I5784"/>
  <c r="I5782" s="1"/>
  <c r="J5782" s="1"/>
  <c r="N5784"/>
  <c r="N5782" s="1"/>
  <c r="X5784"/>
  <c r="I5785"/>
  <c r="J5785"/>
  <c r="N5785"/>
  <c r="O5785"/>
  <c r="X5785"/>
  <c r="I5786"/>
  <c r="J5786" s="1"/>
  <c r="N5786"/>
  <c r="O5786" s="1"/>
  <c r="X5786"/>
  <c r="I5787"/>
  <c r="J5787"/>
  <c r="N5787"/>
  <c r="O5787"/>
  <c r="X5787"/>
  <c r="I5788"/>
  <c r="J5788" s="1"/>
  <c r="N5788"/>
  <c r="O5788" s="1"/>
  <c r="X5788"/>
  <c r="I5789"/>
  <c r="J5789"/>
  <c r="N5789"/>
  <c r="O5789"/>
  <c r="X5789"/>
  <c r="I5790"/>
  <c r="J5790" s="1"/>
  <c r="N5790"/>
  <c r="O5790" s="1"/>
  <c r="X5790"/>
  <c r="F5791"/>
  <c r="G5791"/>
  <c r="H5791"/>
  <c r="L5791"/>
  <c r="M5791"/>
  <c r="Q5791"/>
  <c r="Q5889" s="1"/>
  <c r="R5791"/>
  <c r="U5791"/>
  <c r="U5889" s="1"/>
  <c r="V5791"/>
  <c r="W5791"/>
  <c r="W5889" s="1"/>
  <c r="I5792"/>
  <c r="I5791" s="1"/>
  <c r="J5791" s="1"/>
  <c r="N5792"/>
  <c r="N5791" s="1"/>
  <c r="S5792"/>
  <c r="S5791" s="1"/>
  <c r="I5793"/>
  <c r="J5793"/>
  <c r="N5793"/>
  <c r="O5793"/>
  <c r="S5793"/>
  <c r="T5793"/>
  <c r="X5793" s="1"/>
  <c r="I5794"/>
  <c r="J5794" s="1"/>
  <c r="N5794"/>
  <c r="O5794" s="1"/>
  <c r="S5794"/>
  <c r="T5794" s="1"/>
  <c r="X5794" s="1"/>
  <c r="I5795"/>
  <c r="J5795"/>
  <c r="N5795"/>
  <c r="O5795"/>
  <c r="S5795"/>
  <c r="T5795"/>
  <c r="X5795" s="1"/>
  <c r="I5796"/>
  <c r="J5796" s="1"/>
  <c r="N5796"/>
  <c r="O5796" s="1"/>
  <c r="S5796"/>
  <c r="T5796" s="1"/>
  <c r="X5796" s="1"/>
  <c r="I5797"/>
  <c r="J5797"/>
  <c r="N5797"/>
  <c r="O5797"/>
  <c r="S5797"/>
  <c r="T5797"/>
  <c r="X5797" s="1"/>
  <c r="I5798"/>
  <c r="J5798" s="1"/>
  <c r="N5798"/>
  <c r="O5798" s="1"/>
  <c r="S5798"/>
  <c r="T5798" s="1"/>
  <c r="X5798" s="1"/>
  <c r="I5799"/>
  <c r="J5799"/>
  <c r="N5799"/>
  <c r="O5799"/>
  <c r="S5799"/>
  <c r="T5799"/>
  <c r="X5799" s="1"/>
  <c r="I5800"/>
  <c r="J5800" s="1"/>
  <c r="N5800"/>
  <c r="O5800" s="1"/>
  <c r="X5800"/>
  <c r="I5801"/>
  <c r="J5801"/>
  <c r="N5801"/>
  <c r="O5801"/>
  <c r="X5801"/>
  <c r="I5802"/>
  <c r="J5802" s="1"/>
  <c r="N5802"/>
  <c r="O5802" s="1"/>
  <c r="X5802"/>
  <c r="I5803"/>
  <c r="J5803"/>
  <c r="N5803"/>
  <c r="O5803"/>
  <c r="S5803"/>
  <c r="T5803"/>
  <c r="X5803" s="1"/>
  <c r="I5804"/>
  <c r="J5804" s="1"/>
  <c r="N5804"/>
  <c r="O5804" s="1"/>
  <c r="X5804"/>
  <c r="I5805"/>
  <c r="J5805"/>
  <c r="N5805"/>
  <c r="O5805"/>
  <c r="S5805"/>
  <c r="T5805"/>
  <c r="X5805" s="1"/>
  <c r="I5806"/>
  <c r="J5806" s="1"/>
  <c r="N5806"/>
  <c r="O5806" s="1"/>
  <c r="S5806"/>
  <c r="T5806" s="1"/>
  <c r="X5806" s="1"/>
  <c r="I5807"/>
  <c r="J5807"/>
  <c r="N5807"/>
  <c r="O5807"/>
  <c r="X5807"/>
  <c r="I5808"/>
  <c r="J5808" s="1"/>
  <c r="N5808"/>
  <c r="O5808" s="1"/>
  <c r="S5808"/>
  <c r="T5808" s="1"/>
  <c r="X5808" s="1"/>
  <c r="F5809"/>
  <c r="G5809"/>
  <c r="H5809"/>
  <c r="L5809"/>
  <c r="M5809"/>
  <c r="X5809"/>
  <c r="I5810"/>
  <c r="J5810"/>
  <c r="N5810"/>
  <c r="O5810"/>
  <c r="X5810"/>
  <c r="I5811"/>
  <c r="I5809" s="1"/>
  <c r="J5809" s="1"/>
  <c r="N5811"/>
  <c r="N5809" s="1"/>
  <c r="X5811"/>
  <c r="I5812"/>
  <c r="J5812"/>
  <c r="N5812"/>
  <c r="O5812"/>
  <c r="X5812"/>
  <c r="F5813"/>
  <c r="F5889" s="1"/>
  <c r="G5813"/>
  <c r="H5813"/>
  <c r="H5889" s="1"/>
  <c r="L5813"/>
  <c r="M5813"/>
  <c r="X5813"/>
  <c r="I5814"/>
  <c r="I5813" s="1"/>
  <c r="J5813" s="1"/>
  <c r="N5814"/>
  <c r="N5813" s="1"/>
  <c r="X5814"/>
  <c r="I5815"/>
  <c r="J5815"/>
  <c r="N5815"/>
  <c r="O5815"/>
  <c r="X5815"/>
  <c r="I5816"/>
  <c r="J5816" s="1"/>
  <c r="N5816"/>
  <c r="O5816" s="1"/>
  <c r="X5816"/>
  <c r="I5817"/>
  <c r="J5817"/>
  <c r="N5817"/>
  <c r="O5817"/>
  <c r="X5817"/>
  <c r="I5818"/>
  <c r="J5818" s="1"/>
  <c r="N5818"/>
  <c r="O5818" s="1"/>
  <c r="X5818"/>
  <c r="F5819"/>
  <c r="G5819"/>
  <c r="H5819"/>
  <c r="L5819"/>
  <c r="M5819"/>
  <c r="X5819"/>
  <c r="I5820"/>
  <c r="J5820"/>
  <c r="N5820"/>
  <c r="O5820"/>
  <c r="X5820"/>
  <c r="I5821"/>
  <c r="I5819" s="1"/>
  <c r="J5819" s="1"/>
  <c r="N5821"/>
  <c r="N5819" s="1"/>
  <c r="X5821"/>
  <c r="I5822"/>
  <c r="J5822"/>
  <c r="N5822"/>
  <c r="O5822"/>
  <c r="X5822"/>
  <c r="I5823"/>
  <c r="J5823" s="1"/>
  <c r="N5823"/>
  <c r="O5823" s="1"/>
  <c r="X5823"/>
  <c r="I5824"/>
  <c r="J5824"/>
  <c r="N5824"/>
  <c r="O5824"/>
  <c r="X5824"/>
  <c r="I5825"/>
  <c r="J5825" s="1"/>
  <c r="N5825"/>
  <c r="O5825" s="1"/>
  <c r="X5825"/>
  <c r="F5826"/>
  <c r="G5826"/>
  <c r="H5826"/>
  <c r="L5826"/>
  <c r="M5826"/>
  <c r="X5826"/>
  <c r="I5827"/>
  <c r="J5827"/>
  <c r="N5827"/>
  <c r="O5827"/>
  <c r="X5827"/>
  <c r="I5828"/>
  <c r="I5826" s="1"/>
  <c r="J5826" s="1"/>
  <c r="N5828"/>
  <c r="N5826" s="1"/>
  <c r="X5828"/>
  <c r="I5829"/>
  <c r="J5829"/>
  <c r="N5829"/>
  <c r="O5829"/>
  <c r="X5829"/>
  <c r="I5830"/>
  <c r="J5830" s="1"/>
  <c r="N5830"/>
  <c r="O5830" s="1"/>
  <c r="X5830"/>
  <c r="I5831"/>
  <c r="J5831"/>
  <c r="N5831"/>
  <c r="O5831"/>
  <c r="X5831"/>
  <c r="I5832"/>
  <c r="J5832" s="1"/>
  <c r="N5832"/>
  <c r="O5832" s="1"/>
  <c r="X5832"/>
  <c r="I5833"/>
  <c r="J5833"/>
  <c r="N5833"/>
  <c r="O5833"/>
  <c r="X5833"/>
  <c r="I5834"/>
  <c r="J5834" s="1"/>
  <c r="N5834"/>
  <c r="O5834" s="1"/>
  <c r="X5834"/>
  <c r="F5835"/>
  <c r="G5835"/>
  <c r="H5835"/>
  <c r="X5835"/>
  <c r="I5836"/>
  <c r="J5836"/>
  <c r="X5836"/>
  <c r="I5837"/>
  <c r="I5835" s="1"/>
  <c r="J5835" s="1"/>
  <c r="X5837"/>
  <c r="I5838"/>
  <c r="J5838"/>
  <c r="X5838"/>
  <c r="I5839"/>
  <c r="J5839" s="1"/>
  <c r="X5839"/>
  <c r="I5840"/>
  <c r="J5840"/>
  <c r="X5840"/>
  <c r="I5841"/>
  <c r="J5841" s="1"/>
  <c r="X5841"/>
  <c r="I5842"/>
  <c r="J5842"/>
  <c r="N5842"/>
  <c r="O5842"/>
  <c r="S5842"/>
  <c r="T5842"/>
  <c r="X5842" s="1"/>
  <c r="I5843"/>
  <c r="J5843" s="1"/>
  <c r="N5843"/>
  <c r="O5843" s="1"/>
  <c r="X5843"/>
  <c r="I5844"/>
  <c r="J5844"/>
  <c r="X5844"/>
  <c r="F5845"/>
  <c r="G5845"/>
  <c r="H5845"/>
  <c r="L5845"/>
  <c r="M5845"/>
  <c r="Q5845"/>
  <c r="R5845"/>
  <c r="U5845"/>
  <c r="V5845"/>
  <c r="W5845"/>
  <c r="I5846"/>
  <c r="I5845" s="1"/>
  <c r="J5845" s="1"/>
  <c r="J5846"/>
  <c r="N5846"/>
  <c r="N5845" s="1"/>
  <c r="O5846"/>
  <c r="S5846"/>
  <c r="S5845" s="1"/>
  <c r="T5846"/>
  <c r="I5847"/>
  <c r="J5847" s="1"/>
  <c r="N5847"/>
  <c r="O5847" s="1"/>
  <c r="S5847"/>
  <c r="T5847" s="1"/>
  <c r="X5847" s="1"/>
  <c r="I5848"/>
  <c r="J5848"/>
  <c r="N5848"/>
  <c r="O5848"/>
  <c r="S5848"/>
  <c r="T5848"/>
  <c r="X5848" s="1"/>
  <c r="I5849"/>
  <c r="J5849" s="1"/>
  <c r="N5849"/>
  <c r="O5849" s="1"/>
  <c r="S5849"/>
  <c r="T5849" s="1"/>
  <c r="X5849" s="1"/>
  <c r="I5850"/>
  <c r="J5850"/>
  <c r="N5850"/>
  <c r="O5850"/>
  <c r="S5850"/>
  <c r="T5850"/>
  <c r="X5850" s="1"/>
  <c r="I5851"/>
  <c r="J5851" s="1"/>
  <c r="N5851"/>
  <c r="O5851" s="1"/>
  <c r="S5851"/>
  <c r="T5851" s="1"/>
  <c r="X5851" s="1"/>
  <c r="F5852"/>
  <c r="G5852"/>
  <c r="H5852"/>
  <c r="L5852"/>
  <c r="M5852"/>
  <c r="Q5852"/>
  <c r="R5852"/>
  <c r="U5852"/>
  <c r="V5852"/>
  <c r="W5852"/>
  <c r="I5853"/>
  <c r="I5852" s="1"/>
  <c r="J5852" s="1"/>
  <c r="N5853"/>
  <c r="N5852" s="1"/>
  <c r="S5853"/>
  <c r="S5852" s="1"/>
  <c r="I5854"/>
  <c r="J5854"/>
  <c r="N5854"/>
  <c r="O5854"/>
  <c r="S5854"/>
  <c r="T5854"/>
  <c r="X5854" s="1"/>
  <c r="I5855"/>
  <c r="J5855" s="1"/>
  <c r="N5855"/>
  <c r="O5855" s="1"/>
  <c r="S5855"/>
  <c r="T5855" s="1"/>
  <c r="X5855" s="1"/>
  <c r="I5856"/>
  <c r="J5856"/>
  <c r="N5856"/>
  <c r="O5856"/>
  <c r="S5856"/>
  <c r="T5856"/>
  <c r="X5856" s="1"/>
  <c r="I5857"/>
  <c r="J5857" s="1"/>
  <c r="N5857"/>
  <c r="O5857" s="1"/>
  <c r="S5857"/>
  <c r="T5857" s="1"/>
  <c r="X5857" s="1"/>
  <c r="I5858"/>
  <c r="J5858"/>
  <c r="N5858"/>
  <c r="O5858"/>
  <c r="S5858"/>
  <c r="T5858"/>
  <c r="X5858" s="1"/>
  <c r="F5859"/>
  <c r="G5859"/>
  <c r="H5859"/>
  <c r="X5859"/>
  <c r="I5860"/>
  <c r="I5859" s="1"/>
  <c r="J5859" s="1"/>
  <c r="X5860"/>
  <c r="I5861"/>
  <c r="J5861"/>
  <c r="X5861"/>
  <c r="I5862"/>
  <c r="J5862" s="1"/>
  <c r="N5862"/>
  <c r="O5862" s="1"/>
  <c r="S5862"/>
  <c r="T5862" s="1"/>
  <c r="X5862" s="1"/>
  <c r="F5863"/>
  <c r="G5863"/>
  <c r="H5863"/>
  <c r="L5863"/>
  <c r="M5863"/>
  <c r="Q5863"/>
  <c r="R5863"/>
  <c r="U5863"/>
  <c r="V5863"/>
  <c r="W5863"/>
  <c r="I5864"/>
  <c r="I5863" s="1"/>
  <c r="J5863" s="1"/>
  <c r="N5864"/>
  <c r="N5863" s="1"/>
  <c r="S5864"/>
  <c r="S5863" s="1"/>
  <c r="I5865"/>
  <c r="J5865"/>
  <c r="N5865"/>
  <c r="O5865"/>
  <c r="S5865"/>
  <c r="T5865"/>
  <c r="X5865" s="1"/>
  <c r="I5866"/>
  <c r="J5866" s="1"/>
  <c r="N5866"/>
  <c r="O5866" s="1"/>
  <c r="S5866"/>
  <c r="T5866" s="1"/>
  <c r="X5866" s="1"/>
  <c r="I5867"/>
  <c r="J5867"/>
  <c r="N5867"/>
  <c r="O5867"/>
  <c r="S5867"/>
  <c r="T5867"/>
  <c r="X5867" s="1"/>
  <c r="I5868"/>
  <c r="J5868" s="1"/>
  <c r="N5868"/>
  <c r="O5868" s="1"/>
  <c r="S5868"/>
  <c r="T5868" s="1"/>
  <c r="X5868" s="1"/>
  <c r="I5869"/>
  <c r="J5869"/>
  <c r="N5869"/>
  <c r="O5869"/>
  <c r="S5869"/>
  <c r="T5869"/>
  <c r="X5869" s="1"/>
  <c r="I5870"/>
  <c r="J5870" s="1"/>
  <c r="N5870"/>
  <c r="O5870" s="1"/>
  <c r="S5870"/>
  <c r="T5870" s="1"/>
  <c r="X5870" s="1"/>
  <c r="F5871"/>
  <c r="G5871"/>
  <c r="H5871"/>
  <c r="L5871"/>
  <c r="M5871"/>
  <c r="Q5871"/>
  <c r="R5871"/>
  <c r="U5871"/>
  <c r="V5871"/>
  <c r="W5871"/>
  <c r="I5872"/>
  <c r="I5871" s="1"/>
  <c r="J5871" s="1"/>
  <c r="N5872"/>
  <c r="N5871" s="1"/>
  <c r="S5872"/>
  <c r="S5871" s="1"/>
  <c r="I5873"/>
  <c r="J5873"/>
  <c r="N5873"/>
  <c r="O5873"/>
  <c r="S5873"/>
  <c r="T5873"/>
  <c r="X5873" s="1"/>
  <c r="I5874"/>
  <c r="J5874" s="1"/>
  <c r="N5874"/>
  <c r="O5874" s="1"/>
  <c r="S5874"/>
  <c r="T5874" s="1"/>
  <c r="X5874" s="1"/>
  <c r="F5875"/>
  <c r="G5875"/>
  <c r="H5875"/>
  <c r="L5875"/>
  <c r="M5875"/>
  <c r="Q5875"/>
  <c r="R5875"/>
  <c r="U5875"/>
  <c r="V5875"/>
  <c r="W5875"/>
  <c r="I5876"/>
  <c r="I5875" s="1"/>
  <c r="J5875" s="1"/>
  <c r="N5876"/>
  <c r="N5875" s="1"/>
  <c r="S5876"/>
  <c r="S5875" s="1"/>
  <c r="I5877"/>
  <c r="J5877"/>
  <c r="N5877"/>
  <c r="O5877"/>
  <c r="S5877"/>
  <c r="T5877"/>
  <c r="X5877" s="1"/>
  <c r="I5878"/>
  <c r="J5878" s="1"/>
  <c r="N5878"/>
  <c r="O5878" s="1"/>
  <c r="S5878"/>
  <c r="T5878" s="1"/>
  <c r="X5878" s="1"/>
  <c r="I5879"/>
  <c r="J5879"/>
  <c r="N5879"/>
  <c r="O5879"/>
  <c r="S5879"/>
  <c r="T5879"/>
  <c r="X5879" s="1"/>
  <c r="F5880"/>
  <c r="G5880"/>
  <c r="H5880"/>
  <c r="L5880"/>
  <c r="M5880"/>
  <c r="Q5880"/>
  <c r="R5880"/>
  <c r="U5880"/>
  <c r="V5880"/>
  <c r="W5880"/>
  <c r="I5881"/>
  <c r="I5880" s="1"/>
  <c r="J5880" s="1"/>
  <c r="J5881"/>
  <c r="N5881"/>
  <c r="N5880" s="1"/>
  <c r="O5881"/>
  <c r="S5881"/>
  <c r="S5880" s="1"/>
  <c r="T5881"/>
  <c r="T5880" s="1"/>
  <c r="X5880" s="1"/>
  <c r="I5882"/>
  <c r="J5882" s="1"/>
  <c r="N5882"/>
  <c r="O5882" s="1"/>
  <c r="S5882"/>
  <c r="T5882" s="1"/>
  <c r="X5882" s="1"/>
  <c r="I5883"/>
  <c r="J5883"/>
  <c r="X5883"/>
  <c r="J5884"/>
  <c r="I5885"/>
  <c r="J5885"/>
  <c r="N5885"/>
  <c r="O5885"/>
  <c r="S5885"/>
  <c r="T5885"/>
  <c r="X5885" s="1"/>
  <c r="J5886"/>
  <c r="J5887"/>
  <c r="J5888"/>
  <c r="G5889"/>
  <c r="K5889"/>
  <c r="M5889"/>
  <c r="R5889"/>
  <c r="V5889"/>
  <c r="J5893"/>
  <c r="B5896"/>
  <c r="B5898"/>
  <c r="E5898"/>
  <c r="F5898"/>
  <c r="B5899"/>
  <c r="F5899"/>
  <c r="B5901"/>
  <c r="F5901"/>
  <c r="B5902"/>
  <c r="C5908"/>
  <c r="C5909"/>
  <c r="F5912"/>
  <c r="F6028" s="1"/>
  <c r="G5912"/>
  <c r="H5912"/>
  <c r="H6028" s="1"/>
  <c r="L5912"/>
  <c r="M5912"/>
  <c r="X5912"/>
  <c r="I5913"/>
  <c r="I5912" s="1"/>
  <c r="N5913"/>
  <c r="N5912" s="1"/>
  <c r="X5913"/>
  <c r="I5914"/>
  <c r="J5914"/>
  <c r="N5914"/>
  <c r="O5914"/>
  <c r="X5914"/>
  <c r="F5915"/>
  <c r="G5915"/>
  <c r="H5915"/>
  <c r="L5915"/>
  <c r="M5915"/>
  <c r="X5915"/>
  <c r="I5916"/>
  <c r="I5915" s="1"/>
  <c r="J5915" s="1"/>
  <c r="N5916"/>
  <c r="N5915" s="1"/>
  <c r="X5916"/>
  <c r="I5917"/>
  <c r="J5917"/>
  <c r="N5917"/>
  <c r="O5917"/>
  <c r="X5917"/>
  <c r="I5918"/>
  <c r="J5918" s="1"/>
  <c r="N5918"/>
  <c r="O5918" s="1"/>
  <c r="X5918"/>
  <c r="I5919"/>
  <c r="J5919"/>
  <c r="N5919"/>
  <c r="O5919"/>
  <c r="X5919"/>
  <c r="I5920"/>
  <c r="J5920" s="1"/>
  <c r="N5920"/>
  <c r="O5920" s="1"/>
  <c r="X5920"/>
  <c r="F5921"/>
  <c r="G5921"/>
  <c r="H5921"/>
  <c r="L5921"/>
  <c r="L6028" s="1"/>
  <c r="M5921"/>
  <c r="X5921"/>
  <c r="I5922"/>
  <c r="J5922"/>
  <c r="N5922"/>
  <c r="O5922"/>
  <c r="X5922"/>
  <c r="I5923"/>
  <c r="I5921" s="1"/>
  <c r="J5921" s="1"/>
  <c r="N5923"/>
  <c r="N5921" s="1"/>
  <c r="X5923"/>
  <c r="I5924"/>
  <c r="J5924"/>
  <c r="N5924"/>
  <c r="O5924"/>
  <c r="X5924"/>
  <c r="I5925"/>
  <c r="J5925" s="1"/>
  <c r="N5925"/>
  <c r="O5925" s="1"/>
  <c r="X5925"/>
  <c r="I5926"/>
  <c r="J5926"/>
  <c r="N5926"/>
  <c r="O5926"/>
  <c r="X5926"/>
  <c r="I5927"/>
  <c r="J5927" s="1"/>
  <c r="N5927"/>
  <c r="O5927" s="1"/>
  <c r="X5927"/>
  <c r="I5928"/>
  <c r="J5928"/>
  <c r="N5928"/>
  <c r="O5928"/>
  <c r="X5928"/>
  <c r="I5929"/>
  <c r="J5929" s="1"/>
  <c r="N5929"/>
  <c r="O5929" s="1"/>
  <c r="X5929"/>
  <c r="F5930"/>
  <c r="G5930"/>
  <c r="H5930"/>
  <c r="L5930"/>
  <c r="M5930"/>
  <c r="Q5930"/>
  <c r="Q6028" s="1"/>
  <c r="R5930"/>
  <c r="U5930"/>
  <c r="U6028" s="1"/>
  <c r="V5930"/>
  <c r="W5930"/>
  <c r="W6028" s="1"/>
  <c r="I5931"/>
  <c r="I5930" s="1"/>
  <c r="J5930" s="1"/>
  <c r="N5931"/>
  <c r="N5930" s="1"/>
  <c r="S5931"/>
  <c r="S5930" s="1"/>
  <c r="I5932"/>
  <c r="J5932"/>
  <c r="N5932"/>
  <c r="O5932"/>
  <c r="S5932"/>
  <c r="T5932"/>
  <c r="X5932" s="1"/>
  <c r="I5933"/>
  <c r="J5933" s="1"/>
  <c r="N5933"/>
  <c r="O5933" s="1"/>
  <c r="S5933"/>
  <c r="T5933" s="1"/>
  <c r="X5933" s="1"/>
  <c r="I5934"/>
  <c r="J5934"/>
  <c r="N5934"/>
  <c r="O5934"/>
  <c r="S5934"/>
  <c r="T5934"/>
  <c r="X5934" s="1"/>
  <c r="I5935"/>
  <c r="J5935" s="1"/>
  <c r="N5935"/>
  <c r="O5935" s="1"/>
  <c r="S5935"/>
  <c r="T5935" s="1"/>
  <c r="X5935" s="1"/>
  <c r="I5936"/>
  <c r="J5936"/>
  <c r="N5936"/>
  <c r="O5936"/>
  <c r="S5936"/>
  <c r="T5936"/>
  <c r="X5936" s="1"/>
  <c r="I5937"/>
  <c r="J5937" s="1"/>
  <c r="N5937"/>
  <c r="O5937" s="1"/>
  <c r="S5937"/>
  <c r="T5937" s="1"/>
  <c r="X5937" s="1"/>
  <c r="I5938"/>
  <c r="J5938"/>
  <c r="N5938"/>
  <c r="O5938"/>
  <c r="S5938"/>
  <c r="T5938"/>
  <c r="X5938" s="1"/>
  <c r="I5939"/>
  <c r="J5939" s="1"/>
  <c r="N5939"/>
  <c r="O5939" s="1"/>
  <c r="X5939"/>
  <c r="I5940"/>
  <c r="J5940"/>
  <c r="N5940"/>
  <c r="O5940"/>
  <c r="X5940"/>
  <c r="I5941"/>
  <c r="J5941" s="1"/>
  <c r="N5941"/>
  <c r="O5941" s="1"/>
  <c r="X5941"/>
  <c r="I5942"/>
  <c r="J5942"/>
  <c r="N5942"/>
  <c r="O5942"/>
  <c r="S5942"/>
  <c r="T5942"/>
  <c r="X5942" s="1"/>
  <c r="I5943"/>
  <c r="J5943" s="1"/>
  <c r="N5943"/>
  <c r="O5943" s="1"/>
  <c r="X5943"/>
  <c r="I5944"/>
  <c r="J5944"/>
  <c r="N5944"/>
  <c r="O5944"/>
  <c r="S5944"/>
  <c r="T5944"/>
  <c r="X5944" s="1"/>
  <c r="I5945"/>
  <c r="J5945" s="1"/>
  <c r="N5945"/>
  <c r="O5945" s="1"/>
  <c r="S5945"/>
  <c r="T5945" s="1"/>
  <c r="X5945" s="1"/>
  <c r="I5946"/>
  <c r="J5946"/>
  <c r="N5946"/>
  <c r="O5946"/>
  <c r="X5946"/>
  <c r="I5947"/>
  <c r="J5947" s="1"/>
  <c r="N5947"/>
  <c r="O5947" s="1"/>
  <c r="S5947"/>
  <c r="T5947" s="1"/>
  <c r="X5947" s="1"/>
  <c r="F5948"/>
  <c r="G5948"/>
  <c r="H5948"/>
  <c r="L5948"/>
  <c r="M5948"/>
  <c r="X5948"/>
  <c r="I5949"/>
  <c r="J5949"/>
  <c r="N5949"/>
  <c r="O5949"/>
  <c r="X5949"/>
  <c r="I5950"/>
  <c r="I5948" s="1"/>
  <c r="J5948" s="1"/>
  <c r="N5950"/>
  <c r="N5948" s="1"/>
  <c r="X5950"/>
  <c r="I5951"/>
  <c r="J5951"/>
  <c r="N5951"/>
  <c r="O5951"/>
  <c r="X5951"/>
  <c r="F5952"/>
  <c r="G5952"/>
  <c r="H5952"/>
  <c r="L5952"/>
  <c r="M5952"/>
  <c r="X5952"/>
  <c r="I5953"/>
  <c r="I5952" s="1"/>
  <c r="J5952" s="1"/>
  <c r="N5953"/>
  <c r="N5952" s="1"/>
  <c r="X5953"/>
  <c r="I5954"/>
  <c r="J5954"/>
  <c r="N5954"/>
  <c r="O5954"/>
  <c r="X5954"/>
  <c r="I5955"/>
  <c r="J5955" s="1"/>
  <c r="N5955"/>
  <c r="O5955" s="1"/>
  <c r="X5955"/>
  <c r="I5956"/>
  <c r="J5956"/>
  <c r="N5956"/>
  <c r="O5956"/>
  <c r="X5956"/>
  <c r="I5957"/>
  <c r="J5957" s="1"/>
  <c r="N5957"/>
  <c r="O5957" s="1"/>
  <c r="X5957"/>
  <c r="F5958"/>
  <c r="G5958"/>
  <c r="H5958"/>
  <c r="L5958"/>
  <c r="M5958"/>
  <c r="X5958"/>
  <c r="I5959"/>
  <c r="J5959"/>
  <c r="N5959"/>
  <c r="O5959"/>
  <c r="X5959"/>
  <c r="I5960"/>
  <c r="I5958" s="1"/>
  <c r="J5958" s="1"/>
  <c r="N5960"/>
  <c r="N5958" s="1"/>
  <c r="X5960"/>
  <c r="I5961"/>
  <c r="J5961"/>
  <c r="N5961"/>
  <c r="O5961"/>
  <c r="X5961"/>
  <c r="I5962"/>
  <c r="J5962" s="1"/>
  <c r="N5962"/>
  <c r="O5962" s="1"/>
  <c r="X5962"/>
  <c r="I5963"/>
  <c r="J5963"/>
  <c r="N5963"/>
  <c r="O5963"/>
  <c r="X5963"/>
  <c r="I5964"/>
  <c r="J5964" s="1"/>
  <c r="N5964"/>
  <c r="O5964" s="1"/>
  <c r="X5964"/>
  <c r="F5965"/>
  <c r="G5965"/>
  <c r="H5965"/>
  <c r="L5965"/>
  <c r="M5965"/>
  <c r="X5965"/>
  <c r="I5966"/>
  <c r="J5966"/>
  <c r="N5966"/>
  <c r="O5966"/>
  <c r="X5966"/>
  <c r="I5967"/>
  <c r="I5965" s="1"/>
  <c r="J5965" s="1"/>
  <c r="N5967"/>
  <c r="N5965" s="1"/>
  <c r="X5967"/>
  <c r="I5968"/>
  <c r="J5968"/>
  <c r="N5968"/>
  <c r="O5968"/>
  <c r="X5968"/>
  <c r="I5969"/>
  <c r="J5969" s="1"/>
  <c r="N5969"/>
  <c r="O5969" s="1"/>
  <c r="X5969"/>
  <c r="I5970"/>
  <c r="J5970"/>
  <c r="N5970"/>
  <c r="O5970"/>
  <c r="X5970"/>
  <c r="I5971"/>
  <c r="J5971" s="1"/>
  <c r="N5971"/>
  <c r="O5971" s="1"/>
  <c r="X5971"/>
  <c r="I5972"/>
  <c r="J5972"/>
  <c r="N5972"/>
  <c r="O5972"/>
  <c r="X5972"/>
  <c r="I5973"/>
  <c r="J5973" s="1"/>
  <c r="N5973"/>
  <c r="O5973" s="1"/>
  <c r="X5973"/>
  <c r="F5974"/>
  <c r="G5974"/>
  <c r="H5974"/>
  <c r="X5974"/>
  <c r="I5975"/>
  <c r="J5975"/>
  <c r="X5975"/>
  <c r="I5976"/>
  <c r="I5974" s="1"/>
  <c r="J5974" s="1"/>
  <c r="X5976"/>
  <c r="I5977"/>
  <c r="J5977"/>
  <c r="X5977"/>
  <c r="I5978"/>
  <c r="J5978" s="1"/>
  <c r="X5978"/>
  <c r="I5979"/>
  <c r="J5979"/>
  <c r="X5979"/>
  <c r="I5980"/>
  <c r="J5980" s="1"/>
  <c r="X5980"/>
  <c r="I5981"/>
  <c r="J5981"/>
  <c r="N5981"/>
  <c r="O5981"/>
  <c r="S5981"/>
  <c r="T5981"/>
  <c r="X5981" s="1"/>
  <c r="I5982"/>
  <c r="J5982" s="1"/>
  <c r="N5982"/>
  <c r="O5982" s="1"/>
  <c r="X5982"/>
  <c r="I5983"/>
  <c r="J5983"/>
  <c r="X5983"/>
  <c r="F5984"/>
  <c r="G5984"/>
  <c r="H5984"/>
  <c r="L5984"/>
  <c r="M5984"/>
  <c r="Q5984"/>
  <c r="R5984"/>
  <c r="U5984"/>
  <c r="V5984"/>
  <c r="W5984"/>
  <c r="I5985"/>
  <c r="I5984" s="1"/>
  <c r="J5984" s="1"/>
  <c r="J5985"/>
  <c r="N5985"/>
  <c r="N5984" s="1"/>
  <c r="O5985"/>
  <c r="S5985"/>
  <c r="S5984" s="1"/>
  <c r="T5985"/>
  <c r="I5986"/>
  <c r="J5986" s="1"/>
  <c r="N5986"/>
  <c r="O5986" s="1"/>
  <c r="S5986"/>
  <c r="T5986" s="1"/>
  <c r="X5986" s="1"/>
  <c r="I5987"/>
  <c r="J5987"/>
  <c r="N5987"/>
  <c r="O5987"/>
  <c r="S5987"/>
  <c r="T5987"/>
  <c r="X5987" s="1"/>
  <c r="I5988"/>
  <c r="J5988" s="1"/>
  <c r="N5988"/>
  <c r="O5988" s="1"/>
  <c r="S5988"/>
  <c r="T5988" s="1"/>
  <c r="X5988" s="1"/>
  <c r="I5989"/>
  <c r="J5989"/>
  <c r="N5989"/>
  <c r="O5989"/>
  <c r="S5989"/>
  <c r="T5989"/>
  <c r="X5989" s="1"/>
  <c r="I5990"/>
  <c r="J5990" s="1"/>
  <c r="N5990"/>
  <c r="O5990" s="1"/>
  <c r="S5990"/>
  <c r="T5990" s="1"/>
  <c r="X5990" s="1"/>
  <c r="F5991"/>
  <c r="G5991"/>
  <c r="H5991"/>
  <c r="L5991"/>
  <c r="M5991"/>
  <c r="Q5991"/>
  <c r="R5991"/>
  <c r="U5991"/>
  <c r="V5991"/>
  <c r="W5991"/>
  <c r="I5992"/>
  <c r="I5991" s="1"/>
  <c r="J5991" s="1"/>
  <c r="N5992"/>
  <c r="N5991" s="1"/>
  <c r="S5992"/>
  <c r="S5991" s="1"/>
  <c r="I5993"/>
  <c r="J5993"/>
  <c r="N5993"/>
  <c r="O5993"/>
  <c r="S5993"/>
  <c r="T5993"/>
  <c r="X5993" s="1"/>
  <c r="I5994"/>
  <c r="J5994" s="1"/>
  <c r="N5994"/>
  <c r="O5994" s="1"/>
  <c r="S5994"/>
  <c r="T5994" s="1"/>
  <c r="X5994" s="1"/>
  <c r="I5995"/>
  <c r="J5995"/>
  <c r="N5995"/>
  <c r="O5995"/>
  <c r="S5995"/>
  <c r="T5995"/>
  <c r="X5995" s="1"/>
  <c r="I5996"/>
  <c r="J5996" s="1"/>
  <c r="N5996"/>
  <c r="O5996" s="1"/>
  <c r="S5996"/>
  <c r="T5996" s="1"/>
  <c r="X5996" s="1"/>
  <c r="I5997"/>
  <c r="J5997"/>
  <c r="N5997"/>
  <c r="O5997"/>
  <c r="S5997"/>
  <c r="T5997"/>
  <c r="X5997" s="1"/>
  <c r="F5998"/>
  <c r="G5998"/>
  <c r="H5998"/>
  <c r="X5998"/>
  <c r="I5999"/>
  <c r="I5998" s="1"/>
  <c r="J5998" s="1"/>
  <c r="X5999"/>
  <c r="I6000"/>
  <c r="J6000"/>
  <c r="X6000"/>
  <c r="I6001"/>
  <c r="J6001" s="1"/>
  <c r="N6001"/>
  <c r="O6001" s="1"/>
  <c r="S6001"/>
  <c r="T6001" s="1"/>
  <c r="X6001" s="1"/>
  <c r="F6002"/>
  <c r="G6002"/>
  <c r="H6002"/>
  <c r="L6002"/>
  <c r="M6002"/>
  <c r="Q6002"/>
  <c r="R6002"/>
  <c r="U6002"/>
  <c r="V6002"/>
  <c r="W6002"/>
  <c r="I6003"/>
  <c r="I6002" s="1"/>
  <c r="J6002" s="1"/>
  <c r="N6003"/>
  <c r="N6002" s="1"/>
  <c r="S6003"/>
  <c r="S6002" s="1"/>
  <c r="I6004"/>
  <c r="J6004"/>
  <c r="N6004"/>
  <c r="O6004"/>
  <c r="S6004"/>
  <c r="T6004"/>
  <c r="X6004" s="1"/>
  <c r="I6005"/>
  <c r="J6005" s="1"/>
  <c r="N6005"/>
  <c r="O6005" s="1"/>
  <c r="S6005"/>
  <c r="T6005" s="1"/>
  <c r="X6005" s="1"/>
  <c r="I6006"/>
  <c r="J6006"/>
  <c r="N6006"/>
  <c r="O6006"/>
  <c r="S6006"/>
  <c r="T6006"/>
  <c r="X6006" s="1"/>
  <c r="I6007"/>
  <c r="J6007" s="1"/>
  <c r="N6007"/>
  <c r="O6007" s="1"/>
  <c r="S6007"/>
  <c r="T6007" s="1"/>
  <c r="X6007" s="1"/>
  <c r="I6008"/>
  <c r="J6008"/>
  <c r="N6008"/>
  <c r="O6008"/>
  <c r="S6008"/>
  <c r="T6008"/>
  <c r="X6008" s="1"/>
  <c r="I6009"/>
  <c r="J6009" s="1"/>
  <c r="N6009"/>
  <c r="O6009" s="1"/>
  <c r="S6009"/>
  <c r="T6009" s="1"/>
  <c r="X6009" s="1"/>
  <c r="F6010"/>
  <c r="G6010"/>
  <c r="H6010"/>
  <c r="L6010"/>
  <c r="M6010"/>
  <c r="Q6010"/>
  <c r="R6010"/>
  <c r="U6010"/>
  <c r="V6010"/>
  <c r="W6010"/>
  <c r="I6011"/>
  <c r="I6010" s="1"/>
  <c r="J6010" s="1"/>
  <c r="N6011"/>
  <c r="N6010" s="1"/>
  <c r="S6011"/>
  <c r="S6010" s="1"/>
  <c r="I6012"/>
  <c r="J6012"/>
  <c r="N6012"/>
  <c r="O6012"/>
  <c r="S6012"/>
  <c r="T6012"/>
  <c r="X6012" s="1"/>
  <c r="I6013"/>
  <c r="J6013" s="1"/>
  <c r="N6013"/>
  <c r="O6013" s="1"/>
  <c r="S6013"/>
  <c r="T6013" s="1"/>
  <c r="X6013" s="1"/>
  <c r="F6014"/>
  <c r="G6014"/>
  <c r="H6014"/>
  <c r="L6014"/>
  <c r="M6014"/>
  <c r="Q6014"/>
  <c r="R6014"/>
  <c r="U6014"/>
  <c r="V6014"/>
  <c r="W6014"/>
  <c r="I6015"/>
  <c r="I6014" s="1"/>
  <c r="J6014" s="1"/>
  <c r="N6015"/>
  <c r="N6014" s="1"/>
  <c r="S6015"/>
  <c r="S6014" s="1"/>
  <c r="I6016"/>
  <c r="J6016"/>
  <c r="N6016"/>
  <c r="O6016"/>
  <c r="S6016"/>
  <c r="T6016"/>
  <c r="X6016" s="1"/>
  <c r="I6017"/>
  <c r="J6017" s="1"/>
  <c r="N6017"/>
  <c r="O6017" s="1"/>
  <c r="S6017"/>
  <c r="T6017" s="1"/>
  <c r="X6017" s="1"/>
  <c r="I6018"/>
  <c r="J6018"/>
  <c r="N6018"/>
  <c r="O6018"/>
  <c r="S6018"/>
  <c r="T6018"/>
  <c r="X6018" s="1"/>
  <c r="F6019"/>
  <c r="G6019"/>
  <c r="H6019"/>
  <c r="L6019"/>
  <c r="M6019"/>
  <c r="Q6019"/>
  <c r="R6019"/>
  <c r="U6019"/>
  <c r="V6019"/>
  <c r="W6019"/>
  <c r="I6020"/>
  <c r="I6019" s="1"/>
  <c r="J6019" s="1"/>
  <c r="J6020"/>
  <c r="N6020"/>
  <c r="N6019" s="1"/>
  <c r="O6020"/>
  <c r="S6020"/>
  <c r="S6019" s="1"/>
  <c r="T6020"/>
  <c r="T6019" s="1"/>
  <c r="X6019" s="1"/>
  <c r="I6021"/>
  <c r="J6021" s="1"/>
  <c r="N6021"/>
  <c r="O6021" s="1"/>
  <c r="S6021"/>
  <c r="T6021" s="1"/>
  <c r="X6021" s="1"/>
  <c r="I6022"/>
  <c r="J6022"/>
  <c r="X6022"/>
  <c r="J6023"/>
  <c r="I6024"/>
  <c r="J6024"/>
  <c r="N6024"/>
  <c r="O6024"/>
  <c r="S6024"/>
  <c r="T6024"/>
  <c r="X6024" s="1"/>
  <c r="J6025"/>
  <c r="J6026"/>
  <c r="J6027"/>
  <c r="G6028"/>
  <c r="K6028"/>
  <c r="M6028"/>
  <c r="R6028"/>
  <c r="V6028"/>
  <c r="J6032"/>
  <c r="B6035"/>
  <c r="B6037"/>
  <c r="E6037"/>
  <c r="F6037"/>
  <c r="B6038"/>
  <c r="F6038"/>
  <c r="B6040"/>
  <c r="F6040"/>
  <c r="B6041"/>
  <c r="C6047"/>
  <c r="C6048"/>
  <c r="F6051"/>
  <c r="F6167" s="1"/>
  <c r="G6051"/>
  <c r="H6051"/>
  <c r="H6167" s="1"/>
  <c r="L6051"/>
  <c r="M6051"/>
  <c r="X6051"/>
  <c r="I6052"/>
  <c r="I6051" s="1"/>
  <c r="N6052"/>
  <c r="N6051" s="1"/>
  <c r="X6052"/>
  <c r="I6053"/>
  <c r="J6053"/>
  <c r="N6053"/>
  <c r="O6053"/>
  <c r="X6053"/>
  <c r="F6054"/>
  <c r="G6054"/>
  <c r="H6054"/>
  <c r="L6054"/>
  <c r="M6054"/>
  <c r="X6054"/>
  <c r="I6055"/>
  <c r="I6054" s="1"/>
  <c r="J6054" s="1"/>
  <c r="N6055"/>
  <c r="N6054" s="1"/>
  <c r="X6055"/>
  <c r="I6056"/>
  <c r="J6056"/>
  <c r="N6056"/>
  <c r="O6056"/>
  <c r="X6056"/>
  <c r="I6057"/>
  <c r="J6057" s="1"/>
  <c r="N6057"/>
  <c r="O6057" s="1"/>
  <c r="X6057"/>
  <c r="I6058"/>
  <c r="J6058"/>
  <c r="N6058"/>
  <c r="O6058"/>
  <c r="X6058"/>
  <c r="I6059"/>
  <c r="J6059" s="1"/>
  <c r="N6059"/>
  <c r="O6059" s="1"/>
  <c r="X6059"/>
  <c r="F6060"/>
  <c r="G6060"/>
  <c r="H6060"/>
  <c r="L6060"/>
  <c r="L6167" s="1"/>
  <c r="M6060"/>
  <c r="X6060"/>
  <c r="I6061"/>
  <c r="J6061"/>
  <c r="N6061"/>
  <c r="O6061"/>
  <c r="X6061"/>
  <c r="I6062"/>
  <c r="I6060" s="1"/>
  <c r="J6060" s="1"/>
  <c r="N6062"/>
  <c r="N6060" s="1"/>
  <c r="X6062"/>
  <c r="I6063"/>
  <c r="J6063"/>
  <c r="N6063"/>
  <c r="O6063"/>
  <c r="X6063"/>
  <c r="I6064"/>
  <c r="J6064" s="1"/>
  <c r="N6064"/>
  <c r="O6064" s="1"/>
  <c r="X6064"/>
  <c r="I6065"/>
  <c r="J6065"/>
  <c r="N6065"/>
  <c r="O6065"/>
  <c r="X6065"/>
  <c r="I6066"/>
  <c r="J6066" s="1"/>
  <c r="N6066"/>
  <c r="O6066" s="1"/>
  <c r="X6066"/>
  <c r="I6067"/>
  <c r="J6067"/>
  <c r="N6067"/>
  <c r="O6067"/>
  <c r="X6067"/>
  <c r="I6068"/>
  <c r="J6068" s="1"/>
  <c r="N6068"/>
  <c r="O6068" s="1"/>
  <c r="X6068"/>
  <c r="F6069"/>
  <c r="G6069"/>
  <c r="H6069"/>
  <c r="L6069"/>
  <c r="M6069"/>
  <c r="Q6069"/>
  <c r="Q6167" s="1"/>
  <c r="R6069"/>
  <c r="U6069"/>
  <c r="U6167" s="1"/>
  <c r="V6069"/>
  <c r="W6069"/>
  <c r="W6167" s="1"/>
  <c r="I6070"/>
  <c r="I6069" s="1"/>
  <c r="J6069" s="1"/>
  <c r="N6070"/>
  <c r="N6069" s="1"/>
  <c r="S6070"/>
  <c r="S6069" s="1"/>
  <c r="I6071"/>
  <c r="J6071"/>
  <c r="N6071"/>
  <c r="O6071"/>
  <c r="S6071"/>
  <c r="T6071"/>
  <c r="X6071" s="1"/>
  <c r="I6072"/>
  <c r="J6072" s="1"/>
  <c r="N6072"/>
  <c r="O6072" s="1"/>
  <c r="S6072"/>
  <c r="T6072" s="1"/>
  <c r="X6072" s="1"/>
  <c r="I6073"/>
  <c r="J6073"/>
  <c r="N6073"/>
  <c r="O6073"/>
  <c r="S6073"/>
  <c r="T6073"/>
  <c r="X6073" s="1"/>
  <c r="I6074"/>
  <c r="J6074" s="1"/>
  <c r="N6074"/>
  <c r="O6074" s="1"/>
  <c r="S6074"/>
  <c r="T6074" s="1"/>
  <c r="X6074" s="1"/>
  <c r="I6075"/>
  <c r="J6075"/>
  <c r="N6075"/>
  <c r="O6075"/>
  <c r="S6075"/>
  <c r="T6075"/>
  <c r="X6075" s="1"/>
  <c r="I6076"/>
  <c r="J6076" s="1"/>
  <c r="N6076"/>
  <c r="O6076" s="1"/>
  <c r="S6076"/>
  <c r="T6076" s="1"/>
  <c r="X6076" s="1"/>
  <c r="I6077"/>
  <c r="J6077"/>
  <c r="N6077"/>
  <c r="O6077"/>
  <c r="S6077"/>
  <c r="T6077"/>
  <c r="X6077" s="1"/>
  <c r="I6078"/>
  <c r="J6078" s="1"/>
  <c r="N6078"/>
  <c r="O6078" s="1"/>
  <c r="X6078"/>
  <c r="I6079"/>
  <c r="J6079"/>
  <c r="N6079"/>
  <c r="O6079"/>
  <c r="X6079"/>
  <c r="I6080"/>
  <c r="J6080" s="1"/>
  <c r="N6080"/>
  <c r="O6080" s="1"/>
  <c r="X6080"/>
  <c r="I6081"/>
  <c r="J6081"/>
  <c r="N6081"/>
  <c r="O6081"/>
  <c r="S6081"/>
  <c r="T6081"/>
  <c r="X6081" s="1"/>
  <c r="I6082"/>
  <c r="J6082" s="1"/>
  <c r="N6082"/>
  <c r="O6082" s="1"/>
  <c r="X6082"/>
  <c r="I6083"/>
  <c r="J6083"/>
  <c r="N6083"/>
  <c r="O6083"/>
  <c r="S6083"/>
  <c r="T6083"/>
  <c r="X6083" s="1"/>
  <c r="I6084"/>
  <c r="J6084" s="1"/>
  <c r="N6084"/>
  <c r="O6084" s="1"/>
  <c r="S6084"/>
  <c r="T6084" s="1"/>
  <c r="X6084" s="1"/>
  <c r="I6085"/>
  <c r="J6085"/>
  <c r="N6085"/>
  <c r="O6085"/>
  <c r="X6085"/>
  <c r="I6086"/>
  <c r="J6086" s="1"/>
  <c r="N6086"/>
  <c r="O6086" s="1"/>
  <c r="S6086"/>
  <c r="T6086" s="1"/>
  <c r="X6086" s="1"/>
  <c r="F6087"/>
  <c r="G6087"/>
  <c r="H6087"/>
  <c r="L6087"/>
  <c r="M6087"/>
  <c r="X6087"/>
  <c r="I6088"/>
  <c r="J6088"/>
  <c r="N6088"/>
  <c r="O6088"/>
  <c r="X6088"/>
  <c r="I6089"/>
  <c r="I6087" s="1"/>
  <c r="J6087" s="1"/>
  <c r="N6089"/>
  <c r="N6087" s="1"/>
  <c r="X6089"/>
  <c r="I6090"/>
  <c r="J6090"/>
  <c r="N6090"/>
  <c r="O6090"/>
  <c r="X6090"/>
  <c r="F6091"/>
  <c r="G6091"/>
  <c r="H6091"/>
  <c r="L6091"/>
  <c r="M6091"/>
  <c r="X6091"/>
  <c r="I6092"/>
  <c r="I6091" s="1"/>
  <c r="J6091" s="1"/>
  <c r="N6092"/>
  <c r="N6091" s="1"/>
  <c r="X6092"/>
  <c r="I6093"/>
  <c r="J6093"/>
  <c r="N6093"/>
  <c r="O6093"/>
  <c r="X6093"/>
  <c r="I6094"/>
  <c r="J6094" s="1"/>
  <c r="N6094"/>
  <c r="O6094" s="1"/>
  <c r="X6094"/>
  <c r="I6095"/>
  <c r="J6095"/>
  <c r="N6095"/>
  <c r="O6095"/>
  <c r="X6095"/>
  <c r="I6096"/>
  <c r="J6096" s="1"/>
  <c r="N6096"/>
  <c r="O6096" s="1"/>
  <c r="X6096"/>
  <c r="F6097"/>
  <c r="G6097"/>
  <c r="H6097"/>
  <c r="L6097"/>
  <c r="M6097"/>
  <c r="X6097"/>
  <c r="I6098"/>
  <c r="J6098"/>
  <c r="N6098"/>
  <c r="O6098"/>
  <c r="X6098"/>
  <c r="I6099"/>
  <c r="I6097" s="1"/>
  <c r="J6097" s="1"/>
  <c r="N6099"/>
  <c r="N6097" s="1"/>
  <c r="X6099"/>
  <c r="I6100"/>
  <c r="J6100"/>
  <c r="N6100"/>
  <c r="O6100"/>
  <c r="X6100"/>
  <c r="I6101"/>
  <c r="J6101" s="1"/>
  <c r="N6101"/>
  <c r="O6101" s="1"/>
  <c r="X6101"/>
  <c r="I6102"/>
  <c r="J6102"/>
  <c r="N6102"/>
  <c r="O6102"/>
  <c r="X6102"/>
  <c r="I6103"/>
  <c r="J6103" s="1"/>
  <c r="N6103"/>
  <c r="O6103" s="1"/>
  <c r="X6103"/>
  <c r="F6104"/>
  <c r="G6104"/>
  <c r="H6104"/>
  <c r="L6104"/>
  <c r="M6104"/>
  <c r="X6104"/>
  <c r="I6105"/>
  <c r="J6105"/>
  <c r="N6105"/>
  <c r="O6105"/>
  <c r="X6105"/>
  <c r="I6106"/>
  <c r="I6104" s="1"/>
  <c r="J6104" s="1"/>
  <c r="N6106"/>
  <c r="N6104" s="1"/>
  <c r="X6106"/>
  <c r="I6107"/>
  <c r="J6107"/>
  <c r="N6107"/>
  <c r="O6107"/>
  <c r="X6107"/>
  <c r="I6108"/>
  <c r="J6108" s="1"/>
  <c r="N6108"/>
  <c r="O6108" s="1"/>
  <c r="X6108"/>
  <c r="I6109"/>
  <c r="J6109"/>
  <c r="N6109"/>
  <c r="O6109"/>
  <c r="X6109"/>
  <c r="I6110"/>
  <c r="J6110" s="1"/>
  <c r="N6110"/>
  <c r="O6110" s="1"/>
  <c r="X6110"/>
  <c r="I6111"/>
  <c r="J6111"/>
  <c r="N6111"/>
  <c r="O6111"/>
  <c r="X6111"/>
  <c r="I6112"/>
  <c r="J6112" s="1"/>
  <c r="N6112"/>
  <c r="O6112" s="1"/>
  <c r="X6112"/>
  <c r="F6113"/>
  <c r="G6113"/>
  <c r="H6113"/>
  <c r="X6113"/>
  <c r="I6114"/>
  <c r="J6114"/>
  <c r="X6114"/>
  <c r="I6115"/>
  <c r="I6113" s="1"/>
  <c r="J6113" s="1"/>
  <c r="X6115"/>
  <c r="I6116"/>
  <c r="J6116"/>
  <c r="X6116"/>
  <c r="I6117"/>
  <c r="J6117" s="1"/>
  <c r="X6117"/>
  <c r="I6118"/>
  <c r="J6118"/>
  <c r="X6118"/>
  <c r="I6119"/>
  <c r="J6119" s="1"/>
  <c r="X6119"/>
  <c r="I6120"/>
  <c r="J6120"/>
  <c r="N6120"/>
  <c r="O6120"/>
  <c r="S6120"/>
  <c r="T6120"/>
  <c r="X6120" s="1"/>
  <c r="I6121"/>
  <c r="J6121" s="1"/>
  <c r="N6121"/>
  <c r="O6121" s="1"/>
  <c r="X6121"/>
  <c r="I6122"/>
  <c r="J6122"/>
  <c r="X6122"/>
  <c r="F6123"/>
  <c r="G6123"/>
  <c r="H6123"/>
  <c r="L6123"/>
  <c r="M6123"/>
  <c r="Q6123"/>
  <c r="R6123"/>
  <c r="U6123"/>
  <c r="V6123"/>
  <c r="W6123"/>
  <c r="I6124"/>
  <c r="I6123" s="1"/>
  <c r="J6123" s="1"/>
  <c r="J6124"/>
  <c r="N6124"/>
  <c r="N6123" s="1"/>
  <c r="O6124"/>
  <c r="S6124"/>
  <c r="S6123" s="1"/>
  <c r="T6124"/>
  <c r="I6125"/>
  <c r="J6125" s="1"/>
  <c r="N6125"/>
  <c r="O6125" s="1"/>
  <c r="S6125"/>
  <c r="T6125" s="1"/>
  <c r="X6125" s="1"/>
  <c r="I6126"/>
  <c r="J6126"/>
  <c r="N6126"/>
  <c r="O6126"/>
  <c r="S6126"/>
  <c r="T6126"/>
  <c r="X6126" s="1"/>
  <c r="I6127"/>
  <c r="J6127" s="1"/>
  <c r="N6127"/>
  <c r="O6127" s="1"/>
  <c r="S6127"/>
  <c r="T6127" s="1"/>
  <c r="X6127" s="1"/>
  <c r="I6128"/>
  <c r="J6128"/>
  <c r="N6128"/>
  <c r="O6128"/>
  <c r="S6128"/>
  <c r="T6128"/>
  <c r="X6128" s="1"/>
  <c r="I6129"/>
  <c r="J6129" s="1"/>
  <c r="N6129"/>
  <c r="O6129" s="1"/>
  <c r="S6129"/>
  <c r="T6129" s="1"/>
  <c r="X6129" s="1"/>
  <c r="F6130"/>
  <c r="G6130"/>
  <c r="H6130"/>
  <c r="L6130"/>
  <c r="M6130"/>
  <c r="Q6130"/>
  <c r="R6130"/>
  <c r="U6130"/>
  <c r="V6130"/>
  <c r="W6130"/>
  <c r="I6131"/>
  <c r="I6130" s="1"/>
  <c r="J6130" s="1"/>
  <c r="N6131"/>
  <c r="N6130" s="1"/>
  <c r="S6131"/>
  <c r="S6130" s="1"/>
  <c r="I6132"/>
  <c r="J6132"/>
  <c r="N6132"/>
  <c r="O6132"/>
  <c r="S6132"/>
  <c r="T6132"/>
  <c r="X6132" s="1"/>
  <c r="I6133"/>
  <c r="J6133" s="1"/>
  <c r="N6133"/>
  <c r="O6133" s="1"/>
  <c r="S6133"/>
  <c r="T6133" s="1"/>
  <c r="X6133" s="1"/>
  <c r="I6134"/>
  <c r="J6134"/>
  <c r="N6134"/>
  <c r="O6134"/>
  <c r="S6134"/>
  <c r="T6134"/>
  <c r="X6134" s="1"/>
  <c r="I6135"/>
  <c r="J6135" s="1"/>
  <c r="N6135"/>
  <c r="O6135" s="1"/>
  <c r="S6135"/>
  <c r="T6135" s="1"/>
  <c r="X6135" s="1"/>
  <c r="I6136"/>
  <c r="J6136"/>
  <c r="N6136"/>
  <c r="O6136"/>
  <c r="S6136"/>
  <c r="T6136"/>
  <c r="X6136" s="1"/>
  <c r="F6137"/>
  <c r="G6137"/>
  <c r="H6137"/>
  <c r="X6137"/>
  <c r="I6138"/>
  <c r="I6137" s="1"/>
  <c r="J6137" s="1"/>
  <c r="X6138"/>
  <c r="I6139"/>
  <c r="J6139"/>
  <c r="X6139"/>
  <c r="I6140"/>
  <c r="J6140" s="1"/>
  <c r="N6140"/>
  <c r="O6140" s="1"/>
  <c r="S6140"/>
  <c r="T6140" s="1"/>
  <c r="X6140" s="1"/>
  <c r="F6141"/>
  <c r="G6141"/>
  <c r="H6141"/>
  <c r="L6141"/>
  <c r="M6141"/>
  <c r="Q6141"/>
  <c r="R6141"/>
  <c r="U6141"/>
  <c r="V6141"/>
  <c r="W6141"/>
  <c r="I6142"/>
  <c r="I6141" s="1"/>
  <c r="J6141" s="1"/>
  <c r="N6142"/>
  <c r="N6141" s="1"/>
  <c r="S6142"/>
  <c r="S6141" s="1"/>
  <c r="I6143"/>
  <c r="J6143"/>
  <c r="N6143"/>
  <c r="O6143"/>
  <c r="S6143"/>
  <c r="T6143"/>
  <c r="X6143" s="1"/>
  <c r="I6144"/>
  <c r="J6144" s="1"/>
  <c r="N6144"/>
  <c r="O6144" s="1"/>
  <c r="S6144"/>
  <c r="T6144" s="1"/>
  <c r="X6144" s="1"/>
  <c r="I6145"/>
  <c r="J6145"/>
  <c r="N6145"/>
  <c r="O6145"/>
  <c r="S6145"/>
  <c r="T6145"/>
  <c r="X6145" s="1"/>
  <c r="I6146"/>
  <c r="J6146" s="1"/>
  <c r="N6146"/>
  <c r="O6146" s="1"/>
  <c r="S6146"/>
  <c r="T6146" s="1"/>
  <c r="X6146" s="1"/>
  <c r="I6147"/>
  <c r="J6147"/>
  <c r="N6147"/>
  <c r="O6147"/>
  <c r="S6147"/>
  <c r="T6147"/>
  <c r="X6147" s="1"/>
  <c r="I6148"/>
  <c r="J6148" s="1"/>
  <c r="N6148"/>
  <c r="O6148" s="1"/>
  <c r="S6148"/>
  <c r="T6148" s="1"/>
  <c r="X6148" s="1"/>
  <c r="F6149"/>
  <c r="G6149"/>
  <c r="H6149"/>
  <c r="L6149"/>
  <c r="M6149"/>
  <c r="Q6149"/>
  <c r="R6149"/>
  <c r="U6149"/>
  <c r="V6149"/>
  <c r="W6149"/>
  <c r="I6150"/>
  <c r="I6149" s="1"/>
  <c r="J6149" s="1"/>
  <c r="N6150"/>
  <c r="N6149" s="1"/>
  <c r="S6150"/>
  <c r="S6149" s="1"/>
  <c r="I6151"/>
  <c r="J6151"/>
  <c r="N6151"/>
  <c r="O6151"/>
  <c r="S6151"/>
  <c r="T6151"/>
  <c r="X6151" s="1"/>
  <c r="I6152"/>
  <c r="J6152" s="1"/>
  <c r="N6152"/>
  <c r="O6152" s="1"/>
  <c r="S6152"/>
  <c r="T6152" s="1"/>
  <c r="X6152" s="1"/>
  <c r="F6153"/>
  <c r="G6153"/>
  <c r="H6153"/>
  <c r="L6153"/>
  <c r="M6153"/>
  <c r="Q6153"/>
  <c r="R6153"/>
  <c r="U6153"/>
  <c r="V6153"/>
  <c r="W6153"/>
  <c r="I6154"/>
  <c r="I6153" s="1"/>
  <c r="J6153" s="1"/>
  <c r="N6154"/>
  <c r="N6153" s="1"/>
  <c r="S6154"/>
  <c r="S6153" s="1"/>
  <c r="I6155"/>
  <c r="J6155"/>
  <c r="N6155"/>
  <c r="O6155"/>
  <c r="S6155"/>
  <c r="T6155"/>
  <c r="X6155" s="1"/>
  <c r="I6156"/>
  <c r="J6156" s="1"/>
  <c r="N6156"/>
  <c r="O6156" s="1"/>
  <c r="S6156"/>
  <c r="T6156" s="1"/>
  <c r="X6156" s="1"/>
  <c r="I6157"/>
  <c r="J6157"/>
  <c r="N6157"/>
  <c r="O6157"/>
  <c r="S6157"/>
  <c r="T6157"/>
  <c r="X6157" s="1"/>
  <c r="F6158"/>
  <c r="G6158"/>
  <c r="H6158"/>
  <c r="L6158"/>
  <c r="M6158"/>
  <c r="Q6158"/>
  <c r="R6158"/>
  <c r="U6158"/>
  <c r="V6158"/>
  <c r="W6158"/>
  <c r="I6159"/>
  <c r="I6158" s="1"/>
  <c r="J6158" s="1"/>
  <c r="J6159"/>
  <c r="N6159"/>
  <c r="N6158" s="1"/>
  <c r="O6159"/>
  <c r="S6159"/>
  <c r="S6158" s="1"/>
  <c r="T6159"/>
  <c r="T6158" s="1"/>
  <c r="X6158" s="1"/>
  <c r="I6160"/>
  <c r="J6160" s="1"/>
  <c r="N6160"/>
  <c r="O6160" s="1"/>
  <c r="S6160"/>
  <c r="T6160" s="1"/>
  <c r="X6160" s="1"/>
  <c r="I6161"/>
  <c r="J6161"/>
  <c r="X6161"/>
  <c r="J6162"/>
  <c r="I6163"/>
  <c r="J6163"/>
  <c r="N6163"/>
  <c r="O6163"/>
  <c r="S6163"/>
  <c r="T6163"/>
  <c r="X6163" s="1"/>
  <c r="J6164"/>
  <c r="J6165"/>
  <c r="J6166"/>
  <c r="G6167"/>
  <c r="K6167"/>
  <c r="M6167"/>
  <c r="R6167"/>
  <c r="V6167"/>
  <c r="J6171"/>
  <c r="B6174"/>
  <c r="B6176"/>
  <c r="E6176"/>
  <c r="F6176"/>
  <c r="B6177"/>
  <c r="F6177"/>
  <c r="B6179"/>
  <c r="F6179"/>
  <c r="B6180"/>
  <c r="C6186"/>
  <c r="C6187"/>
  <c r="F6190"/>
  <c r="F6306" s="1"/>
  <c r="G6190"/>
  <c r="H6190"/>
  <c r="H6306" s="1"/>
  <c r="L6190"/>
  <c r="M6190"/>
  <c r="X6190"/>
  <c r="I6191"/>
  <c r="I6190" s="1"/>
  <c r="X6191"/>
  <c r="I6192"/>
  <c r="J6192"/>
  <c r="N6192"/>
  <c r="O6192"/>
  <c r="X6192"/>
  <c r="F6193"/>
  <c r="G6193"/>
  <c r="H6193"/>
  <c r="L6193"/>
  <c r="M6193"/>
  <c r="X6193"/>
  <c r="I6194"/>
  <c r="N6194" s="1"/>
  <c r="X6194"/>
  <c r="I6195"/>
  <c r="J6195"/>
  <c r="N6195"/>
  <c r="O6195"/>
  <c r="X6195"/>
  <c r="I6196"/>
  <c r="N6196" s="1"/>
  <c r="O6196" s="1"/>
  <c r="X6196"/>
  <c r="I6197"/>
  <c r="J6197"/>
  <c r="N6197"/>
  <c r="O6197"/>
  <c r="X6197"/>
  <c r="I6198"/>
  <c r="J6198" s="1"/>
  <c r="X6198"/>
  <c r="F6199"/>
  <c r="G6199"/>
  <c r="H6199"/>
  <c r="L6199"/>
  <c r="L6306" s="1"/>
  <c r="M6199"/>
  <c r="X6199"/>
  <c r="I6200"/>
  <c r="J6200"/>
  <c r="N6200"/>
  <c r="O6200"/>
  <c r="X6200"/>
  <c r="I6201"/>
  <c r="I6199" s="1"/>
  <c r="J6199" s="1"/>
  <c r="X6201"/>
  <c r="I6202"/>
  <c r="J6202"/>
  <c r="N6202"/>
  <c r="O6202"/>
  <c r="X6202"/>
  <c r="I6203"/>
  <c r="N6203" s="1"/>
  <c r="O6203" s="1"/>
  <c r="X6203"/>
  <c r="I6204"/>
  <c r="J6204"/>
  <c r="N6204"/>
  <c r="O6204"/>
  <c r="X6204"/>
  <c r="I6205"/>
  <c r="N6205" s="1"/>
  <c r="O6205" s="1"/>
  <c r="X6205"/>
  <c r="I6206"/>
  <c r="J6206"/>
  <c r="N6206"/>
  <c r="O6206"/>
  <c r="X6206"/>
  <c r="I6207"/>
  <c r="J6207" s="1"/>
  <c r="X6207"/>
  <c r="F6208"/>
  <c r="G6208"/>
  <c r="H6208"/>
  <c r="L6208"/>
  <c r="M6208"/>
  <c r="Q6208"/>
  <c r="Q6306" s="1"/>
  <c r="R6208"/>
  <c r="U6208"/>
  <c r="U6306" s="1"/>
  <c r="V6208"/>
  <c r="W6208"/>
  <c r="W6306" s="1"/>
  <c r="I6209"/>
  <c r="N6209" s="1"/>
  <c r="S6209"/>
  <c r="T6209" s="1"/>
  <c r="I6210"/>
  <c r="J6210"/>
  <c r="N6210"/>
  <c r="O6210"/>
  <c r="S6210"/>
  <c r="T6210"/>
  <c r="X6210" s="1"/>
  <c r="I6211"/>
  <c r="N6211" s="1"/>
  <c r="O6211" s="1"/>
  <c r="S6211"/>
  <c r="T6211" s="1"/>
  <c r="X6211" s="1"/>
  <c r="I6212"/>
  <c r="J6212"/>
  <c r="N6212"/>
  <c r="O6212"/>
  <c r="S6212"/>
  <c r="T6212"/>
  <c r="X6212" s="1"/>
  <c r="I6213"/>
  <c r="J6213" s="1"/>
  <c r="N6213"/>
  <c r="O6213" s="1"/>
  <c r="S6213"/>
  <c r="T6213" s="1"/>
  <c r="X6213" s="1"/>
  <c r="I6214"/>
  <c r="J6214"/>
  <c r="N6214"/>
  <c r="O6214"/>
  <c r="S6214"/>
  <c r="T6214"/>
  <c r="X6214" s="1"/>
  <c r="I6215"/>
  <c r="J6215" s="1"/>
  <c r="S6215"/>
  <c r="T6215" s="1"/>
  <c r="X6215" s="1"/>
  <c r="I6216"/>
  <c r="J6216"/>
  <c r="N6216"/>
  <c r="O6216"/>
  <c r="S6216"/>
  <c r="T6216"/>
  <c r="X6216" s="1"/>
  <c r="I6217"/>
  <c r="J6217" s="1"/>
  <c r="X6217"/>
  <c r="I6218"/>
  <c r="J6218"/>
  <c r="N6218"/>
  <c r="O6218"/>
  <c r="X6218"/>
  <c r="I6219"/>
  <c r="N6219" s="1"/>
  <c r="O6219" s="1"/>
  <c r="X6219"/>
  <c r="I6220"/>
  <c r="J6220"/>
  <c r="N6220"/>
  <c r="O6220"/>
  <c r="S6220"/>
  <c r="T6220"/>
  <c r="X6220" s="1"/>
  <c r="I6221"/>
  <c r="J6221" s="1"/>
  <c r="N6221"/>
  <c r="O6221" s="1"/>
  <c r="X6221"/>
  <c r="I6222"/>
  <c r="J6222"/>
  <c r="N6222"/>
  <c r="O6222"/>
  <c r="S6222"/>
  <c r="T6222"/>
  <c r="X6222" s="1"/>
  <c r="I6223"/>
  <c r="J6223" s="1"/>
  <c r="N6223"/>
  <c r="O6223" s="1"/>
  <c r="S6223"/>
  <c r="T6223" s="1"/>
  <c r="X6223" s="1"/>
  <c r="I6224"/>
  <c r="J6224"/>
  <c r="N6224"/>
  <c r="O6224"/>
  <c r="X6224"/>
  <c r="I6225"/>
  <c r="J6225" s="1"/>
  <c r="N6225"/>
  <c r="O6225" s="1"/>
  <c r="S6225"/>
  <c r="T6225" s="1"/>
  <c r="X6225" s="1"/>
  <c r="F6226"/>
  <c r="G6226"/>
  <c r="H6226"/>
  <c r="L6226"/>
  <c r="M6226"/>
  <c r="X6226"/>
  <c r="I6227"/>
  <c r="J6227"/>
  <c r="N6227"/>
  <c r="O6227"/>
  <c r="X6227"/>
  <c r="I6228"/>
  <c r="I6226" s="1"/>
  <c r="J6226" s="1"/>
  <c r="X6228"/>
  <c r="I6229"/>
  <c r="J6229"/>
  <c r="N6229"/>
  <c r="O6229"/>
  <c r="X6229"/>
  <c r="F6230"/>
  <c r="G6230"/>
  <c r="H6230"/>
  <c r="L6230"/>
  <c r="M6230"/>
  <c r="X6230"/>
  <c r="I6231"/>
  <c r="I6230" s="1"/>
  <c r="J6230" s="1"/>
  <c r="N6231"/>
  <c r="X6231"/>
  <c r="I6232"/>
  <c r="J6232"/>
  <c r="N6232"/>
  <c r="O6232"/>
  <c r="X6232"/>
  <c r="I6233"/>
  <c r="J6233" s="1"/>
  <c r="X6233"/>
  <c r="I6234"/>
  <c r="J6234"/>
  <c r="N6234"/>
  <c r="O6234"/>
  <c r="X6234"/>
  <c r="I6235"/>
  <c r="N6235" s="1"/>
  <c r="O6235" s="1"/>
  <c r="X6235"/>
  <c r="F6236"/>
  <c r="G6236"/>
  <c r="H6236"/>
  <c r="L6236"/>
  <c r="M6236"/>
  <c r="X6236"/>
  <c r="I6237"/>
  <c r="J6237"/>
  <c r="N6237"/>
  <c r="O6237"/>
  <c r="X6237"/>
  <c r="I6238"/>
  <c r="J6238" s="1"/>
  <c r="X6238"/>
  <c r="I6239"/>
  <c r="J6239"/>
  <c r="N6239"/>
  <c r="O6239"/>
  <c r="X6239"/>
  <c r="I6240"/>
  <c r="N6240" s="1"/>
  <c r="O6240" s="1"/>
  <c r="X6240"/>
  <c r="I6241"/>
  <c r="J6241"/>
  <c r="N6241"/>
  <c r="O6241"/>
  <c r="X6241"/>
  <c r="I6242"/>
  <c r="N6242" s="1"/>
  <c r="O6242" s="1"/>
  <c r="X6242"/>
  <c r="F6243"/>
  <c r="G6243"/>
  <c r="H6243"/>
  <c r="L6243"/>
  <c r="M6243"/>
  <c r="X6243"/>
  <c r="I6244"/>
  <c r="J6244"/>
  <c r="N6244"/>
  <c r="O6244"/>
  <c r="X6244"/>
  <c r="I6245"/>
  <c r="I6243" s="1"/>
  <c r="J6243" s="1"/>
  <c r="X6245"/>
  <c r="I6246"/>
  <c r="J6246"/>
  <c r="N6246"/>
  <c r="O6246"/>
  <c r="X6246"/>
  <c r="I6247"/>
  <c r="J6247" s="1"/>
  <c r="X6247"/>
  <c r="I6248"/>
  <c r="J6248"/>
  <c r="N6248"/>
  <c r="O6248"/>
  <c r="X6248"/>
  <c r="I6249"/>
  <c r="J6249" s="1"/>
  <c r="X6249"/>
  <c r="I6250"/>
  <c r="J6250"/>
  <c r="N6250"/>
  <c r="O6250"/>
  <c r="X6250"/>
  <c r="I6251"/>
  <c r="N6251" s="1"/>
  <c r="O6251" s="1"/>
  <c r="X6251"/>
  <c r="F6252"/>
  <c r="G6252"/>
  <c r="H6252"/>
  <c r="X6252"/>
  <c r="I6253"/>
  <c r="J6253"/>
  <c r="X6253"/>
  <c r="I6254"/>
  <c r="J6254" s="1"/>
  <c r="X6254"/>
  <c r="I6255"/>
  <c r="J6255"/>
  <c r="X6255"/>
  <c r="I6256"/>
  <c r="J6256" s="1"/>
  <c r="X6256"/>
  <c r="I6257"/>
  <c r="J6257"/>
  <c r="X6257"/>
  <c r="I6258"/>
  <c r="J6258" s="1"/>
  <c r="X6258"/>
  <c r="I6259"/>
  <c r="J6259"/>
  <c r="N6259"/>
  <c r="O6259"/>
  <c r="S6259"/>
  <c r="T6259"/>
  <c r="X6259" s="1"/>
  <c r="I6260"/>
  <c r="J6260" s="1"/>
  <c r="N6260"/>
  <c r="O6260" s="1"/>
  <c r="X6260"/>
  <c r="I6261"/>
  <c r="J6261"/>
  <c r="X6261"/>
  <c r="F6262"/>
  <c r="G6262"/>
  <c r="H6262"/>
  <c r="L6262"/>
  <c r="M6262"/>
  <c r="Q6262"/>
  <c r="R6262"/>
  <c r="U6262"/>
  <c r="V6262"/>
  <c r="W6262"/>
  <c r="I6263"/>
  <c r="I6262" s="1"/>
  <c r="J6262" s="1"/>
  <c r="J6263"/>
  <c r="N6263"/>
  <c r="O6263"/>
  <c r="S6263"/>
  <c r="S6262" s="1"/>
  <c r="T6263"/>
  <c r="I6264"/>
  <c r="J6264" s="1"/>
  <c r="N6264"/>
  <c r="O6264" s="1"/>
  <c r="S6264"/>
  <c r="T6264" s="1"/>
  <c r="X6264" s="1"/>
  <c r="I6265"/>
  <c r="J6265"/>
  <c r="N6265"/>
  <c r="O6265"/>
  <c r="S6265"/>
  <c r="T6265"/>
  <c r="X6265" s="1"/>
  <c r="I6266"/>
  <c r="J6266" s="1"/>
  <c r="N6266"/>
  <c r="O6266" s="1"/>
  <c r="S6266"/>
  <c r="T6266" s="1"/>
  <c r="X6266" s="1"/>
  <c r="I6267"/>
  <c r="J6267"/>
  <c r="N6267"/>
  <c r="O6267"/>
  <c r="S6267"/>
  <c r="T6267"/>
  <c r="X6267" s="1"/>
  <c r="I6268"/>
  <c r="N6268" s="1"/>
  <c r="O6268" s="1"/>
  <c r="S6268"/>
  <c r="T6268" s="1"/>
  <c r="X6268" s="1"/>
  <c r="F6269"/>
  <c r="G6269"/>
  <c r="H6269"/>
  <c r="L6269"/>
  <c r="M6269"/>
  <c r="Q6269"/>
  <c r="R6269"/>
  <c r="U6269"/>
  <c r="V6269"/>
  <c r="W6269"/>
  <c r="I6270"/>
  <c r="J6270" s="1"/>
  <c r="N6270"/>
  <c r="O6270" s="1"/>
  <c r="S6270"/>
  <c r="I6271"/>
  <c r="J6271"/>
  <c r="N6271"/>
  <c r="O6271"/>
  <c r="S6271"/>
  <c r="T6271"/>
  <c r="X6271" s="1"/>
  <c r="I6272"/>
  <c r="J6272" s="1"/>
  <c r="I6273"/>
  <c r="J6273"/>
  <c r="N6273"/>
  <c r="O6273"/>
  <c r="S6273"/>
  <c r="T6273"/>
  <c r="X6273" s="1"/>
  <c r="I6274"/>
  <c r="N6274" s="1"/>
  <c r="O6274" s="1"/>
  <c r="S6274"/>
  <c r="T6274" s="1"/>
  <c r="X6274" s="1"/>
  <c r="I6275"/>
  <c r="J6275"/>
  <c r="N6275"/>
  <c r="O6275"/>
  <c r="S6275"/>
  <c r="T6275"/>
  <c r="X6275" s="1"/>
  <c r="F6276"/>
  <c r="G6276"/>
  <c r="H6276"/>
  <c r="X6276"/>
  <c r="I6277"/>
  <c r="I6276" s="1"/>
  <c r="J6276" s="1"/>
  <c r="X6277"/>
  <c r="I6278"/>
  <c r="J6278"/>
  <c r="X6278"/>
  <c r="I6279"/>
  <c r="J6279" s="1"/>
  <c r="N6279"/>
  <c r="O6279" s="1"/>
  <c r="S6279"/>
  <c r="T6279" s="1"/>
  <c r="X6279" s="1"/>
  <c r="F6280"/>
  <c r="G6280"/>
  <c r="H6280"/>
  <c r="L6280"/>
  <c r="M6280"/>
  <c r="Q6280"/>
  <c r="R6280"/>
  <c r="U6280"/>
  <c r="V6280"/>
  <c r="W6280"/>
  <c r="I6281"/>
  <c r="N6281" s="1"/>
  <c r="S6281"/>
  <c r="S6280" s="1"/>
  <c r="I6282"/>
  <c r="J6282"/>
  <c r="N6282"/>
  <c r="O6282"/>
  <c r="S6282"/>
  <c r="T6282"/>
  <c r="X6282" s="1"/>
  <c r="I6283"/>
  <c r="N6283" s="1"/>
  <c r="O6283" s="1"/>
  <c r="S6283"/>
  <c r="T6283" s="1"/>
  <c r="X6283" s="1"/>
  <c r="I6284"/>
  <c r="J6284"/>
  <c r="N6284"/>
  <c r="O6284"/>
  <c r="S6284"/>
  <c r="T6284"/>
  <c r="X6284" s="1"/>
  <c r="I6285"/>
  <c r="N6285" s="1"/>
  <c r="O6285" s="1"/>
  <c r="S6285"/>
  <c r="T6285" s="1"/>
  <c r="X6285" s="1"/>
  <c r="I6286"/>
  <c r="J6286"/>
  <c r="N6286"/>
  <c r="O6286"/>
  <c r="S6286"/>
  <c r="T6286"/>
  <c r="X6286" s="1"/>
  <c r="I6287"/>
  <c r="J6287" s="1"/>
  <c r="N6287"/>
  <c r="O6287" s="1"/>
  <c r="S6287"/>
  <c r="T6287" s="1"/>
  <c r="X6287" s="1"/>
  <c r="F6288"/>
  <c r="G6288"/>
  <c r="H6288"/>
  <c r="L6288"/>
  <c r="M6288"/>
  <c r="Q6288"/>
  <c r="R6288"/>
  <c r="U6288"/>
  <c r="V6288"/>
  <c r="W6288"/>
  <c r="I6289"/>
  <c r="J6289" s="1"/>
  <c r="S6289"/>
  <c r="S6288" s="1"/>
  <c r="I6290"/>
  <c r="J6290"/>
  <c r="N6290"/>
  <c r="O6290"/>
  <c r="S6290"/>
  <c r="T6290"/>
  <c r="X6290" s="1"/>
  <c r="I6291"/>
  <c r="J6291" s="1"/>
  <c r="N6291"/>
  <c r="O6291" s="1"/>
  <c r="S6291"/>
  <c r="T6291" s="1"/>
  <c r="X6291" s="1"/>
  <c r="F6292"/>
  <c r="G6292"/>
  <c r="H6292"/>
  <c r="L6292"/>
  <c r="M6292"/>
  <c r="Q6292"/>
  <c r="R6292"/>
  <c r="U6292"/>
  <c r="V6292"/>
  <c r="W6292"/>
  <c r="I6293"/>
  <c r="J6293" s="1"/>
  <c r="S6293"/>
  <c r="T6293" s="1"/>
  <c r="I6294"/>
  <c r="J6294"/>
  <c r="N6294"/>
  <c r="O6294"/>
  <c r="S6294"/>
  <c r="T6294"/>
  <c r="X6294" s="1"/>
  <c r="I6295"/>
  <c r="N6295" s="1"/>
  <c r="O6295" s="1"/>
  <c r="S6295"/>
  <c r="T6295" s="1"/>
  <c r="X6295" s="1"/>
  <c r="I6296"/>
  <c r="J6296"/>
  <c r="N6296"/>
  <c r="O6296"/>
  <c r="S6296"/>
  <c r="T6296"/>
  <c r="X6296" s="1"/>
  <c r="F6297"/>
  <c r="G6297"/>
  <c r="H6297"/>
  <c r="L6297"/>
  <c r="M6297"/>
  <c r="Q6297"/>
  <c r="R6297"/>
  <c r="U6297"/>
  <c r="V6297"/>
  <c r="W6297"/>
  <c r="I6298"/>
  <c r="I6297" s="1"/>
  <c r="J6297" s="1"/>
  <c r="J6298"/>
  <c r="N6298"/>
  <c r="N6297" s="1"/>
  <c r="O6298"/>
  <c r="S6298"/>
  <c r="S6297" s="1"/>
  <c r="T6298"/>
  <c r="X6298" s="1"/>
  <c r="I6299"/>
  <c r="J6299" s="1"/>
  <c r="N6299"/>
  <c r="O6299" s="1"/>
  <c r="S6299"/>
  <c r="T6299" s="1"/>
  <c r="X6299" s="1"/>
  <c r="I6300"/>
  <c r="J6300"/>
  <c r="X6300"/>
  <c r="J6301"/>
  <c r="I6302"/>
  <c r="J6302"/>
  <c r="N6302"/>
  <c r="O6302"/>
  <c r="S6302"/>
  <c r="T6302"/>
  <c r="X6302" s="1"/>
  <c r="J6303"/>
  <c r="J6304"/>
  <c r="J6305"/>
  <c r="G6306"/>
  <c r="K6306"/>
  <c r="M6306"/>
  <c r="R6306"/>
  <c r="V6306"/>
  <c r="J6310"/>
  <c r="B6313"/>
  <c r="B6315"/>
  <c r="E6315"/>
  <c r="F6315"/>
  <c r="B6316"/>
  <c r="F6316"/>
  <c r="B6318"/>
  <c r="F6318"/>
  <c r="B6319"/>
  <c r="C6325"/>
  <c r="C6326"/>
  <c r="F6329"/>
  <c r="F6445" s="1"/>
  <c r="G6329"/>
  <c r="H6329"/>
  <c r="H6445" s="1"/>
  <c r="L6329"/>
  <c r="M6329"/>
  <c r="X6329"/>
  <c r="I6330"/>
  <c r="I6329" s="1"/>
  <c r="N6330"/>
  <c r="N6329" s="1"/>
  <c r="X6330"/>
  <c r="I6331"/>
  <c r="J6331"/>
  <c r="N6331"/>
  <c r="O6331"/>
  <c r="X6331"/>
  <c r="F6332"/>
  <c r="G6332"/>
  <c r="H6332"/>
  <c r="L6332"/>
  <c r="M6332"/>
  <c r="X6332"/>
  <c r="I6333"/>
  <c r="I6332" s="1"/>
  <c r="J6332" s="1"/>
  <c r="N6333"/>
  <c r="N6332" s="1"/>
  <c r="X6333"/>
  <c r="I6334"/>
  <c r="J6334"/>
  <c r="N6334"/>
  <c r="O6334"/>
  <c r="X6334"/>
  <c r="I6335"/>
  <c r="J6335" s="1"/>
  <c r="N6335"/>
  <c r="O6335" s="1"/>
  <c r="X6335"/>
  <c r="I6336"/>
  <c r="J6336"/>
  <c r="N6336"/>
  <c r="O6336"/>
  <c r="X6336"/>
  <c r="I6337"/>
  <c r="J6337" s="1"/>
  <c r="N6337"/>
  <c r="O6337" s="1"/>
  <c r="X6337"/>
  <c r="F6338"/>
  <c r="G6338"/>
  <c r="H6338"/>
  <c r="L6338"/>
  <c r="L6445" s="1"/>
  <c r="M6338"/>
  <c r="X6338"/>
  <c r="I6339"/>
  <c r="J6339"/>
  <c r="N6339"/>
  <c r="O6339"/>
  <c r="X6339"/>
  <c r="I6340"/>
  <c r="I6338" s="1"/>
  <c r="J6338" s="1"/>
  <c r="N6340"/>
  <c r="N6338" s="1"/>
  <c r="X6340"/>
  <c r="I6341"/>
  <c r="J6341"/>
  <c r="N6341"/>
  <c r="O6341"/>
  <c r="X6341"/>
  <c r="I6342"/>
  <c r="J6342" s="1"/>
  <c r="N6342"/>
  <c r="O6342" s="1"/>
  <c r="X6342"/>
  <c r="I6343"/>
  <c r="J6343"/>
  <c r="N6343"/>
  <c r="O6343"/>
  <c r="X6343"/>
  <c r="I6344"/>
  <c r="J6344" s="1"/>
  <c r="N6344"/>
  <c r="O6344" s="1"/>
  <c r="X6344"/>
  <c r="I6345"/>
  <c r="J6345"/>
  <c r="N6345"/>
  <c r="O6345"/>
  <c r="X6345"/>
  <c r="I6346"/>
  <c r="J6346" s="1"/>
  <c r="N6346"/>
  <c r="O6346" s="1"/>
  <c r="X6346"/>
  <c r="F6347"/>
  <c r="G6347"/>
  <c r="H6347"/>
  <c r="L6347"/>
  <c r="M6347"/>
  <c r="Q6347"/>
  <c r="Q6445" s="1"/>
  <c r="R6347"/>
  <c r="U6347"/>
  <c r="U6445" s="1"/>
  <c r="V6347"/>
  <c r="W6347"/>
  <c r="W6445" s="1"/>
  <c r="I6348"/>
  <c r="I6347" s="1"/>
  <c r="J6347" s="1"/>
  <c r="N6348"/>
  <c r="S6348"/>
  <c r="S6347" s="1"/>
  <c r="I6349"/>
  <c r="J6349"/>
  <c r="N6349"/>
  <c r="O6349"/>
  <c r="S6349"/>
  <c r="T6349"/>
  <c r="X6349" s="1"/>
  <c r="I6350"/>
  <c r="J6350" s="1"/>
  <c r="N6350"/>
  <c r="O6350" s="1"/>
  <c r="S6350"/>
  <c r="T6350" s="1"/>
  <c r="X6350" s="1"/>
  <c r="I6351"/>
  <c r="J6351"/>
  <c r="N6351"/>
  <c r="O6351"/>
  <c r="S6351"/>
  <c r="T6351"/>
  <c r="X6351" s="1"/>
  <c r="I6352"/>
  <c r="J6352" s="1"/>
  <c r="N6352"/>
  <c r="O6352" s="1"/>
  <c r="S6352"/>
  <c r="T6352" s="1"/>
  <c r="X6352" s="1"/>
  <c r="I6353"/>
  <c r="J6353"/>
  <c r="N6353"/>
  <c r="O6353"/>
  <c r="S6353"/>
  <c r="T6353"/>
  <c r="X6353" s="1"/>
  <c r="I6354"/>
  <c r="J6354" s="1"/>
  <c r="N6354"/>
  <c r="O6354" s="1"/>
  <c r="S6354"/>
  <c r="T6354" s="1"/>
  <c r="X6354" s="1"/>
  <c r="I6355"/>
  <c r="J6355"/>
  <c r="N6355"/>
  <c r="O6355"/>
  <c r="S6355"/>
  <c r="T6355"/>
  <c r="X6355" s="1"/>
  <c r="I6356"/>
  <c r="J6356" s="1"/>
  <c r="N6356"/>
  <c r="O6356" s="1"/>
  <c r="X6356"/>
  <c r="I6357"/>
  <c r="J6357"/>
  <c r="N6357"/>
  <c r="O6357"/>
  <c r="X6357"/>
  <c r="I6358"/>
  <c r="J6358" s="1"/>
  <c r="X6358"/>
  <c r="I6359"/>
  <c r="J6359"/>
  <c r="N6359"/>
  <c r="O6359"/>
  <c r="S6359"/>
  <c r="T6359"/>
  <c r="X6359" s="1"/>
  <c r="I6360"/>
  <c r="N6360" s="1"/>
  <c r="O6360" s="1"/>
  <c r="X6360"/>
  <c r="I6361"/>
  <c r="J6361"/>
  <c r="N6361"/>
  <c r="O6361"/>
  <c r="S6361"/>
  <c r="T6361"/>
  <c r="X6361" s="1"/>
  <c r="I6362"/>
  <c r="J6362" s="1"/>
  <c r="N6362"/>
  <c r="O6362" s="1"/>
  <c r="S6362"/>
  <c r="T6362" s="1"/>
  <c r="X6362" s="1"/>
  <c r="I6363"/>
  <c r="J6363"/>
  <c r="N6363"/>
  <c r="O6363"/>
  <c r="X6363"/>
  <c r="I6364"/>
  <c r="J6364" s="1"/>
  <c r="N6364"/>
  <c r="O6364" s="1"/>
  <c r="S6364"/>
  <c r="T6364" s="1"/>
  <c r="X6364" s="1"/>
  <c r="F6365"/>
  <c r="G6365"/>
  <c r="H6365"/>
  <c r="L6365"/>
  <c r="M6365"/>
  <c r="X6365"/>
  <c r="I6366"/>
  <c r="J6366"/>
  <c r="N6366"/>
  <c r="O6366"/>
  <c r="X6366"/>
  <c r="I6367"/>
  <c r="N6367" s="1"/>
  <c r="X6367"/>
  <c r="I6368"/>
  <c r="J6368"/>
  <c r="N6368"/>
  <c r="O6368"/>
  <c r="X6368"/>
  <c r="F6369"/>
  <c r="G6369"/>
  <c r="H6369"/>
  <c r="L6369"/>
  <c r="M6369"/>
  <c r="X6369"/>
  <c r="I6370"/>
  <c r="N6370" s="1"/>
  <c r="X6370"/>
  <c r="I6371"/>
  <c r="J6371"/>
  <c r="N6371"/>
  <c r="O6371"/>
  <c r="X6371"/>
  <c r="I6372"/>
  <c r="J6372" s="1"/>
  <c r="X6372"/>
  <c r="I6373"/>
  <c r="J6373"/>
  <c r="N6373"/>
  <c r="O6373"/>
  <c r="X6373"/>
  <c r="I6374"/>
  <c r="N6374" s="1"/>
  <c r="O6374" s="1"/>
  <c r="X6374"/>
  <c r="F6375"/>
  <c r="G6375"/>
  <c r="H6375"/>
  <c r="L6375"/>
  <c r="M6375"/>
  <c r="X6375"/>
  <c r="I6376"/>
  <c r="J6376"/>
  <c r="N6376"/>
  <c r="O6376"/>
  <c r="X6376"/>
  <c r="I6377"/>
  <c r="J6377" s="1"/>
  <c r="X6377"/>
  <c r="I6378"/>
  <c r="J6378"/>
  <c r="N6378"/>
  <c r="O6378"/>
  <c r="X6378"/>
  <c r="I6379"/>
  <c r="J6379" s="1"/>
  <c r="X6379"/>
  <c r="I6380"/>
  <c r="J6380"/>
  <c r="N6380"/>
  <c r="O6380"/>
  <c r="X6380"/>
  <c r="I6381"/>
  <c r="J6381" s="1"/>
  <c r="X6381"/>
  <c r="F6382"/>
  <c r="G6382"/>
  <c r="H6382"/>
  <c r="L6382"/>
  <c r="M6382"/>
  <c r="X6382"/>
  <c r="I6383"/>
  <c r="J6383"/>
  <c r="N6383"/>
  <c r="O6383"/>
  <c r="X6383"/>
  <c r="I6384"/>
  <c r="I6382" s="1"/>
  <c r="J6382" s="1"/>
  <c r="X6384"/>
  <c r="I6385"/>
  <c r="J6385"/>
  <c r="N6385"/>
  <c r="O6385"/>
  <c r="X6385"/>
  <c r="I6386"/>
  <c r="N6386" s="1"/>
  <c r="O6386" s="1"/>
  <c r="X6386"/>
  <c r="I6387"/>
  <c r="J6387"/>
  <c r="N6387"/>
  <c r="O6387"/>
  <c r="X6387"/>
  <c r="I6388"/>
  <c r="N6388" s="1"/>
  <c r="O6388" s="1"/>
  <c r="X6388"/>
  <c r="I6389"/>
  <c r="J6389"/>
  <c r="N6389"/>
  <c r="O6389"/>
  <c r="X6389"/>
  <c r="I6390"/>
  <c r="N6390" s="1"/>
  <c r="O6390" s="1"/>
  <c r="X6390"/>
  <c r="F6391"/>
  <c r="G6391"/>
  <c r="H6391"/>
  <c r="X6391"/>
  <c r="I6392"/>
  <c r="J6392"/>
  <c r="X6392"/>
  <c r="I6393"/>
  <c r="J6393" s="1"/>
  <c r="X6393"/>
  <c r="I6394"/>
  <c r="J6394"/>
  <c r="X6394"/>
  <c r="I6395"/>
  <c r="J6395" s="1"/>
  <c r="X6395"/>
  <c r="I6396"/>
  <c r="J6396"/>
  <c r="X6396"/>
  <c r="I6397"/>
  <c r="J6397" s="1"/>
  <c r="X6397"/>
  <c r="I6398"/>
  <c r="J6398"/>
  <c r="N6398"/>
  <c r="O6398"/>
  <c r="S6398"/>
  <c r="T6398"/>
  <c r="X6398" s="1"/>
  <c r="I6399"/>
  <c r="J6399" s="1"/>
  <c r="N6399"/>
  <c r="O6399" s="1"/>
  <c r="X6399"/>
  <c r="I6400"/>
  <c r="J6400"/>
  <c r="X6400"/>
  <c r="F6401"/>
  <c r="G6401"/>
  <c r="H6401"/>
  <c r="L6401"/>
  <c r="M6401"/>
  <c r="Q6401"/>
  <c r="R6401"/>
  <c r="U6401"/>
  <c r="V6401"/>
  <c r="W6401"/>
  <c r="I6402"/>
  <c r="I6401" s="1"/>
  <c r="J6401" s="1"/>
  <c r="J6402"/>
  <c r="N6402"/>
  <c r="O6402"/>
  <c r="S6402"/>
  <c r="S6401" s="1"/>
  <c r="T6402"/>
  <c r="I6403"/>
  <c r="J6403" s="1"/>
  <c r="N6403"/>
  <c r="O6403" s="1"/>
  <c r="S6403"/>
  <c r="T6403" s="1"/>
  <c r="X6403" s="1"/>
  <c r="I6404"/>
  <c r="J6404"/>
  <c r="N6404"/>
  <c r="O6404"/>
  <c r="S6404"/>
  <c r="T6404"/>
  <c r="X6404" s="1"/>
  <c r="I6405"/>
  <c r="J6405" s="1"/>
  <c r="N6405"/>
  <c r="O6405" s="1"/>
  <c r="S6405"/>
  <c r="T6405" s="1"/>
  <c r="X6405" s="1"/>
  <c r="I6406"/>
  <c r="J6406"/>
  <c r="N6406"/>
  <c r="O6406"/>
  <c r="S6406"/>
  <c r="T6406"/>
  <c r="X6406" s="1"/>
  <c r="I6407"/>
  <c r="N6407" s="1"/>
  <c r="O6407" s="1"/>
  <c r="S6407"/>
  <c r="T6407" s="1"/>
  <c r="X6407" s="1"/>
  <c r="F6408"/>
  <c r="G6408"/>
  <c r="H6408"/>
  <c r="L6408"/>
  <c r="M6408"/>
  <c r="Q6408"/>
  <c r="R6408"/>
  <c r="U6408"/>
  <c r="V6408"/>
  <c r="W6408"/>
  <c r="I6409"/>
  <c r="I6408" s="1"/>
  <c r="J6408" s="1"/>
  <c r="N6409"/>
  <c r="O6409" s="1"/>
  <c r="S6409"/>
  <c r="S6408" s="1"/>
  <c r="I6410"/>
  <c r="J6410"/>
  <c r="N6410"/>
  <c r="O6410"/>
  <c r="S6410"/>
  <c r="T6410"/>
  <c r="X6410" s="1"/>
  <c r="I6411"/>
  <c r="J6411" s="1"/>
  <c r="S6411"/>
  <c r="T6411" s="1"/>
  <c r="X6411" s="1"/>
  <c r="I6412"/>
  <c r="J6412"/>
  <c r="N6412"/>
  <c r="O6412"/>
  <c r="S6412"/>
  <c r="T6412"/>
  <c r="X6412" s="1"/>
  <c r="I6413"/>
  <c r="J6413" s="1"/>
  <c r="S6413"/>
  <c r="T6413" s="1"/>
  <c r="X6413" s="1"/>
  <c r="I6414"/>
  <c r="J6414"/>
  <c r="N6414"/>
  <c r="O6414"/>
  <c r="S6414"/>
  <c r="T6414"/>
  <c r="X6414" s="1"/>
  <c r="F6415"/>
  <c r="G6415"/>
  <c r="H6415"/>
  <c r="X6415"/>
  <c r="I6416"/>
  <c r="I6415" s="1"/>
  <c r="J6415" s="1"/>
  <c r="X6416"/>
  <c r="I6417"/>
  <c r="J6417"/>
  <c r="X6417"/>
  <c r="I6418"/>
  <c r="J6418" s="1"/>
  <c r="N6418"/>
  <c r="O6418" s="1"/>
  <c r="S6418"/>
  <c r="T6418" s="1"/>
  <c r="X6418" s="1"/>
  <c r="F6419"/>
  <c r="G6419"/>
  <c r="H6419"/>
  <c r="L6419"/>
  <c r="M6419"/>
  <c r="Q6419"/>
  <c r="R6419"/>
  <c r="U6419"/>
  <c r="V6419"/>
  <c r="W6419"/>
  <c r="I6420"/>
  <c r="J6420" s="1"/>
  <c r="S6420"/>
  <c r="T6420" s="1"/>
  <c r="I6421"/>
  <c r="J6421"/>
  <c r="N6421"/>
  <c r="O6421"/>
  <c r="S6421"/>
  <c r="T6421"/>
  <c r="X6421" s="1"/>
  <c r="I6422"/>
  <c r="J6422" s="1"/>
  <c r="N6422"/>
  <c r="O6422" s="1"/>
  <c r="S6422"/>
  <c r="T6422" s="1"/>
  <c r="X6422" s="1"/>
  <c r="I6423"/>
  <c r="J6423"/>
  <c r="N6423"/>
  <c r="O6423"/>
  <c r="S6423"/>
  <c r="T6423"/>
  <c r="X6423" s="1"/>
  <c r="I6424"/>
  <c r="N6424" s="1"/>
  <c r="O6424" s="1"/>
  <c r="S6424"/>
  <c r="T6424" s="1"/>
  <c r="X6424" s="1"/>
  <c r="I6425"/>
  <c r="J6425"/>
  <c r="N6425"/>
  <c r="O6425"/>
  <c r="S6425"/>
  <c r="T6425"/>
  <c r="X6425" s="1"/>
  <c r="I6426"/>
  <c r="J6426" s="1"/>
  <c r="N6426"/>
  <c r="O6426" s="1"/>
  <c r="S6426"/>
  <c r="T6426" s="1"/>
  <c r="X6426" s="1"/>
  <c r="F6427"/>
  <c r="G6427"/>
  <c r="H6427"/>
  <c r="L6427"/>
  <c r="M6427"/>
  <c r="Q6427"/>
  <c r="R6427"/>
  <c r="U6427"/>
  <c r="V6427"/>
  <c r="W6427"/>
  <c r="I6428"/>
  <c r="N6428" s="1"/>
  <c r="S6428"/>
  <c r="S6427" s="1"/>
  <c r="I6429"/>
  <c r="J6429"/>
  <c r="N6429"/>
  <c r="O6429"/>
  <c r="S6429"/>
  <c r="T6429"/>
  <c r="X6429" s="1"/>
  <c r="I6430"/>
  <c r="J6430" s="1"/>
  <c r="N6430"/>
  <c r="O6430" s="1"/>
  <c r="S6430"/>
  <c r="T6430" s="1"/>
  <c r="X6430" s="1"/>
  <c r="F6431"/>
  <c r="G6431"/>
  <c r="H6431"/>
  <c r="L6431"/>
  <c r="M6431"/>
  <c r="Q6431"/>
  <c r="R6431"/>
  <c r="U6431"/>
  <c r="V6431"/>
  <c r="W6431"/>
  <c r="I6432"/>
  <c r="I6431" s="1"/>
  <c r="J6431" s="1"/>
  <c r="S6432"/>
  <c r="T6432" s="1"/>
  <c r="I6433"/>
  <c r="J6433"/>
  <c r="N6433"/>
  <c r="O6433"/>
  <c r="S6433"/>
  <c r="T6433"/>
  <c r="X6433" s="1"/>
  <c r="I6434"/>
  <c r="J6434" s="1"/>
  <c r="N6434"/>
  <c r="O6434" s="1"/>
  <c r="S6434"/>
  <c r="T6434" s="1"/>
  <c r="X6434" s="1"/>
  <c r="I6435"/>
  <c r="J6435"/>
  <c r="N6435"/>
  <c r="O6435"/>
  <c r="S6435"/>
  <c r="T6435"/>
  <c r="X6435" s="1"/>
  <c r="F6436"/>
  <c r="G6436"/>
  <c r="H6436"/>
  <c r="L6436"/>
  <c r="M6436"/>
  <c r="Q6436"/>
  <c r="R6436"/>
  <c r="U6436"/>
  <c r="V6436"/>
  <c r="W6436"/>
  <c r="I6437"/>
  <c r="I6436" s="1"/>
  <c r="J6436" s="1"/>
  <c r="J6437"/>
  <c r="N6437"/>
  <c r="O6437"/>
  <c r="S6437"/>
  <c r="S6436" s="1"/>
  <c r="T6437"/>
  <c r="X6437" s="1"/>
  <c r="I6438"/>
  <c r="J6438" s="1"/>
  <c r="S6438"/>
  <c r="T6438" s="1"/>
  <c r="X6438" s="1"/>
  <c r="I6439"/>
  <c r="J6439"/>
  <c r="X6439"/>
  <c r="J6440"/>
  <c r="I6441"/>
  <c r="J6441"/>
  <c r="N6441"/>
  <c r="O6441"/>
  <c r="S6441"/>
  <c r="T6441"/>
  <c r="X6441" s="1"/>
  <c r="J6442"/>
  <c r="J6443"/>
  <c r="J6444"/>
  <c r="G6445"/>
  <c r="K6445"/>
  <c r="M6445"/>
  <c r="R6445"/>
  <c r="V6445"/>
  <c r="J6449"/>
  <c r="Q12" i="3"/>
  <c r="Q13"/>
  <c r="I14"/>
  <c r="Q14"/>
  <c r="Q15"/>
  <c r="I16"/>
  <c r="L16"/>
  <c r="M16"/>
  <c r="Q16"/>
  <c r="I17"/>
  <c r="M17"/>
  <c r="Q17"/>
  <c r="Q18"/>
  <c r="I19"/>
  <c r="M19"/>
  <c r="Q19"/>
  <c r="I20"/>
  <c r="Q20"/>
  <c r="Q21"/>
  <c r="Q22"/>
  <c r="Q23"/>
  <c r="Q24"/>
  <c r="Q25"/>
  <c r="J26"/>
  <c r="Q26"/>
  <c r="J27"/>
  <c r="Q27"/>
  <c r="Q28"/>
  <c r="V28"/>
  <c r="AA28"/>
  <c r="Q29"/>
  <c r="M30"/>
  <c r="N30"/>
  <c r="O30"/>
  <c r="P30"/>
  <c r="Q30"/>
  <c r="S30"/>
  <c r="T30"/>
  <c r="U30"/>
  <c r="V30"/>
  <c r="AE30"/>
  <c r="P31"/>
  <c r="Q31"/>
  <c r="U31"/>
  <c r="V31"/>
  <c r="AE31"/>
  <c r="P32"/>
  <c r="Q32"/>
  <c r="U32"/>
  <c r="V32"/>
  <c r="AE32"/>
  <c r="M33"/>
  <c r="N33"/>
  <c r="O33"/>
  <c r="P33"/>
  <c r="Q33"/>
  <c r="S33"/>
  <c r="T33"/>
  <c r="U33"/>
  <c r="V33"/>
  <c r="AE33"/>
  <c r="P34"/>
  <c r="Q34"/>
  <c r="U34"/>
  <c r="V34"/>
  <c r="AE34"/>
  <c r="P35"/>
  <c r="Q35"/>
  <c r="U35"/>
  <c r="V35"/>
  <c r="AE35"/>
  <c r="P36"/>
  <c r="Q36"/>
  <c r="U36"/>
  <c r="V36"/>
  <c r="AE36"/>
  <c r="P37"/>
  <c r="Q37"/>
  <c r="U37"/>
  <c r="V37"/>
  <c r="AE37"/>
  <c r="P38"/>
  <c r="Q38"/>
  <c r="U38"/>
  <c r="V38"/>
  <c r="AE38"/>
  <c r="M39"/>
  <c r="N39"/>
  <c r="O39"/>
  <c r="P39"/>
  <c r="Q39"/>
  <c r="S39"/>
  <c r="T39"/>
  <c r="U39"/>
  <c r="V39"/>
  <c r="AE39"/>
  <c r="P40"/>
  <c r="Q40"/>
  <c r="U40"/>
  <c r="V40"/>
  <c r="AE40"/>
  <c r="P41"/>
  <c r="Q41"/>
  <c r="U41"/>
  <c r="V41"/>
  <c r="AE41"/>
  <c r="P42"/>
  <c r="Q42"/>
  <c r="U42"/>
  <c r="V42"/>
  <c r="AE42"/>
  <c r="P43"/>
  <c r="Q43"/>
  <c r="U43"/>
  <c r="V43"/>
  <c r="AE43"/>
  <c r="P44"/>
  <c r="Q44"/>
  <c r="U44"/>
  <c r="V44"/>
  <c r="AE44"/>
  <c r="P45"/>
  <c r="Q45"/>
  <c r="U45"/>
  <c r="V45"/>
  <c r="AE45"/>
  <c r="P46"/>
  <c r="Q46"/>
  <c r="U46"/>
  <c r="V46"/>
  <c r="AE46"/>
  <c r="P47"/>
  <c r="Q47"/>
  <c r="U47"/>
  <c r="V47"/>
  <c r="AE47"/>
  <c r="M48"/>
  <c r="N48"/>
  <c r="O48"/>
  <c r="P48"/>
  <c r="Q48"/>
  <c r="S48"/>
  <c r="T48"/>
  <c r="U48"/>
  <c r="V48"/>
  <c r="X48"/>
  <c r="Y48"/>
  <c r="Z48"/>
  <c r="AA48"/>
  <c r="AB48"/>
  <c r="AC48"/>
  <c r="AD48"/>
  <c r="AE48"/>
  <c r="P49"/>
  <c r="Q49"/>
  <c r="U49"/>
  <c r="V49"/>
  <c r="Z49"/>
  <c r="AA49"/>
  <c r="AE49"/>
  <c r="P50"/>
  <c r="Q50"/>
  <c r="U50"/>
  <c r="V50"/>
  <c r="Z50"/>
  <c r="AA50"/>
  <c r="AE50"/>
  <c r="P51"/>
  <c r="Q51"/>
  <c r="U51"/>
  <c r="V51"/>
  <c r="Z51"/>
  <c r="AA51"/>
  <c r="AE51"/>
  <c r="P52"/>
  <c r="Q52"/>
  <c r="U52"/>
  <c r="V52"/>
  <c r="Z52"/>
  <c r="AA52"/>
  <c r="AE52"/>
  <c r="P53"/>
  <c r="Q53"/>
  <c r="U53"/>
  <c r="V53"/>
  <c r="Z53"/>
  <c r="AA53"/>
  <c r="AE53"/>
  <c r="P54"/>
  <c r="Q54"/>
  <c r="U54"/>
  <c r="V54"/>
  <c r="Z54"/>
  <c r="AA54"/>
  <c r="AE54"/>
  <c r="P55"/>
  <c r="Q55"/>
  <c r="U55"/>
  <c r="V55"/>
  <c r="Z55"/>
  <c r="AA55"/>
  <c r="AE55"/>
  <c r="P56"/>
  <c r="Q56"/>
  <c r="U56"/>
  <c r="V56"/>
  <c r="Z56"/>
  <c r="AA56"/>
  <c r="AE56"/>
  <c r="P57"/>
  <c r="Q57"/>
  <c r="U57"/>
  <c r="V57"/>
  <c r="AE57"/>
  <c r="P58"/>
  <c r="Q58"/>
  <c r="U58"/>
  <c r="V58"/>
  <c r="AE58"/>
  <c r="P59"/>
  <c r="Q59"/>
  <c r="U59"/>
  <c r="V59"/>
  <c r="AE59"/>
  <c r="P60"/>
  <c r="Q60"/>
  <c r="U60"/>
  <c r="V60"/>
  <c r="Z60"/>
  <c r="AA60"/>
  <c r="AE60"/>
  <c r="P61"/>
  <c r="Q61"/>
  <c r="U61"/>
  <c r="V61"/>
  <c r="AE61"/>
  <c r="P62"/>
  <c r="Q62"/>
  <c r="U62"/>
  <c r="V62"/>
  <c r="Z62"/>
  <c r="AA62"/>
  <c r="AE62"/>
  <c r="P63"/>
  <c r="Q63"/>
  <c r="U63"/>
  <c r="V63"/>
  <c r="Z63"/>
  <c r="AA63"/>
  <c r="AE63"/>
  <c r="P64"/>
  <c r="Q64"/>
  <c r="U64"/>
  <c r="V64"/>
  <c r="AE64"/>
  <c r="P65"/>
  <c r="Q65"/>
  <c r="U65"/>
  <c r="V65"/>
  <c r="Z65"/>
  <c r="AA65"/>
  <c r="AE65"/>
  <c r="M66"/>
  <c r="N66"/>
  <c r="O66"/>
  <c r="P66"/>
  <c r="Q66"/>
  <c r="S66"/>
  <c r="T66"/>
  <c r="U66"/>
  <c r="V66"/>
  <c r="AE66"/>
  <c r="P67"/>
  <c r="Q67"/>
  <c r="U67"/>
  <c r="V67"/>
  <c r="AE67"/>
  <c r="P68"/>
  <c r="Q68"/>
  <c r="U68"/>
  <c r="V68"/>
  <c r="AE68"/>
  <c r="P69"/>
  <c r="Q69"/>
  <c r="U69"/>
  <c r="V69"/>
  <c r="AE69"/>
  <c r="M70"/>
  <c r="N70"/>
  <c r="O70"/>
  <c r="P70"/>
  <c r="Q70"/>
  <c r="S70"/>
  <c r="T70"/>
  <c r="U70"/>
  <c r="V70"/>
  <c r="AE70"/>
  <c r="P71"/>
  <c r="Q71"/>
  <c r="U71"/>
  <c r="V71"/>
  <c r="AE71"/>
  <c r="P72"/>
  <c r="Q72"/>
  <c r="U72"/>
  <c r="V72"/>
  <c r="AE72"/>
  <c r="P73"/>
  <c r="Q73"/>
  <c r="U73"/>
  <c r="V73"/>
  <c r="AE73"/>
  <c r="P74"/>
  <c r="Q74"/>
  <c r="U74"/>
  <c r="V74"/>
  <c r="AE74"/>
  <c r="P75"/>
  <c r="Q75"/>
  <c r="U75"/>
  <c r="V75"/>
  <c r="AE75"/>
  <c r="M76"/>
  <c r="N76"/>
  <c r="O76"/>
  <c r="P76"/>
  <c r="Q76"/>
  <c r="S76"/>
  <c r="T76"/>
  <c r="U76"/>
  <c r="V76"/>
  <c r="AE76"/>
  <c r="P77"/>
  <c r="Q77"/>
  <c r="U77"/>
  <c r="V77"/>
  <c r="AE77"/>
  <c r="P78"/>
  <c r="Q78"/>
  <c r="U78"/>
  <c r="V78"/>
  <c r="AE78"/>
  <c r="P79"/>
  <c r="Q79"/>
  <c r="U79"/>
  <c r="V79"/>
  <c r="AE79"/>
  <c r="P80"/>
  <c r="Q80"/>
  <c r="U80"/>
  <c r="V80"/>
  <c r="AE80"/>
  <c r="P81"/>
  <c r="Q81"/>
  <c r="U81"/>
  <c r="V81"/>
  <c r="AE81"/>
  <c r="P82"/>
  <c r="Q82"/>
  <c r="U82"/>
  <c r="V82"/>
  <c r="AE82"/>
  <c r="M83"/>
  <c r="N83"/>
  <c r="O83"/>
  <c r="P83"/>
  <c r="Q83"/>
  <c r="S83"/>
  <c r="T83"/>
  <c r="U83"/>
  <c r="V83"/>
  <c r="AE83"/>
  <c r="P84"/>
  <c r="Q84"/>
  <c r="U84"/>
  <c r="V84"/>
  <c r="AE84"/>
  <c r="P85"/>
  <c r="Q85"/>
  <c r="U85"/>
  <c r="V85"/>
  <c r="AE85"/>
  <c r="P86"/>
  <c r="Q86"/>
  <c r="U86"/>
  <c r="V86"/>
  <c r="AE86"/>
  <c r="P87"/>
  <c r="Q87"/>
  <c r="U87"/>
  <c r="V87"/>
  <c r="AE87"/>
  <c r="P88"/>
  <c r="Q88"/>
  <c r="U88"/>
  <c r="V88"/>
  <c r="AE88"/>
  <c r="P89"/>
  <c r="Q89"/>
  <c r="U89"/>
  <c r="V89"/>
  <c r="AE89"/>
  <c r="P90"/>
  <c r="Q90"/>
  <c r="U90"/>
  <c r="V90"/>
  <c r="AE90"/>
  <c r="P91"/>
  <c r="Q91"/>
  <c r="U91"/>
  <c r="V91"/>
  <c r="AE91"/>
  <c r="M92"/>
  <c r="N92"/>
  <c r="O92"/>
  <c r="P92"/>
  <c r="Q92"/>
  <c r="AE92"/>
  <c r="P93"/>
  <c r="Q93"/>
  <c r="AE93"/>
  <c r="P94"/>
  <c r="Q94"/>
  <c r="AE94"/>
  <c r="P95"/>
  <c r="Q95"/>
  <c r="AE95"/>
  <c r="P96"/>
  <c r="Q96"/>
  <c r="AE96"/>
  <c r="P97"/>
  <c r="Q97"/>
  <c r="AE97"/>
  <c r="P98"/>
  <c r="Q98"/>
  <c r="AE98"/>
  <c r="P99"/>
  <c r="Q99"/>
  <c r="U99"/>
  <c r="V99"/>
  <c r="Z99"/>
  <c r="AA99"/>
  <c r="AE99"/>
  <c r="P100"/>
  <c r="Q100"/>
  <c r="U100"/>
  <c r="V100"/>
  <c r="AE100"/>
  <c r="P101"/>
  <c r="Q101"/>
  <c r="AE101"/>
  <c r="M102"/>
  <c r="N102"/>
  <c r="O102"/>
  <c r="P102"/>
  <c r="Q102"/>
  <c r="S102"/>
  <c r="T102"/>
  <c r="U102"/>
  <c r="V102"/>
  <c r="X102"/>
  <c r="Y102"/>
  <c r="Z102"/>
  <c r="AA102"/>
  <c r="AB102"/>
  <c r="AC102"/>
  <c r="AD102"/>
  <c r="AE102"/>
  <c r="P103"/>
  <c r="Q103"/>
  <c r="U103"/>
  <c r="V103"/>
  <c r="Z103"/>
  <c r="AA103"/>
  <c r="AE103"/>
  <c r="P104"/>
  <c r="Q104"/>
  <c r="U104"/>
  <c r="V104"/>
  <c r="Z104"/>
  <c r="AA104"/>
  <c r="AE104"/>
  <c r="P105"/>
  <c r="Q105"/>
  <c r="U105"/>
  <c r="V105"/>
  <c r="Z105"/>
  <c r="AA105"/>
  <c r="AE105"/>
  <c r="P106"/>
  <c r="Q106"/>
  <c r="U106"/>
  <c r="V106"/>
  <c r="Z106"/>
  <c r="AA106"/>
  <c r="AE106"/>
  <c r="P107"/>
  <c r="Q107"/>
  <c r="U107"/>
  <c r="V107"/>
  <c r="Z107"/>
  <c r="AA107"/>
  <c r="AE107"/>
  <c r="P108"/>
  <c r="Q108"/>
  <c r="U108"/>
  <c r="V108"/>
  <c r="Z108"/>
  <c r="AA108"/>
  <c r="AE108"/>
  <c r="M109"/>
  <c r="N109"/>
  <c r="O109"/>
  <c r="P109"/>
  <c r="Q109"/>
  <c r="S109"/>
  <c r="T109"/>
  <c r="U109"/>
  <c r="V109"/>
  <c r="X109"/>
  <c r="Y109"/>
  <c r="Z109"/>
  <c r="AA109"/>
  <c r="AB109"/>
  <c r="AC109"/>
  <c r="AD109"/>
  <c r="AE109"/>
  <c r="P110"/>
  <c r="Q110"/>
  <c r="U110"/>
  <c r="V110"/>
  <c r="Z110"/>
  <c r="AA110"/>
  <c r="AE110"/>
  <c r="P111"/>
  <c r="Q111"/>
  <c r="U111"/>
  <c r="V111"/>
  <c r="Z111"/>
  <c r="AA111"/>
  <c r="AE111"/>
  <c r="P112"/>
  <c r="Q112"/>
  <c r="U112"/>
  <c r="V112"/>
  <c r="Z112"/>
  <c r="AA112"/>
  <c r="AE112"/>
  <c r="P113"/>
  <c r="Q113"/>
  <c r="U113"/>
  <c r="V113"/>
  <c r="Z113"/>
  <c r="AA113"/>
  <c r="AE113"/>
  <c r="P114"/>
  <c r="Q114"/>
  <c r="U114"/>
  <c r="V114"/>
  <c r="Z114"/>
  <c r="AA114"/>
  <c r="AE114"/>
  <c r="P115"/>
  <c r="Q115"/>
  <c r="U115"/>
  <c r="V115"/>
  <c r="Z115"/>
  <c r="AA115"/>
  <c r="AE115"/>
  <c r="M116"/>
  <c r="N116"/>
  <c r="O116"/>
  <c r="P116"/>
  <c r="Q116"/>
  <c r="AE116"/>
  <c r="P117"/>
  <c r="Q117"/>
  <c r="AE117"/>
  <c r="P118"/>
  <c r="Q118"/>
  <c r="AE118"/>
  <c r="P119"/>
  <c r="Q119"/>
  <c r="U119"/>
  <c r="V119"/>
  <c r="Z119"/>
  <c r="AA119"/>
  <c r="AE119"/>
  <c r="M120"/>
  <c r="N120"/>
  <c r="O120"/>
  <c r="P120"/>
  <c r="Q120"/>
  <c r="S120"/>
  <c r="T120"/>
  <c r="U120"/>
  <c r="V120"/>
  <c r="X120"/>
  <c r="Y120"/>
  <c r="Z120"/>
  <c r="AA120"/>
  <c r="AB120"/>
  <c r="AC120"/>
  <c r="AD120"/>
  <c r="AE120"/>
  <c r="P121"/>
  <c r="Q121"/>
  <c r="U121"/>
  <c r="V121"/>
  <c r="Z121"/>
  <c r="AA121"/>
  <c r="AE121"/>
  <c r="P122"/>
  <c r="Q122"/>
  <c r="U122"/>
  <c r="V122"/>
  <c r="Z122"/>
  <c r="AA122"/>
  <c r="AE122"/>
  <c r="P123"/>
  <c r="Q123"/>
  <c r="U123"/>
  <c r="V123"/>
  <c r="Z123"/>
  <c r="AA123"/>
  <c r="AE123"/>
  <c r="P124"/>
  <c r="Q124"/>
  <c r="U124"/>
  <c r="V124"/>
  <c r="Z124"/>
  <c r="AA124"/>
  <c r="AE124"/>
  <c r="P125"/>
  <c r="Q125"/>
  <c r="U125"/>
  <c r="V125"/>
  <c r="Z125"/>
  <c r="AA125"/>
  <c r="AE125"/>
  <c r="P126"/>
  <c r="Q126"/>
  <c r="U126"/>
  <c r="V126"/>
  <c r="Z126"/>
  <c r="AA126"/>
  <c r="AE126"/>
  <c r="P127"/>
  <c r="Q127"/>
  <c r="U127"/>
  <c r="V127"/>
  <c r="Z127"/>
  <c r="AA127"/>
  <c r="AE127"/>
  <c r="M128"/>
  <c r="N128"/>
  <c r="O128"/>
  <c r="P128"/>
  <c r="Q128"/>
  <c r="S128"/>
  <c r="T128"/>
  <c r="U128"/>
  <c r="V128"/>
  <c r="X128"/>
  <c r="Y128"/>
  <c r="Z128"/>
  <c r="AA128"/>
  <c r="AB128"/>
  <c r="AC128"/>
  <c r="AD128"/>
  <c r="AE128"/>
  <c r="P129"/>
  <c r="Q129"/>
  <c r="U129"/>
  <c r="V129"/>
  <c r="Z129"/>
  <c r="AA129"/>
  <c r="AE129"/>
  <c r="P130"/>
  <c r="Q130"/>
  <c r="U130"/>
  <c r="V130"/>
  <c r="Z130"/>
  <c r="AA130"/>
  <c r="AE130"/>
  <c r="P131"/>
  <c r="Q131"/>
  <c r="U131"/>
  <c r="V131"/>
  <c r="Z131"/>
  <c r="AA131"/>
  <c r="AE131"/>
  <c r="M132"/>
  <c r="N132"/>
  <c r="O132"/>
  <c r="P132"/>
  <c r="Q132"/>
  <c r="S132"/>
  <c r="T132"/>
  <c r="U132"/>
  <c r="V132"/>
  <c r="X132"/>
  <c r="Y132"/>
  <c r="Z132"/>
  <c r="AA132"/>
  <c r="AB132"/>
  <c r="AC132"/>
  <c r="AD132"/>
  <c r="AE132"/>
  <c r="P133"/>
  <c r="Q133"/>
  <c r="U133"/>
  <c r="V133"/>
  <c r="Z133"/>
  <c r="AA133"/>
  <c r="AE133"/>
  <c r="P134"/>
  <c r="Q134"/>
  <c r="U134"/>
  <c r="V134"/>
  <c r="Z134"/>
  <c r="AA134"/>
  <c r="AE134"/>
  <c r="P135"/>
  <c r="Q135"/>
  <c r="U135"/>
  <c r="V135"/>
  <c r="Z135"/>
  <c r="AA135"/>
  <c r="AE135"/>
  <c r="P136"/>
  <c r="Q136"/>
  <c r="U136"/>
  <c r="V136"/>
  <c r="Z136"/>
  <c r="AA136"/>
  <c r="AE136"/>
  <c r="M137"/>
  <c r="N137"/>
  <c r="O137"/>
  <c r="P137"/>
  <c r="Q137"/>
  <c r="S137"/>
  <c r="T137"/>
  <c r="U137"/>
  <c r="V137"/>
  <c r="X137"/>
  <c r="Y137"/>
  <c r="Z137"/>
  <c r="AA137"/>
  <c r="AB137"/>
  <c r="AC137"/>
  <c r="AD137"/>
  <c r="AE137"/>
  <c r="P138"/>
  <c r="Q138"/>
  <c r="U138"/>
  <c r="V138"/>
  <c r="Z138"/>
  <c r="AA138"/>
  <c r="AE138"/>
  <c r="P139"/>
  <c r="Q139"/>
  <c r="U139"/>
  <c r="V139"/>
  <c r="Z139"/>
  <c r="AA139"/>
  <c r="AE139"/>
  <c r="P140"/>
  <c r="Q140"/>
  <c r="AE140"/>
  <c r="Q141"/>
  <c r="P142"/>
  <c r="Q142"/>
  <c r="U142"/>
  <c r="V142"/>
  <c r="Z142"/>
  <c r="AA142"/>
  <c r="AE142"/>
  <c r="Q143"/>
  <c r="Q144"/>
  <c r="Q145"/>
  <c r="M146"/>
  <c r="N146"/>
  <c r="O146"/>
  <c r="P146"/>
  <c r="Q146"/>
  <c r="R146"/>
  <c r="S146"/>
  <c r="T146"/>
  <c r="U146"/>
  <c r="V146"/>
  <c r="X146"/>
  <c r="Y146"/>
  <c r="Z146"/>
  <c r="AA146"/>
  <c r="AB146"/>
  <c r="AC146"/>
  <c r="AD146"/>
  <c r="AE146"/>
  <c r="Q147"/>
  <c r="Q148"/>
  <c r="Q149"/>
  <c r="Q150"/>
  <c r="Q151"/>
  <c r="Q152"/>
  <c r="Q153"/>
  <c r="Q154"/>
  <c r="Q155"/>
  <c r="F189" i="2" l="1"/>
  <c r="H189"/>
  <c r="M189"/>
  <c r="O189"/>
  <c r="R189"/>
  <c r="T189"/>
  <c r="V189"/>
  <c r="G190"/>
  <c r="I190"/>
  <c r="J190" s="1"/>
  <c r="L190"/>
  <c r="N190"/>
  <c r="Q190"/>
  <c r="S190"/>
  <c r="U190"/>
  <c r="W190"/>
  <c r="G192"/>
  <c r="I192"/>
  <c r="J192" s="1"/>
  <c r="L192"/>
  <c r="N192"/>
  <c r="Q192"/>
  <c r="S192"/>
  <c r="U192"/>
  <c r="W192"/>
  <c r="F193"/>
  <c r="H193"/>
  <c r="M193"/>
  <c r="O193"/>
  <c r="R193"/>
  <c r="T193"/>
  <c r="V193"/>
  <c r="G194"/>
  <c r="I194"/>
  <c r="J194" s="1"/>
  <c r="L194"/>
  <c r="N194"/>
  <c r="Q194"/>
  <c r="S194"/>
  <c r="U194"/>
  <c r="W194"/>
  <c r="F195"/>
  <c r="H195"/>
  <c r="M195"/>
  <c r="O195"/>
  <c r="R195"/>
  <c r="T195"/>
  <c r="V195"/>
  <c r="G196"/>
  <c r="I196"/>
  <c r="J196" s="1"/>
  <c r="L196"/>
  <c r="N196"/>
  <c r="Q196"/>
  <c r="S196"/>
  <c r="U196"/>
  <c r="W196"/>
  <c r="G198"/>
  <c r="I198"/>
  <c r="J198" s="1"/>
  <c r="L198"/>
  <c r="N198"/>
  <c r="Q198"/>
  <c r="S198"/>
  <c r="U198"/>
  <c r="W198"/>
  <c r="F199"/>
  <c r="H199"/>
  <c r="M199"/>
  <c r="O199"/>
  <c r="R199"/>
  <c r="T199"/>
  <c r="V199"/>
  <c r="G200"/>
  <c r="I200"/>
  <c r="J200" s="1"/>
  <c r="L200"/>
  <c r="N200"/>
  <c r="Q200"/>
  <c r="S200"/>
  <c r="U200"/>
  <c r="W200"/>
  <c r="F201"/>
  <c r="H201"/>
  <c r="M201"/>
  <c r="O201"/>
  <c r="R201"/>
  <c r="T201"/>
  <c r="V201"/>
  <c r="G202"/>
  <c r="I202"/>
  <c r="J202" s="1"/>
  <c r="L202"/>
  <c r="N202"/>
  <c r="Q202"/>
  <c r="S202"/>
  <c r="U202"/>
  <c r="W202"/>
  <c r="F203"/>
  <c r="H203"/>
  <c r="M203"/>
  <c r="O203"/>
  <c r="R203"/>
  <c r="T203"/>
  <c r="V203"/>
  <c r="G204"/>
  <c r="I204"/>
  <c r="J204" s="1"/>
  <c r="L204"/>
  <c r="N204"/>
  <c r="Q204"/>
  <c r="S204"/>
  <c r="U204"/>
  <c r="W204"/>
  <c r="F207"/>
  <c r="H207"/>
  <c r="M207"/>
  <c r="O207"/>
  <c r="R207"/>
  <c r="T207"/>
  <c r="V207"/>
  <c r="G208"/>
  <c r="I208"/>
  <c r="J208" s="1"/>
  <c r="L208"/>
  <c r="N208"/>
  <c r="Q208"/>
  <c r="S208"/>
  <c r="U208"/>
  <c r="W208"/>
  <c r="F209"/>
  <c r="H209"/>
  <c r="M209"/>
  <c r="O209"/>
  <c r="R209"/>
  <c r="T209"/>
  <c r="V209"/>
  <c r="G210"/>
  <c r="I210"/>
  <c r="J210" s="1"/>
  <c r="L210"/>
  <c r="N210"/>
  <c r="I189"/>
  <c r="J189" s="1"/>
  <c r="N189"/>
  <c r="S189"/>
  <c r="W189"/>
  <c r="H190"/>
  <c r="M190"/>
  <c r="R190"/>
  <c r="V190"/>
  <c r="F192"/>
  <c r="O192"/>
  <c r="T192"/>
  <c r="I193"/>
  <c r="J193" s="1"/>
  <c r="N193"/>
  <c r="S193"/>
  <c r="W193"/>
  <c r="H194"/>
  <c r="M194"/>
  <c r="R194"/>
  <c r="V194"/>
  <c r="G195"/>
  <c r="L195"/>
  <c r="Q195"/>
  <c r="U195"/>
  <c r="F196"/>
  <c r="O196"/>
  <c r="T196"/>
  <c r="H198"/>
  <c r="M198"/>
  <c r="R198"/>
  <c r="V198"/>
  <c r="G199"/>
  <c r="L199"/>
  <c r="Q199"/>
  <c r="U199"/>
  <c r="F200"/>
  <c r="O200"/>
  <c r="T200"/>
  <c r="I201"/>
  <c r="J201" s="1"/>
  <c r="N201"/>
  <c r="S201"/>
  <c r="W201"/>
  <c r="H202"/>
  <c r="M202"/>
  <c r="R202"/>
  <c r="V202"/>
  <c r="G203"/>
  <c r="L203"/>
  <c r="Q203"/>
  <c r="U203"/>
  <c r="F204"/>
  <c r="O204"/>
  <c r="T204"/>
  <c r="G207"/>
  <c r="L207"/>
  <c r="Q207"/>
  <c r="U207"/>
  <c r="F208"/>
  <c r="O208"/>
  <c r="T208"/>
  <c r="I209"/>
  <c r="J209" s="1"/>
  <c r="N209"/>
  <c r="S209"/>
  <c r="W209"/>
  <c r="H210"/>
  <c r="M210"/>
  <c r="Q210"/>
  <c r="S210"/>
  <c r="U210"/>
  <c r="W210"/>
  <c r="F211"/>
  <c r="H211"/>
  <c r="M211"/>
  <c r="O211"/>
  <c r="R211"/>
  <c r="T211"/>
  <c r="V211"/>
  <c r="G212"/>
  <c r="I212"/>
  <c r="J212" s="1"/>
  <c r="L212"/>
  <c r="N212"/>
  <c r="Q212"/>
  <c r="S212"/>
  <c r="U212"/>
  <c r="W212"/>
  <c r="F213"/>
  <c r="H213"/>
  <c r="M213"/>
  <c r="O213"/>
  <c r="R213"/>
  <c r="T213"/>
  <c r="V213"/>
  <c r="G214"/>
  <c r="I214"/>
  <c r="J214" s="1"/>
  <c r="L214"/>
  <c r="N214"/>
  <c r="Q214"/>
  <c r="S214"/>
  <c r="U214"/>
  <c r="W214"/>
  <c r="F215"/>
  <c r="H215"/>
  <c r="M215"/>
  <c r="O215"/>
  <c r="R215"/>
  <c r="T215"/>
  <c r="V215"/>
  <c r="G216"/>
  <c r="I216"/>
  <c r="J216" s="1"/>
  <c r="L216"/>
  <c r="N216"/>
  <c r="Q216"/>
  <c r="S216"/>
  <c r="U216"/>
  <c r="W216"/>
  <c r="F217"/>
  <c r="H217"/>
  <c r="M217"/>
  <c r="O217"/>
  <c r="R217"/>
  <c r="T217"/>
  <c r="V217"/>
  <c r="G218"/>
  <c r="I218"/>
  <c r="J218" s="1"/>
  <c r="L218"/>
  <c r="N218"/>
  <c r="Q218"/>
  <c r="S218"/>
  <c r="U218"/>
  <c r="W218"/>
  <c r="F219"/>
  <c r="H219"/>
  <c r="M219"/>
  <c r="O219"/>
  <c r="R219"/>
  <c r="T219"/>
  <c r="V219"/>
  <c r="G220"/>
  <c r="I220"/>
  <c r="J220" s="1"/>
  <c r="L220"/>
  <c r="N220"/>
  <c r="Q220"/>
  <c r="S220"/>
  <c r="U220"/>
  <c r="W220"/>
  <c r="F221"/>
  <c r="H221"/>
  <c r="M221"/>
  <c r="O221"/>
  <c r="R221"/>
  <c r="T221"/>
  <c r="V221"/>
  <c r="G222"/>
  <c r="I222"/>
  <c r="J222" s="1"/>
  <c r="L222"/>
  <c r="N222"/>
  <c r="Q222"/>
  <c r="S222"/>
  <c r="U222"/>
  <c r="W222"/>
  <c r="F223"/>
  <c r="H223"/>
  <c r="M223"/>
  <c r="O223"/>
  <c r="R223"/>
  <c r="T223"/>
  <c r="V223"/>
  <c r="F225"/>
  <c r="H225"/>
  <c r="M225"/>
  <c r="O225"/>
  <c r="R225"/>
  <c r="T225"/>
  <c r="V225"/>
  <c r="G226"/>
  <c r="I226"/>
  <c r="J226" s="1"/>
  <c r="L226"/>
  <c r="N226"/>
  <c r="Q226"/>
  <c r="S226"/>
  <c r="U226"/>
  <c r="W226"/>
  <c r="F227"/>
  <c r="H227"/>
  <c r="M227"/>
  <c r="O227"/>
  <c r="R227"/>
  <c r="T227"/>
  <c r="V227"/>
  <c r="F229"/>
  <c r="H229"/>
  <c r="M229"/>
  <c r="O229"/>
  <c r="R229"/>
  <c r="T229"/>
  <c r="V229"/>
  <c r="G230"/>
  <c r="I230"/>
  <c r="J230" s="1"/>
  <c r="L230"/>
  <c r="N230"/>
  <c r="Q230"/>
  <c r="S230"/>
  <c r="U230"/>
  <c r="W230"/>
  <c r="F231"/>
  <c r="H231"/>
  <c r="M231"/>
  <c r="O231"/>
  <c r="R231"/>
  <c r="T231"/>
  <c r="V231"/>
  <c r="G232"/>
  <c r="I232"/>
  <c r="J232" s="1"/>
  <c r="L232"/>
  <c r="N232"/>
  <c r="Q232"/>
  <c r="S232"/>
  <c r="U232"/>
  <c r="W232"/>
  <c r="F233"/>
  <c r="H233"/>
  <c r="M233"/>
  <c r="O233"/>
  <c r="R233"/>
  <c r="T233"/>
  <c r="V233"/>
  <c r="F235"/>
  <c r="H235"/>
  <c r="M235"/>
  <c r="O235"/>
  <c r="R235"/>
  <c r="T235"/>
  <c r="V235"/>
  <c r="G236"/>
  <c r="I236"/>
  <c r="J236" s="1"/>
  <c r="L236"/>
  <c r="N236"/>
  <c r="Q236"/>
  <c r="S236"/>
  <c r="U236"/>
  <c r="W236"/>
  <c r="G242"/>
  <c r="I242"/>
  <c r="J242" s="1"/>
  <c r="L242"/>
  <c r="N242"/>
  <c r="Q242"/>
  <c r="S242"/>
  <c r="U242"/>
  <c r="W242"/>
  <c r="F243"/>
  <c r="H243"/>
  <c r="M243"/>
  <c r="O243"/>
  <c r="R243"/>
  <c r="T243"/>
  <c r="V243"/>
  <c r="G244"/>
  <c r="I244"/>
  <c r="J244" s="1"/>
  <c r="L244"/>
  <c r="N244"/>
  <c r="Q244"/>
  <c r="S244"/>
  <c r="U244"/>
  <c r="W244"/>
  <c r="F245"/>
  <c r="H245"/>
  <c r="M245"/>
  <c r="O245"/>
  <c r="R245"/>
  <c r="T245"/>
  <c r="V245"/>
  <c r="G246"/>
  <c r="I246"/>
  <c r="J246" s="1"/>
  <c r="L246"/>
  <c r="N246"/>
  <c r="Q246"/>
  <c r="S246"/>
  <c r="U246"/>
  <c r="W246"/>
  <c r="F247"/>
  <c r="H247"/>
  <c r="M247"/>
  <c r="O247"/>
  <c r="R247"/>
  <c r="T247"/>
  <c r="V247"/>
  <c r="G248"/>
  <c r="I248"/>
  <c r="J248" s="1"/>
  <c r="L248"/>
  <c r="N248"/>
  <c r="Q248"/>
  <c r="S248"/>
  <c r="U248"/>
  <c r="W248"/>
  <c r="F249"/>
  <c r="H249"/>
  <c r="M249"/>
  <c r="O249"/>
  <c r="R249"/>
  <c r="T249"/>
  <c r="V249"/>
  <c r="F251"/>
  <c r="H251"/>
  <c r="M251"/>
  <c r="O251"/>
  <c r="R251"/>
  <c r="T251"/>
  <c r="V251"/>
  <c r="G252"/>
  <c r="I252"/>
  <c r="J252" s="1"/>
  <c r="L252"/>
  <c r="N252"/>
  <c r="Q252"/>
  <c r="S252"/>
  <c r="U252"/>
  <c r="W252"/>
  <c r="F253"/>
  <c r="H253"/>
  <c r="M253"/>
  <c r="O253"/>
  <c r="R253"/>
  <c r="T253"/>
  <c r="V253"/>
  <c r="G254"/>
  <c r="I254"/>
  <c r="J254" s="1"/>
  <c r="L254"/>
  <c r="N254"/>
  <c r="Q254"/>
  <c r="S254"/>
  <c r="U254"/>
  <c r="W254"/>
  <c r="F255"/>
  <c r="H255"/>
  <c r="M255"/>
  <c r="O255"/>
  <c r="R255"/>
  <c r="T255"/>
  <c r="V255"/>
  <c r="G256"/>
  <c r="I256"/>
  <c r="J256" s="1"/>
  <c r="L256"/>
  <c r="N256"/>
  <c r="Q256"/>
  <c r="S256"/>
  <c r="U256"/>
  <c r="W256"/>
  <c r="L189"/>
  <c r="U189"/>
  <c r="T190"/>
  <c r="X190" s="1"/>
  <c r="H192"/>
  <c r="R192"/>
  <c r="G193"/>
  <c r="Q193"/>
  <c r="F194"/>
  <c r="O194"/>
  <c r="N195"/>
  <c r="W195"/>
  <c r="M196"/>
  <c r="V196"/>
  <c r="T198"/>
  <c r="X198" s="1"/>
  <c r="I199"/>
  <c r="J199" s="1"/>
  <c r="S199"/>
  <c r="H200"/>
  <c r="R200"/>
  <c r="G201"/>
  <c r="Q201"/>
  <c r="F202"/>
  <c r="O202"/>
  <c r="N203"/>
  <c r="W203"/>
  <c r="M204"/>
  <c r="V204"/>
  <c r="I207"/>
  <c r="J207" s="1"/>
  <c r="S207"/>
  <c r="H208"/>
  <c r="R208"/>
  <c r="G209"/>
  <c r="Q209"/>
  <c r="F210"/>
  <c r="O210"/>
  <c r="T210"/>
  <c r="I211"/>
  <c r="J211" s="1"/>
  <c r="N211"/>
  <c r="S211"/>
  <c r="W211"/>
  <c r="H212"/>
  <c r="M212"/>
  <c r="R212"/>
  <c r="V212"/>
  <c r="G213"/>
  <c r="L213"/>
  <c r="Q213"/>
  <c r="U213"/>
  <c r="F214"/>
  <c r="O214"/>
  <c r="T214"/>
  <c r="I215"/>
  <c r="J215" s="1"/>
  <c r="N215"/>
  <c r="S215"/>
  <c r="W215"/>
  <c r="H216"/>
  <c r="M216"/>
  <c r="R216"/>
  <c r="V216"/>
  <c r="G217"/>
  <c r="L217"/>
  <c r="Q217"/>
  <c r="U217"/>
  <c r="F218"/>
  <c r="O218"/>
  <c r="T218"/>
  <c r="I219"/>
  <c r="J219" s="1"/>
  <c r="N219"/>
  <c r="S219"/>
  <c r="W219"/>
  <c r="H220"/>
  <c r="M220"/>
  <c r="R220"/>
  <c r="V220"/>
  <c r="G221"/>
  <c r="L221"/>
  <c r="Q221"/>
  <c r="U221"/>
  <c r="F222"/>
  <c r="O222"/>
  <c r="T222"/>
  <c r="I223"/>
  <c r="J223" s="1"/>
  <c r="N223"/>
  <c r="S223"/>
  <c r="W223"/>
  <c r="G225"/>
  <c r="L225"/>
  <c r="Q225"/>
  <c r="U225"/>
  <c r="F226"/>
  <c r="O226"/>
  <c r="T226"/>
  <c r="I227"/>
  <c r="J227" s="1"/>
  <c r="N227"/>
  <c r="S227"/>
  <c r="W227"/>
  <c r="G229"/>
  <c r="L229"/>
  <c r="Q229"/>
  <c r="U229"/>
  <c r="F230"/>
  <c r="O230"/>
  <c r="T230"/>
  <c r="I231"/>
  <c r="J231" s="1"/>
  <c r="N231"/>
  <c r="S231"/>
  <c r="W231"/>
  <c r="H232"/>
  <c r="M232"/>
  <c r="R232"/>
  <c r="V232"/>
  <c r="G233"/>
  <c r="L233"/>
  <c r="Q233"/>
  <c r="U233"/>
  <c r="I235"/>
  <c r="J235" s="1"/>
  <c r="N235"/>
  <c r="S235"/>
  <c r="W235"/>
  <c r="H236"/>
  <c r="M236"/>
  <c r="R236"/>
  <c r="V236"/>
  <c r="F242"/>
  <c r="O242"/>
  <c r="T242"/>
  <c r="I243"/>
  <c r="J243" s="1"/>
  <c r="N243"/>
  <c r="S243"/>
  <c r="W243"/>
  <c r="H244"/>
  <c r="M244"/>
  <c r="R244"/>
  <c r="V244"/>
  <c r="G245"/>
  <c r="L245"/>
  <c r="Q245"/>
  <c r="U245"/>
  <c r="F246"/>
  <c r="O246"/>
  <c r="T246"/>
  <c r="I247"/>
  <c r="J247" s="1"/>
  <c r="N247"/>
  <c r="S247"/>
  <c r="W247"/>
  <c r="H248"/>
  <c r="M248"/>
  <c r="R248"/>
  <c r="V248"/>
  <c r="G249"/>
  <c r="L249"/>
  <c r="Q249"/>
  <c r="U249"/>
  <c r="I251"/>
  <c r="J251" s="1"/>
  <c r="N251"/>
  <c r="S251"/>
  <c r="W251"/>
  <c r="H252"/>
  <c r="M252"/>
  <c r="R252"/>
  <c r="V252"/>
  <c r="G253"/>
  <c r="L253"/>
  <c r="Q253"/>
  <c r="U253"/>
  <c r="F254"/>
  <c r="O254"/>
  <c r="T254"/>
  <c r="I255"/>
  <c r="J255" s="1"/>
  <c r="N255"/>
  <c r="S255"/>
  <c r="W255"/>
  <c r="H256"/>
  <c r="M256"/>
  <c r="R256"/>
  <c r="V256"/>
  <c r="G261"/>
  <c r="I261"/>
  <c r="J261" s="1"/>
  <c r="L261"/>
  <c r="N261"/>
  <c r="Q261"/>
  <c r="S261"/>
  <c r="U261"/>
  <c r="W261"/>
  <c r="F262"/>
  <c r="H262"/>
  <c r="M262"/>
  <c r="O262"/>
  <c r="R262"/>
  <c r="T262"/>
  <c r="V262"/>
  <c r="G263"/>
  <c r="I263"/>
  <c r="J263" s="1"/>
  <c r="L263"/>
  <c r="N263"/>
  <c r="Q263"/>
  <c r="S263"/>
  <c r="U263"/>
  <c r="W263"/>
  <c r="F264"/>
  <c r="H264"/>
  <c r="M264"/>
  <c r="O264"/>
  <c r="R264"/>
  <c r="T264"/>
  <c r="V264"/>
  <c r="G265"/>
  <c r="I265"/>
  <c r="J265" s="1"/>
  <c r="L265"/>
  <c r="N265"/>
  <c r="Q265"/>
  <c r="S265"/>
  <c r="U265"/>
  <c r="W265"/>
  <c r="F266"/>
  <c r="H266"/>
  <c r="M266"/>
  <c r="O266"/>
  <c r="R266"/>
  <c r="T266"/>
  <c r="V266"/>
  <c r="F268"/>
  <c r="H268"/>
  <c r="M268"/>
  <c r="O268"/>
  <c r="R268"/>
  <c r="T268"/>
  <c r="V268"/>
  <c r="G269"/>
  <c r="I269"/>
  <c r="J269" s="1"/>
  <c r="L269"/>
  <c r="N269"/>
  <c r="Q269"/>
  <c r="S269"/>
  <c r="U269"/>
  <c r="W269"/>
  <c r="F270"/>
  <c r="H270"/>
  <c r="M270"/>
  <c r="O270"/>
  <c r="R270"/>
  <c r="T270"/>
  <c r="V270"/>
  <c r="G275"/>
  <c r="I275"/>
  <c r="J275" s="1"/>
  <c r="L275"/>
  <c r="N275"/>
  <c r="Q275"/>
  <c r="S275"/>
  <c r="U275"/>
  <c r="W275"/>
  <c r="F276"/>
  <c r="H276"/>
  <c r="M276"/>
  <c r="O276"/>
  <c r="R276"/>
  <c r="T276"/>
  <c r="V276"/>
  <c r="G279"/>
  <c r="I279"/>
  <c r="J279" s="1"/>
  <c r="L279"/>
  <c r="N279"/>
  <c r="Q279"/>
  <c r="S279"/>
  <c r="U279"/>
  <c r="W279"/>
  <c r="F280"/>
  <c r="H280"/>
  <c r="M280"/>
  <c r="O280"/>
  <c r="R280"/>
  <c r="T280"/>
  <c r="V280"/>
  <c r="G281"/>
  <c r="I281"/>
  <c r="J281" s="1"/>
  <c r="L281"/>
  <c r="N281"/>
  <c r="Q281"/>
  <c r="S281"/>
  <c r="U281"/>
  <c r="W281"/>
  <c r="F282"/>
  <c r="H282"/>
  <c r="M282"/>
  <c r="O282"/>
  <c r="R282"/>
  <c r="T282"/>
  <c r="V282"/>
  <c r="G283"/>
  <c r="I283"/>
  <c r="J283" s="1"/>
  <c r="L283"/>
  <c r="N283"/>
  <c r="Q283"/>
  <c r="S283"/>
  <c r="U283"/>
  <c r="W283"/>
  <c r="F284"/>
  <c r="H284"/>
  <c r="M284"/>
  <c r="O284"/>
  <c r="R284"/>
  <c r="T284"/>
  <c r="V284"/>
  <c r="G285"/>
  <c r="I285"/>
  <c r="J285" s="1"/>
  <c r="L285"/>
  <c r="N285"/>
  <c r="Q285"/>
  <c r="S285"/>
  <c r="U285"/>
  <c r="W285"/>
  <c r="G287"/>
  <c r="I287"/>
  <c r="J287" s="1"/>
  <c r="L287"/>
  <c r="N287"/>
  <c r="Q287"/>
  <c r="S287"/>
  <c r="U287"/>
  <c r="W287"/>
  <c r="F288"/>
  <c r="H288"/>
  <c r="M288"/>
  <c r="O288"/>
  <c r="R288"/>
  <c r="T288"/>
  <c r="V288"/>
  <c r="G291"/>
  <c r="I291"/>
  <c r="J291" s="1"/>
  <c r="L291"/>
  <c r="N291"/>
  <c r="Q291"/>
  <c r="S291"/>
  <c r="U291"/>
  <c r="W291"/>
  <c r="F292"/>
  <c r="H292"/>
  <c r="M292"/>
  <c r="O292"/>
  <c r="R292"/>
  <c r="T292"/>
  <c r="V292"/>
  <c r="G293"/>
  <c r="I293"/>
  <c r="J293" s="1"/>
  <c r="L293"/>
  <c r="N293"/>
  <c r="Q293"/>
  <c r="S293"/>
  <c r="U293"/>
  <c r="W293"/>
  <c r="F294"/>
  <c r="H294"/>
  <c r="M294"/>
  <c r="O294"/>
  <c r="R294"/>
  <c r="T294"/>
  <c r="V294"/>
  <c r="F296"/>
  <c r="G51" i="1" s="1"/>
  <c r="H296" i="2"/>
  <c r="I51" i="1" s="1"/>
  <c r="M296" i="2"/>
  <c r="O296"/>
  <c r="R296"/>
  <c r="T296"/>
  <c r="V296"/>
  <c r="G297"/>
  <c r="I297"/>
  <c r="J297" s="1"/>
  <c r="L297"/>
  <c r="N297"/>
  <c r="Q297"/>
  <c r="S297"/>
  <c r="U297"/>
  <c r="W297"/>
  <c r="F298"/>
  <c r="G52" i="1" s="1"/>
  <c r="H298" i="2"/>
  <c r="I52" i="1" s="1"/>
  <c r="M298" i="2"/>
  <c r="O298"/>
  <c r="R298"/>
  <c r="T298"/>
  <c r="V298"/>
  <c r="G303"/>
  <c r="G447" s="1"/>
  <c r="G189"/>
  <c r="Q189"/>
  <c r="F190"/>
  <c r="O190"/>
  <c r="M192"/>
  <c r="V192"/>
  <c r="L193"/>
  <c r="U193"/>
  <c r="T194"/>
  <c r="X194" s="1"/>
  <c r="I195"/>
  <c r="J195" s="1"/>
  <c r="S195"/>
  <c r="H196"/>
  <c r="R196"/>
  <c r="F198"/>
  <c r="O198"/>
  <c r="N199"/>
  <c r="W199"/>
  <c r="M200"/>
  <c r="V200"/>
  <c r="L201"/>
  <c r="U201"/>
  <c r="T202"/>
  <c r="X202" s="1"/>
  <c r="I203"/>
  <c r="J203" s="1"/>
  <c r="S203"/>
  <c r="H204"/>
  <c r="R204"/>
  <c r="N207"/>
  <c r="W207"/>
  <c r="M208"/>
  <c r="V208"/>
  <c r="L209"/>
  <c r="U209"/>
  <c r="R210"/>
  <c r="V210"/>
  <c r="G211"/>
  <c r="L211"/>
  <c r="Q211"/>
  <c r="U211"/>
  <c r="F212"/>
  <c r="O212"/>
  <c r="T212"/>
  <c r="X212" s="1"/>
  <c r="I213"/>
  <c r="J213" s="1"/>
  <c r="N213"/>
  <c r="S213"/>
  <c r="W213"/>
  <c r="H214"/>
  <c r="M214"/>
  <c r="R214"/>
  <c r="V214"/>
  <c r="G215"/>
  <c r="L215"/>
  <c r="Q215"/>
  <c r="U215"/>
  <c r="F216"/>
  <c r="O216"/>
  <c r="T216"/>
  <c r="X216" s="1"/>
  <c r="I217"/>
  <c r="J217" s="1"/>
  <c r="N217"/>
  <c r="S217"/>
  <c r="W217"/>
  <c r="H218"/>
  <c r="M218"/>
  <c r="R218"/>
  <c r="V218"/>
  <c r="G219"/>
  <c r="L219"/>
  <c r="Q219"/>
  <c r="U219"/>
  <c r="F220"/>
  <c r="O220"/>
  <c r="T220"/>
  <c r="X220" s="1"/>
  <c r="I221"/>
  <c r="J221" s="1"/>
  <c r="N221"/>
  <c r="S221"/>
  <c r="W221"/>
  <c r="H222"/>
  <c r="M222"/>
  <c r="R222"/>
  <c r="V222"/>
  <c r="G223"/>
  <c r="L223"/>
  <c r="Q223"/>
  <c r="U223"/>
  <c r="I225"/>
  <c r="J225" s="1"/>
  <c r="N225"/>
  <c r="S225"/>
  <c r="W225"/>
  <c r="H226"/>
  <c r="M226"/>
  <c r="R226"/>
  <c r="V226"/>
  <c r="G227"/>
  <c r="L227"/>
  <c r="Q227"/>
  <c r="U227"/>
  <c r="I229"/>
  <c r="J229" s="1"/>
  <c r="N229"/>
  <c r="S229"/>
  <c r="W229"/>
  <c r="H230"/>
  <c r="M230"/>
  <c r="R230"/>
  <c r="V230"/>
  <c r="G231"/>
  <c r="L231"/>
  <c r="Q231"/>
  <c r="U231"/>
  <c r="F232"/>
  <c r="O232"/>
  <c r="T232"/>
  <c r="X232" s="1"/>
  <c r="I233"/>
  <c r="J233" s="1"/>
  <c r="N233"/>
  <c r="S233"/>
  <c r="W233"/>
  <c r="G235"/>
  <c r="L235"/>
  <c r="Q235"/>
  <c r="U235"/>
  <c r="F236"/>
  <c r="O236"/>
  <c r="T236"/>
  <c r="X236" s="1"/>
  <c r="H242"/>
  <c r="M242"/>
  <c r="R242"/>
  <c r="V242"/>
  <c r="G243"/>
  <c r="L243"/>
  <c r="Q243"/>
  <c r="U243"/>
  <c r="F244"/>
  <c r="O244"/>
  <c r="T244"/>
  <c r="X244" s="1"/>
  <c r="I245"/>
  <c r="J245" s="1"/>
  <c r="N245"/>
  <c r="S245"/>
  <c r="W245"/>
  <c r="H246"/>
  <c r="M246"/>
  <c r="R246"/>
  <c r="V246"/>
  <c r="G247"/>
  <c r="L247"/>
  <c r="Q247"/>
  <c r="U247"/>
  <c r="F248"/>
  <c r="O248"/>
  <c r="T248"/>
  <c r="X248" s="1"/>
  <c r="I249"/>
  <c r="J249" s="1"/>
  <c r="N249"/>
  <c r="S249"/>
  <c r="W249"/>
  <c r="G251"/>
  <c r="L251"/>
  <c r="Q251"/>
  <c r="U251"/>
  <c r="F252"/>
  <c r="O252"/>
  <c r="T252"/>
  <c r="X252" s="1"/>
  <c r="I253"/>
  <c r="J253" s="1"/>
  <c r="N253"/>
  <c r="S253"/>
  <c r="W253"/>
  <c r="H254"/>
  <c r="M254"/>
  <c r="R254"/>
  <c r="V254"/>
  <c r="G255"/>
  <c r="L255"/>
  <c r="Q255"/>
  <c r="U255"/>
  <c r="F256"/>
  <c r="O256"/>
  <c r="T256"/>
  <c r="X256" s="1"/>
  <c r="G188"/>
  <c r="H39" i="1" s="1"/>
  <c r="I188" i="2"/>
  <c r="J188" s="1"/>
  <c r="L188"/>
  <c r="N188"/>
  <c r="Q188"/>
  <c r="S188"/>
  <c r="U188"/>
  <c r="W188"/>
  <c r="F191"/>
  <c r="G40" i="1" s="1"/>
  <c r="H191" i="2"/>
  <c r="I40" i="1" s="1"/>
  <c r="M191" i="2"/>
  <c r="O191"/>
  <c r="R191"/>
  <c r="T191"/>
  <c r="V191"/>
  <c r="F197"/>
  <c r="H197"/>
  <c r="I41" i="1" s="1"/>
  <c r="M197" i="2"/>
  <c r="O197"/>
  <c r="R197"/>
  <c r="T197"/>
  <c r="X197" s="1"/>
  <c r="V197"/>
  <c r="F205"/>
  <c r="H205"/>
  <c r="M205"/>
  <c r="O205"/>
  <c r="R205"/>
  <c r="T205"/>
  <c r="V205"/>
  <c r="G206"/>
  <c r="I206"/>
  <c r="J206" s="1"/>
  <c r="L206"/>
  <c r="N206"/>
  <c r="Q206"/>
  <c r="S206"/>
  <c r="U206"/>
  <c r="W206"/>
  <c r="F188"/>
  <c r="G39" i="1" s="1"/>
  <c r="O188" i="2"/>
  <c r="T188"/>
  <c r="G191"/>
  <c r="H40" i="1" s="1"/>
  <c r="L191" i="2"/>
  <c r="Q191"/>
  <c r="U191"/>
  <c r="I197"/>
  <c r="J197" s="1"/>
  <c r="N197"/>
  <c r="S197"/>
  <c r="W197"/>
  <c r="I205"/>
  <c r="J205" s="1"/>
  <c r="N205"/>
  <c r="S205"/>
  <c r="W205"/>
  <c r="H206"/>
  <c r="M206"/>
  <c r="R206"/>
  <c r="V206"/>
  <c r="G224"/>
  <c r="I224"/>
  <c r="J224" s="1"/>
  <c r="L224"/>
  <c r="N224"/>
  <c r="Q224"/>
  <c r="S224"/>
  <c r="U224"/>
  <c r="W224"/>
  <c r="G228"/>
  <c r="I228"/>
  <c r="J228" s="1"/>
  <c r="L228"/>
  <c r="N228"/>
  <c r="Q228"/>
  <c r="S228"/>
  <c r="U228"/>
  <c r="W228"/>
  <c r="G234"/>
  <c r="I234"/>
  <c r="J234" s="1"/>
  <c r="L234"/>
  <c r="N234"/>
  <c r="Q234"/>
  <c r="S234"/>
  <c r="U234"/>
  <c r="W234"/>
  <c r="F237"/>
  <c r="H237"/>
  <c r="M237"/>
  <c r="O237"/>
  <c r="R237"/>
  <c r="T237"/>
  <c r="V237"/>
  <c r="G238"/>
  <c r="I238"/>
  <c r="J238" s="1"/>
  <c r="L238"/>
  <c r="N238"/>
  <c r="Q238"/>
  <c r="S238"/>
  <c r="U238"/>
  <c r="W238"/>
  <c r="F239"/>
  <c r="H239"/>
  <c r="M239"/>
  <c r="O239"/>
  <c r="R239"/>
  <c r="T239"/>
  <c r="V239"/>
  <c r="G240"/>
  <c r="I240"/>
  <c r="J240" s="1"/>
  <c r="L240"/>
  <c r="N240"/>
  <c r="Q240"/>
  <c r="S240"/>
  <c r="U240"/>
  <c r="W240"/>
  <c r="F241"/>
  <c r="H241"/>
  <c r="M241"/>
  <c r="O241"/>
  <c r="R241"/>
  <c r="T241"/>
  <c r="V241"/>
  <c r="G250"/>
  <c r="H61" i="1" s="1"/>
  <c r="I250" i="2"/>
  <c r="J250" s="1"/>
  <c r="L250"/>
  <c r="N250"/>
  <c r="Q250"/>
  <c r="S250"/>
  <c r="U250"/>
  <c r="W250"/>
  <c r="F257"/>
  <c r="H257"/>
  <c r="I45" i="1" s="1"/>
  <c r="M257" i="2"/>
  <c r="O257"/>
  <c r="R257"/>
  <c r="T257"/>
  <c r="V257"/>
  <c r="G258"/>
  <c r="H46" i="1" s="1"/>
  <c r="I258" i="2"/>
  <c r="J258" s="1"/>
  <c r="L258"/>
  <c r="N258"/>
  <c r="Q258"/>
  <c r="S258"/>
  <c r="U258"/>
  <c r="W258"/>
  <c r="F259"/>
  <c r="H259"/>
  <c r="M188"/>
  <c r="V188"/>
  <c r="I191"/>
  <c r="J191" s="1"/>
  <c r="S191"/>
  <c r="L197"/>
  <c r="U197"/>
  <c r="L205"/>
  <c r="U205"/>
  <c r="T206"/>
  <c r="X206" s="1"/>
  <c r="H224"/>
  <c r="M224"/>
  <c r="R224"/>
  <c r="V224"/>
  <c r="H228"/>
  <c r="M228"/>
  <c r="R228"/>
  <c r="V228"/>
  <c r="F234"/>
  <c r="O234"/>
  <c r="T234"/>
  <c r="G237"/>
  <c r="L237"/>
  <c r="Q237"/>
  <c r="U237"/>
  <c r="F238"/>
  <c r="O238"/>
  <c r="T238"/>
  <c r="X238" s="1"/>
  <c r="I239"/>
  <c r="J239" s="1"/>
  <c r="N239"/>
  <c r="S239"/>
  <c r="W239"/>
  <c r="H240"/>
  <c r="M240"/>
  <c r="R240"/>
  <c r="V240"/>
  <c r="G241"/>
  <c r="L241"/>
  <c r="Q241"/>
  <c r="U241"/>
  <c r="F250"/>
  <c r="G61" i="1" s="1"/>
  <c r="O250" i="2"/>
  <c r="T250"/>
  <c r="G257"/>
  <c r="L257"/>
  <c r="Q257"/>
  <c r="U257"/>
  <c r="F258"/>
  <c r="G46" i="1" s="1"/>
  <c r="F46" s="1"/>
  <c r="O258" i="2"/>
  <c r="T258"/>
  <c r="I259"/>
  <c r="J259" s="1"/>
  <c r="L259"/>
  <c r="N259"/>
  <c r="Q259"/>
  <c r="S259"/>
  <c r="U259"/>
  <c r="W259"/>
  <c r="F260"/>
  <c r="H260"/>
  <c r="M260"/>
  <c r="O260"/>
  <c r="R260"/>
  <c r="T260"/>
  <c r="V260"/>
  <c r="G267"/>
  <c r="I267"/>
  <c r="J267" s="1"/>
  <c r="L267"/>
  <c r="N267"/>
  <c r="Q267"/>
  <c r="S267"/>
  <c r="U267"/>
  <c r="W267"/>
  <c r="G271"/>
  <c r="I271"/>
  <c r="J271" s="1"/>
  <c r="L271"/>
  <c r="N271"/>
  <c r="Q271"/>
  <c r="S271"/>
  <c r="U271"/>
  <c r="W271"/>
  <c r="F272"/>
  <c r="H272"/>
  <c r="M272"/>
  <c r="O272"/>
  <c r="R272"/>
  <c r="T272"/>
  <c r="V272"/>
  <c r="G273"/>
  <c r="I273"/>
  <c r="J273" s="1"/>
  <c r="L273"/>
  <c r="N273"/>
  <c r="Q273"/>
  <c r="S273"/>
  <c r="U273"/>
  <c r="W273"/>
  <c r="F274"/>
  <c r="H274"/>
  <c r="M274"/>
  <c r="O274"/>
  <c r="R274"/>
  <c r="T274"/>
  <c r="V274"/>
  <c r="G277"/>
  <c r="I277"/>
  <c r="J277" s="1"/>
  <c r="L277"/>
  <c r="N277"/>
  <c r="Q277"/>
  <c r="S277"/>
  <c r="U277"/>
  <c r="W277"/>
  <c r="F278"/>
  <c r="H278"/>
  <c r="M278"/>
  <c r="O278"/>
  <c r="R278"/>
  <c r="T278"/>
  <c r="V278"/>
  <c r="F286"/>
  <c r="H286"/>
  <c r="M286"/>
  <c r="O286"/>
  <c r="R286"/>
  <c r="T286"/>
  <c r="V286"/>
  <c r="G289"/>
  <c r="I289"/>
  <c r="J289" s="1"/>
  <c r="L289"/>
  <c r="N289"/>
  <c r="Q289"/>
  <c r="S289"/>
  <c r="U289"/>
  <c r="W289"/>
  <c r="F290"/>
  <c r="G49" i="1" s="1"/>
  <c r="H290" i="2"/>
  <c r="I49" i="1" s="1"/>
  <c r="M290" i="2"/>
  <c r="O290"/>
  <c r="R290"/>
  <c r="T290"/>
  <c r="V290"/>
  <c r="G295"/>
  <c r="H50" i="1" s="1"/>
  <c r="I295" i="2"/>
  <c r="J295" s="1"/>
  <c r="L295"/>
  <c r="N295"/>
  <c r="Q295"/>
  <c r="S295"/>
  <c r="U295"/>
  <c r="W295"/>
  <c r="G299"/>
  <c r="H53" i="1" s="1"/>
  <c r="I299" i="2"/>
  <c r="J299" s="1"/>
  <c r="L299"/>
  <c r="N299"/>
  <c r="Q299"/>
  <c r="S299"/>
  <c r="U299"/>
  <c r="W299"/>
  <c r="H188"/>
  <c r="I39" i="1" s="1"/>
  <c r="R188" i="2"/>
  <c r="N191"/>
  <c r="W191"/>
  <c r="G197"/>
  <c r="Q197"/>
  <c r="G205"/>
  <c r="Q205"/>
  <c r="F206"/>
  <c r="O206"/>
  <c r="F224"/>
  <c r="O224"/>
  <c r="T224"/>
  <c r="X224" s="1"/>
  <c r="F228"/>
  <c r="O228"/>
  <c r="T228"/>
  <c r="H234"/>
  <c r="M234"/>
  <c r="R234"/>
  <c r="V234"/>
  <c r="I237"/>
  <c r="J237" s="1"/>
  <c r="N237"/>
  <c r="S237"/>
  <c r="W237"/>
  <c r="H238"/>
  <c r="M238"/>
  <c r="R238"/>
  <c r="V238"/>
  <c r="G239"/>
  <c r="L239"/>
  <c r="Q239"/>
  <c r="U239"/>
  <c r="F240"/>
  <c r="O240"/>
  <c r="T240"/>
  <c r="X240" s="1"/>
  <c r="I241"/>
  <c r="J241" s="1"/>
  <c r="N241"/>
  <c r="S241"/>
  <c r="W241"/>
  <c r="H250"/>
  <c r="I61" i="1" s="1"/>
  <c r="M250" i="2"/>
  <c r="R250"/>
  <c r="V250"/>
  <c r="I257"/>
  <c r="J257" s="1"/>
  <c r="N257"/>
  <c r="S257"/>
  <c r="W257"/>
  <c r="H258"/>
  <c r="I46" i="1" s="1"/>
  <c r="M258" i="2"/>
  <c r="W303"/>
  <c r="U303"/>
  <c r="S303"/>
  <c r="Q303"/>
  <c r="N303"/>
  <c r="L303"/>
  <c r="H303"/>
  <c r="H447" s="1"/>
  <c r="V299"/>
  <c r="R299"/>
  <c r="M299"/>
  <c r="H299"/>
  <c r="I53" i="1" s="1"/>
  <c r="W298" i="2"/>
  <c r="S298"/>
  <c r="N298"/>
  <c r="I298"/>
  <c r="J298" s="1"/>
  <c r="T297"/>
  <c r="O297"/>
  <c r="F297"/>
  <c r="U296"/>
  <c r="Q296"/>
  <c r="L296"/>
  <c r="G296"/>
  <c r="H51" i="1" s="1"/>
  <c r="V295" i="2"/>
  <c r="R295"/>
  <c r="M295"/>
  <c r="H295"/>
  <c r="I50" i="1" s="1"/>
  <c r="W294" i="2"/>
  <c r="S294"/>
  <c r="N294"/>
  <c r="I294"/>
  <c r="J294" s="1"/>
  <c r="T293"/>
  <c r="O293"/>
  <c r="F293"/>
  <c r="U292"/>
  <c r="Q292"/>
  <c r="L292"/>
  <c r="G292"/>
  <c r="V291"/>
  <c r="R291"/>
  <c r="M291"/>
  <c r="H291"/>
  <c r="W290"/>
  <c r="S290"/>
  <c r="N290"/>
  <c r="I290"/>
  <c r="J290" s="1"/>
  <c r="T289"/>
  <c r="O289"/>
  <c r="F289"/>
  <c r="U288"/>
  <c r="Q288"/>
  <c r="L288"/>
  <c r="G288"/>
  <c r="V287"/>
  <c r="R287"/>
  <c r="M287"/>
  <c r="H287"/>
  <c r="W286"/>
  <c r="S286"/>
  <c r="N286"/>
  <c r="I286"/>
  <c r="J286" s="1"/>
  <c r="T285"/>
  <c r="O285"/>
  <c r="F285"/>
  <c r="U284"/>
  <c r="Q284"/>
  <c r="L284"/>
  <c r="G284"/>
  <c r="V283"/>
  <c r="R283"/>
  <c r="M283"/>
  <c r="H283"/>
  <c r="W282"/>
  <c r="S282"/>
  <c r="N282"/>
  <c r="I282"/>
  <c r="J282" s="1"/>
  <c r="T281"/>
  <c r="O281"/>
  <c r="F281"/>
  <c r="U280"/>
  <c r="Q280"/>
  <c r="L280"/>
  <c r="G280"/>
  <c r="V279"/>
  <c r="R279"/>
  <c r="M279"/>
  <c r="H279"/>
  <c r="W278"/>
  <c r="S278"/>
  <c r="N278"/>
  <c r="I278"/>
  <c r="J278" s="1"/>
  <c r="T277"/>
  <c r="O277"/>
  <c r="F277"/>
  <c r="U276"/>
  <c r="Q276"/>
  <c r="L276"/>
  <c r="G276"/>
  <c r="V275"/>
  <c r="R275"/>
  <c r="M275"/>
  <c r="H275"/>
  <c r="W274"/>
  <c r="S274"/>
  <c r="N274"/>
  <c r="I274"/>
  <c r="J274" s="1"/>
  <c r="T273"/>
  <c r="O273"/>
  <c r="F273"/>
  <c r="U272"/>
  <c r="Q272"/>
  <c r="L272"/>
  <c r="G272"/>
  <c r="V271"/>
  <c r="R271"/>
  <c r="M271"/>
  <c r="H271"/>
  <c r="W270"/>
  <c r="S270"/>
  <c r="N270"/>
  <c r="I270"/>
  <c r="J270" s="1"/>
  <c r="T269"/>
  <c r="O269"/>
  <c r="F269"/>
  <c r="U268"/>
  <c r="Q268"/>
  <c r="L268"/>
  <c r="G268"/>
  <c r="V267"/>
  <c r="R267"/>
  <c r="M267"/>
  <c r="H267"/>
  <c r="W266"/>
  <c r="S266"/>
  <c r="N266"/>
  <c r="I266"/>
  <c r="J266" s="1"/>
  <c r="T265"/>
  <c r="O265"/>
  <c r="F265"/>
  <c r="U264"/>
  <c r="Q264"/>
  <c r="L264"/>
  <c r="G264"/>
  <c r="V263"/>
  <c r="R263"/>
  <c r="M263"/>
  <c r="H263"/>
  <c r="W262"/>
  <c r="S262"/>
  <c r="N262"/>
  <c r="I262"/>
  <c r="J262" s="1"/>
  <c r="T261"/>
  <c r="O261"/>
  <c r="F261"/>
  <c r="U260"/>
  <c r="Q260"/>
  <c r="L260"/>
  <c r="G260"/>
  <c r="V259"/>
  <c r="R259"/>
  <c r="M259"/>
  <c r="G259"/>
  <c r="V303"/>
  <c r="T303"/>
  <c r="R303"/>
  <c r="O303"/>
  <c r="M303"/>
  <c r="I303"/>
  <c r="I447" s="1"/>
  <c r="I600" s="1"/>
  <c r="F303"/>
  <c r="F447" s="1"/>
  <c r="T299"/>
  <c r="X299" s="1"/>
  <c r="O299"/>
  <c r="F299"/>
  <c r="G53" i="1" s="1"/>
  <c r="F53" s="1"/>
  <c r="U298" i="2"/>
  <c r="Q298"/>
  <c r="L298"/>
  <c r="G298"/>
  <c r="H52" i="1" s="1"/>
  <c r="V297" i="2"/>
  <c r="R297"/>
  <c r="M297"/>
  <c r="H297"/>
  <c r="W296"/>
  <c r="S296"/>
  <c r="N296"/>
  <c r="I296"/>
  <c r="J296" s="1"/>
  <c r="T295"/>
  <c r="X295" s="1"/>
  <c r="O295"/>
  <c r="F295"/>
  <c r="G50" i="1" s="1"/>
  <c r="F50" s="1"/>
  <c r="U294" i="2"/>
  <c r="Q294"/>
  <c r="L294"/>
  <c r="G294"/>
  <c r="V293"/>
  <c r="R293"/>
  <c r="M293"/>
  <c r="H293"/>
  <c r="W292"/>
  <c r="S292"/>
  <c r="N292"/>
  <c r="I292"/>
  <c r="J292" s="1"/>
  <c r="T291"/>
  <c r="X291" s="1"/>
  <c r="O291"/>
  <c r="F291"/>
  <c r="U290"/>
  <c r="Q290"/>
  <c r="L290"/>
  <c r="G290"/>
  <c r="H49" i="1" s="1"/>
  <c r="V289" i="2"/>
  <c r="R289"/>
  <c r="M289"/>
  <c r="H289"/>
  <c r="W288"/>
  <c r="S288"/>
  <c r="N288"/>
  <c r="I288"/>
  <c r="J288" s="1"/>
  <c r="T287"/>
  <c r="X287" s="1"/>
  <c r="O287"/>
  <c r="F287"/>
  <c r="U286"/>
  <c r="Q286"/>
  <c r="L286"/>
  <c r="G286"/>
  <c r="V285"/>
  <c r="R285"/>
  <c r="M285"/>
  <c r="H285"/>
  <c r="W284"/>
  <c r="S284"/>
  <c r="N284"/>
  <c r="I284"/>
  <c r="J284" s="1"/>
  <c r="T283"/>
  <c r="X283" s="1"/>
  <c r="O283"/>
  <c r="F283"/>
  <c r="U282"/>
  <c r="Q282"/>
  <c r="L282"/>
  <c r="G282"/>
  <c r="V281"/>
  <c r="R281"/>
  <c r="M281"/>
  <c r="H281"/>
  <c r="W280"/>
  <c r="S280"/>
  <c r="N280"/>
  <c r="I280"/>
  <c r="J280" s="1"/>
  <c r="T279"/>
  <c r="X279" s="1"/>
  <c r="O279"/>
  <c r="F279"/>
  <c r="U278"/>
  <c r="Q278"/>
  <c r="L278"/>
  <c r="G278"/>
  <c r="V277"/>
  <c r="R277"/>
  <c r="M277"/>
  <c r="H277"/>
  <c r="I48" i="1" s="1"/>
  <c r="W276" i="2"/>
  <c r="S276"/>
  <c r="N276"/>
  <c r="I276"/>
  <c r="J276" s="1"/>
  <c r="T275"/>
  <c r="X275" s="1"/>
  <c r="O275"/>
  <c r="F275"/>
  <c r="U274"/>
  <c r="Q274"/>
  <c r="L274"/>
  <c r="G274"/>
  <c r="V273"/>
  <c r="R273"/>
  <c r="M273"/>
  <c r="H273"/>
  <c r="W272"/>
  <c r="S272"/>
  <c r="N272"/>
  <c r="I272"/>
  <c r="J272" s="1"/>
  <c r="T271"/>
  <c r="X271" s="1"/>
  <c r="O271"/>
  <c r="F271"/>
  <c r="U270"/>
  <c r="Q270"/>
  <c r="L270"/>
  <c r="G270"/>
  <c r="V269"/>
  <c r="R269"/>
  <c r="M269"/>
  <c r="H269"/>
  <c r="W268"/>
  <c r="S268"/>
  <c r="N268"/>
  <c r="I268"/>
  <c r="J268" s="1"/>
  <c r="T267"/>
  <c r="X267" s="1"/>
  <c r="O267"/>
  <c r="F267"/>
  <c r="U266"/>
  <c r="Q266"/>
  <c r="L266"/>
  <c r="G266"/>
  <c r="V265"/>
  <c r="R265"/>
  <c r="M265"/>
  <c r="H265"/>
  <c r="W264"/>
  <c r="S264"/>
  <c r="N264"/>
  <c r="I264"/>
  <c r="J264" s="1"/>
  <c r="T263"/>
  <c r="X263" s="1"/>
  <c r="O263"/>
  <c r="F263"/>
  <c r="U262"/>
  <c r="Q262"/>
  <c r="L262"/>
  <c r="G262"/>
  <c r="V261"/>
  <c r="R261"/>
  <c r="M261"/>
  <c r="H261"/>
  <c r="W260"/>
  <c r="S260"/>
  <c r="N260"/>
  <c r="I260"/>
  <c r="J260" s="1"/>
  <c r="T259"/>
  <c r="X259" s="1"/>
  <c r="O259"/>
  <c r="V258"/>
  <c r="H64" i="1"/>
  <c r="F54"/>
  <c r="F25"/>
  <c r="I22"/>
  <c r="F84"/>
  <c r="I64"/>
  <c r="H22"/>
  <c r="F85"/>
  <c r="G75"/>
  <c r="F75" s="1"/>
  <c r="G66"/>
  <c r="F55"/>
  <c r="F26"/>
  <c r="G22"/>
  <c r="B3"/>
  <c r="X6420" i="2"/>
  <c r="T6419"/>
  <c r="X6419" s="1"/>
  <c r="O6370"/>
  <c r="J6329"/>
  <c r="T6292"/>
  <c r="X6292" s="1"/>
  <c r="X6293"/>
  <c r="O6209"/>
  <c r="O6194"/>
  <c r="N6401"/>
  <c r="O6297"/>
  <c r="T6262"/>
  <c r="X6262" s="1"/>
  <c r="O6262"/>
  <c r="S6167"/>
  <c r="N6167"/>
  <c r="S6028"/>
  <c r="N6028"/>
  <c r="S5889"/>
  <c r="N5889"/>
  <c r="S5750"/>
  <c r="N5750"/>
  <c r="X6432"/>
  <c r="T6431"/>
  <c r="X6431" s="1"/>
  <c r="N6427"/>
  <c r="O6428"/>
  <c r="O6427" s="1"/>
  <c r="N6365"/>
  <c r="O6367"/>
  <c r="O6281"/>
  <c r="O6280" s="1"/>
  <c r="N6280"/>
  <c r="T6208"/>
  <c r="X6209"/>
  <c r="J6190"/>
  <c r="J6051"/>
  <c r="I6167"/>
  <c r="J5912"/>
  <c r="I6028"/>
  <c r="J5773"/>
  <c r="I5889"/>
  <c r="J5634"/>
  <c r="I5750"/>
  <c r="T6401"/>
  <c r="X6401" s="1"/>
  <c r="O6401"/>
  <c r="O6365"/>
  <c r="N6262"/>
  <c r="O6158"/>
  <c r="T6123"/>
  <c r="X6123" s="1"/>
  <c r="O6123"/>
  <c r="O6019"/>
  <c r="T5984"/>
  <c r="X5984" s="1"/>
  <c r="O5984"/>
  <c r="O5880"/>
  <c r="T5845"/>
  <c r="X5845" s="1"/>
  <c r="O5845"/>
  <c r="O5741"/>
  <c r="T5706"/>
  <c r="X5706" s="1"/>
  <c r="O5706"/>
  <c r="I5581"/>
  <c r="J5581" s="1"/>
  <c r="J5582"/>
  <c r="N5535"/>
  <c r="O5536"/>
  <c r="O5535" s="1"/>
  <c r="N5498"/>
  <c r="O5499"/>
  <c r="O5498" s="1"/>
  <c r="N5495"/>
  <c r="O5496"/>
  <c r="I5396"/>
  <c r="J5396" s="1"/>
  <c r="J5397"/>
  <c r="I5359"/>
  <c r="J5359" s="1"/>
  <c r="J5360"/>
  <c r="I5356"/>
  <c r="J5357"/>
  <c r="I5303"/>
  <c r="J5303" s="1"/>
  <c r="J5304"/>
  <c r="N5257"/>
  <c r="O5258"/>
  <c r="O5257" s="1"/>
  <c r="N5220"/>
  <c r="O5221"/>
  <c r="O5220" s="1"/>
  <c r="N5217"/>
  <c r="O5218"/>
  <c r="I5118"/>
  <c r="J5118" s="1"/>
  <c r="J5119"/>
  <c r="I5081"/>
  <c r="J5081" s="1"/>
  <c r="J5082"/>
  <c r="I5078"/>
  <c r="J5079"/>
  <c r="T5041"/>
  <c r="X5041" s="1"/>
  <c r="X5042"/>
  <c r="T5037"/>
  <c r="X5037" s="1"/>
  <c r="X5038"/>
  <c r="T5029"/>
  <c r="X5029" s="1"/>
  <c r="X5030"/>
  <c r="T4957"/>
  <c r="T4937"/>
  <c r="X4958"/>
  <c r="T4902"/>
  <c r="X4902" s="1"/>
  <c r="X4903"/>
  <c r="T4898"/>
  <c r="X4898" s="1"/>
  <c r="X4899"/>
  <c r="T4890"/>
  <c r="X4890" s="1"/>
  <c r="X4891"/>
  <c r="T4818"/>
  <c r="T4798"/>
  <c r="X4819"/>
  <c r="T4763"/>
  <c r="X4763" s="1"/>
  <c r="X4764"/>
  <c r="T4759"/>
  <c r="X4759" s="1"/>
  <c r="X4760"/>
  <c r="T4751"/>
  <c r="X4751" s="1"/>
  <c r="X4752"/>
  <c r="T4679"/>
  <c r="T4659"/>
  <c r="X4680"/>
  <c r="T4624"/>
  <c r="X4624" s="1"/>
  <c r="X4625"/>
  <c r="T4620"/>
  <c r="X4620" s="1"/>
  <c r="X4621"/>
  <c r="T4612"/>
  <c r="X4612" s="1"/>
  <c r="X4613"/>
  <c r="T4540"/>
  <c r="T4520"/>
  <c r="X4541"/>
  <c r="T4485"/>
  <c r="X4485" s="1"/>
  <c r="X4486"/>
  <c r="T4481"/>
  <c r="X4481" s="1"/>
  <c r="X4482"/>
  <c r="T4473"/>
  <c r="X4473" s="1"/>
  <c r="X4474"/>
  <c r="T4401"/>
  <c r="T4381"/>
  <c r="X4402"/>
  <c r="T4346"/>
  <c r="X4346" s="1"/>
  <c r="X4347"/>
  <c r="T4342"/>
  <c r="X4342" s="1"/>
  <c r="X4343"/>
  <c r="T4334"/>
  <c r="X4334" s="1"/>
  <c r="X4335"/>
  <c r="T4262"/>
  <c r="T4242"/>
  <c r="X4263"/>
  <c r="T4207"/>
  <c r="X4207" s="1"/>
  <c r="X4208"/>
  <c r="T4203"/>
  <c r="X4203" s="1"/>
  <c r="X4204"/>
  <c r="T4195"/>
  <c r="X4195" s="1"/>
  <c r="X4196"/>
  <c r="T4123"/>
  <c r="T4103"/>
  <c r="X4124"/>
  <c r="T4068"/>
  <c r="X4068" s="1"/>
  <c r="X4069"/>
  <c r="T4064"/>
  <c r="X4064" s="1"/>
  <c r="X4065"/>
  <c r="T4056"/>
  <c r="X4056" s="1"/>
  <c r="X4057"/>
  <c r="T3984"/>
  <c r="T3964"/>
  <c r="X3985"/>
  <c r="T3929"/>
  <c r="X3929" s="1"/>
  <c r="X3930"/>
  <c r="T3925"/>
  <c r="X3925" s="1"/>
  <c r="X3926"/>
  <c r="T3917"/>
  <c r="X3917" s="1"/>
  <c r="X3918"/>
  <c r="T3845"/>
  <c r="T3825"/>
  <c r="X3846"/>
  <c r="T3790"/>
  <c r="X3790" s="1"/>
  <c r="X3791"/>
  <c r="T3786"/>
  <c r="X3786" s="1"/>
  <c r="X3787"/>
  <c r="T3778"/>
  <c r="X3778" s="1"/>
  <c r="X3779"/>
  <c r="T3706"/>
  <c r="T3686"/>
  <c r="X3707"/>
  <c r="T3651"/>
  <c r="X3651" s="1"/>
  <c r="X3652"/>
  <c r="T3647"/>
  <c r="X3647" s="1"/>
  <c r="X3648"/>
  <c r="T3639"/>
  <c r="X3639" s="1"/>
  <c r="X3640"/>
  <c r="T3567"/>
  <c r="T3547"/>
  <c r="X3568"/>
  <c r="T3512"/>
  <c r="X3512" s="1"/>
  <c r="X3513"/>
  <c r="T3508"/>
  <c r="X3508" s="1"/>
  <c r="X3509"/>
  <c r="T3500"/>
  <c r="X3500" s="1"/>
  <c r="X3501"/>
  <c r="T3428"/>
  <c r="T3408"/>
  <c r="X3429"/>
  <c r="T3350"/>
  <c r="X3350" s="1"/>
  <c r="X3351"/>
  <c r="J3271"/>
  <c r="O3173"/>
  <c r="N6438"/>
  <c r="O6438" s="1"/>
  <c r="O6436" s="1"/>
  <c r="T6436"/>
  <c r="X6436" s="1"/>
  <c r="N6432"/>
  <c r="S6431"/>
  <c r="I6427"/>
  <c r="J6427" s="1"/>
  <c r="N6420"/>
  <c r="S6419"/>
  <c r="S6445" s="1"/>
  <c r="I6419"/>
  <c r="J6419" s="1"/>
  <c r="N6413"/>
  <c r="O6413" s="1"/>
  <c r="N6411"/>
  <c r="O6411" s="1"/>
  <c r="O6408" s="1"/>
  <c r="N6408"/>
  <c r="I6391"/>
  <c r="J6391" s="1"/>
  <c r="N6381"/>
  <c r="O6381" s="1"/>
  <c r="N6379"/>
  <c r="O6379" s="1"/>
  <c r="N6377"/>
  <c r="I6375"/>
  <c r="J6375" s="1"/>
  <c r="N6372"/>
  <c r="O6372" s="1"/>
  <c r="I6365"/>
  <c r="J6365" s="1"/>
  <c r="N6358"/>
  <c r="O6358" s="1"/>
  <c r="T6297"/>
  <c r="X6297" s="1"/>
  <c r="N6293"/>
  <c r="S6292"/>
  <c r="I6292"/>
  <c r="J6292" s="1"/>
  <c r="N6289"/>
  <c r="I6288"/>
  <c r="J6288" s="1"/>
  <c r="I6280"/>
  <c r="J6280" s="1"/>
  <c r="S6272"/>
  <c r="T6272" s="1"/>
  <c r="X6272" s="1"/>
  <c r="N6272"/>
  <c r="O6272" s="1"/>
  <c r="O6269" s="1"/>
  <c r="N6269"/>
  <c r="I6269"/>
  <c r="J6269" s="1"/>
  <c r="I6252"/>
  <c r="J6252" s="1"/>
  <c r="N6249"/>
  <c r="O6249" s="1"/>
  <c r="N6247"/>
  <c r="O6247" s="1"/>
  <c r="N6238"/>
  <c r="I6236"/>
  <c r="J6236" s="1"/>
  <c r="N6233"/>
  <c r="O6233" s="1"/>
  <c r="N6228"/>
  <c r="N6217"/>
  <c r="O6217" s="1"/>
  <c r="N6215"/>
  <c r="O6215" s="1"/>
  <c r="S6208"/>
  <c r="I6208"/>
  <c r="J6208" s="1"/>
  <c r="N6207"/>
  <c r="O6207" s="1"/>
  <c r="N6198"/>
  <c r="O6198" s="1"/>
  <c r="N6191"/>
  <c r="J6432"/>
  <c r="T6428"/>
  <c r="J6428"/>
  <c r="J6424"/>
  <c r="J6416"/>
  <c r="T6409"/>
  <c r="J6409"/>
  <c r="J6407"/>
  <c r="X6402"/>
  <c r="J6390"/>
  <c r="J6388"/>
  <c r="J6386"/>
  <c r="J6384"/>
  <c r="J6374"/>
  <c r="J6370"/>
  <c r="I6369"/>
  <c r="J6369" s="1"/>
  <c r="J6367"/>
  <c r="J6360"/>
  <c r="T6348"/>
  <c r="O6348"/>
  <c r="O6347" s="1"/>
  <c r="J6348"/>
  <c r="O6340"/>
  <c r="O6338" s="1"/>
  <c r="J6340"/>
  <c r="O6333"/>
  <c r="O6332" s="1"/>
  <c r="J6333"/>
  <c r="O6330"/>
  <c r="J6330"/>
  <c r="J6295"/>
  <c r="T6289"/>
  <c r="J6285"/>
  <c r="J6283"/>
  <c r="T6281"/>
  <c r="J6281"/>
  <c r="J6277"/>
  <c r="J6274"/>
  <c r="T6270"/>
  <c r="J6268"/>
  <c r="X6263"/>
  <c r="J6251"/>
  <c r="J6245"/>
  <c r="J6242"/>
  <c r="J6240"/>
  <c r="J6235"/>
  <c r="O6231"/>
  <c r="O6230" s="1"/>
  <c r="J6231"/>
  <c r="J6228"/>
  <c r="J6219"/>
  <c r="J6211"/>
  <c r="J6209"/>
  <c r="J6205"/>
  <c r="J6203"/>
  <c r="J6201"/>
  <c r="J6196"/>
  <c r="J6194"/>
  <c r="I6193"/>
  <c r="J6193" s="1"/>
  <c r="J6191"/>
  <c r="X6159"/>
  <c r="T6154"/>
  <c r="O6154"/>
  <c r="O6153" s="1"/>
  <c r="J6154"/>
  <c r="T6150"/>
  <c r="O6150"/>
  <c r="O6149" s="1"/>
  <c r="J6150"/>
  <c r="T6142"/>
  <c r="O6142"/>
  <c r="O6141" s="1"/>
  <c r="J6142"/>
  <c r="J6138"/>
  <c r="T6131"/>
  <c r="O6131"/>
  <c r="O6130" s="1"/>
  <c r="J6131"/>
  <c r="X6124"/>
  <c r="J6115"/>
  <c r="O6106"/>
  <c r="O6104" s="1"/>
  <c r="J6106"/>
  <c r="O6099"/>
  <c r="O6097" s="1"/>
  <c r="J6099"/>
  <c r="O6092"/>
  <c r="O6091" s="1"/>
  <c r="J6092"/>
  <c r="O6089"/>
  <c r="O6087" s="1"/>
  <c r="J6089"/>
  <c r="T6070"/>
  <c r="O6070"/>
  <c r="O6069" s="1"/>
  <c r="J6070"/>
  <c r="O6062"/>
  <c r="O6060" s="1"/>
  <c r="J6062"/>
  <c r="O6055"/>
  <c r="O6054" s="1"/>
  <c r="J6055"/>
  <c r="O6052"/>
  <c r="J6052"/>
  <c r="X6020"/>
  <c r="T6015"/>
  <c r="O6015"/>
  <c r="O6014" s="1"/>
  <c r="J6015"/>
  <c r="T6011"/>
  <c r="O6011"/>
  <c r="O6010" s="1"/>
  <c r="J6011"/>
  <c r="T6003"/>
  <c r="O6003"/>
  <c r="O6002" s="1"/>
  <c r="J6003"/>
  <c r="J5999"/>
  <c r="T5992"/>
  <c r="O5992"/>
  <c r="O5991" s="1"/>
  <c r="J5992"/>
  <c r="X5985"/>
  <c r="J5976"/>
  <c r="O5967"/>
  <c r="O5965" s="1"/>
  <c r="J5967"/>
  <c r="O5960"/>
  <c r="O5958" s="1"/>
  <c r="J5960"/>
  <c r="O5953"/>
  <c r="O5952" s="1"/>
  <c r="J5953"/>
  <c r="O5950"/>
  <c r="O5948" s="1"/>
  <c r="J5950"/>
  <c r="T5931"/>
  <c r="O5931"/>
  <c r="O5930" s="1"/>
  <c r="J5931"/>
  <c r="O5923"/>
  <c r="O5921" s="1"/>
  <c r="J5923"/>
  <c r="O5916"/>
  <c r="O5915" s="1"/>
  <c r="J5916"/>
  <c r="O5913"/>
  <c r="J5913"/>
  <c r="X5881"/>
  <c r="T5876"/>
  <c r="O5876"/>
  <c r="O5875" s="1"/>
  <c r="J5876"/>
  <c r="T5872"/>
  <c r="O5872"/>
  <c r="O5871" s="1"/>
  <c r="J5872"/>
  <c r="T5864"/>
  <c r="O5864"/>
  <c r="O5863" s="1"/>
  <c r="J5864"/>
  <c r="J5860"/>
  <c r="T5853"/>
  <c r="O5853"/>
  <c r="O5852" s="1"/>
  <c r="J5853"/>
  <c r="X5846"/>
  <c r="J5837"/>
  <c r="O5828"/>
  <c r="O5826" s="1"/>
  <c r="J5828"/>
  <c r="O5821"/>
  <c r="O5819" s="1"/>
  <c r="J5821"/>
  <c r="O5814"/>
  <c r="O5813" s="1"/>
  <c r="J5814"/>
  <c r="O5811"/>
  <c r="O5809" s="1"/>
  <c r="J5811"/>
  <c r="T5792"/>
  <c r="O5792"/>
  <c r="O5791" s="1"/>
  <c r="J5792"/>
  <c r="O5784"/>
  <c r="O5782" s="1"/>
  <c r="J5784"/>
  <c r="O5777"/>
  <c r="O5776" s="1"/>
  <c r="J5777"/>
  <c r="O5774"/>
  <c r="J5774"/>
  <c r="X5742"/>
  <c r="T5737"/>
  <c r="O5737"/>
  <c r="O5736" s="1"/>
  <c r="J5737"/>
  <c r="T5733"/>
  <c r="O5733"/>
  <c r="O5732" s="1"/>
  <c r="J5733"/>
  <c r="T5725"/>
  <c r="O5725"/>
  <c r="O5724" s="1"/>
  <c r="J5725"/>
  <c r="J5721"/>
  <c r="T5714"/>
  <c r="O5714"/>
  <c r="O5713" s="1"/>
  <c r="J5714"/>
  <c r="X5707"/>
  <c r="J5698"/>
  <c r="O5689"/>
  <c r="O5687" s="1"/>
  <c r="J5689"/>
  <c r="O5682"/>
  <c r="O5680" s="1"/>
  <c r="J5682"/>
  <c r="O5675"/>
  <c r="O5674" s="1"/>
  <c r="J5675"/>
  <c r="O5672"/>
  <c r="O5670" s="1"/>
  <c r="J5672"/>
  <c r="T5653"/>
  <c r="O5653"/>
  <c r="O5652" s="1"/>
  <c r="J5653"/>
  <c r="O5645"/>
  <c r="O5643" s="1"/>
  <c r="J5645"/>
  <c r="O5638"/>
  <c r="O5637" s="1"/>
  <c r="J5638"/>
  <c r="O5635"/>
  <c r="J5635"/>
  <c r="S5602"/>
  <c r="I5602"/>
  <c r="J5602" s="1"/>
  <c r="T5597"/>
  <c r="X5597" s="1"/>
  <c r="S5597"/>
  <c r="I5597"/>
  <c r="J5597" s="1"/>
  <c r="O5593"/>
  <c r="N5593"/>
  <c r="T5585"/>
  <c r="X5585" s="1"/>
  <c r="S5585"/>
  <c r="I5585"/>
  <c r="J5585" s="1"/>
  <c r="O5574"/>
  <c r="N5574"/>
  <c r="S5567"/>
  <c r="I5567"/>
  <c r="J5567" s="1"/>
  <c r="N5548"/>
  <c r="N5541"/>
  <c r="N5531"/>
  <c r="N5504"/>
  <c r="T5493"/>
  <c r="N5465"/>
  <c r="O5465" s="1"/>
  <c r="O5463" s="1"/>
  <c r="T5463"/>
  <c r="X5463" s="1"/>
  <c r="N5461"/>
  <c r="O5461" s="1"/>
  <c r="N5459"/>
  <c r="T5454"/>
  <c r="X5454" s="1"/>
  <c r="S5454"/>
  <c r="I5454"/>
  <c r="J5454" s="1"/>
  <c r="N5453"/>
  <c r="O5453" s="1"/>
  <c r="N5451"/>
  <c r="O5451" s="1"/>
  <c r="N5449"/>
  <c r="O5449" s="1"/>
  <c r="N5447"/>
  <c r="T5435"/>
  <c r="X5435" s="1"/>
  <c r="S5435"/>
  <c r="I5435"/>
  <c r="J5435" s="1"/>
  <c r="N5434"/>
  <c r="O5434" s="1"/>
  <c r="N5432"/>
  <c r="O5432" s="1"/>
  <c r="N5430"/>
  <c r="O5430" s="1"/>
  <c r="T5428"/>
  <c r="X5428" s="1"/>
  <c r="N5426"/>
  <c r="O5426" s="1"/>
  <c r="I5418"/>
  <c r="J5418" s="1"/>
  <c r="O5409"/>
  <c r="I5409"/>
  <c r="J5409" s="1"/>
  <c r="O5402"/>
  <c r="I5402"/>
  <c r="J5402" s="1"/>
  <c r="O5392"/>
  <c r="I5392"/>
  <c r="J5392" s="1"/>
  <c r="N5391"/>
  <c r="O5391" s="1"/>
  <c r="N5387"/>
  <c r="O5387" s="1"/>
  <c r="T5374"/>
  <c r="S5374"/>
  <c r="Q5472"/>
  <c r="I5374"/>
  <c r="J5374" s="1"/>
  <c r="O5365"/>
  <c r="I5365"/>
  <c r="J5365" s="1"/>
  <c r="H5472"/>
  <c r="F5472"/>
  <c r="S5324"/>
  <c r="N5324"/>
  <c r="I5324"/>
  <c r="J5324" s="1"/>
  <c r="T5319"/>
  <c r="X5319" s="1"/>
  <c r="S5319"/>
  <c r="I5319"/>
  <c r="J5319" s="1"/>
  <c r="N5318"/>
  <c r="O5318" s="1"/>
  <c r="X5316"/>
  <c r="N5316"/>
  <c r="T5307"/>
  <c r="X5307" s="1"/>
  <c r="S5307"/>
  <c r="I5307"/>
  <c r="J5307" s="1"/>
  <c r="N5306"/>
  <c r="O5306" s="1"/>
  <c r="N5301"/>
  <c r="O5301" s="1"/>
  <c r="N5299"/>
  <c r="O5299" s="1"/>
  <c r="N5297"/>
  <c r="S5289"/>
  <c r="N5289"/>
  <c r="I5289"/>
  <c r="J5289" s="1"/>
  <c r="N5278"/>
  <c r="O5278" s="1"/>
  <c r="N5276"/>
  <c r="O5276" s="1"/>
  <c r="N5274"/>
  <c r="O5274" s="1"/>
  <c r="N5272"/>
  <c r="N5269"/>
  <c r="O5269" s="1"/>
  <c r="N5263"/>
  <c r="N5253"/>
  <c r="W5333"/>
  <c r="U5333"/>
  <c r="N5226"/>
  <c r="L5333"/>
  <c r="N5187"/>
  <c r="O5187" s="1"/>
  <c r="O5185" s="1"/>
  <c r="T5185"/>
  <c r="X5185" s="1"/>
  <c r="N5183"/>
  <c r="O5183" s="1"/>
  <c r="N5181"/>
  <c r="T5176"/>
  <c r="X5176" s="1"/>
  <c r="S5176"/>
  <c r="I5176"/>
  <c r="J5176" s="1"/>
  <c r="N5175"/>
  <c r="O5175" s="1"/>
  <c r="N5173"/>
  <c r="O5173" s="1"/>
  <c r="N5171"/>
  <c r="O5171" s="1"/>
  <c r="N5169"/>
  <c r="T5157"/>
  <c r="X5157" s="1"/>
  <c r="S5157"/>
  <c r="I5157"/>
  <c r="J5157" s="1"/>
  <c r="N5156"/>
  <c r="O5156" s="1"/>
  <c r="N5154"/>
  <c r="O5154" s="1"/>
  <c r="N5152"/>
  <c r="O5152" s="1"/>
  <c r="T5150"/>
  <c r="X5150" s="1"/>
  <c r="N5148"/>
  <c r="O5148" s="1"/>
  <c r="I5140"/>
  <c r="J5140" s="1"/>
  <c r="O5131"/>
  <c r="I5131"/>
  <c r="J5131" s="1"/>
  <c r="O5124"/>
  <c r="I5124"/>
  <c r="J5124" s="1"/>
  <c r="O5114"/>
  <c r="I5114"/>
  <c r="J5114" s="1"/>
  <c r="N5113"/>
  <c r="O5113" s="1"/>
  <c r="N5109"/>
  <c r="O5109" s="1"/>
  <c r="T5096"/>
  <c r="S5096"/>
  <c r="Q5194"/>
  <c r="I5096"/>
  <c r="J5096" s="1"/>
  <c r="O5087"/>
  <c r="I5087"/>
  <c r="J5087" s="1"/>
  <c r="H5194"/>
  <c r="F5194"/>
  <c r="S5046"/>
  <c r="N5046"/>
  <c r="I5046"/>
  <c r="J5046" s="1"/>
  <c r="O5018"/>
  <c r="O4992"/>
  <c r="O4985"/>
  <c r="O4975"/>
  <c r="O4879"/>
  <c r="O4853"/>
  <c r="O4846"/>
  <c r="O4836"/>
  <c r="O4740"/>
  <c r="O4714"/>
  <c r="O4707"/>
  <c r="O4697"/>
  <c r="O4601"/>
  <c r="O4575"/>
  <c r="O4568"/>
  <c r="O4558"/>
  <c r="O4462"/>
  <c r="O4436"/>
  <c r="O4429"/>
  <c r="O4419"/>
  <c r="O4323"/>
  <c r="O4297"/>
  <c r="O4290"/>
  <c r="O4280"/>
  <c r="O4184"/>
  <c r="O4158"/>
  <c r="O4151"/>
  <c r="O4141"/>
  <c r="O4045"/>
  <c r="O4019"/>
  <c r="O4012"/>
  <c r="O4002"/>
  <c r="O3906"/>
  <c r="O3880"/>
  <c r="O3873"/>
  <c r="O3863"/>
  <c r="O3446"/>
  <c r="O3378"/>
  <c r="O3373"/>
  <c r="O3361"/>
  <c r="O3343"/>
  <c r="O3289"/>
  <c r="O3280"/>
  <c r="I5535"/>
  <c r="J5535" s="1"/>
  <c r="J5536"/>
  <c r="I5498"/>
  <c r="J5498" s="1"/>
  <c r="J5499"/>
  <c r="I5495"/>
  <c r="J5496"/>
  <c r="I5442"/>
  <c r="J5442" s="1"/>
  <c r="J5443"/>
  <c r="N5396"/>
  <c r="O5397"/>
  <c r="O5396" s="1"/>
  <c r="N5359"/>
  <c r="O5360"/>
  <c r="O5359" s="1"/>
  <c r="N5356"/>
  <c r="O5357"/>
  <c r="I5257"/>
  <c r="J5257" s="1"/>
  <c r="J5258"/>
  <c r="I5220"/>
  <c r="J5220" s="1"/>
  <c r="J5221"/>
  <c r="I5217"/>
  <c r="J5218"/>
  <c r="I5164"/>
  <c r="J5164" s="1"/>
  <c r="J5165"/>
  <c r="N5118"/>
  <c r="O5119"/>
  <c r="O5118" s="1"/>
  <c r="N5081"/>
  <c r="O5082"/>
  <c r="O5081" s="1"/>
  <c r="N5078"/>
  <c r="O5079"/>
  <c r="X5047"/>
  <c r="T5046"/>
  <c r="X5046" s="1"/>
  <c r="T5018"/>
  <c r="X5018" s="1"/>
  <c r="X5019"/>
  <c r="T4879"/>
  <c r="X4879" s="1"/>
  <c r="X4880"/>
  <c r="J4800"/>
  <c r="T4740"/>
  <c r="X4740" s="1"/>
  <c r="X4741"/>
  <c r="J4661"/>
  <c r="T4601"/>
  <c r="X4601" s="1"/>
  <c r="X4602"/>
  <c r="J4522"/>
  <c r="T4462"/>
  <c r="X4462" s="1"/>
  <c r="X4463"/>
  <c r="J4383"/>
  <c r="T4323"/>
  <c r="X4323" s="1"/>
  <c r="X4324"/>
  <c r="J4244"/>
  <c r="T4184"/>
  <c r="X4184" s="1"/>
  <c r="X4185"/>
  <c r="J4105"/>
  <c r="T4045"/>
  <c r="X4045" s="1"/>
  <c r="X4046"/>
  <c r="J3966"/>
  <c r="T3906"/>
  <c r="X3906" s="1"/>
  <c r="X3907"/>
  <c r="J3827"/>
  <c r="T3767"/>
  <c r="X3767" s="1"/>
  <c r="X3768"/>
  <c r="J3688"/>
  <c r="T3628"/>
  <c r="X3628" s="1"/>
  <c r="X3629"/>
  <c r="J3549"/>
  <c r="T3489"/>
  <c r="X3489" s="1"/>
  <c r="X3490"/>
  <c r="J3410"/>
  <c r="T3373"/>
  <c r="X3373" s="1"/>
  <c r="X3374"/>
  <c r="T3369"/>
  <c r="X3369" s="1"/>
  <c r="X3370"/>
  <c r="T3361"/>
  <c r="X3361" s="1"/>
  <c r="X3362"/>
  <c r="T3289"/>
  <c r="T3269"/>
  <c r="X3290"/>
  <c r="N6384"/>
  <c r="N6245"/>
  <c r="N6201"/>
  <c r="N5604"/>
  <c r="O5604" s="1"/>
  <c r="O5602" s="1"/>
  <c r="T5602"/>
  <c r="X5602" s="1"/>
  <c r="N5600"/>
  <c r="O5600" s="1"/>
  <c r="X5598"/>
  <c r="N5598"/>
  <c r="T5593"/>
  <c r="X5593" s="1"/>
  <c r="S5593"/>
  <c r="I5593"/>
  <c r="J5593" s="1"/>
  <c r="N5592"/>
  <c r="O5592" s="1"/>
  <c r="N5590"/>
  <c r="O5590" s="1"/>
  <c r="N5588"/>
  <c r="O5588" s="1"/>
  <c r="X5586"/>
  <c r="N5586"/>
  <c r="T5574"/>
  <c r="X5574" s="1"/>
  <c r="S5574"/>
  <c r="I5574"/>
  <c r="J5574" s="1"/>
  <c r="N5573"/>
  <c r="O5573" s="1"/>
  <c r="N5571"/>
  <c r="O5571" s="1"/>
  <c r="N5569"/>
  <c r="O5569" s="1"/>
  <c r="T5567"/>
  <c r="X5567" s="1"/>
  <c r="N5565"/>
  <c r="O5565" s="1"/>
  <c r="I5557"/>
  <c r="J5557" s="1"/>
  <c r="O5548"/>
  <c r="I5548"/>
  <c r="J5548" s="1"/>
  <c r="O5541"/>
  <c r="I5541"/>
  <c r="J5541" s="1"/>
  <c r="O5531"/>
  <c r="I5531"/>
  <c r="J5531" s="1"/>
  <c r="N5530"/>
  <c r="O5530" s="1"/>
  <c r="N5526"/>
  <c r="O5526" s="1"/>
  <c r="O5513" s="1"/>
  <c r="T5513"/>
  <c r="S5513"/>
  <c r="S5611" s="1"/>
  <c r="I5513"/>
  <c r="J5513" s="1"/>
  <c r="O5504"/>
  <c r="I5504"/>
  <c r="J5504" s="1"/>
  <c r="F5611"/>
  <c r="S5463"/>
  <c r="N5463"/>
  <c r="I5463"/>
  <c r="J5463" s="1"/>
  <c r="T5458"/>
  <c r="X5458" s="1"/>
  <c r="S5458"/>
  <c r="I5458"/>
  <c r="J5458" s="1"/>
  <c r="O5454"/>
  <c r="N5454"/>
  <c r="T5446"/>
  <c r="X5446" s="1"/>
  <c r="S5446"/>
  <c r="I5446"/>
  <c r="J5446" s="1"/>
  <c r="O5435"/>
  <c r="N5435"/>
  <c r="S5428"/>
  <c r="N5428"/>
  <c r="I5428"/>
  <c r="J5428" s="1"/>
  <c r="N5409"/>
  <c r="N5402"/>
  <c r="N5392"/>
  <c r="O5374"/>
  <c r="W5472"/>
  <c r="U5472"/>
  <c r="N5374"/>
  <c r="N5365"/>
  <c r="L5472"/>
  <c r="T5354"/>
  <c r="T5324"/>
  <c r="X5324" s="1"/>
  <c r="O5319"/>
  <c r="N5319"/>
  <c r="S5315"/>
  <c r="I5315"/>
  <c r="J5315" s="1"/>
  <c r="O5307"/>
  <c r="N5307"/>
  <c r="T5296"/>
  <c r="X5296" s="1"/>
  <c r="S5296"/>
  <c r="I5296"/>
  <c r="J5296" s="1"/>
  <c r="T5289"/>
  <c r="X5289" s="1"/>
  <c r="I5279"/>
  <c r="J5279" s="1"/>
  <c r="I5270"/>
  <c r="J5270" s="1"/>
  <c r="O5263"/>
  <c r="I5263"/>
  <c r="J5263" s="1"/>
  <c r="O5253"/>
  <c r="I5253"/>
  <c r="J5253" s="1"/>
  <c r="N5252"/>
  <c r="O5252" s="1"/>
  <c r="N5248"/>
  <c r="O5248" s="1"/>
  <c r="O5235" s="1"/>
  <c r="T5235"/>
  <c r="S5235"/>
  <c r="S5333" s="1"/>
  <c r="Q5333"/>
  <c r="I5235"/>
  <c r="J5235" s="1"/>
  <c r="O5226"/>
  <c r="I5226"/>
  <c r="J5226" s="1"/>
  <c r="H5333"/>
  <c r="F5333"/>
  <c r="S5185"/>
  <c r="N5185"/>
  <c r="I5185"/>
  <c r="J5185" s="1"/>
  <c r="T5180"/>
  <c r="X5180" s="1"/>
  <c r="S5180"/>
  <c r="I5180"/>
  <c r="J5180" s="1"/>
  <c r="O5176"/>
  <c r="N5176"/>
  <c r="T5168"/>
  <c r="X5168" s="1"/>
  <c r="S5168"/>
  <c r="I5168"/>
  <c r="J5168" s="1"/>
  <c r="O5157"/>
  <c r="N5157"/>
  <c r="S5150"/>
  <c r="N5150"/>
  <c r="I5150"/>
  <c r="J5150" s="1"/>
  <c r="N5131"/>
  <c r="N5124"/>
  <c r="N5114"/>
  <c r="O5096"/>
  <c r="W5194"/>
  <c r="U5194"/>
  <c r="N5096"/>
  <c r="N5087"/>
  <c r="L5194"/>
  <c r="T5076"/>
  <c r="O5046"/>
  <c r="O5029"/>
  <c r="O5011"/>
  <c r="O4957"/>
  <c r="O4907"/>
  <c r="O4890"/>
  <c r="O4872"/>
  <c r="O4818"/>
  <c r="O4768"/>
  <c r="O4751"/>
  <c r="O4733"/>
  <c r="O4679"/>
  <c r="O4629"/>
  <c r="O4612"/>
  <c r="O4594"/>
  <c r="O4540"/>
  <c r="O4490"/>
  <c r="O4473"/>
  <c r="O4455"/>
  <c r="O4401"/>
  <c r="O4351"/>
  <c r="O4334"/>
  <c r="O4316"/>
  <c r="O4262"/>
  <c r="O4212"/>
  <c r="O4195"/>
  <c r="O4177"/>
  <c r="O4123"/>
  <c r="O4073"/>
  <c r="O4056"/>
  <c r="O4038"/>
  <c r="O3984"/>
  <c r="O3934"/>
  <c r="O3929"/>
  <c r="O3917"/>
  <c r="O3899"/>
  <c r="O3845"/>
  <c r="O3795"/>
  <c r="O3790"/>
  <c r="O3778"/>
  <c r="O3760"/>
  <c r="O3706"/>
  <c r="O3697"/>
  <c r="O3656"/>
  <c r="O3651"/>
  <c r="O3639"/>
  <c r="O3621"/>
  <c r="O3567"/>
  <c r="O3558"/>
  <c r="O3517"/>
  <c r="O3512"/>
  <c r="O3500"/>
  <c r="O3482"/>
  <c r="O3428"/>
  <c r="I3218"/>
  <c r="J3218" s="1"/>
  <c r="J3219"/>
  <c r="T3072"/>
  <c r="X3072" s="1"/>
  <c r="X3073"/>
  <c r="S5041"/>
  <c r="N5041"/>
  <c r="I5041"/>
  <c r="J5041" s="1"/>
  <c r="S5037"/>
  <c r="N5037"/>
  <c r="I5037"/>
  <c r="J5037" s="1"/>
  <c r="S5029"/>
  <c r="N5029"/>
  <c r="I5029"/>
  <c r="J5029" s="1"/>
  <c r="S5018"/>
  <c r="N5018"/>
  <c r="I5018"/>
  <c r="J5018" s="1"/>
  <c r="T5011"/>
  <c r="X5011" s="1"/>
  <c r="I5001"/>
  <c r="J5001" s="1"/>
  <c r="N4992"/>
  <c r="I4992"/>
  <c r="J4992" s="1"/>
  <c r="N4985"/>
  <c r="I4985"/>
  <c r="J4985" s="1"/>
  <c r="N4975"/>
  <c r="I4975"/>
  <c r="J4975" s="1"/>
  <c r="S4957"/>
  <c r="S5055" s="1"/>
  <c r="N4957"/>
  <c r="I4957"/>
  <c r="J4957" s="1"/>
  <c r="N4948"/>
  <c r="N5055" s="1"/>
  <c r="I4948"/>
  <c r="T4907"/>
  <c r="X4907" s="1"/>
  <c r="S4902"/>
  <c r="N4902"/>
  <c r="I4902"/>
  <c r="J4902" s="1"/>
  <c r="S4898"/>
  <c r="N4898"/>
  <c r="I4898"/>
  <c r="J4898" s="1"/>
  <c r="S4890"/>
  <c r="N4890"/>
  <c r="I4890"/>
  <c r="J4890" s="1"/>
  <c r="S4879"/>
  <c r="N4879"/>
  <c r="I4879"/>
  <c r="J4879" s="1"/>
  <c r="T4872"/>
  <c r="X4872" s="1"/>
  <c r="I4862"/>
  <c r="J4862" s="1"/>
  <c r="N4853"/>
  <c r="I4853"/>
  <c r="J4853" s="1"/>
  <c r="N4846"/>
  <c r="I4846"/>
  <c r="J4846" s="1"/>
  <c r="N4836"/>
  <c r="I4836"/>
  <c r="J4836" s="1"/>
  <c r="S4818"/>
  <c r="S4916" s="1"/>
  <c r="N4818"/>
  <c r="I4818"/>
  <c r="J4818" s="1"/>
  <c r="N4809"/>
  <c r="N4916" s="1"/>
  <c r="I4809"/>
  <c r="J4809" s="1"/>
  <c r="T4768"/>
  <c r="X4768" s="1"/>
  <c r="S4763"/>
  <c r="N4763"/>
  <c r="I4763"/>
  <c r="J4763" s="1"/>
  <c r="S4759"/>
  <c r="N4759"/>
  <c r="I4759"/>
  <c r="J4759" s="1"/>
  <c r="S4751"/>
  <c r="N4751"/>
  <c r="I4751"/>
  <c r="J4751" s="1"/>
  <c r="S4740"/>
  <c r="N4740"/>
  <c r="I4740"/>
  <c r="J4740" s="1"/>
  <c r="T4733"/>
  <c r="X4733" s="1"/>
  <c r="I4723"/>
  <c r="J4723" s="1"/>
  <c r="N4714"/>
  <c r="I4714"/>
  <c r="J4714" s="1"/>
  <c r="N4707"/>
  <c r="I4707"/>
  <c r="J4707" s="1"/>
  <c r="N4697"/>
  <c r="I4697"/>
  <c r="J4697" s="1"/>
  <c r="S4679"/>
  <c r="S4777" s="1"/>
  <c r="N4679"/>
  <c r="I4679"/>
  <c r="J4679" s="1"/>
  <c r="N4670"/>
  <c r="N4777" s="1"/>
  <c r="I4670"/>
  <c r="J4670" s="1"/>
  <c r="T4629"/>
  <c r="X4629" s="1"/>
  <c r="S4624"/>
  <c r="N4624"/>
  <c r="I4624"/>
  <c r="J4624" s="1"/>
  <c r="S4620"/>
  <c r="N4620"/>
  <c r="I4620"/>
  <c r="J4620" s="1"/>
  <c r="S4612"/>
  <c r="N4612"/>
  <c r="I4612"/>
  <c r="J4612" s="1"/>
  <c r="S4601"/>
  <c r="N4601"/>
  <c r="I4601"/>
  <c r="J4601" s="1"/>
  <c r="T4594"/>
  <c r="X4594" s="1"/>
  <c r="I4584"/>
  <c r="J4584" s="1"/>
  <c r="N4575"/>
  <c r="I4575"/>
  <c r="J4575" s="1"/>
  <c r="N4568"/>
  <c r="I4568"/>
  <c r="J4568" s="1"/>
  <c r="N4558"/>
  <c r="I4558"/>
  <c r="J4558" s="1"/>
  <c r="S4540"/>
  <c r="S4638" s="1"/>
  <c r="N4540"/>
  <c r="I4540"/>
  <c r="J4540" s="1"/>
  <c r="N4531"/>
  <c r="N4638" s="1"/>
  <c r="I4531"/>
  <c r="J4531" s="1"/>
  <c r="T4490"/>
  <c r="X4490" s="1"/>
  <c r="S4485"/>
  <c r="N4485"/>
  <c r="I4485"/>
  <c r="J4485" s="1"/>
  <c r="S4481"/>
  <c r="N4481"/>
  <c r="I4481"/>
  <c r="J4481" s="1"/>
  <c r="S4473"/>
  <c r="N4473"/>
  <c r="I4473"/>
  <c r="J4473" s="1"/>
  <c r="S4462"/>
  <c r="N4462"/>
  <c r="I4462"/>
  <c r="J4462" s="1"/>
  <c r="T4455"/>
  <c r="X4455" s="1"/>
  <c r="I4445"/>
  <c r="J4445" s="1"/>
  <c r="N4436"/>
  <c r="I4436"/>
  <c r="J4436" s="1"/>
  <c r="N4429"/>
  <c r="I4429"/>
  <c r="J4429" s="1"/>
  <c r="N4419"/>
  <c r="I4419"/>
  <c r="J4419" s="1"/>
  <c r="S4401"/>
  <c r="S4499" s="1"/>
  <c r="N4401"/>
  <c r="I4401"/>
  <c r="J4401" s="1"/>
  <c r="N4392"/>
  <c r="N4499" s="1"/>
  <c r="I4392"/>
  <c r="J4392" s="1"/>
  <c r="T4351"/>
  <c r="X4351" s="1"/>
  <c r="S4346"/>
  <c r="N4346"/>
  <c r="I4346"/>
  <c r="J4346" s="1"/>
  <c r="S4342"/>
  <c r="N4342"/>
  <c r="I4342"/>
  <c r="J4342" s="1"/>
  <c r="S4334"/>
  <c r="N4334"/>
  <c r="I4334"/>
  <c r="J4334" s="1"/>
  <c r="S4323"/>
  <c r="N4323"/>
  <c r="I4323"/>
  <c r="J4323" s="1"/>
  <c r="T4316"/>
  <c r="X4316" s="1"/>
  <c r="I4306"/>
  <c r="J4306" s="1"/>
  <c r="N4297"/>
  <c r="I4297"/>
  <c r="J4297" s="1"/>
  <c r="N4290"/>
  <c r="I4290"/>
  <c r="J4290" s="1"/>
  <c r="N4280"/>
  <c r="I4280"/>
  <c r="J4280" s="1"/>
  <c r="S4262"/>
  <c r="S4360" s="1"/>
  <c r="N4262"/>
  <c r="I4262"/>
  <c r="J4262" s="1"/>
  <c r="N4253"/>
  <c r="N4360" s="1"/>
  <c r="I4253"/>
  <c r="J4253" s="1"/>
  <c r="T4212"/>
  <c r="X4212" s="1"/>
  <c r="S4207"/>
  <c r="N4207"/>
  <c r="I4207"/>
  <c r="J4207" s="1"/>
  <c r="S4203"/>
  <c r="N4203"/>
  <c r="I4203"/>
  <c r="J4203" s="1"/>
  <c r="S4195"/>
  <c r="N4195"/>
  <c r="I4195"/>
  <c r="J4195" s="1"/>
  <c r="S4184"/>
  <c r="N4184"/>
  <c r="I4184"/>
  <c r="J4184" s="1"/>
  <c r="T4177"/>
  <c r="X4177" s="1"/>
  <c r="I4167"/>
  <c r="J4167" s="1"/>
  <c r="N4158"/>
  <c r="I4158"/>
  <c r="J4158" s="1"/>
  <c r="N4151"/>
  <c r="I4151"/>
  <c r="J4151" s="1"/>
  <c r="N4141"/>
  <c r="I4141"/>
  <c r="J4141" s="1"/>
  <c r="S4123"/>
  <c r="S4221" s="1"/>
  <c r="N4123"/>
  <c r="I4123"/>
  <c r="J4123" s="1"/>
  <c r="N4114"/>
  <c r="N4221" s="1"/>
  <c r="I4114"/>
  <c r="J4114" s="1"/>
  <c r="T4073"/>
  <c r="X4073" s="1"/>
  <c r="S4068"/>
  <c r="N4068"/>
  <c r="I4068"/>
  <c r="J4068" s="1"/>
  <c r="S4064"/>
  <c r="N4064"/>
  <c r="I4064"/>
  <c r="J4064" s="1"/>
  <c r="S4056"/>
  <c r="N4056"/>
  <c r="I4056"/>
  <c r="J4056" s="1"/>
  <c r="S4045"/>
  <c r="N4045"/>
  <c r="I4045"/>
  <c r="J4045" s="1"/>
  <c r="T4038"/>
  <c r="X4038" s="1"/>
  <c r="I4028"/>
  <c r="J4028" s="1"/>
  <c r="N4019"/>
  <c r="I4019"/>
  <c r="J4019" s="1"/>
  <c r="N4012"/>
  <c r="I4012"/>
  <c r="J4012" s="1"/>
  <c r="N4002"/>
  <c r="I4002"/>
  <c r="J4002" s="1"/>
  <c r="S3984"/>
  <c r="S4082" s="1"/>
  <c r="N3984"/>
  <c r="I3984"/>
  <c r="J3984" s="1"/>
  <c r="N3975"/>
  <c r="N4082" s="1"/>
  <c r="I3975"/>
  <c r="J3975" s="1"/>
  <c r="T3934"/>
  <c r="X3934" s="1"/>
  <c r="S3929"/>
  <c r="N3929"/>
  <c r="I3929"/>
  <c r="J3929" s="1"/>
  <c r="S3925"/>
  <c r="N3925"/>
  <c r="I3925"/>
  <c r="J3925" s="1"/>
  <c r="S3917"/>
  <c r="N3917"/>
  <c r="I3917"/>
  <c r="J3917" s="1"/>
  <c r="S3906"/>
  <c r="N3906"/>
  <c r="I3906"/>
  <c r="J3906" s="1"/>
  <c r="T3899"/>
  <c r="X3899" s="1"/>
  <c r="I3889"/>
  <c r="J3889" s="1"/>
  <c r="N3880"/>
  <c r="I3880"/>
  <c r="J3880" s="1"/>
  <c r="N3873"/>
  <c r="I3873"/>
  <c r="J3873" s="1"/>
  <c r="N3863"/>
  <c r="I3863"/>
  <c r="J3863" s="1"/>
  <c r="S3845"/>
  <c r="S3943" s="1"/>
  <c r="N3845"/>
  <c r="I3845"/>
  <c r="J3845" s="1"/>
  <c r="N3836"/>
  <c r="N3943" s="1"/>
  <c r="I3836"/>
  <c r="J3836" s="1"/>
  <c r="T3795"/>
  <c r="X3795" s="1"/>
  <c r="S3790"/>
  <c r="N3790"/>
  <c r="I3790"/>
  <c r="J3790" s="1"/>
  <c r="S3786"/>
  <c r="N3786"/>
  <c r="I3786"/>
  <c r="J3786" s="1"/>
  <c r="S3778"/>
  <c r="N3778"/>
  <c r="I3778"/>
  <c r="J3778" s="1"/>
  <c r="S3767"/>
  <c r="N3767"/>
  <c r="I3767"/>
  <c r="J3767" s="1"/>
  <c r="T3760"/>
  <c r="X3760" s="1"/>
  <c r="I3750"/>
  <c r="J3750" s="1"/>
  <c r="N3741"/>
  <c r="I3741"/>
  <c r="J3741" s="1"/>
  <c r="N3734"/>
  <c r="I3734"/>
  <c r="J3734" s="1"/>
  <c r="N3724"/>
  <c r="I3724"/>
  <c r="J3724" s="1"/>
  <c r="S3706"/>
  <c r="S3804" s="1"/>
  <c r="N3706"/>
  <c r="I3706"/>
  <c r="J3706" s="1"/>
  <c r="N3697"/>
  <c r="N3804" s="1"/>
  <c r="I3697"/>
  <c r="J3697" s="1"/>
  <c r="T3656"/>
  <c r="X3656" s="1"/>
  <c r="S3651"/>
  <c r="N3651"/>
  <c r="I3651"/>
  <c r="J3651" s="1"/>
  <c r="S3647"/>
  <c r="N3647"/>
  <c r="I3647"/>
  <c r="J3647" s="1"/>
  <c r="S3639"/>
  <c r="N3639"/>
  <c r="I3639"/>
  <c r="J3639" s="1"/>
  <c r="S3628"/>
  <c r="N3628"/>
  <c r="I3628"/>
  <c r="J3628" s="1"/>
  <c r="T3621"/>
  <c r="X3621" s="1"/>
  <c r="I3611"/>
  <c r="J3611" s="1"/>
  <c r="N3602"/>
  <c r="I3602"/>
  <c r="J3602" s="1"/>
  <c r="N3595"/>
  <c r="I3595"/>
  <c r="J3595" s="1"/>
  <c r="N3585"/>
  <c r="I3585"/>
  <c r="J3585" s="1"/>
  <c r="S3567"/>
  <c r="S3665" s="1"/>
  <c r="N3567"/>
  <c r="I3567"/>
  <c r="J3567" s="1"/>
  <c r="N3558"/>
  <c r="N3665" s="1"/>
  <c r="I3558"/>
  <c r="J3558" s="1"/>
  <c r="T3517"/>
  <c r="X3517" s="1"/>
  <c r="S3512"/>
  <c r="N3512"/>
  <c r="I3512"/>
  <c r="J3512" s="1"/>
  <c r="S3508"/>
  <c r="N3508"/>
  <c r="I3508"/>
  <c r="J3508" s="1"/>
  <c r="S3500"/>
  <c r="N3500"/>
  <c r="I3500"/>
  <c r="J3500" s="1"/>
  <c r="S3489"/>
  <c r="N3489"/>
  <c r="I3489"/>
  <c r="J3489" s="1"/>
  <c r="T3482"/>
  <c r="X3482" s="1"/>
  <c r="I3472"/>
  <c r="J3472" s="1"/>
  <c r="N3463"/>
  <c r="I3463"/>
  <c r="J3463" s="1"/>
  <c r="N3456"/>
  <c r="I3456"/>
  <c r="J3456" s="1"/>
  <c r="N3446"/>
  <c r="I3446"/>
  <c r="J3446" s="1"/>
  <c r="S3428"/>
  <c r="S3526" s="1"/>
  <c r="N3428"/>
  <c r="I3428"/>
  <c r="J3428" s="1"/>
  <c r="N3419"/>
  <c r="N3526" s="1"/>
  <c r="I3419"/>
  <c r="J3419" s="1"/>
  <c r="T3378"/>
  <c r="X3378" s="1"/>
  <c r="S3373"/>
  <c r="N3373"/>
  <c r="I3373"/>
  <c r="J3373" s="1"/>
  <c r="S3369"/>
  <c r="N3369"/>
  <c r="I3369"/>
  <c r="J3369" s="1"/>
  <c r="S3361"/>
  <c r="N3361"/>
  <c r="I3361"/>
  <c r="J3361" s="1"/>
  <c r="S3350"/>
  <c r="N3350"/>
  <c r="I3350"/>
  <c r="J3350" s="1"/>
  <c r="T3343"/>
  <c r="X3343" s="1"/>
  <c r="I3333"/>
  <c r="J3333" s="1"/>
  <c r="N3324"/>
  <c r="I3324"/>
  <c r="J3324" s="1"/>
  <c r="N3317"/>
  <c r="I3317"/>
  <c r="J3317" s="1"/>
  <c r="N3307"/>
  <c r="I3307"/>
  <c r="J3307" s="1"/>
  <c r="S3289"/>
  <c r="S3387" s="1"/>
  <c r="N3289"/>
  <c r="I3289"/>
  <c r="J3289" s="1"/>
  <c r="N3280"/>
  <c r="N3387" s="1"/>
  <c r="I3280"/>
  <c r="J3280" s="1"/>
  <c r="S3239"/>
  <c r="N3239"/>
  <c r="I3239"/>
  <c r="J3239" s="1"/>
  <c r="T3234"/>
  <c r="X3234" s="1"/>
  <c r="S3234"/>
  <c r="I3234"/>
  <c r="J3234" s="1"/>
  <c r="N3233"/>
  <c r="O3233" s="1"/>
  <c r="X3231"/>
  <c r="N3231"/>
  <c r="T3222"/>
  <c r="X3222" s="1"/>
  <c r="S3222"/>
  <c r="I3222"/>
  <c r="J3222" s="1"/>
  <c r="N3221"/>
  <c r="O3221" s="1"/>
  <c r="N3216"/>
  <c r="O3216" s="1"/>
  <c r="N3214"/>
  <c r="O3214" s="1"/>
  <c r="N3212"/>
  <c r="U3248"/>
  <c r="S3204"/>
  <c r="N3204"/>
  <c r="I3204"/>
  <c r="J3204" s="1"/>
  <c r="N3193"/>
  <c r="O3193" s="1"/>
  <c r="N3191"/>
  <c r="O3191" s="1"/>
  <c r="N3189"/>
  <c r="O3189" s="1"/>
  <c r="N3187"/>
  <c r="N3184"/>
  <c r="O3184" s="1"/>
  <c r="N3182"/>
  <c r="O3182" s="1"/>
  <c r="N3180"/>
  <c r="N3177"/>
  <c r="O3177" s="1"/>
  <c r="N3175"/>
  <c r="O3175" s="1"/>
  <c r="N3170"/>
  <c r="L3248"/>
  <c r="O3150"/>
  <c r="O3100"/>
  <c r="O3083"/>
  <c r="O3065"/>
  <c r="I3172"/>
  <c r="J3172" s="1"/>
  <c r="J3173"/>
  <c r="T3150"/>
  <c r="T3130"/>
  <c r="X3151"/>
  <c r="T3095"/>
  <c r="X3095" s="1"/>
  <c r="X3096"/>
  <c r="T3091"/>
  <c r="X3091" s="1"/>
  <c r="X3092"/>
  <c r="T3083"/>
  <c r="X3083" s="1"/>
  <c r="X3084"/>
  <c r="J5026"/>
  <c r="O4980"/>
  <c r="O4979" s="1"/>
  <c r="J4980"/>
  <c r="O4943"/>
  <c r="O4942" s="1"/>
  <c r="J4943"/>
  <c r="O4940"/>
  <c r="J4940"/>
  <c r="J4887"/>
  <c r="O4841"/>
  <c r="O4840" s="1"/>
  <c r="J4841"/>
  <c r="O4804"/>
  <c r="O4803" s="1"/>
  <c r="J4804"/>
  <c r="O4801"/>
  <c r="J4801"/>
  <c r="J4748"/>
  <c r="O4702"/>
  <c r="O4701" s="1"/>
  <c r="J4702"/>
  <c r="O4665"/>
  <c r="O4664" s="1"/>
  <c r="J4665"/>
  <c r="O4662"/>
  <c r="J4662"/>
  <c r="J4609"/>
  <c r="O4563"/>
  <c r="O4562" s="1"/>
  <c r="J4563"/>
  <c r="O4526"/>
  <c r="O4525" s="1"/>
  <c r="J4526"/>
  <c r="O4523"/>
  <c r="J4523"/>
  <c r="J4470"/>
  <c r="O4424"/>
  <c r="O4423" s="1"/>
  <c r="J4424"/>
  <c r="O4387"/>
  <c r="O4386" s="1"/>
  <c r="J4387"/>
  <c r="O4384"/>
  <c r="J4384"/>
  <c r="J4331"/>
  <c r="O4285"/>
  <c r="O4284" s="1"/>
  <c r="J4285"/>
  <c r="O4248"/>
  <c r="O4247" s="1"/>
  <c r="J4248"/>
  <c r="O4245"/>
  <c r="J4245"/>
  <c r="J4192"/>
  <c r="O4146"/>
  <c r="O4145" s="1"/>
  <c r="J4146"/>
  <c r="O4109"/>
  <c r="O4108" s="1"/>
  <c r="J4109"/>
  <c r="O4106"/>
  <c r="J4106"/>
  <c r="J4053"/>
  <c r="O4007"/>
  <c r="O4006" s="1"/>
  <c r="J4007"/>
  <c r="O3970"/>
  <c r="O3969" s="1"/>
  <c r="J3970"/>
  <c r="O3967"/>
  <c r="J3967"/>
  <c r="J3914"/>
  <c r="O3868"/>
  <c r="O3867" s="1"/>
  <c r="J3868"/>
  <c r="O3831"/>
  <c r="O3830" s="1"/>
  <c r="J3831"/>
  <c r="O3828"/>
  <c r="J3828"/>
  <c r="J3775"/>
  <c r="O3729"/>
  <c r="O3728" s="1"/>
  <c r="J3729"/>
  <c r="O3692"/>
  <c r="O3691" s="1"/>
  <c r="J3692"/>
  <c r="O3689"/>
  <c r="J3689"/>
  <c r="J3636"/>
  <c r="O3590"/>
  <c r="O3589" s="1"/>
  <c r="J3590"/>
  <c r="O3553"/>
  <c r="O3552" s="1"/>
  <c r="J3553"/>
  <c r="O3550"/>
  <c r="J3550"/>
  <c r="J3497"/>
  <c r="O3451"/>
  <c r="O3450" s="1"/>
  <c r="J3451"/>
  <c r="O3414"/>
  <c r="O3413" s="1"/>
  <c r="J3414"/>
  <c r="O3411"/>
  <c r="J3411"/>
  <c r="J3358"/>
  <c r="O3312"/>
  <c r="O3311" s="1"/>
  <c r="J3312"/>
  <c r="O3275"/>
  <c r="O3274" s="1"/>
  <c r="J3275"/>
  <c r="O3272"/>
  <c r="J3272"/>
  <c r="T3239"/>
  <c r="X3239" s="1"/>
  <c r="O3234"/>
  <c r="N3234"/>
  <c r="S3230"/>
  <c r="I3230"/>
  <c r="J3230" s="1"/>
  <c r="O3222"/>
  <c r="N3222"/>
  <c r="T3211"/>
  <c r="X3211" s="1"/>
  <c r="S3211"/>
  <c r="Q3248"/>
  <c r="I3211"/>
  <c r="J3211" s="1"/>
  <c r="T3204"/>
  <c r="X3204" s="1"/>
  <c r="I3194"/>
  <c r="J3194" s="1"/>
  <c r="I3185"/>
  <c r="J3185" s="1"/>
  <c r="I3178"/>
  <c r="J3178" s="1"/>
  <c r="H3248"/>
  <c r="F3248"/>
  <c r="I3168"/>
  <c r="J3168" s="1"/>
  <c r="O3072"/>
  <c r="O3046"/>
  <c r="I3033"/>
  <c r="J3033" s="1"/>
  <c r="J3034"/>
  <c r="I2996"/>
  <c r="J2996" s="1"/>
  <c r="J2997"/>
  <c r="I2993"/>
  <c r="J2994"/>
  <c r="I2940"/>
  <c r="J2940" s="1"/>
  <c r="J2941"/>
  <c r="N2894"/>
  <c r="O2895"/>
  <c r="O2894" s="1"/>
  <c r="N2857"/>
  <c r="O2858"/>
  <c r="O2857" s="1"/>
  <c r="N2854"/>
  <c r="O2855"/>
  <c r="I2755"/>
  <c r="J2755" s="1"/>
  <c r="J2756"/>
  <c r="I2718"/>
  <c r="J2718" s="1"/>
  <c r="J2719"/>
  <c r="I2715"/>
  <c r="J2716"/>
  <c r="I2662"/>
  <c r="J2662" s="1"/>
  <c r="J2663"/>
  <c r="N2616"/>
  <c r="O2617"/>
  <c r="O2616" s="1"/>
  <c r="N2579"/>
  <c r="O2580"/>
  <c r="O2579" s="1"/>
  <c r="N2576"/>
  <c r="O2577"/>
  <c r="I2477"/>
  <c r="J2477" s="1"/>
  <c r="J2478"/>
  <c r="I2440"/>
  <c r="J2440" s="1"/>
  <c r="J2441"/>
  <c r="I2437"/>
  <c r="J2438"/>
  <c r="I2384"/>
  <c r="J2384" s="1"/>
  <c r="J2385"/>
  <c r="N2338"/>
  <c r="O2339"/>
  <c r="O2338" s="1"/>
  <c r="N2301"/>
  <c r="O2302"/>
  <c r="O2301" s="1"/>
  <c r="N2298"/>
  <c r="O2299"/>
  <c r="I2199"/>
  <c r="J2199" s="1"/>
  <c r="J2200"/>
  <c r="I2162"/>
  <c r="J2162" s="1"/>
  <c r="J2163"/>
  <c r="I2159"/>
  <c r="J2160"/>
  <c r="I2106"/>
  <c r="J2106" s="1"/>
  <c r="J2107"/>
  <c r="N2060"/>
  <c r="O2061"/>
  <c r="O2060" s="1"/>
  <c r="N2023"/>
  <c r="O2024"/>
  <c r="O2023" s="1"/>
  <c r="N2020"/>
  <c r="O2021"/>
  <c r="I1921"/>
  <c r="J1921" s="1"/>
  <c r="J1922"/>
  <c r="T1879"/>
  <c r="T1899"/>
  <c r="I1884"/>
  <c r="J1884" s="1"/>
  <c r="J1885"/>
  <c r="J1847"/>
  <c r="N1847"/>
  <c r="O1847" s="1"/>
  <c r="J1845"/>
  <c r="N1845"/>
  <c r="T1832"/>
  <c r="X1832" s="1"/>
  <c r="X1833"/>
  <c r="I1828"/>
  <c r="J1828" s="1"/>
  <c r="J1829"/>
  <c r="J1820"/>
  <c r="N1820"/>
  <c r="O1820" s="1"/>
  <c r="J1818"/>
  <c r="N1818"/>
  <c r="O1818" s="1"/>
  <c r="J1816"/>
  <c r="N1816"/>
  <c r="O1816" s="1"/>
  <c r="O1814" s="1"/>
  <c r="J1812"/>
  <c r="N1812"/>
  <c r="O1812" s="1"/>
  <c r="J1806"/>
  <c r="I1804"/>
  <c r="J1804" s="1"/>
  <c r="J1773"/>
  <c r="N1773"/>
  <c r="O1773" s="1"/>
  <c r="N1742"/>
  <c r="O1743"/>
  <c r="T1701"/>
  <c r="X1701" s="1"/>
  <c r="X1702"/>
  <c r="J1692"/>
  <c r="N1692"/>
  <c r="O1692" s="1"/>
  <c r="T1682"/>
  <c r="X1682" s="1"/>
  <c r="X1683"/>
  <c r="J1664"/>
  <c r="N1664"/>
  <c r="O1664" s="1"/>
  <c r="J1660"/>
  <c r="N1660"/>
  <c r="O1660" s="1"/>
  <c r="J1653"/>
  <c r="N1653"/>
  <c r="O1653" s="1"/>
  <c r="J1646"/>
  <c r="N1646"/>
  <c r="O1646" s="1"/>
  <c r="J1636"/>
  <c r="N1636"/>
  <c r="O1636" s="1"/>
  <c r="J1630"/>
  <c r="N1630"/>
  <c r="O1630" s="1"/>
  <c r="J1628"/>
  <c r="N1628"/>
  <c r="O1628" s="1"/>
  <c r="J1626"/>
  <c r="N1626"/>
  <c r="O1626" s="1"/>
  <c r="J1624"/>
  <c r="N1624"/>
  <c r="O1624" s="1"/>
  <c r="J1622"/>
  <c r="N1622"/>
  <c r="J1620"/>
  <c r="N1620"/>
  <c r="O1620" s="1"/>
  <c r="J1616"/>
  <c r="N1616"/>
  <c r="O1616" s="1"/>
  <c r="J1609"/>
  <c r="N1609"/>
  <c r="O1609" s="1"/>
  <c r="J1569"/>
  <c r="N1569"/>
  <c r="O1569" s="1"/>
  <c r="J1567"/>
  <c r="N1567"/>
  <c r="T1554"/>
  <c r="X1554" s="1"/>
  <c r="X1555"/>
  <c r="I1550"/>
  <c r="J1550" s="1"/>
  <c r="J1551"/>
  <c r="J1542"/>
  <c r="N1542"/>
  <c r="O1542" s="1"/>
  <c r="J1540"/>
  <c r="N1540"/>
  <c r="O1540" s="1"/>
  <c r="J1538"/>
  <c r="N1538"/>
  <c r="O1538" s="1"/>
  <c r="O1536" s="1"/>
  <c r="J1534"/>
  <c r="N1534"/>
  <c r="O1534" s="1"/>
  <c r="J1528"/>
  <c r="I1526"/>
  <c r="J1526" s="1"/>
  <c r="J1495"/>
  <c r="N1495"/>
  <c r="O1495" s="1"/>
  <c r="N1464"/>
  <c r="O1465"/>
  <c r="T1423"/>
  <c r="X1423" s="1"/>
  <c r="X1424"/>
  <c r="J1414"/>
  <c r="N1414"/>
  <c r="O1414" s="1"/>
  <c r="T1404"/>
  <c r="X1404" s="1"/>
  <c r="X1405"/>
  <c r="J1386"/>
  <c r="N1386"/>
  <c r="O1386" s="1"/>
  <c r="J1382"/>
  <c r="N1382"/>
  <c r="O1382" s="1"/>
  <c r="J1375"/>
  <c r="N1375"/>
  <c r="O1375" s="1"/>
  <c r="J1368"/>
  <c r="N1368"/>
  <c r="O1368" s="1"/>
  <c r="J1358"/>
  <c r="N1358"/>
  <c r="O1358" s="1"/>
  <c r="J1352"/>
  <c r="N1352"/>
  <c r="O1352" s="1"/>
  <c r="J1350"/>
  <c r="N1350"/>
  <c r="O1350" s="1"/>
  <c r="J1348"/>
  <c r="N1348"/>
  <c r="O1348" s="1"/>
  <c r="J1346"/>
  <c r="N1346"/>
  <c r="O1346" s="1"/>
  <c r="J1344"/>
  <c r="N1344"/>
  <c r="J1342"/>
  <c r="N1342"/>
  <c r="O1342" s="1"/>
  <c r="J1338"/>
  <c r="N1338"/>
  <c r="O1338" s="1"/>
  <c r="J1331"/>
  <c r="N1331"/>
  <c r="O1331" s="1"/>
  <c r="J1291"/>
  <c r="N1291"/>
  <c r="O1291" s="1"/>
  <c r="J1289"/>
  <c r="I1288"/>
  <c r="J1288" s="1"/>
  <c r="N1289"/>
  <c r="I1272"/>
  <c r="J1272" s="1"/>
  <c r="J1273"/>
  <c r="O1266"/>
  <c r="O1265" s="1"/>
  <c r="N1265"/>
  <c r="J1264"/>
  <c r="N1264"/>
  <c r="O1264" s="1"/>
  <c r="S1264"/>
  <c r="T1264" s="1"/>
  <c r="X1264" s="1"/>
  <c r="J1260"/>
  <c r="N1260"/>
  <c r="O1260" s="1"/>
  <c r="S1260"/>
  <c r="T1260" s="1"/>
  <c r="X1260" s="1"/>
  <c r="J1256"/>
  <c r="N1256"/>
  <c r="O1256" s="1"/>
  <c r="J1250"/>
  <c r="I1248"/>
  <c r="J1248" s="1"/>
  <c r="N1186"/>
  <c r="O1187"/>
  <c r="T1146"/>
  <c r="S1145"/>
  <c r="J1108"/>
  <c r="N1108"/>
  <c r="O1108" s="1"/>
  <c r="J1104"/>
  <c r="N1104"/>
  <c r="O1104" s="1"/>
  <c r="J1097"/>
  <c r="N1097"/>
  <c r="O1097" s="1"/>
  <c r="J1090"/>
  <c r="N1090"/>
  <c r="O1090" s="1"/>
  <c r="J1080"/>
  <c r="N1080"/>
  <c r="O1080" s="1"/>
  <c r="S1080"/>
  <c r="T1080" s="1"/>
  <c r="X1080" s="1"/>
  <c r="J1074"/>
  <c r="N1074"/>
  <c r="O1074" s="1"/>
  <c r="J1070"/>
  <c r="N1070"/>
  <c r="O1070" s="1"/>
  <c r="S1070"/>
  <c r="T1070" s="1"/>
  <c r="X1070" s="1"/>
  <c r="J1066"/>
  <c r="N1066"/>
  <c r="I1065"/>
  <c r="J1065" s="1"/>
  <c r="S1066"/>
  <c r="J1017"/>
  <c r="N1017"/>
  <c r="O1017" s="1"/>
  <c r="O1015" s="1"/>
  <c r="S1017"/>
  <c r="T1017" s="1"/>
  <c r="X1017" s="1"/>
  <c r="T1011"/>
  <c r="S1010"/>
  <c r="J992"/>
  <c r="N992"/>
  <c r="O992" s="1"/>
  <c r="S992"/>
  <c r="T992" s="1"/>
  <c r="X992" s="1"/>
  <c r="J988"/>
  <c r="N988"/>
  <c r="I987"/>
  <c r="J987" s="1"/>
  <c r="S988"/>
  <c r="J960"/>
  <c r="N960"/>
  <c r="O960" s="1"/>
  <c r="J956"/>
  <c r="N956"/>
  <c r="I954"/>
  <c r="J954" s="1"/>
  <c r="J916"/>
  <c r="N916"/>
  <c r="O916" s="1"/>
  <c r="I911"/>
  <c r="J911" s="1"/>
  <c r="J912"/>
  <c r="N912"/>
  <c r="I908"/>
  <c r="J909"/>
  <c r="N909"/>
  <c r="T702"/>
  <c r="X702" s="1"/>
  <c r="X703"/>
  <c r="S3150"/>
  <c r="S3248" s="1"/>
  <c r="N3150"/>
  <c r="I3150"/>
  <c r="J3150" s="1"/>
  <c r="N3141"/>
  <c r="I3141"/>
  <c r="T3100"/>
  <c r="X3100" s="1"/>
  <c r="S3095"/>
  <c r="N3095"/>
  <c r="I3095"/>
  <c r="J3095" s="1"/>
  <c r="S3091"/>
  <c r="N3091"/>
  <c r="I3091"/>
  <c r="J3091" s="1"/>
  <c r="S3083"/>
  <c r="N3083"/>
  <c r="I3083"/>
  <c r="J3083" s="1"/>
  <c r="S3072"/>
  <c r="N3072"/>
  <c r="I3072"/>
  <c r="J3072" s="1"/>
  <c r="T3065"/>
  <c r="X3065" s="1"/>
  <c r="I3055"/>
  <c r="J3055" s="1"/>
  <c r="N3046"/>
  <c r="I3046"/>
  <c r="J3046" s="1"/>
  <c r="I3039"/>
  <c r="J3039" s="1"/>
  <c r="I3029"/>
  <c r="J3029" s="1"/>
  <c r="T3011"/>
  <c r="S3011"/>
  <c r="I3011"/>
  <c r="J3011" s="1"/>
  <c r="I3002"/>
  <c r="J3002" s="1"/>
  <c r="S2961"/>
  <c r="I2961"/>
  <c r="J2961" s="1"/>
  <c r="T2956"/>
  <c r="X2956" s="1"/>
  <c r="S2956"/>
  <c r="I2956"/>
  <c r="J2956" s="1"/>
  <c r="O2952"/>
  <c r="N2952"/>
  <c r="T2944"/>
  <c r="X2944" s="1"/>
  <c r="S2944"/>
  <c r="I2944"/>
  <c r="J2944" s="1"/>
  <c r="O2933"/>
  <c r="N2933"/>
  <c r="S2926"/>
  <c r="I2926"/>
  <c r="J2926" s="1"/>
  <c r="N2907"/>
  <c r="N2900"/>
  <c r="N2890"/>
  <c r="W2970"/>
  <c r="U2970"/>
  <c r="N2863"/>
  <c r="L2970"/>
  <c r="T2852"/>
  <c r="T2822"/>
  <c r="X2822" s="1"/>
  <c r="O2817"/>
  <c r="N2817"/>
  <c r="S2813"/>
  <c r="I2813"/>
  <c r="J2813" s="1"/>
  <c r="O2805"/>
  <c r="N2805"/>
  <c r="T2794"/>
  <c r="X2794" s="1"/>
  <c r="S2794"/>
  <c r="I2794"/>
  <c r="J2794" s="1"/>
  <c r="T2787"/>
  <c r="X2787" s="1"/>
  <c r="I2777"/>
  <c r="J2777" s="1"/>
  <c r="I2768"/>
  <c r="J2768" s="1"/>
  <c r="I2761"/>
  <c r="J2761" s="1"/>
  <c r="I2751"/>
  <c r="J2751" s="1"/>
  <c r="T2733"/>
  <c r="S2733"/>
  <c r="Q2831"/>
  <c r="I2733"/>
  <c r="J2733" s="1"/>
  <c r="I2724"/>
  <c r="J2724" s="1"/>
  <c r="H2831"/>
  <c r="F2831"/>
  <c r="S2683"/>
  <c r="I2683"/>
  <c r="J2683" s="1"/>
  <c r="T2678"/>
  <c r="X2678" s="1"/>
  <c r="S2678"/>
  <c r="I2678"/>
  <c r="J2678" s="1"/>
  <c r="O2674"/>
  <c r="N2674"/>
  <c r="T2666"/>
  <c r="X2666" s="1"/>
  <c r="S2666"/>
  <c r="I2666"/>
  <c r="J2666" s="1"/>
  <c r="O2655"/>
  <c r="N2655"/>
  <c r="S2648"/>
  <c r="I2648"/>
  <c r="J2648" s="1"/>
  <c r="N2629"/>
  <c r="N2622"/>
  <c r="N2612"/>
  <c r="W2692"/>
  <c r="U2692"/>
  <c r="N2585"/>
  <c r="L2692"/>
  <c r="T2574"/>
  <c r="T2544"/>
  <c r="X2544" s="1"/>
  <c r="O2539"/>
  <c r="N2539"/>
  <c r="S2535"/>
  <c r="I2535"/>
  <c r="J2535" s="1"/>
  <c r="O2527"/>
  <c r="N2527"/>
  <c r="T2516"/>
  <c r="X2516" s="1"/>
  <c r="S2516"/>
  <c r="I2516"/>
  <c r="J2516" s="1"/>
  <c r="T2509"/>
  <c r="X2509" s="1"/>
  <c r="I2499"/>
  <c r="J2499" s="1"/>
  <c r="I2490"/>
  <c r="J2490" s="1"/>
  <c r="I2483"/>
  <c r="J2483" s="1"/>
  <c r="I2473"/>
  <c r="J2473" s="1"/>
  <c r="T2455"/>
  <c r="S2455"/>
  <c r="Q2553"/>
  <c r="I2455"/>
  <c r="J2455" s="1"/>
  <c r="I2446"/>
  <c r="J2446" s="1"/>
  <c r="H2553"/>
  <c r="F2553"/>
  <c r="S2405"/>
  <c r="I2405"/>
  <c r="J2405" s="1"/>
  <c r="T2400"/>
  <c r="X2400" s="1"/>
  <c r="S2400"/>
  <c r="I2400"/>
  <c r="J2400" s="1"/>
  <c r="O2396"/>
  <c r="N2396"/>
  <c r="T2388"/>
  <c r="X2388" s="1"/>
  <c r="S2388"/>
  <c r="I2388"/>
  <c r="J2388" s="1"/>
  <c r="O2377"/>
  <c r="N2377"/>
  <c r="S2370"/>
  <c r="I2370"/>
  <c r="J2370" s="1"/>
  <c r="N2351"/>
  <c r="N2344"/>
  <c r="N2334"/>
  <c r="W2414"/>
  <c r="U2414"/>
  <c r="N2307"/>
  <c r="L2414"/>
  <c r="T2296"/>
  <c r="T2266"/>
  <c r="X2266" s="1"/>
  <c r="O2261"/>
  <c r="N2261"/>
  <c r="S2257"/>
  <c r="I2257"/>
  <c r="J2257" s="1"/>
  <c r="O2249"/>
  <c r="N2249"/>
  <c r="T2238"/>
  <c r="X2238" s="1"/>
  <c r="S2238"/>
  <c r="I2238"/>
  <c r="J2238" s="1"/>
  <c r="T2231"/>
  <c r="X2231" s="1"/>
  <c r="I2221"/>
  <c r="J2221" s="1"/>
  <c r="I2212"/>
  <c r="J2212" s="1"/>
  <c r="I2205"/>
  <c r="J2205" s="1"/>
  <c r="I2195"/>
  <c r="J2195" s="1"/>
  <c r="T2177"/>
  <c r="S2177"/>
  <c r="Q2275"/>
  <c r="I2177"/>
  <c r="J2177" s="1"/>
  <c r="I2168"/>
  <c r="J2168" s="1"/>
  <c r="H2275"/>
  <c r="F2275"/>
  <c r="S2127"/>
  <c r="I2127"/>
  <c r="J2127" s="1"/>
  <c r="T2122"/>
  <c r="X2122" s="1"/>
  <c r="S2122"/>
  <c r="I2122"/>
  <c r="J2122" s="1"/>
  <c r="O2118"/>
  <c r="N2118"/>
  <c r="T2110"/>
  <c r="X2110" s="1"/>
  <c r="S2110"/>
  <c r="I2110"/>
  <c r="J2110" s="1"/>
  <c r="O2099"/>
  <c r="N2099"/>
  <c r="S2092"/>
  <c r="I2092"/>
  <c r="J2092" s="1"/>
  <c r="N2073"/>
  <c r="N2066"/>
  <c r="N2056"/>
  <c r="W2136"/>
  <c r="U2136"/>
  <c r="N2029"/>
  <c r="L2136"/>
  <c r="T2018"/>
  <c r="T1988"/>
  <c r="X1988" s="1"/>
  <c r="O1983"/>
  <c r="N1983"/>
  <c r="S1979"/>
  <c r="I1979"/>
  <c r="J1979" s="1"/>
  <c r="O1971"/>
  <c r="N1971"/>
  <c r="T1960"/>
  <c r="X1960" s="1"/>
  <c r="S1960"/>
  <c r="I1960"/>
  <c r="J1960" s="1"/>
  <c r="T1953"/>
  <c r="X1953" s="1"/>
  <c r="I1943"/>
  <c r="J1943" s="1"/>
  <c r="I1934"/>
  <c r="J1934" s="1"/>
  <c r="I1927"/>
  <c r="J1927" s="1"/>
  <c r="I1917"/>
  <c r="J1917" s="1"/>
  <c r="S1899"/>
  <c r="Q1997"/>
  <c r="I1899"/>
  <c r="J1899" s="1"/>
  <c r="I1890"/>
  <c r="J1890" s="1"/>
  <c r="H1997"/>
  <c r="F1997"/>
  <c r="O1821"/>
  <c r="N1814"/>
  <c r="I1814"/>
  <c r="J1814" s="1"/>
  <c r="N1788"/>
  <c r="N1778"/>
  <c r="W1858"/>
  <c r="U1858"/>
  <c r="N1751"/>
  <c r="L1858"/>
  <c r="O1710"/>
  <c r="T1710"/>
  <c r="X1710" s="1"/>
  <c r="O1693"/>
  <c r="O1675"/>
  <c r="V1719"/>
  <c r="T1675"/>
  <c r="X1675" s="1"/>
  <c r="I1656"/>
  <c r="J1656" s="1"/>
  <c r="I1612"/>
  <c r="J1612" s="1"/>
  <c r="H1719"/>
  <c r="F1719"/>
  <c r="O1543"/>
  <c r="N1536"/>
  <c r="I1536"/>
  <c r="J1536" s="1"/>
  <c r="N1510"/>
  <c r="N1500"/>
  <c r="W1580"/>
  <c r="U1580"/>
  <c r="N1473"/>
  <c r="L1580"/>
  <c r="O1432"/>
  <c r="T1432"/>
  <c r="X1432" s="1"/>
  <c r="O1415"/>
  <c r="O1397"/>
  <c r="V1441"/>
  <c r="T1397"/>
  <c r="X1397" s="1"/>
  <c r="I1378"/>
  <c r="J1378" s="1"/>
  <c r="I1334"/>
  <c r="J1334" s="1"/>
  <c r="H1441"/>
  <c r="F1441"/>
  <c r="I1258"/>
  <c r="J1258" s="1"/>
  <c r="N1195"/>
  <c r="O1119"/>
  <c r="T1119"/>
  <c r="X1119" s="1"/>
  <c r="I1100"/>
  <c r="J1100" s="1"/>
  <c r="S1015"/>
  <c r="N1015"/>
  <c r="I1015"/>
  <c r="J1015" s="1"/>
  <c r="O732"/>
  <c r="O720"/>
  <c r="O709"/>
  <c r="I2894"/>
  <c r="J2894" s="1"/>
  <c r="J2895"/>
  <c r="I2857"/>
  <c r="J2857" s="1"/>
  <c r="J2858"/>
  <c r="I2854"/>
  <c r="J2855"/>
  <c r="I2801"/>
  <c r="J2801" s="1"/>
  <c r="J2802"/>
  <c r="I2616"/>
  <c r="J2616" s="1"/>
  <c r="J2617"/>
  <c r="I2579"/>
  <c r="J2579" s="1"/>
  <c r="J2580"/>
  <c r="I2576"/>
  <c r="J2577"/>
  <c r="I2523"/>
  <c r="J2523" s="1"/>
  <c r="J2524"/>
  <c r="I2338"/>
  <c r="J2338" s="1"/>
  <c r="J2339"/>
  <c r="I2301"/>
  <c r="J2301" s="1"/>
  <c r="J2302"/>
  <c r="I2298"/>
  <c r="J2299"/>
  <c r="I2245"/>
  <c r="J2245" s="1"/>
  <c r="J2246"/>
  <c r="I2060"/>
  <c r="J2060" s="1"/>
  <c r="J2061"/>
  <c r="I2023"/>
  <c r="J2023" s="1"/>
  <c r="J2024"/>
  <c r="I2020"/>
  <c r="J2021"/>
  <c r="I1967"/>
  <c r="J1967" s="1"/>
  <c r="J1968"/>
  <c r="I1881"/>
  <c r="J1882"/>
  <c r="N1882"/>
  <c r="J1851"/>
  <c r="N1851"/>
  <c r="O1851" s="1"/>
  <c r="O1849" s="1"/>
  <c r="J1839"/>
  <c r="N1839"/>
  <c r="O1839" s="1"/>
  <c r="J1837"/>
  <c r="N1837"/>
  <c r="O1837" s="1"/>
  <c r="J1835"/>
  <c r="N1835"/>
  <c r="O1835" s="1"/>
  <c r="J1833"/>
  <c r="N1833"/>
  <c r="N1782"/>
  <c r="O1783"/>
  <c r="O1782" s="1"/>
  <c r="J1777"/>
  <c r="N1777"/>
  <c r="O1777" s="1"/>
  <c r="O1760" s="1"/>
  <c r="N1745"/>
  <c r="O1746"/>
  <c r="O1745" s="1"/>
  <c r="J1704"/>
  <c r="N1704"/>
  <c r="O1704" s="1"/>
  <c r="J1702"/>
  <c r="N1702"/>
  <c r="J1687"/>
  <c r="N1687"/>
  <c r="O1687" s="1"/>
  <c r="J1685"/>
  <c r="N1685"/>
  <c r="O1685" s="1"/>
  <c r="J1683"/>
  <c r="N1683"/>
  <c r="J1662"/>
  <c r="N1662"/>
  <c r="O1662" s="1"/>
  <c r="J1658"/>
  <c r="N1658"/>
  <c r="J1655"/>
  <c r="N1655"/>
  <c r="O1655" s="1"/>
  <c r="J1651"/>
  <c r="N1651"/>
  <c r="J1648"/>
  <c r="N1648"/>
  <c r="O1648" s="1"/>
  <c r="I1643"/>
  <c r="J1643" s="1"/>
  <c r="J1644"/>
  <c r="N1644"/>
  <c r="J1641"/>
  <c r="N1641"/>
  <c r="J1632"/>
  <c r="N1632"/>
  <c r="O1632" s="1"/>
  <c r="J1618"/>
  <c r="N1618"/>
  <c r="O1618" s="1"/>
  <c r="J1614"/>
  <c r="N1614"/>
  <c r="J1611"/>
  <c r="N1611"/>
  <c r="O1611" s="1"/>
  <c r="I1606"/>
  <c r="J1606" s="1"/>
  <c r="J1607"/>
  <c r="N1607"/>
  <c r="I1603"/>
  <c r="J1604"/>
  <c r="N1604"/>
  <c r="J1573"/>
  <c r="N1573"/>
  <c r="O1573" s="1"/>
  <c r="O1571" s="1"/>
  <c r="J1561"/>
  <c r="N1561"/>
  <c r="O1561" s="1"/>
  <c r="J1559"/>
  <c r="N1559"/>
  <c r="O1559" s="1"/>
  <c r="J1557"/>
  <c r="N1557"/>
  <c r="O1557" s="1"/>
  <c r="J1555"/>
  <c r="N1555"/>
  <c r="N1504"/>
  <c r="O1505"/>
  <c r="O1504" s="1"/>
  <c r="J1499"/>
  <c r="N1499"/>
  <c r="O1499" s="1"/>
  <c r="O1482" s="1"/>
  <c r="N1467"/>
  <c r="O1468"/>
  <c r="O1467" s="1"/>
  <c r="J1426"/>
  <c r="N1426"/>
  <c r="O1426" s="1"/>
  <c r="J1424"/>
  <c r="N1424"/>
  <c r="J1409"/>
  <c r="N1409"/>
  <c r="O1409" s="1"/>
  <c r="J1407"/>
  <c r="N1407"/>
  <c r="O1407" s="1"/>
  <c r="J1405"/>
  <c r="N1405"/>
  <c r="J1384"/>
  <c r="N1384"/>
  <c r="O1384" s="1"/>
  <c r="J1380"/>
  <c r="N1380"/>
  <c r="J1377"/>
  <c r="N1377"/>
  <c r="O1377" s="1"/>
  <c r="J1373"/>
  <c r="N1373"/>
  <c r="J1370"/>
  <c r="N1370"/>
  <c r="O1370" s="1"/>
  <c r="I1365"/>
  <c r="J1365" s="1"/>
  <c r="J1366"/>
  <c r="N1366"/>
  <c r="J1363"/>
  <c r="N1363"/>
  <c r="J1354"/>
  <c r="N1354"/>
  <c r="O1354" s="1"/>
  <c r="J1340"/>
  <c r="N1340"/>
  <c r="O1340" s="1"/>
  <c r="J1336"/>
  <c r="N1336"/>
  <c r="J1333"/>
  <c r="N1333"/>
  <c r="O1333" s="1"/>
  <c r="I1328"/>
  <c r="J1328" s="1"/>
  <c r="J1329"/>
  <c r="N1329"/>
  <c r="I1325"/>
  <c r="J1326"/>
  <c r="N1326"/>
  <c r="J1295"/>
  <c r="N1295"/>
  <c r="O1295" s="1"/>
  <c r="O1293" s="1"/>
  <c r="T1277"/>
  <c r="S1276"/>
  <c r="J1262"/>
  <c r="N1262"/>
  <c r="O1262" s="1"/>
  <c r="S1262"/>
  <c r="T1262" s="1"/>
  <c r="X1262" s="1"/>
  <c r="J1217"/>
  <c r="N1217"/>
  <c r="O1217" s="1"/>
  <c r="X1206"/>
  <c r="O1205"/>
  <c r="O1138"/>
  <c r="O1137" s="1"/>
  <c r="N1137"/>
  <c r="J1136"/>
  <c r="N1136"/>
  <c r="O1136" s="1"/>
  <c r="S1136"/>
  <c r="T1136" s="1"/>
  <c r="X1136" s="1"/>
  <c r="T1127"/>
  <c r="S1126"/>
  <c r="J1072"/>
  <c r="N1072"/>
  <c r="O1072" s="1"/>
  <c r="S1072"/>
  <c r="T1072" s="1"/>
  <c r="X1072" s="1"/>
  <c r="J1068"/>
  <c r="N1068"/>
  <c r="O1068" s="1"/>
  <c r="S1068"/>
  <c r="T1068" s="1"/>
  <c r="X1068" s="1"/>
  <c r="J1064"/>
  <c r="N1064"/>
  <c r="O1064" s="1"/>
  <c r="J1060"/>
  <c r="N1060"/>
  <c r="O1060" s="1"/>
  <c r="J1053"/>
  <c r="N1053"/>
  <c r="O1053" s="1"/>
  <c r="O1007"/>
  <c r="O1006" s="1"/>
  <c r="N1006"/>
  <c r="J937"/>
  <c r="N937"/>
  <c r="O937" s="1"/>
  <c r="I926"/>
  <c r="J926" s="1"/>
  <c r="T927"/>
  <c r="S926"/>
  <c r="O3136"/>
  <c r="O3135" s="1"/>
  <c r="J3136"/>
  <c r="O3133"/>
  <c r="J3133"/>
  <c r="J3080"/>
  <c r="N3043"/>
  <c r="O3043" s="1"/>
  <c r="N3041"/>
  <c r="N3038"/>
  <c r="O3038" s="1"/>
  <c r="N3036"/>
  <c r="O3036" s="1"/>
  <c r="N3034"/>
  <c r="N3031"/>
  <c r="N3026"/>
  <c r="O3026" s="1"/>
  <c r="N3022"/>
  <c r="O3022" s="1"/>
  <c r="N3020"/>
  <c r="O3020" s="1"/>
  <c r="N3018"/>
  <c r="O3018" s="1"/>
  <c r="N3016"/>
  <c r="O3016" s="1"/>
  <c r="N3014"/>
  <c r="O3014" s="1"/>
  <c r="X3012"/>
  <c r="N3012"/>
  <c r="N3010"/>
  <c r="O3010" s="1"/>
  <c r="N3008"/>
  <c r="O3008" s="1"/>
  <c r="N3006"/>
  <c r="O3006" s="1"/>
  <c r="N3004"/>
  <c r="N3001"/>
  <c r="O3001" s="1"/>
  <c r="N2999"/>
  <c r="O2999" s="1"/>
  <c r="N2997"/>
  <c r="N2994"/>
  <c r="T2991"/>
  <c r="N2963"/>
  <c r="O2963" s="1"/>
  <c r="O2961" s="1"/>
  <c r="T2961"/>
  <c r="X2961" s="1"/>
  <c r="N2959"/>
  <c r="O2959" s="1"/>
  <c r="X2957"/>
  <c r="N2957"/>
  <c r="T2952"/>
  <c r="X2952" s="1"/>
  <c r="S2952"/>
  <c r="I2952"/>
  <c r="J2952" s="1"/>
  <c r="N2951"/>
  <c r="O2951" s="1"/>
  <c r="N2949"/>
  <c r="O2949" s="1"/>
  <c r="N2947"/>
  <c r="O2947" s="1"/>
  <c r="X2945"/>
  <c r="N2945"/>
  <c r="T2933"/>
  <c r="X2933" s="1"/>
  <c r="S2933"/>
  <c r="I2933"/>
  <c r="J2933" s="1"/>
  <c r="N2932"/>
  <c r="O2932" s="1"/>
  <c r="N2930"/>
  <c r="O2930" s="1"/>
  <c r="N2928"/>
  <c r="O2928" s="1"/>
  <c r="T2926"/>
  <c r="X2926" s="1"/>
  <c r="N2924"/>
  <c r="O2924" s="1"/>
  <c r="I2916"/>
  <c r="J2916" s="1"/>
  <c r="O2907"/>
  <c r="I2907"/>
  <c r="J2907" s="1"/>
  <c r="O2900"/>
  <c r="I2900"/>
  <c r="J2900" s="1"/>
  <c r="O2890"/>
  <c r="I2890"/>
  <c r="J2890" s="1"/>
  <c r="N2889"/>
  <c r="O2889" s="1"/>
  <c r="N2885"/>
  <c r="O2885" s="1"/>
  <c r="O2872" s="1"/>
  <c r="T2872"/>
  <c r="S2872"/>
  <c r="S2970" s="1"/>
  <c r="Q2970"/>
  <c r="I2872"/>
  <c r="J2872" s="1"/>
  <c r="O2863"/>
  <c r="I2863"/>
  <c r="J2863" s="1"/>
  <c r="H2970"/>
  <c r="F2970"/>
  <c r="S2822"/>
  <c r="N2822"/>
  <c r="I2822"/>
  <c r="J2822" s="1"/>
  <c r="T2817"/>
  <c r="X2817" s="1"/>
  <c r="S2817"/>
  <c r="I2817"/>
  <c r="J2817" s="1"/>
  <c r="N2816"/>
  <c r="O2816" s="1"/>
  <c r="X2814"/>
  <c r="N2814"/>
  <c r="T2805"/>
  <c r="X2805" s="1"/>
  <c r="S2805"/>
  <c r="I2805"/>
  <c r="J2805" s="1"/>
  <c r="N2804"/>
  <c r="O2804" s="1"/>
  <c r="N2799"/>
  <c r="O2799" s="1"/>
  <c r="N2797"/>
  <c r="O2797" s="1"/>
  <c r="X2795"/>
  <c r="N2795"/>
  <c r="S2787"/>
  <c r="N2787"/>
  <c r="I2787"/>
  <c r="J2787" s="1"/>
  <c r="N2776"/>
  <c r="O2776" s="1"/>
  <c r="N2774"/>
  <c r="O2774" s="1"/>
  <c r="N2772"/>
  <c r="O2772" s="1"/>
  <c r="N2770"/>
  <c r="N2767"/>
  <c r="O2767" s="1"/>
  <c r="N2765"/>
  <c r="O2765" s="1"/>
  <c r="N2763"/>
  <c r="N2760"/>
  <c r="O2760" s="1"/>
  <c r="N2758"/>
  <c r="O2758" s="1"/>
  <c r="N2756"/>
  <c r="N2753"/>
  <c r="N2748"/>
  <c r="O2748" s="1"/>
  <c r="N2744"/>
  <c r="O2744" s="1"/>
  <c r="N2742"/>
  <c r="O2742" s="1"/>
  <c r="N2740"/>
  <c r="O2740" s="1"/>
  <c r="N2738"/>
  <c r="O2738" s="1"/>
  <c r="N2736"/>
  <c r="O2736" s="1"/>
  <c r="X2734"/>
  <c r="N2734"/>
  <c r="W2831"/>
  <c r="U2831"/>
  <c r="N2732"/>
  <c r="O2732" s="1"/>
  <c r="N2730"/>
  <c r="O2730" s="1"/>
  <c r="N2728"/>
  <c r="O2728" s="1"/>
  <c r="N2726"/>
  <c r="L2831"/>
  <c r="N2723"/>
  <c r="O2723" s="1"/>
  <c r="N2721"/>
  <c r="O2721" s="1"/>
  <c r="N2719"/>
  <c r="N2716"/>
  <c r="T2713"/>
  <c r="N2685"/>
  <c r="O2685" s="1"/>
  <c r="O2683" s="1"/>
  <c r="T2683"/>
  <c r="X2683" s="1"/>
  <c r="N2681"/>
  <c r="O2681" s="1"/>
  <c r="X2679"/>
  <c r="N2679"/>
  <c r="T2674"/>
  <c r="X2674" s="1"/>
  <c r="S2674"/>
  <c r="I2674"/>
  <c r="J2674" s="1"/>
  <c r="N2673"/>
  <c r="O2673" s="1"/>
  <c r="N2671"/>
  <c r="O2671" s="1"/>
  <c r="N2669"/>
  <c r="O2669" s="1"/>
  <c r="X2667"/>
  <c r="N2667"/>
  <c r="T2655"/>
  <c r="X2655" s="1"/>
  <c r="S2655"/>
  <c r="I2655"/>
  <c r="J2655" s="1"/>
  <c r="N2654"/>
  <c r="O2654" s="1"/>
  <c r="N2652"/>
  <c r="O2652" s="1"/>
  <c r="N2650"/>
  <c r="O2650" s="1"/>
  <c r="O2648" s="1"/>
  <c r="T2648"/>
  <c r="X2648" s="1"/>
  <c r="N2646"/>
  <c r="O2646" s="1"/>
  <c r="I2638"/>
  <c r="J2638" s="1"/>
  <c r="O2629"/>
  <c r="I2629"/>
  <c r="J2629" s="1"/>
  <c r="O2622"/>
  <c r="I2622"/>
  <c r="J2622" s="1"/>
  <c r="O2612"/>
  <c r="I2612"/>
  <c r="J2612" s="1"/>
  <c r="N2611"/>
  <c r="O2611" s="1"/>
  <c r="N2607"/>
  <c r="O2607" s="1"/>
  <c r="O2594" s="1"/>
  <c r="T2594"/>
  <c r="S2594"/>
  <c r="Q2692"/>
  <c r="I2594"/>
  <c r="J2594" s="1"/>
  <c r="O2585"/>
  <c r="I2585"/>
  <c r="J2585" s="1"/>
  <c r="H2692"/>
  <c r="F2692"/>
  <c r="S2544"/>
  <c r="N2544"/>
  <c r="I2544"/>
  <c r="J2544" s="1"/>
  <c r="T2539"/>
  <c r="X2539" s="1"/>
  <c r="S2539"/>
  <c r="I2539"/>
  <c r="J2539" s="1"/>
  <c r="N2538"/>
  <c r="O2538" s="1"/>
  <c r="X2536"/>
  <c r="N2536"/>
  <c r="T2527"/>
  <c r="X2527" s="1"/>
  <c r="S2527"/>
  <c r="I2527"/>
  <c r="J2527" s="1"/>
  <c r="N2526"/>
  <c r="O2526" s="1"/>
  <c r="N2521"/>
  <c r="O2521" s="1"/>
  <c r="N2519"/>
  <c r="O2519" s="1"/>
  <c r="X2517"/>
  <c r="N2517"/>
  <c r="S2509"/>
  <c r="N2509"/>
  <c r="I2509"/>
  <c r="J2509" s="1"/>
  <c r="N2498"/>
  <c r="O2498" s="1"/>
  <c r="N2496"/>
  <c r="O2496" s="1"/>
  <c r="N2494"/>
  <c r="O2494" s="1"/>
  <c r="N2492"/>
  <c r="N2489"/>
  <c r="O2489" s="1"/>
  <c r="N2487"/>
  <c r="O2487" s="1"/>
  <c r="N2485"/>
  <c r="N2482"/>
  <c r="O2482" s="1"/>
  <c r="N2480"/>
  <c r="O2480" s="1"/>
  <c r="N2478"/>
  <c r="N2475"/>
  <c r="N2470"/>
  <c r="O2470" s="1"/>
  <c r="N2466"/>
  <c r="O2466" s="1"/>
  <c r="N2464"/>
  <c r="O2464" s="1"/>
  <c r="N2462"/>
  <c r="O2462" s="1"/>
  <c r="N2460"/>
  <c r="O2460" s="1"/>
  <c r="N2458"/>
  <c r="O2458" s="1"/>
  <c r="X2456"/>
  <c r="N2456"/>
  <c r="W2553"/>
  <c r="U2553"/>
  <c r="N2454"/>
  <c r="O2454" s="1"/>
  <c r="N2452"/>
  <c r="O2452" s="1"/>
  <c r="N2450"/>
  <c r="O2450" s="1"/>
  <c r="N2448"/>
  <c r="L2553"/>
  <c r="N2445"/>
  <c r="O2445" s="1"/>
  <c r="N2443"/>
  <c r="O2443" s="1"/>
  <c r="N2441"/>
  <c r="N2438"/>
  <c r="T2435"/>
  <c r="N2407"/>
  <c r="O2407" s="1"/>
  <c r="O2405" s="1"/>
  <c r="T2405"/>
  <c r="X2405" s="1"/>
  <c r="N2403"/>
  <c r="O2403" s="1"/>
  <c r="X2401"/>
  <c r="N2401"/>
  <c r="T2396"/>
  <c r="X2396" s="1"/>
  <c r="S2396"/>
  <c r="I2396"/>
  <c r="J2396" s="1"/>
  <c r="N2395"/>
  <c r="O2395" s="1"/>
  <c r="N2393"/>
  <c r="O2393" s="1"/>
  <c r="N2391"/>
  <c r="O2391" s="1"/>
  <c r="X2389"/>
  <c r="N2389"/>
  <c r="T2377"/>
  <c r="X2377" s="1"/>
  <c r="S2377"/>
  <c r="I2377"/>
  <c r="J2377" s="1"/>
  <c r="N2376"/>
  <c r="O2376" s="1"/>
  <c r="N2374"/>
  <c r="O2374" s="1"/>
  <c r="N2372"/>
  <c r="O2372" s="1"/>
  <c r="T2370"/>
  <c r="X2370" s="1"/>
  <c r="N2368"/>
  <c r="O2368" s="1"/>
  <c r="I2360"/>
  <c r="J2360" s="1"/>
  <c r="O2351"/>
  <c r="I2351"/>
  <c r="J2351" s="1"/>
  <c r="O2344"/>
  <c r="I2344"/>
  <c r="J2344" s="1"/>
  <c r="O2334"/>
  <c r="I2334"/>
  <c r="J2334" s="1"/>
  <c r="N2333"/>
  <c r="O2333" s="1"/>
  <c r="N2329"/>
  <c r="O2329" s="1"/>
  <c r="O2316" s="1"/>
  <c r="T2316"/>
  <c r="S2316"/>
  <c r="S2414" s="1"/>
  <c r="Q2414"/>
  <c r="I2316"/>
  <c r="J2316" s="1"/>
  <c r="O2307"/>
  <c r="I2307"/>
  <c r="J2307" s="1"/>
  <c r="H2414"/>
  <c r="F2414"/>
  <c r="S2266"/>
  <c r="N2266"/>
  <c r="I2266"/>
  <c r="J2266" s="1"/>
  <c r="T2261"/>
  <c r="X2261" s="1"/>
  <c r="S2261"/>
  <c r="I2261"/>
  <c r="J2261" s="1"/>
  <c r="N2260"/>
  <c r="O2260" s="1"/>
  <c r="X2258"/>
  <c r="N2258"/>
  <c r="T2249"/>
  <c r="X2249" s="1"/>
  <c r="S2249"/>
  <c r="I2249"/>
  <c r="J2249" s="1"/>
  <c r="N2248"/>
  <c r="O2248" s="1"/>
  <c r="N2243"/>
  <c r="O2243" s="1"/>
  <c r="N2241"/>
  <c r="O2241" s="1"/>
  <c r="X2239"/>
  <c r="N2239"/>
  <c r="S2231"/>
  <c r="N2231"/>
  <c r="I2231"/>
  <c r="J2231" s="1"/>
  <c r="N2220"/>
  <c r="O2220" s="1"/>
  <c r="N2218"/>
  <c r="O2218" s="1"/>
  <c r="N2216"/>
  <c r="O2216" s="1"/>
  <c r="N2214"/>
  <c r="N2211"/>
  <c r="O2211" s="1"/>
  <c r="N2209"/>
  <c r="O2209" s="1"/>
  <c r="N2207"/>
  <c r="N2204"/>
  <c r="O2204" s="1"/>
  <c r="N2202"/>
  <c r="O2202" s="1"/>
  <c r="N2200"/>
  <c r="N2197"/>
  <c r="N2192"/>
  <c r="O2192" s="1"/>
  <c r="N2188"/>
  <c r="O2188" s="1"/>
  <c r="N2186"/>
  <c r="O2186" s="1"/>
  <c r="N2184"/>
  <c r="O2184" s="1"/>
  <c r="N2182"/>
  <c r="O2182" s="1"/>
  <c r="N2180"/>
  <c r="O2180" s="1"/>
  <c r="X2178"/>
  <c r="N2178"/>
  <c r="W2275"/>
  <c r="U2275"/>
  <c r="N2176"/>
  <c r="O2176" s="1"/>
  <c r="N2174"/>
  <c r="O2174" s="1"/>
  <c r="N2172"/>
  <c r="O2172" s="1"/>
  <c r="N2170"/>
  <c r="L2275"/>
  <c r="N2167"/>
  <c r="O2167" s="1"/>
  <c r="N2165"/>
  <c r="O2165" s="1"/>
  <c r="N2163"/>
  <c r="N2160"/>
  <c r="T2157"/>
  <c r="N2129"/>
  <c r="O2129" s="1"/>
  <c r="O2127" s="1"/>
  <c r="T2127"/>
  <c r="X2127" s="1"/>
  <c r="N2125"/>
  <c r="O2125" s="1"/>
  <c r="X2123"/>
  <c r="N2123"/>
  <c r="T2118"/>
  <c r="X2118" s="1"/>
  <c r="S2118"/>
  <c r="I2118"/>
  <c r="J2118" s="1"/>
  <c r="N2117"/>
  <c r="O2117" s="1"/>
  <c r="N2115"/>
  <c r="O2115" s="1"/>
  <c r="N2113"/>
  <c r="O2113" s="1"/>
  <c r="X2111"/>
  <c r="N2111"/>
  <c r="T2099"/>
  <c r="X2099" s="1"/>
  <c r="S2099"/>
  <c r="I2099"/>
  <c r="J2099" s="1"/>
  <c r="N2098"/>
  <c r="O2098" s="1"/>
  <c r="N2096"/>
  <c r="O2096" s="1"/>
  <c r="N2094"/>
  <c r="O2094" s="1"/>
  <c r="O2092" s="1"/>
  <c r="T2092"/>
  <c r="X2092" s="1"/>
  <c r="N2090"/>
  <c r="O2090" s="1"/>
  <c r="I2082"/>
  <c r="J2082" s="1"/>
  <c r="O2073"/>
  <c r="I2073"/>
  <c r="J2073" s="1"/>
  <c r="O2066"/>
  <c r="I2066"/>
  <c r="J2066" s="1"/>
  <c r="O2056"/>
  <c r="I2056"/>
  <c r="J2056" s="1"/>
  <c r="N2055"/>
  <c r="O2055" s="1"/>
  <c r="N2051"/>
  <c r="O2051" s="1"/>
  <c r="O2038" s="1"/>
  <c r="T2038"/>
  <c r="S2038"/>
  <c r="S2136" s="1"/>
  <c r="Q2136"/>
  <c r="I2038"/>
  <c r="J2038" s="1"/>
  <c r="O2029"/>
  <c r="I2029"/>
  <c r="J2029" s="1"/>
  <c r="H2136"/>
  <c r="F2136"/>
  <c r="S1988"/>
  <c r="N1988"/>
  <c r="I1988"/>
  <c r="J1988" s="1"/>
  <c r="T1983"/>
  <c r="X1983" s="1"/>
  <c r="S1983"/>
  <c r="I1983"/>
  <c r="J1983" s="1"/>
  <c r="N1982"/>
  <c r="O1982" s="1"/>
  <c r="X1980"/>
  <c r="N1980"/>
  <c r="T1971"/>
  <c r="X1971" s="1"/>
  <c r="S1971"/>
  <c r="I1971"/>
  <c r="J1971" s="1"/>
  <c r="N1970"/>
  <c r="O1970" s="1"/>
  <c r="N1965"/>
  <c r="O1965" s="1"/>
  <c r="N1963"/>
  <c r="O1963" s="1"/>
  <c r="X1961"/>
  <c r="N1961"/>
  <c r="S1953"/>
  <c r="N1953"/>
  <c r="I1953"/>
  <c r="J1953" s="1"/>
  <c r="N1942"/>
  <c r="O1942" s="1"/>
  <c r="N1940"/>
  <c r="O1940" s="1"/>
  <c r="N1938"/>
  <c r="O1938" s="1"/>
  <c r="N1936"/>
  <c r="N1933"/>
  <c r="O1933" s="1"/>
  <c r="N1931"/>
  <c r="O1931" s="1"/>
  <c r="N1929"/>
  <c r="N1926"/>
  <c r="O1926" s="1"/>
  <c r="N1924"/>
  <c r="O1924" s="1"/>
  <c r="N1922"/>
  <c r="N1919"/>
  <c r="N1914"/>
  <c r="O1914" s="1"/>
  <c r="N1910"/>
  <c r="O1910" s="1"/>
  <c r="N1908"/>
  <c r="O1908" s="1"/>
  <c r="N1906"/>
  <c r="O1906" s="1"/>
  <c r="N1904"/>
  <c r="O1904" s="1"/>
  <c r="N1902"/>
  <c r="O1902" s="1"/>
  <c r="X1900"/>
  <c r="N1900"/>
  <c r="W1997"/>
  <c r="U1997"/>
  <c r="N1898"/>
  <c r="O1898" s="1"/>
  <c r="N1896"/>
  <c r="O1896" s="1"/>
  <c r="N1894"/>
  <c r="O1894" s="1"/>
  <c r="N1892"/>
  <c r="L1997"/>
  <c r="N1889"/>
  <c r="O1889" s="1"/>
  <c r="N1887"/>
  <c r="O1887" s="1"/>
  <c r="N1885"/>
  <c r="S1849"/>
  <c r="N1849"/>
  <c r="I1849"/>
  <c r="J1849" s="1"/>
  <c r="S1847"/>
  <c r="T1847" s="1"/>
  <c r="X1847" s="1"/>
  <c r="S1845"/>
  <c r="I1844"/>
  <c r="J1844" s="1"/>
  <c r="O1840"/>
  <c r="S1832"/>
  <c r="N1821"/>
  <c r="S1820"/>
  <c r="T1820" s="1"/>
  <c r="X1820" s="1"/>
  <c r="S1818"/>
  <c r="T1818" s="1"/>
  <c r="X1818" s="1"/>
  <c r="S1816"/>
  <c r="T1816" s="1"/>
  <c r="X1816" s="1"/>
  <c r="N1795"/>
  <c r="N1760"/>
  <c r="O1705"/>
  <c r="S1701"/>
  <c r="N1693"/>
  <c r="S1692"/>
  <c r="T1692" s="1"/>
  <c r="X1692" s="1"/>
  <c r="S1682"/>
  <c r="M1719"/>
  <c r="I1665"/>
  <c r="J1665" s="1"/>
  <c r="S1636"/>
  <c r="T1636" s="1"/>
  <c r="X1636" s="1"/>
  <c r="S1628"/>
  <c r="T1628" s="1"/>
  <c r="X1628" s="1"/>
  <c r="S1626"/>
  <c r="T1626" s="1"/>
  <c r="X1626" s="1"/>
  <c r="S1624"/>
  <c r="T1624" s="1"/>
  <c r="X1624" s="1"/>
  <c r="S1622"/>
  <c r="I1621"/>
  <c r="J1621" s="1"/>
  <c r="S1571"/>
  <c r="N1571"/>
  <c r="I1571"/>
  <c r="J1571" s="1"/>
  <c r="S1569"/>
  <c r="T1569" s="1"/>
  <c r="X1569" s="1"/>
  <c r="S1567"/>
  <c r="I1566"/>
  <c r="J1566" s="1"/>
  <c r="O1562"/>
  <c r="S1554"/>
  <c r="N1543"/>
  <c r="S1542"/>
  <c r="T1542" s="1"/>
  <c r="X1542" s="1"/>
  <c r="S1540"/>
  <c r="T1540" s="1"/>
  <c r="X1540" s="1"/>
  <c r="S1538"/>
  <c r="T1538" s="1"/>
  <c r="X1538" s="1"/>
  <c r="N1517"/>
  <c r="N1482"/>
  <c r="O1427"/>
  <c r="S1423"/>
  <c r="N1415"/>
  <c r="S1414"/>
  <c r="T1414" s="1"/>
  <c r="X1414" s="1"/>
  <c r="S1404"/>
  <c r="M1441"/>
  <c r="I1387"/>
  <c r="J1387" s="1"/>
  <c r="S1358"/>
  <c r="T1358" s="1"/>
  <c r="X1358" s="1"/>
  <c r="S1350"/>
  <c r="T1350" s="1"/>
  <c r="X1350" s="1"/>
  <c r="S1348"/>
  <c r="T1348" s="1"/>
  <c r="X1348" s="1"/>
  <c r="S1346"/>
  <c r="T1346" s="1"/>
  <c r="X1346" s="1"/>
  <c r="S1344"/>
  <c r="I1343"/>
  <c r="J1343" s="1"/>
  <c r="S1293"/>
  <c r="N1293"/>
  <c r="I1293"/>
  <c r="J1293" s="1"/>
  <c r="S1291"/>
  <c r="T1291" s="1"/>
  <c r="X1291" s="1"/>
  <c r="S1289"/>
  <c r="N1232"/>
  <c r="N1222"/>
  <c r="W1302"/>
  <c r="U1302"/>
  <c r="O1154"/>
  <c r="T1154"/>
  <c r="X1154" s="1"/>
  <c r="I1056"/>
  <c r="J1056" s="1"/>
  <c r="H1163"/>
  <c r="F1163"/>
  <c r="I1782"/>
  <c r="J1782" s="1"/>
  <c r="J1783"/>
  <c r="I1745"/>
  <c r="J1745" s="1"/>
  <c r="J1746"/>
  <c r="I1742"/>
  <c r="J1743"/>
  <c r="I1689"/>
  <c r="J1689" s="1"/>
  <c r="J1690"/>
  <c r="I1504"/>
  <c r="J1504" s="1"/>
  <c r="J1505"/>
  <c r="I1467"/>
  <c r="J1467" s="1"/>
  <c r="J1468"/>
  <c r="I1464"/>
  <c r="J1465"/>
  <c r="I1411"/>
  <c r="J1411" s="1"/>
  <c r="J1412"/>
  <c r="J1283"/>
  <c r="N1283"/>
  <c r="O1283" s="1"/>
  <c r="J1281"/>
  <c r="N1281"/>
  <c r="O1281" s="1"/>
  <c r="J1279"/>
  <c r="N1279"/>
  <c r="O1279" s="1"/>
  <c r="J1277"/>
  <c r="N1277"/>
  <c r="N1226"/>
  <c r="O1227"/>
  <c r="O1226" s="1"/>
  <c r="J1221"/>
  <c r="N1221"/>
  <c r="O1221" s="1"/>
  <c r="N1189"/>
  <c r="O1190"/>
  <c r="O1189" s="1"/>
  <c r="J1148"/>
  <c r="N1148"/>
  <c r="O1148" s="1"/>
  <c r="J1146"/>
  <c r="N1146"/>
  <c r="J1131"/>
  <c r="N1131"/>
  <c r="O1131" s="1"/>
  <c r="J1129"/>
  <c r="N1129"/>
  <c r="O1129" s="1"/>
  <c r="J1127"/>
  <c r="N1127"/>
  <c r="J1106"/>
  <c r="N1106"/>
  <c r="O1106" s="1"/>
  <c r="J1102"/>
  <c r="N1102"/>
  <c r="J1099"/>
  <c r="N1099"/>
  <c r="O1099" s="1"/>
  <c r="J1095"/>
  <c r="N1095"/>
  <c r="J1092"/>
  <c r="N1092"/>
  <c r="O1092" s="1"/>
  <c r="I1087"/>
  <c r="J1087" s="1"/>
  <c r="J1088"/>
  <c r="N1088"/>
  <c r="J1085"/>
  <c r="N1085"/>
  <c r="J1076"/>
  <c r="N1076"/>
  <c r="O1076" s="1"/>
  <c r="J1062"/>
  <c r="N1062"/>
  <c r="O1062" s="1"/>
  <c r="J1058"/>
  <c r="N1058"/>
  <c r="J1055"/>
  <c r="N1055"/>
  <c r="O1055" s="1"/>
  <c r="I1050"/>
  <c r="J1050" s="1"/>
  <c r="J1051"/>
  <c r="N1051"/>
  <c r="I1047"/>
  <c r="J1048"/>
  <c r="N1048"/>
  <c r="J1013"/>
  <c r="N1013"/>
  <c r="O1013" s="1"/>
  <c r="J1011"/>
  <c r="N1011"/>
  <c r="J990"/>
  <c r="N990"/>
  <c r="O990" s="1"/>
  <c r="S990"/>
  <c r="T990" s="1"/>
  <c r="X990" s="1"/>
  <c r="J967"/>
  <c r="N967"/>
  <c r="O967" s="1"/>
  <c r="J963"/>
  <c r="N963"/>
  <c r="I961"/>
  <c r="J961" s="1"/>
  <c r="J953"/>
  <c r="N953"/>
  <c r="O953" s="1"/>
  <c r="I948"/>
  <c r="J948" s="1"/>
  <c r="J949"/>
  <c r="N949"/>
  <c r="J946"/>
  <c r="N946"/>
  <c r="I944"/>
  <c r="J944" s="1"/>
  <c r="J923"/>
  <c r="N923"/>
  <c r="O923" s="1"/>
  <c r="J919"/>
  <c r="N919"/>
  <c r="I917"/>
  <c r="J917" s="1"/>
  <c r="J874"/>
  <c r="N874"/>
  <c r="S874"/>
  <c r="T874" s="1"/>
  <c r="X874" s="1"/>
  <c r="T868"/>
  <c r="S867"/>
  <c r="J830"/>
  <c r="N830"/>
  <c r="O830" s="1"/>
  <c r="J826"/>
  <c r="N826"/>
  <c r="O826" s="1"/>
  <c r="J819"/>
  <c r="N819"/>
  <c r="O819" s="1"/>
  <c r="J812"/>
  <c r="N812"/>
  <c r="O812" s="1"/>
  <c r="J802"/>
  <c r="N802"/>
  <c r="O802" s="1"/>
  <c r="S802"/>
  <c r="T802" s="1"/>
  <c r="X802" s="1"/>
  <c r="J796"/>
  <c r="N796"/>
  <c r="O796" s="1"/>
  <c r="J792"/>
  <c r="N792"/>
  <c r="O792" s="1"/>
  <c r="S792"/>
  <c r="T792" s="1"/>
  <c r="X792" s="1"/>
  <c r="J788"/>
  <c r="N788"/>
  <c r="I787"/>
  <c r="J787" s="1"/>
  <c r="S788"/>
  <c r="T1849"/>
  <c r="X1849" s="1"/>
  <c r="T1840"/>
  <c r="X1840" s="1"/>
  <c r="S1840"/>
  <c r="I1840"/>
  <c r="J1840" s="1"/>
  <c r="T1821"/>
  <c r="X1821" s="1"/>
  <c r="S1821"/>
  <c r="I1821"/>
  <c r="J1821" s="1"/>
  <c r="T1814"/>
  <c r="X1814" s="1"/>
  <c r="O1795"/>
  <c r="I1795"/>
  <c r="J1795" s="1"/>
  <c r="O1788"/>
  <c r="I1788"/>
  <c r="J1788" s="1"/>
  <c r="O1778"/>
  <c r="I1778"/>
  <c r="J1778" s="1"/>
  <c r="T1760"/>
  <c r="S1760"/>
  <c r="Q1858"/>
  <c r="I1760"/>
  <c r="J1760" s="1"/>
  <c r="O1751"/>
  <c r="I1751"/>
  <c r="J1751" s="1"/>
  <c r="H1858"/>
  <c r="F1858"/>
  <c r="S1710"/>
  <c r="N1710"/>
  <c r="I1710"/>
  <c r="J1710" s="1"/>
  <c r="T1705"/>
  <c r="X1705" s="1"/>
  <c r="S1705"/>
  <c r="I1705"/>
  <c r="J1705" s="1"/>
  <c r="T1693"/>
  <c r="X1693" s="1"/>
  <c r="S1693"/>
  <c r="I1693"/>
  <c r="J1693" s="1"/>
  <c r="S1675"/>
  <c r="N1675"/>
  <c r="I1675"/>
  <c r="J1675" s="1"/>
  <c r="W1719"/>
  <c r="U1719"/>
  <c r="L1719"/>
  <c r="T1571"/>
  <c r="X1571" s="1"/>
  <c r="T1562"/>
  <c r="X1562" s="1"/>
  <c r="S1562"/>
  <c r="I1562"/>
  <c r="J1562" s="1"/>
  <c r="T1543"/>
  <c r="X1543" s="1"/>
  <c r="S1543"/>
  <c r="I1543"/>
  <c r="J1543" s="1"/>
  <c r="T1536"/>
  <c r="X1536" s="1"/>
  <c r="O1517"/>
  <c r="I1517"/>
  <c r="J1517" s="1"/>
  <c r="O1510"/>
  <c r="I1510"/>
  <c r="J1510" s="1"/>
  <c r="O1500"/>
  <c r="I1500"/>
  <c r="J1500" s="1"/>
  <c r="T1482"/>
  <c r="S1482"/>
  <c r="Q1580"/>
  <c r="I1482"/>
  <c r="J1482" s="1"/>
  <c r="O1473"/>
  <c r="I1473"/>
  <c r="J1473" s="1"/>
  <c r="H1580"/>
  <c r="F1580"/>
  <c r="S1432"/>
  <c r="N1432"/>
  <c r="I1432"/>
  <c r="J1432" s="1"/>
  <c r="T1427"/>
  <c r="X1427" s="1"/>
  <c r="S1427"/>
  <c r="I1427"/>
  <c r="J1427" s="1"/>
  <c r="T1415"/>
  <c r="X1415" s="1"/>
  <c r="S1415"/>
  <c r="I1415"/>
  <c r="J1415" s="1"/>
  <c r="S1397"/>
  <c r="N1397"/>
  <c r="I1397"/>
  <c r="J1397" s="1"/>
  <c r="W1441"/>
  <c r="U1441"/>
  <c r="L1441"/>
  <c r="T1293"/>
  <c r="X1293" s="1"/>
  <c r="O1284"/>
  <c r="Q1302"/>
  <c r="H1302"/>
  <c r="F1302"/>
  <c r="N1239"/>
  <c r="O1149"/>
  <c r="M1163"/>
  <c r="I1109"/>
  <c r="J1109" s="1"/>
  <c r="L1024"/>
  <c r="I970"/>
  <c r="J970" s="1"/>
  <c r="G1024"/>
  <c r="O841"/>
  <c r="T841"/>
  <c r="X841" s="1"/>
  <c r="I822"/>
  <c r="J822" s="1"/>
  <c r="I1226"/>
  <c r="J1226" s="1"/>
  <c r="J1227"/>
  <c r="I1189"/>
  <c r="J1189" s="1"/>
  <c r="J1190"/>
  <c r="I1186"/>
  <c r="J1187"/>
  <c r="I1133"/>
  <c r="J1133" s="1"/>
  <c r="J1134"/>
  <c r="J997"/>
  <c r="N997"/>
  <c r="O997" s="1"/>
  <c r="J969"/>
  <c r="N969"/>
  <c r="O969" s="1"/>
  <c r="J965"/>
  <c r="N965"/>
  <c r="O965" s="1"/>
  <c r="J958"/>
  <c r="N958"/>
  <c r="O958" s="1"/>
  <c r="J951"/>
  <c r="N951"/>
  <c r="O951" s="1"/>
  <c r="J941"/>
  <c r="N941"/>
  <c r="O941" s="1"/>
  <c r="J935"/>
  <c r="N935"/>
  <c r="O935" s="1"/>
  <c r="J933"/>
  <c r="N933"/>
  <c r="O933" s="1"/>
  <c r="J931"/>
  <c r="N931"/>
  <c r="O931" s="1"/>
  <c r="J929"/>
  <c r="N929"/>
  <c r="O929" s="1"/>
  <c r="J927"/>
  <c r="N927"/>
  <c r="J925"/>
  <c r="N925"/>
  <c r="O925" s="1"/>
  <c r="J921"/>
  <c r="N921"/>
  <c r="O921" s="1"/>
  <c r="J914"/>
  <c r="N914"/>
  <c r="O914" s="1"/>
  <c r="J878"/>
  <c r="N878"/>
  <c r="O878" s="1"/>
  <c r="O876" s="1"/>
  <c r="O860"/>
  <c r="O859" s="1"/>
  <c r="N859"/>
  <c r="J858"/>
  <c r="N858"/>
  <c r="O858" s="1"/>
  <c r="S858"/>
  <c r="T858" s="1"/>
  <c r="X858" s="1"/>
  <c r="T849"/>
  <c r="S848"/>
  <c r="J794"/>
  <c r="N794"/>
  <c r="O794" s="1"/>
  <c r="S794"/>
  <c r="T794" s="1"/>
  <c r="X794" s="1"/>
  <c r="J790"/>
  <c r="N790"/>
  <c r="O790" s="1"/>
  <c r="S790"/>
  <c r="T790" s="1"/>
  <c r="X790" s="1"/>
  <c r="J786"/>
  <c r="N786"/>
  <c r="O786" s="1"/>
  <c r="J782"/>
  <c r="N782"/>
  <c r="O782" s="1"/>
  <c r="J775"/>
  <c r="N775"/>
  <c r="O775" s="1"/>
  <c r="T1284"/>
  <c r="X1284" s="1"/>
  <c r="S1284"/>
  <c r="I1284"/>
  <c r="J1284" s="1"/>
  <c r="T1265"/>
  <c r="X1265" s="1"/>
  <c r="S1265"/>
  <c r="I1265"/>
  <c r="J1265" s="1"/>
  <c r="T1258"/>
  <c r="X1258" s="1"/>
  <c r="O1239"/>
  <c r="I1239"/>
  <c r="J1239" s="1"/>
  <c r="O1232"/>
  <c r="I1232"/>
  <c r="J1232" s="1"/>
  <c r="O1222"/>
  <c r="I1222"/>
  <c r="J1222" s="1"/>
  <c r="T1204"/>
  <c r="S1204"/>
  <c r="I1204"/>
  <c r="J1204" s="1"/>
  <c r="O1195"/>
  <c r="I1195"/>
  <c r="J1195" s="1"/>
  <c r="S1154"/>
  <c r="N1154"/>
  <c r="I1154"/>
  <c r="J1154" s="1"/>
  <c r="T1149"/>
  <c r="X1149" s="1"/>
  <c r="S1149"/>
  <c r="I1149"/>
  <c r="J1149" s="1"/>
  <c r="T1137"/>
  <c r="X1137" s="1"/>
  <c r="S1137"/>
  <c r="I1137"/>
  <c r="J1137" s="1"/>
  <c r="S1119"/>
  <c r="N1119"/>
  <c r="I1119"/>
  <c r="J1119" s="1"/>
  <c r="W1163"/>
  <c r="U1163"/>
  <c r="L1163"/>
  <c r="T1015"/>
  <c r="X1015" s="1"/>
  <c r="T1006"/>
  <c r="X1006" s="1"/>
  <c r="S1006"/>
  <c r="I1006"/>
  <c r="J1006" s="1"/>
  <c r="O998"/>
  <c r="W1024"/>
  <c r="U1024"/>
  <c r="O980"/>
  <c r="T980"/>
  <c r="X980" s="1"/>
  <c r="Q1024"/>
  <c r="H1024"/>
  <c r="F1024"/>
  <c r="S876"/>
  <c r="N876"/>
  <c r="I876"/>
  <c r="J876" s="1"/>
  <c r="I778"/>
  <c r="J778" s="1"/>
  <c r="G885"/>
  <c r="H885"/>
  <c r="F885"/>
  <c r="I994"/>
  <c r="J994" s="1"/>
  <c r="J995"/>
  <c r="J870"/>
  <c r="N870"/>
  <c r="O870" s="1"/>
  <c r="J868"/>
  <c r="N868"/>
  <c r="J853"/>
  <c r="N853"/>
  <c r="O853" s="1"/>
  <c r="J851"/>
  <c r="N851"/>
  <c r="O851" s="1"/>
  <c r="J849"/>
  <c r="N849"/>
  <c r="J828"/>
  <c r="N828"/>
  <c r="O828" s="1"/>
  <c r="J824"/>
  <c r="N824"/>
  <c r="J821"/>
  <c r="N821"/>
  <c r="O821" s="1"/>
  <c r="J817"/>
  <c r="N817"/>
  <c r="J814"/>
  <c r="N814"/>
  <c r="O814" s="1"/>
  <c r="I809"/>
  <c r="J809" s="1"/>
  <c r="J810"/>
  <c r="N810"/>
  <c r="J807"/>
  <c r="N807"/>
  <c r="J798"/>
  <c r="N798"/>
  <c r="O798" s="1"/>
  <c r="J784"/>
  <c r="N784"/>
  <c r="O784" s="1"/>
  <c r="J780"/>
  <c r="N780"/>
  <c r="J777"/>
  <c r="N777"/>
  <c r="O777" s="1"/>
  <c r="I772"/>
  <c r="J772" s="1"/>
  <c r="J773"/>
  <c r="N773"/>
  <c r="I769"/>
  <c r="J770"/>
  <c r="N770"/>
  <c r="T998"/>
  <c r="X998" s="1"/>
  <c r="S998"/>
  <c r="I998"/>
  <c r="J998" s="1"/>
  <c r="S980"/>
  <c r="N980"/>
  <c r="I980"/>
  <c r="J980" s="1"/>
  <c r="T876"/>
  <c r="X876" s="1"/>
  <c r="L885"/>
  <c r="I831"/>
  <c r="J831" s="1"/>
  <c r="I855"/>
  <c r="J855" s="1"/>
  <c r="J856"/>
  <c r="T737"/>
  <c r="X737" s="1"/>
  <c r="X738"/>
  <c r="T871"/>
  <c r="X871" s="1"/>
  <c r="S871"/>
  <c r="I871"/>
  <c r="J871" s="1"/>
  <c r="T859"/>
  <c r="X859" s="1"/>
  <c r="S859"/>
  <c r="I859"/>
  <c r="J859" s="1"/>
  <c r="S841"/>
  <c r="N841"/>
  <c r="I841"/>
  <c r="J841" s="1"/>
  <c r="O728"/>
  <c r="O702"/>
  <c r="O670"/>
  <c r="T628"/>
  <c r="O648"/>
  <c r="S737"/>
  <c r="N737"/>
  <c r="I737"/>
  <c r="J737" s="1"/>
  <c r="T732"/>
  <c r="X732" s="1"/>
  <c r="T728"/>
  <c r="X728" s="1"/>
  <c r="T720"/>
  <c r="X720" s="1"/>
  <c r="I716"/>
  <c r="J716" s="1"/>
  <c r="T709"/>
  <c r="X709" s="1"/>
  <c r="S702"/>
  <c r="S746" s="1"/>
  <c r="N702"/>
  <c r="I702"/>
  <c r="J702" s="1"/>
  <c r="N670"/>
  <c r="I670"/>
  <c r="J670" s="1"/>
  <c r="T648"/>
  <c r="N633"/>
  <c r="I633"/>
  <c r="J633" s="1"/>
  <c r="N630"/>
  <c r="N746" s="1"/>
  <c r="I630"/>
  <c r="O628"/>
  <c r="J693"/>
  <c r="O684"/>
  <c r="O683" s="1"/>
  <c r="J684"/>
  <c r="O677"/>
  <c r="O676" s="1"/>
  <c r="J677"/>
  <c r="O667"/>
  <c r="O666" s="1"/>
  <c r="J667"/>
  <c r="X649"/>
  <c r="O640"/>
  <c r="O639" s="1"/>
  <c r="J640"/>
  <c r="F22" i="1" l="1"/>
  <c r="X265" i="2"/>
  <c r="X273"/>
  <c r="X281"/>
  <c r="X289"/>
  <c r="X297"/>
  <c r="G42" i="1"/>
  <c r="H41"/>
  <c r="X290" i="2"/>
  <c r="X278"/>
  <c r="X272"/>
  <c r="X258"/>
  <c r="H45" i="1"/>
  <c r="H44"/>
  <c r="X257" i="2"/>
  <c r="X239"/>
  <c r="G44" i="1"/>
  <c r="H43"/>
  <c r="I42"/>
  <c r="F40"/>
  <c r="X298" i="2"/>
  <c r="F51" i="1"/>
  <c r="X294" i="2"/>
  <c r="X288"/>
  <c r="X282"/>
  <c r="X276"/>
  <c r="X268"/>
  <c r="X264"/>
  <c r="X246"/>
  <c r="X230"/>
  <c r="X222"/>
  <c r="X214"/>
  <c r="X253"/>
  <c r="X249"/>
  <c r="X245"/>
  <c r="X235"/>
  <c r="X231"/>
  <c r="X227"/>
  <c r="X223"/>
  <c r="X219"/>
  <c r="X215"/>
  <c r="X211"/>
  <c r="X208"/>
  <c r="X200"/>
  <c r="X192"/>
  <c r="X209"/>
  <c r="X203"/>
  <c r="X199"/>
  <c r="X193"/>
  <c r="G64" i="1"/>
  <c r="F64" s="1"/>
  <c r="F66"/>
  <c r="G47"/>
  <c r="X303" i="2"/>
  <c r="X261"/>
  <c r="I47" i="1"/>
  <c r="X269" i="2"/>
  <c r="G48" i="1"/>
  <c r="X277" i="2"/>
  <c r="X285"/>
  <c r="X293"/>
  <c r="X228"/>
  <c r="G43" i="1"/>
  <c r="F49"/>
  <c r="X286" i="2"/>
  <c r="H48" i="1"/>
  <c r="X274" i="2"/>
  <c r="H47" i="1"/>
  <c r="X260" i="2"/>
  <c r="X250"/>
  <c r="F61" i="1"/>
  <c r="X234" i="2"/>
  <c r="I43" i="1"/>
  <c r="G45"/>
  <c r="F45" s="1"/>
  <c r="X241" i="2"/>
  <c r="X237"/>
  <c r="I44" i="1"/>
  <c r="I38" s="1"/>
  <c r="I62" s="1"/>
  <c r="X188" i="2"/>
  <c r="F39" i="1"/>
  <c r="H42"/>
  <c r="X205" i="2"/>
  <c r="G41" i="1"/>
  <c r="F41" s="1"/>
  <c r="X191" i="2"/>
  <c r="F52" i="1"/>
  <c r="X296" i="2"/>
  <c r="X292"/>
  <c r="X284"/>
  <c r="X280"/>
  <c r="X270"/>
  <c r="X266"/>
  <c r="X262"/>
  <c r="X254"/>
  <c r="X242"/>
  <c r="X226"/>
  <c r="X218"/>
  <c r="X210"/>
  <c r="X255"/>
  <c r="X251"/>
  <c r="X247"/>
  <c r="X243"/>
  <c r="X233"/>
  <c r="X229"/>
  <c r="X225"/>
  <c r="X221"/>
  <c r="X217"/>
  <c r="X213"/>
  <c r="X204"/>
  <c r="X196"/>
  <c r="X207"/>
  <c r="X201"/>
  <c r="X195"/>
  <c r="X189"/>
  <c r="N3248"/>
  <c r="J630"/>
  <c r="I746"/>
  <c r="X648"/>
  <c r="T746"/>
  <c r="X746" s="1"/>
  <c r="N769"/>
  <c r="O770"/>
  <c r="J769"/>
  <c r="I885"/>
  <c r="O780"/>
  <c r="O778" s="1"/>
  <c r="N778"/>
  <c r="O807"/>
  <c r="O805" s="1"/>
  <c r="N805"/>
  <c r="N809"/>
  <c r="O810"/>
  <c r="O809" s="1"/>
  <c r="T848"/>
  <c r="X848" s="1"/>
  <c r="X849"/>
  <c r="O927"/>
  <c r="O926" s="1"/>
  <c r="N926"/>
  <c r="X1482"/>
  <c r="T788"/>
  <c r="S787"/>
  <c r="S885" s="1"/>
  <c r="O788"/>
  <c r="O787" s="1"/>
  <c r="N787"/>
  <c r="O919"/>
  <c r="O917" s="1"/>
  <c r="N917"/>
  <c r="O1011"/>
  <c r="O1010" s="1"/>
  <c r="N1010"/>
  <c r="N1047"/>
  <c r="O1048"/>
  <c r="J1047"/>
  <c r="I1163"/>
  <c r="O1058"/>
  <c r="O1056" s="1"/>
  <c r="N1056"/>
  <c r="O1085"/>
  <c r="O1083" s="1"/>
  <c r="N1083"/>
  <c r="N1087"/>
  <c r="O1088"/>
  <c r="O1087" s="1"/>
  <c r="J1464"/>
  <c r="I1580"/>
  <c r="J1742"/>
  <c r="I1858"/>
  <c r="T1289"/>
  <c r="S1288"/>
  <c r="T1567"/>
  <c r="S1566"/>
  <c r="T1845"/>
  <c r="S1844"/>
  <c r="N1921"/>
  <c r="O1922"/>
  <c r="O1921" s="1"/>
  <c r="O1936"/>
  <c r="O1934" s="1"/>
  <c r="N1934"/>
  <c r="N2162"/>
  <c r="O2163"/>
  <c r="O2162" s="1"/>
  <c r="O2170"/>
  <c r="O2168" s="1"/>
  <c r="N2168"/>
  <c r="O2178"/>
  <c r="O2177" s="1"/>
  <c r="N2177"/>
  <c r="O2197"/>
  <c r="O2195" s="1"/>
  <c r="N2195"/>
  <c r="O2207"/>
  <c r="O2205" s="1"/>
  <c r="N2205"/>
  <c r="O2239"/>
  <c r="O2238" s="1"/>
  <c r="N2238"/>
  <c r="O2258"/>
  <c r="O2257" s="1"/>
  <c r="N2257"/>
  <c r="X2316"/>
  <c r="T2414"/>
  <c r="X2414" s="1"/>
  <c r="O2389"/>
  <c r="O2388" s="1"/>
  <c r="N2388"/>
  <c r="O2401"/>
  <c r="O2400" s="1"/>
  <c r="N2400"/>
  <c r="N2437"/>
  <c r="O2438"/>
  <c r="N2477"/>
  <c r="O2478"/>
  <c r="O2477" s="1"/>
  <c r="O2492"/>
  <c r="O2490" s="1"/>
  <c r="N2490"/>
  <c r="N2718"/>
  <c r="O2719"/>
  <c r="O2718" s="1"/>
  <c r="O2726"/>
  <c r="O2724" s="1"/>
  <c r="N2724"/>
  <c r="O2734"/>
  <c r="O2733" s="1"/>
  <c r="N2733"/>
  <c r="O2753"/>
  <c r="O2751" s="1"/>
  <c r="N2751"/>
  <c r="O2763"/>
  <c r="O2761" s="1"/>
  <c r="N2761"/>
  <c r="O2795"/>
  <c r="O2794" s="1"/>
  <c r="N2794"/>
  <c r="O2814"/>
  <c r="O2813" s="1"/>
  <c r="N2813"/>
  <c r="X2872"/>
  <c r="T2970"/>
  <c r="X2970" s="1"/>
  <c r="O2945"/>
  <c r="O2944" s="1"/>
  <c r="N2944"/>
  <c r="O2957"/>
  <c r="O2956" s="1"/>
  <c r="N2956"/>
  <c r="N2993"/>
  <c r="O2994"/>
  <c r="O3004"/>
  <c r="O3002" s="1"/>
  <c r="N3002"/>
  <c r="O3012"/>
  <c r="O3011" s="1"/>
  <c r="N3011"/>
  <c r="O3031"/>
  <c r="O3029" s="1"/>
  <c r="N3029"/>
  <c r="O3041"/>
  <c r="O3039" s="1"/>
  <c r="N3039"/>
  <c r="O3132"/>
  <c r="T926"/>
  <c r="X927"/>
  <c r="N1325"/>
  <c r="O1326"/>
  <c r="J1325"/>
  <c r="I1441"/>
  <c r="O1336"/>
  <c r="O1334" s="1"/>
  <c r="N1334"/>
  <c r="O1363"/>
  <c r="O1361" s="1"/>
  <c r="N1361"/>
  <c r="N1365"/>
  <c r="O1366"/>
  <c r="O1365" s="1"/>
  <c r="N1606"/>
  <c r="O1607"/>
  <c r="O1606" s="1"/>
  <c r="O1651"/>
  <c r="O1649" s="1"/>
  <c r="N1649"/>
  <c r="O1658"/>
  <c r="O1656" s="1"/>
  <c r="N1656"/>
  <c r="O1683"/>
  <c r="O1682" s="1"/>
  <c r="N1682"/>
  <c r="O1702"/>
  <c r="O1701" s="1"/>
  <c r="N1701"/>
  <c r="O1833"/>
  <c r="O1832" s="1"/>
  <c r="N1832"/>
  <c r="N1881"/>
  <c r="O1882"/>
  <c r="J1881"/>
  <c r="I1997"/>
  <c r="J2020"/>
  <c r="I2136"/>
  <c r="J2298"/>
  <c r="I2414"/>
  <c r="J2576"/>
  <c r="I2692"/>
  <c r="J2854"/>
  <c r="I2970"/>
  <c r="X2177"/>
  <c r="T2275"/>
  <c r="X2275" s="1"/>
  <c r="X2455"/>
  <c r="T2553"/>
  <c r="X2553" s="1"/>
  <c r="X2733"/>
  <c r="T2831"/>
  <c r="X2831" s="1"/>
  <c r="N908"/>
  <c r="O909"/>
  <c r="J908"/>
  <c r="I1024"/>
  <c r="T1145"/>
  <c r="X1145" s="1"/>
  <c r="X1146"/>
  <c r="O1344"/>
  <c r="O1343" s="1"/>
  <c r="N1343"/>
  <c r="O1464"/>
  <c r="O1567"/>
  <c r="O1566" s="1"/>
  <c r="N1566"/>
  <c r="O1622"/>
  <c r="O1621" s="1"/>
  <c r="N1621"/>
  <c r="O1742"/>
  <c r="O1845"/>
  <c r="O1844" s="1"/>
  <c r="N1844"/>
  <c r="X1899"/>
  <c r="T1997"/>
  <c r="X1997" s="1"/>
  <c r="O2020"/>
  <c r="O2296"/>
  <c r="O2298"/>
  <c r="O2576"/>
  <c r="O2852"/>
  <c r="O2854"/>
  <c r="O3408"/>
  <c r="O3410"/>
  <c r="O3526" s="1"/>
  <c r="O3686"/>
  <c r="O3688"/>
  <c r="O3804" s="1"/>
  <c r="O3964"/>
  <c r="O3966"/>
  <c r="O4082" s="1"/>
  <c r="O4242"/>
  <c r="O4244"/>
  <c r="O4360" s="1"/>
  <c r="O4520"/>
  <c r="O4522"/>
  <c r="O4638" s="1"/>
  <c r="O4798"/>
  <c r="O4800"/>
  <c r="O4916" s="1"/>
  <c r="O3180"/>
  <c r="O3178" s="1"/>
  <c r="N3178"/>
  <c r="O3231"/>
  <c r="O3230" s="1"/>
  <c r="N3230"/>
  <c r="X5235"/>
  <c r="T5333"/>
  <c r="X5333" s="1"/>
  <c r="X5513"/>
  <c r="T5611"/>
  <c r="X5611" s="1"/>
  <c r="O5586"/>
  <c r="O5585" s="1"/>
  <c r="N5585"/>
  <c r="O5598"/>
  <c r="O5597" s="1"/>
  <c r="N5597"/>
  <c r="N6243"/>
  <c r="O6245"/>
  <c r="O6243" s="1"/>
  <c r="X3289"/>
  <c r="T3387"/>
  <c r="X3387" s="1"/>
  <c r="J5217"/>
  <c r="I5333"/>
  <c r="I5611"/>
  <c r="J5495"/>
  <c r="X5096"/>
  <c r="T5194"/>
  <c r="X5194" s="1"/>
  <c r="O5169"/>
  <c r="O5168" s="1"/>
  <c r="N5168"/>
  <c r="O5272"/>
  <c r="O5270" s="1"/>
  <c r="N5270"/>
  <c r="O5316"/>
  <c r="O5315" s="1"/>
  <c r="N5315"/>
  <c r="X5374"/>
  <c r="T5472"/>
  <c r="X5472" s="1"/>
  <c r="O5447"/>
  <c r="O5446" s="1"/>
  <c r="N5446"/>
  <c r="T5632"/>
  <c r="X5653"/>
  <c r="T5652"/>
  <c r="X5733"/>
  <c r="T5732"/>
  <c r="X5732" s="1"/>
  <c r="O5773"/>
  <c r="O5889" s="1"/>
  <c r="O5771"/>
  <c r="X5853"/>
  <c r="T5852"/>
  <c r="X5852" s="1"/>
  <c r="X5864"/>
  <c r="T5863"/>
  <c r="X5863" s="1"/>
  <c r="X5876"/>
  <c r="T5875"/>
  <c r="X5875" s="1"/>
  <c r="T5910"/>
  <c r="X5931"/>
  <c r="T5930"/>
  <c r="X6011"/>
  <c r="T6010"/>
  <c r="X6010" s="1"/>
  <c r="O6051"/>
  <c r="O6167" s="1"/>
  <c r="O6049"/>
  <c r="X6131"/>
  <c r="T6130"/>
  <c r="X6130" s="1"/>
  <c r="X6142"/>
  <c r="T6141"/>
  <c r="X6141" s="1"/>
  <c r="X6154"/>
  <c r="T6153"/>
  <c r="X6153" s="1"/>
  <c r="X6270"/>
  <c r="T6269"/>
  <c r="X6269" s="1"/>
  <c r="T6280"/>
  <c r="X6280" s="1"/>
  <c r="X6281"/>
  <c r="O6329"/>
  <c r="X6409"/>
  <c r="T6408"/>
  <c r="X6408" s="1"/>
  <c r="X6428"/>
  <c r="T6427"/>
  <c r="X6427" s="1"/>
  <c r="N6190"/>
  <c r="O6191"/>
  <c r="N6236"/>
  <c r="O6238"/>
  <c r="O6236" s="1"/>
  <c r="N6288"/>
  <c r="O6289"/>
  <c r="O6288" s="1"/>
  <c r="O6420"/>
  <c r="O6419" s="1"/>
  <c r="N6419"/>
  <c r="X3428"/>
  <c r="T3526"/>
  <c r="X3526" s="1"/>
  <c r="X3706"/>
  <c r="T3804"/>
  <c r="X3804" s="1"/>
  <c r="X3984"/>
  <c r="T4082"/>
  <c r="X4082" s="1"/>
  <c r="X4262"/>
  <c r="T4360"/>
  <c r="X4360" s="1"/>
  <c r="X4540"/>
  <c r="T4638"/>
  <c r="X4638" s="1"/>
  <c r="X4818"/>
  <c r="T4916"/>
  <c r="X4916" s="1"/>
  <c r="O5217"/>
  <c r="O5493"/>
  <c r="O5495"/>
  <c r="J5617"/>
  <c r="J5618"/>
  <c r="J5621"/>
  <c r="J5623"/>
  <c r="J5624"/>
  <c r="J5626"/>
  <c r="J5628"/>
  <c r="J5632"/>
  <c r="J5616"/>
  <c r="J5619"/>
  <c r="J5620"/>
  <c r="J5622"/>
  <c r="J5625"/>
  <c r="J5627"/>
  <c r="J5629"/>
  <c r="J5630"/>
  <c r="J5631"/>
  <c r="J5633"/>
  <c r="J5750"/>
  <c r="J5753"/>
  <c r="J5756"/>
  <c r="J5757"/>
  <c r="J5760"/>
  <c r="J5762"/>
  <c r="J5763"/>
  <c r="J5765"/>
  <c r="J5767"/>
  <c r="J5771"/>
  <c r="J5755"/>
  <c r="J5758"/>
  <c r="J5759"/>
  <c r="J5761"/>
  <c r="J5764"/>
  <c r="J5766"/>
  <c r="J5768"/>
  <c r="J5769"/>
  <c r="J5770"/>
  <c r="J5772"/>
  <c r="J5889"/>
  <c r="J5892"/>
  <c r="J5895"/>
  <c r="J5896"/>
  <c r="J5899"/>
  <c r="J5901"/>
  <c r="J5902"/>
  <c r="J5904"/>
  <c r="J5906"/>
  <c r="J5910"/>
  <c r="J5894"/>
  <c r="J5897"/>
  <c r="J5898"/>
  <c r="J5900"/>
  <c r="J5903"/>
  <c r="J5905"/>
  <c r="J5907"/>
  <c r="J5908"/>
  <c r="J5909"/>
  <c r="J5911"/>
  <c r="J6028"/>
  <c r="J6031"/>
  <c r="J6034"/>
  <c r="J6035"/>
  <c r="J6038"/>
  <c r="J6040"/>
  <c r="J6041"/>
  <c r="J6043"/>
  <c r="J6045"/>
  <c r="J6049"/>
  <c r="J6033"/>
  <c r="J6036"/>
  <c r="J6037"/>
  <c r="J6039"/>
  <c r="J6042"/>
  <c r="J6044"/>
  <c r="J6046"/>
  <c r="J6047"/>
  <c r="J6048"/>
  <c r="J6050"/>
  <c r="J6167"/>
  <c r="J6170"/>
  <c r="O746"/>
  <c r="O2370"/>
  <c r="S2692"/>
  <c r="O2926"/>
  <c r="O1204"/>
  <c r="N1258"/>
  <c r="S1814"/>
  <c r="S1858" s="1"/>
  <c r="S1997"/>
  <c r="N2038"/>
  <c r="N2136" s="1"/>
  <c r="N2092"/>
  <c r="N2316"/>
  <c r="N2370"/>
  <c r="N2594"/>
  <c r="N2692" s="1"/>
  <c r="N2648"/>
  <c r="N2872"/>
  <c r="N2926"/>
  <c r="S3109"/>
  <c r="O1258"/>
  <c r="O5567"/>
  <c r="N5194"/>
  <c r="O5150"/>
  <c r="O5428"/>
  <c r="N5602"/>
  <c r="O3172"/>
  <c r="I3387"/>
  <c r="N6230"/>
  <c r="I6306"/>
  <c r="T6188"/>
  <c r="N6193"/>
  <c r="N6208"/>
  <c r="N6369"/>
  <c r="N772"/>
  <c r="O773"/>
  <c r="O772" s="1"/>
  <c r="O817"/>
  <c r="O815" s="1"/>
  <c r="N815"/>
  <c r="O824"/>
  <c r="O822" s="1"/>
  <c r="N822"/>
  <c r="O849"/>
  <c r="O848" s="1"/>
  <c r="N848"/>
  <c r="O868"/>
  <c r="O867" s="1"/>
  <c r="N867"/>
  <c r="X1204"/>
  <c r="J1186"/>
  <c r="I1302"/>
  <c r="X1760"/>
  <c r="T867"/>
  <c r="X867" s="1"/>
  <c r="X868"/>
  <c r="O874"/>
  <c r="O871" s="1"/>
  <c r="N871"/>
  <c r="O946"/>
  <c r="O944" s="1"/>
  <c r="N944"/>
  <c r="N948"/>
  <c r="O949"/>
  <c r="O948" s="1"/>
  <c r="O963"/>
  <c r="O961" s="1"/>
  <c r="N961"/>
  <c r="N1050"/>
  <c r="O1051"/>
  <c r="O1050" s="1"/>
  <c r="O1095"/>
  <c r="O1093" s="1"/>
  <c r="N1093"/>
  <c r="O1102"/>
  <c r="O1100" s="1"/>
  <c r="N1100"/>
  <c r="O1127"/>
  <c r="O1126" s="1"/>
  <c r="N1126"/>
  <c r="O1146"/>
  <c r="O1145" s="1"/>
  <c r="N1145"/>
  <c r="O1277"/>
  <c r="O1276" s="1"/>
  <c r="N1276"/>
  <c r="T1344"/>
  <c r="S1343"/>
  <c r="S1441" s="1"/>
  <c r="T1622"/>
  <c r="S1621"/>
  <c r="S1719" s="1"/>
  <c r="N1884"/>
  <c r="O1885"/>
  <c r="O1884" s="1"/>
  <c r="O1892"/>
  <c r="O1890" s="1"/>
  <c r="N1890"/>
  <c r="O1900"/>
  <c r="O1899" s="1"/>
  <c r="N1899"/>
  <c r="O1919"/>
  <c r="O1917" s="1"/>
  <c r="N1917"/>
  <c r="O1929"/>
  <c r="O1927" s="1"/>
  <c r="N1927"/>
  <c r="O1961"/>
  <c r="O1960" s="1"/>
  <c r="N1960"/>
  <c r="O1980"/>
  <c r="O1979" s="1"/>
  <c r="N1979"/>
  <c r="X2038"/>
  <c r="T2136"/>
  <c r="X2136" s="1"/>
  <c r="O2111"/>
  <c r="O2110" s="1"/>
  <c r="N2110"/>
  <c r="O2123"/>
  <c r="O2122" s="1"/>
  <c r="N2122"/>
  <c r="N2159"/>
  <c r="O2160"/>
  <c r="N2199"/>
  <c r="O2200"/>
  <c r="O2199" s="1"/>
  <c r="O2214"/>
  <c r="O2212" s="1"/>
  <c r="N2212"/>
  <c r="N2440"/>
  <c r="O2441"/>
  <c r="O2440" s="1"/>
  <c r="O2448"/>
  <c r="O2446" s="1"/>
  <c r="N2446"/>
  <c r="O2456"/>
  <c r="O2455" s="1"/>
  <c r="N2455"/>
  <c r="O2475"/>
  <c r="O2473" s="1"/>
  <c r="N2473"/>
  <c r="O2485"/>
  <c r="O2483" s="1"/>
  <c r="N2483"/>
  <c r="O2517"/>
  <c r="O2516" s="1"/>
  <c r="N2516"/>
  <c r="O2536"/>
  <c r="O2535" s="1"/>
  <c r="N2535"/>
  <c r="X2594"/>
  <c r="T2692"/>
  <c r="X2692" s="1"/>
  <c r="O2667"/>
  <c r="O2666" s="1"/>
  <c r="N2666"/>
  <c r="O2679"/>
  <c r="O2678" s="1"/>
  <c r="N2678"/>
  <c r="N2715"/>
  <c r="O2716"/>
  <c r="N2755"/>
  <c r="O2756"/>
  <c r="O2755" s="1"/>
  <c r="O2770"/>
  <c r="O2768" s="1"/>
  <c r="N2768"/>
  <c r="N2996"/>
  <c r="O2997"/>
  <c r="O2996" s="1"/>
  <c r="N3033"/>
  <c r="O3034"/>
  <c r="O3033" s="1"/>
  <c r="T1126"/>
  <c r="X1126" s="1"/>
  <c r="X1127"/>
  <c r="T1276"/>
  <c r="X1276" s="1"/>
  <c r="X1277"/>
  <c r="N1328"/>
  <c r="O1329"/>
  <c r="O1328" s="1"/>
  <c r="O1373"/>
  <c r="O1371" s="1"/>
  <c r="N1371"/>
  <c r="O1380"/>
  <c r="O1378" s="1"/>
  <c r="N1378"/>
  <c r="O1405"/>
  <c r="O1404" s="1"/>
  <c r="N1404"/>
  <c r="O1424"/>
  <c r="O1423" s="1"/>
  <c r="N1423"/>
  <c r="O1555"/>
  <c r="O1554" s="1"/>
  <c r="N1554"/>
  <c r="N1603"/>
  <c r="O1604"/>
  <c r="J1603"/>
  <c r="I1719"/>
  <c r="O1614"/>
  <c r="O1612" s="1"/>
  <c r="N1612"/>
  <c r="O1641"/>
  <c r="O1639" s="1"/>
  <c r="N1639"/>
  <c r="N1643"/>
  <c r="O1644"/>
  <c r="O1643" s="1"/>
  <c r="X3011"/>
  <c r="T3109"/>
  <c r="X3109" s="1"/>
  <c r="J3141"/>
  <c r="I3248"/>
  <c r="N911"/>
  <c r="O912"/>
  <c r="O911" s="1"/>
  <c r="O956"/>
  <c r="O954" s="1"/>
  <c r="N954"/>
  <c r="T988"/>
  <c r="S987"/>
  <c r="O988"/>
  <c r="O987" s="1"/>
  <c r="N987"/>
  <c r="T1010"/>
  <c r="X1010" s="1"/>
  <c r="X1011"/>
  <c r="T1066"/>
  <c r="S1065"/>
  <c r="S1163" s="1"/>
  <c r="O1066"/>
  <c r="O1065" s="1"/>
  <c r="N1065"/>
  <c r="O1184"/>
  <c r="O1186"/>
  <c r="N1288"/>
  <c r="O1289"/>
  <c r="O1288" s="1"/>
  <c r="J2159"/>
  <c r="I2275"/>
  <c r="J2437"/>
  <c r="I2553"/>
  <c r="J2715"/>
  <c r="I2831"/>
  <c r="J2993"/>
  <c r="I3109"/>
  <c r="O3269"/>
  <c r="O3271"/>
  <c r="O3387" s="1"/>
  <c r="O3547"/>
  <c r="O3549"/>
  <c r="O3665" s="1"/>
  <c r="O3825"/>
  <c r="O3827"/>
  <c r="O3943" s="1"/>
  <c r="O4103"/>
  <c r="O4105"/>
  <c r="O4221" s="1"/>
  <c r="O4381"/>
  <c r="O4383"/>
  <c r="O4499" s="1"/>
  <c r="O4659"/>
  <c r="O4661"/>
  <c r="O4777" s="1"/>
  <c r="O4937"/>
  <c r="O4939"/>
  <c r="O5055" s="1"/>
  <c r="X3150"/>
  <c r="T3248"/>
  <c r="X3248" s="1"/>
  <c r="O3170"/>
  <c r="O3168" s="1"/>
  <c r="N3168"/>
  <c r="O3187"/>
  <c r="O3185" s="1"/>
  <c r="N3185"/>
  <c r="O3212"/>
  <c r="O3211" s="1"/>
  <c r="N3211"/>
  <c r="J4948"/>
  <c r="I5055"/>
  <c r="N6199"/>
  <c r="O6201"/>
  <c r="O6199" s="1"/>
  <c r="N6382"/>
  <c r="O6384"/>
  <c r="O6382" s="1"/>
  <c r="O5078"/>
  <c r="O5356"/>
  <c r="O5181"/>
  <c r="O5180" s="1"/>
  <c r="N5180"/>
  <c r="O5297"/>
  <c r="O5296" s="1"/>
  <c r="N5296"/>
  <c r="O5459"/>
  <c r="O5458" s="1"/>
  <c r="N5458"/>
  <c r="N5472" s="1"/>
  <c r="O5634"/>
  <c r="O5750" s="1"/>
  <c r="O5632"/>
  <c r="X5714"/>
  <c r="T5713"/>
  <c r="X5713" s="1"/>
  <c r="X5725"/>
  <c r="T5724"/>
  <c r="X5724" s="1"/>
  <c r="X5737"/>
  <c r="T5736"/>
  <c r="X5736" s="1"/>
  <c r="T5771"/>
  <c r="X5792"/>
  <c r="T5791"/>
  <c r="X5872"/>
  <c r="T5871"/>
  <c r="X5871" s="1"/>
  <c r="O5912"/>
  <c r="O6028" s="1"/>
  <c r="O5910"/>
  <c r="X5992"/>
  <c r="T5991"/>
  <c r="X5991" s="1"/>
  <c r="X6003"/>
  <c r="T6002"/>
  <c r="X6002" s="1"/>
  <c r="X6015"/>
  <c r="T6014"/>
  <c r="X6014" s="1"/>
  <c r="T6049"/>
  <c r="X6070"/>
  <c r="T6069"/>
  <c r="X6150"/>
  <c r="T6149"/>
  <c r="X6149" s="1"/>
  <c r="X6289"/>
  <c r="T6288"/>
  <c r="X6288" s="1"/>
  <c r="T6327"/>
  <c r="X6348"/>
  <c r="T6347"/>
  <c r="N6226"/>
  <c r="O6228"/>
  <c r="O6226" s="1"/>
  <c r="O6293"/>
  <c r="O6292" s="1"/>
  <c r="N6292"/>
  <c r="O6377"/>
  <c r="O6375" s="1"/>
  <c r="N6375"/>
  <c r="O6432"/>
  <c r="O6431" s="1"/>
  <c r="N6431"/>
  <c r="X3567"/>
  <c r="T3665"/>
  <c r="X3665" s="1"/>
  <c r="X3845"/>
  <c r="T3943"/>
  <c r="X3943" s="1"/>
  <c r="X4123"/>
  <c r="T4221"/>
  <c r="X4221" s="1"/>
  <c r="X4401"/>
  <c r="T4499"/>
  <c r="X4499" s="1"/>
  <c r="X4679"/>
  <c r="T4777"/>
  <c r="X4777" s="1"/>
  <c r="X4957"/>
  <c r="T5055"/>
  <c r="X5055" s="1"/>
  <c r="J5078"/>
  <c r="I5194"/>
  <c r="J5356"/>
  <c r="I5472"/>
  <c r="X6208"/>
  <c r="T6306"/>
  <c r="X6306" s="1"/>
  <c r="S1024"/>
  <c r="N1204"/>
  <c r="N1302" s="1"/>
  <c r="S1258"/>
  <c r="S1302" s="1"/>
  <c r="S1536"/>
  <c r="S1580" s="1"/>
  <c r="N2127"/>
  <c r="S2275"/>
  <c r="N2405"/>
  <c r="S2553"/>
  <c r="N2683"/>
  <c r="S2831"/>
  <c r="N2961"/>
  <c r="N1580"/>
  <c r="N1858"/>
  <c r="N2414"/>
  <c r="N2970"/>
  <c r="I3526"/>
  <c r="I3665"/>
  <c r="I3804"/>
  <c r="I3943"/>
  <c r="I4082"/>
  <c r="I4221"/>
  <c r="I4360"/>
  <c r="I4499"/>
  <c r="I4638"/>
  <c r="I4777"/>
  <c r="I4916"/>
  <c r="S5194"/>
  <c r="N5235"/>
  <c r="S5472"/>
  <c r="N5513"/>
  <c r="N5567"/>
  <c r="N5611" s="1"/>
  <c r="N3172"/>
  <c r="N5333"/>
  <c r="S6269"/>
  <c r="S6306" s="1"/>
  <c r="N6436"/>
  <c r="N6347"/>
  <c r="N6445" s="1"/>
  <c r="O6193"/>
  <c r="O6208"/>
  <c r="I6445"/>
  <c r="O6369"/>
  <c r="G38" i="1" l="1"/>
  <c r="F44"/>
  <c r="F43"/>
  <c r="F47"/>
  <c r="F42"/>
  <c r="F48"/>
  <c r="H38"/>
  <c r="H62" s="1"/>
  <c r="J4643" i="2"/>
  <c r="J4646"/>
  <c r="J4647"/>
  <c r="J4649"/>
  <c r="J4652"/>
  <c r="J4654"/>
  <c r="J4656"/>
  <c r="J4657"/>
  <c r="J4658"/>
  <c r="J4660"/>
  <c r="J4777"/>
  <c r="J4780"/>
  <c r="J4644"/>
  <c r="J4645"/>
  <c r="J4648"/>
  <c r="J4650"/>
  <c r="J4651"/>
  <c r="J4653"/>
  <c r="J4655"/>
  <c r="J4659"/>
  <c r="J4365"/>
  <c r="J4368"/>
  <c r="J4369"/>
  <c r="J4371"/>
  <c r="J4374"/>
  <c r="J4376"/>
  <c r="J4378"/>
  <c r="J4379"/>
  <c r="J4380"/>
  <c r="J4382"/>
  <c r="J4499"/>
  <c r="J4502"/>
  <c r="J4366"/>
  <c r="J4367"/>
  <c r="J4370"/>
  <c r="J4372"/>
  <c r="J4373"/>
  <c r="J4375"/>
  <c r="J4377"/>
  <c r="J4381"/>
  <c r="J4087"/>
  <c r="J4090"/>
  <c r="J4091"/>
  <c r="J4093"/>
  <c r="J4096"/>
  <c r="J4098"/>
  <c r="J4100"/>
  <c r="J4101"/>
  <c r="J4102"/>
  <c r="J4104"/>
  <c r="J4221"/>
  <c r="J4224"/>
  <c r="J4088"/>
  <c r="J4089"/>
  <c r="J4092"/>
  <c r="J4094"/>
  <c r="J4095"/>
  <c r="J4097"/>
  <c r="J4099"/>
  <c r="J4103"/>
  <c r="J3809"/>
  <c r="J3812"/>
  <c r="J3813"/>
  <c r="J3815"/>
  <c r="J3818"/>
  <c r="J3820"/>
  <c r="J3822"/>
  <c r="J3823"/>
  <c r="J3824"/>
  <c r="J3826"/>
  <c r="J3943"/>
  <c r="J3946"/>
  <c r="J3810"/>
  <c r="J3811"/>
  <c r="J3814"/>
  <c r="J3816"/>
  <c r="J3817"/>
  <c r="J3819"/>
  <c r="J3821"/>
  <c r="J3825"/>
  <c r="J3531"/>
  <c r="J3534"/>
  <c r="J3535"/>
  <c r="J3537"/>
  <c r="J3540"/>
  <c r="J3542"/>
  <c r="J3544"/>
  <c r="J3545"/>
  <c r="J3546"/>
  <c r="J3548"/>
  <c r="J3665"/>
  <c r="J3668"/>
  <c r="J3532"/>
  <c r="J3533"/>
  <c r="J3536"/>
  <c r="J3538"/>
  <c r="J3539"/>
  <c r="J3541"/>
  <c r="J3543"/>
  <c r="J3547"/>
  <c r="J5338"/>
  <c r="J5341"/>
  <c r="J5342"/>
  <c r="J5344"/>
  <c r="J5347"/>
  <c r="J5349"/>
  <c r="J5351"/>
  <c r="J5352"/>
  <c r="J5353"/>
  <c r="J5355"/>
  <c r="J5472"/>
  <c r="J5475"/>
  <c r="J5345"/>
  <c r="J5346"/>
  <c r="J5350"/>
  <c r="J5339"/>
  <c r="J5340"/>
  <c r="J5343"/>
  <c r="J5348"/>
  <c r="J5354"/>
  <c r="J5060"/>
  <c r="J5063"/>
  <c r="J5064"/>
  <c r="J5066"/>
  <c r="J5069"/>
  <c r="J5071"/>
  <c r="J5073"/>
  <c r="J5074"/>
  <c r="J5075"/>
  <c r="J5077"/>
  <c r="J5194"/>
  <c r="J5197"/>
  <c r="J5067"/>
  <c r="J5068"/>
  <c r="J5072"/>
  <c r="J5061"/>
  <c r="J5062"/>
  <c r="J5065"/>
  <c r="J5070"/>
  <c r="J5076"/>
  <c r="X6347"/>
  <c r="T6445"/>
  <c r="X6445" s="1"/>
  <c r="T5889"/>
  <c r="X5889" s="1"/>
  <c r="X5791"/>
  <c r="T1065"/>
  <c r="T1045"/>
  <c r="X1066"/>
  <c r="T987"/>
  <c r="X987" s="1"/>
  <c r="X988"/>
  <c r="T1621"/>
  <c r="T1601"/>
  <c r="X1622"/>
  <c r="T1343"/>
  <c r="T1323"/>
  <c r="X1344"/>
  <c r="J6169"/>
  <c r="J6168"/>
  <c r="J6030"/>
  <c r="J6029"/>
  <c r="J5891"/>
  <c r="J5890"/>
  <c r="J5752"/>
  <c r="J5751"/>
  <c r="T5750"/>
  <c r="X5750" s="1"/>
  <c r="X5652"/>
  <c r="J5477"/>
  <c r="J5480"/>
  <c r="J5481"/>
  <c r="J5483"/>
  <c r="J5486"/>
  <c r="J5488"/>
  <c r="J5490"/>
  <c r="J5491"/>
  <c r="J5492"/>
  <c r="J5494"/>
  <c r="J5478"/>
  <c r="J5479"/>
  <c r="J5482"/>
  <c r="J5487"/>
  <c r="J5493"/>
  <c r="J5484"/>
  <c r="J5485"/>
  <c r="J5489"/>
  <c r="J5611"/>
  <c r="J5614"/>
  <c r="O2991"/>
  <c r="O2993"/>
  <c r="O3109" s="1"/>
  <c r="O2435"/>
  <c r="O2437"/>
  <c r="O2553" s="1"/>
  <c r="J1724"/>
  <c r="J1727"/>
  <c r="J1728"/>
  <c r="J1730"/>
  <c r="J1733"/>
  <c r="J1735"/>
  <c r="J1737"/>
  <c r="J1738"/>
  <c r="J1739"/>
  <c r="J1741"/>
  <c r="J1858"/>
  <c r="J1861"/>
  <c r="J1725"/>
  <c r="J1726"/>
  <c r="J1729"/>
  <c r="J1734"/>
  <c r="J1740"/>
  <c r="J1731"/>
  <c r="J1732"/>
  <c r="J1736"/>
  <c r="J1446"/>
  <c r="J1449"/>
  <c r="J1450"/>
  <c r="J1452"/>
  <c r="J1455"/>
  <c r="J1457"/>
  <c r="J1459"/>
  <c r="J1460"/>
  <c r="J1461"/>
  <c r="J1463"/>
  <c r="J1580"/>
  <c r="J1583"/>
  <c r="J1447"/>
  <c r="J1448"/>
  <c r="J1451"/>
  <c r="J1456"/>
  <c r="J1462"/>
  <c r="J1453"/>
  <c r="J1454"/>
  <c r="J1458"/>
  <c r="J1029"/>
  <c r="J1032"/>
  <c r="J1033"/>
  <c r="J1035"/>
  <c r="J1038"/>
  <c r="J1040"/>
  <c r="J1042"/>
  <c r="J1043"/>
  <c r="J1044"/>
  <c r="J1046"/>
  <c r="J1163"/>
  <c r="J1166"/>
  <c r="J1036"/>
  <c r="J1037"/>
  <c r="J1041"/>
  <c r="J1045"/>
  <c r="J1030"/>
  <c r="J1031"/>
  <c r="J1034"/>
  <c r="J1039"/>
  <c r="O1045"/>
  <c r="O1047"/>
  <c r="O1163" s="1"/>
  <c r="J751"/>
  <c r="J754"/>
  <c r="J755"/>
  <c r="J757"/>
  <c r="J760"/>
  <c r="J762"/>
  <c r="J764"/>
  <c r="J765"/>
  <c r="J766"/>
  <c r="J768"/>
  <c r="J758"/>
  <c r="J759"/>
  <c r="J763"/>
  <c r="J885"/>
  <c r="J888"/>
  <c r="J767"/>
  <c r="J752"/>
  <c r="J753"/>
  <c r="J756"/>
  <c r="J761"/>
  <c r="O767"/>
  <c r="O769"/>
  <c r="O885" s="1"/>
  <c r="J613"/>
  <c r="J614"/>
  <c r="J617"/>
  <c r="J619"/>
  <c r="J620"/>
  <c r="J622"/>
  <c r="J624"/>
  <c r="J628"/>
  <c r="J612"/>
  <c r="J615"/>
  <c r="J616"/>
  <c r="J618"/>
  <c r="J621"/>
  <c r="J623"/>
  <c r="J625"/>
  <c r="J626"/>
  <c r="J627"/>
  <c r="J629"/>
  <c r="J746"/>
  <c r="J749"/>
  <c r="O5354"/>
  <c r="O5076"/>
  <c r="N1719"/>
  <c r="N2831"/>
  <c r="N2275"/>
  <c r="O5215"/>
  <c r="N6306"/>
  <c r="O6445"/>
  <c r="O2574"/>
  <c r="O2018"/>
  <c r="O1740"/>
  <c r="O1462"/>
  <c r="N1024"/>
  <c r="N1997"/>
  <c r="N1441"/>
  <c r="T906"/>
  <c r="O3248"/>
  <c r="J6312"/>
  <c r="J6318"/>
  <c r="J6319"/>
  <c r="J6323"/>
  <c r="J6327"/>
  <c r="J6311"/>
  <c r="J6314"/>
  <c r="J6315"/>
  <c r="J6317"/>
  <c r="J6320"/>
  <c r="J6322"/>
  <c r="J6324"/>
  <c r="J6325"/>
  <c r="J6326"/>
  <c r="J6328"/>
  <c r="J6445"/>
  <c r="J6448"/>
  <c r="J6313"/>
  <c r="J6316"/>
  <c r="J6321"/>
  <c r="J4782"/>
  <c r="J4785"/>
  <c r="J4786"/>
  <c r="J4788"/>
  <c r="J4791"/>
  <c r="J4793"/>
  <c r="J4795"/>
  <c r="J4796"/>
  <c r="J4797"/>
  <c r="J4799"/>
  <c r="J4916"/>
  <c r="J4919"/>
  <c r="J4783"/>
  <c r="J4784"/>
  <c r="J4787"/>
  <c r="J4789"/>
  <c r="J4790"/>
  <c r="J4792"/>
  <c r="J4794"/>
  <c r="J4798"/>
  <c r="J4504"/>
  <c r="J4507"/>
  <c r="J4508"/>
  <c r="J4510"/>
  <c r="J4513"/>
  <c r="J4515"/>
  <c r="J4517"/>
  <c r="J4518"/>
  <c r="J4519"/>
  <c r="J4521"/>
  <c r="J4638"/>
  <c r="J4641"/>
  <c r="J4505"/>
  <c r="J4506"/>
  <c r="J4509"/>
  <c r="J4511"/>
  <c r="J4512"/>
  <c r="J4514"/>
  <c r="J4516"/>
  <c r="J4520"/>
  <c r="J4226"/>
  <c r="J4229"/>
  <c r="J4230"/>
  <c r="J4232"/>
  <c r="J4235"/>
  <c r="J4237"/>
  <c r="J4239"/>
  <c r="J4240"/>
  <c r="J4241"/>
  <c r="J4243"/>
  <c r="J4360"/>
  <c r="J4363"/>
  <c r="J4227"/>
  <c r="J4228"/>
  <c r="J4231"/>
  <c r="J4233"/>
  <c r="J4234"/>
  <c r="J4236"/>
  <c r="J4238"/>
  <c r="J4242"/>
  <c r="J3948"/>
  <c r="J3951"/>
  <c r="J3952"/>
  <c r="J3954"/>
  <c r="J3957"/>
  <c r="J3959"/>
  <c r="J3961"/>
  <c r="J3962"/>
  <c r="J3963"/>
  <c r="J3965"/>
  <c r="J4082"/>
  <c r="J4085"/>
  <c r="J3949"/>
  <c r="J3950"/>
  <c r="J3953"/>
  <c r="J3955"/>
  <c r="J3956"/>
  <c r="J3958"/>
  <c r="J3960"/>
  <c r="J3964"/>
  <c r="J3670"/>
  <c r="J3673"/>
  <c r="J3674"/>
  <c r="J3676"/>
  <c r="J3679"/>
  <c r="J3681"/>
  <c r="J3683"/>
  <c r="J3684"/>
  <c r="J3685"/>
  <c r="J3687"/>
  <c r="J3804"/>
  <c r="J3807"/>
  <c r="J3671"/>
  <c r="J3672"/>
  <c r="J3675"/>
  <c r="J3677"/>
  <c r="J3678"/>
  <c r="J3680"/>
  <c r="J3682"/>
  <c r="J3686"/>
  <c r="J3392"/>
  <c r="J3395"/>
  <c r="J3396"/>
  <c r="J3398"/>
  <c r="J3401"/>
  <c r="J3403"/>
  <c r="J3405"/>
  <c r="J3406"/>
  <c r="J3407"/>
  <c r="J3409"/>
  <c r="J3526"/>
  <c r="J3529"/>
  <c r="J3393"/>
  <c r="J3394"/>
  <c r="J3397"/>
  <c r="J3399"/>
  <c r="J3400"/>
  <c r="J3402"/>
  <c r="J3404"/>
  <c r="J3408"/>
  <c r="T6167"/>
  <c r="X6167" s="1"/>
  <c r="X6069"/>
  <c r="J4921"/>
  <c r="J4924"/>
  <c r="J4925"/>
  <c r="J4927"/>
  <c r="J4930"/>
  <c r="J4932"/>
  <c r="J4934"/>
  <c r="J4935"/>
  <c r="J4936"/>
  <c r="J4938"/>
  <c r="J5055"/>
  <c r="J5058"/>
  <c r="J4922"/>
  <c r="J4923"/>
  <c r="J4926"/>
  <c r="J4928"/>
  <c r="J4929"/>
  <c r="J4931"/>
  <c r="J4933"/>
  <c r="J4937"/>
  <c r="J2975"/>
  <c r="J2978"/>
  <c r="J2979"/>
  <c r="J2981"/>
  <c r="J2984"/>
  <c r="J2986"/>
  <c r="J2988"/>
  <c r="J2989"/>
  <c r="J2990"/>
  <c r="J2992"/>
  <c r="J2982"/>
  <c r="J2983"/>
  <c r="J2987"/>
  <c r="J3109"/>
  <c r="J3112"/>
  <c r="J2976"/>
  <c r="J2977"/>
  <c r="J2980"/>
  <c r="J2985"/>
  <c r="J2991"/>
  <c r="J2697"/>
  <c r="J2700"/>
  <c r="J2701"/>
  <c r="J2703"/>
  <c r="J2706"/>
  <c r="J2708"/>
  <c r="J2710"/>
  <c r="J2711"/>
  <c r="J2712"/>
  <c r="J2714"/>
  <c r="J2831"/>
  <c r="J2834"/>
  <c r="J2704"/>
  <c r="J2705"/>
  <c r="J2709"/>
  <c r="J2698"/>
  <c r="J2699"/>
  <c r="J2702"/>
  <c r="J2707"/>
  <c r="J2713"/>
  <c r="J2419"/>
  <c r="J2422"/>
  <c r="J2423"/>
  <c r="J2425"/>
  <c r="J2428"/>
  <c r="J2430"/>
  <c r="J2432"/>
  <c r="J2433"/>
  <c r="J2434"/>
  <c r="J2436"/>
  <c r="J2553"/>
  <c r="J2556"/>
  <c r="J2426"/>
  <c r="J2427"/>
  <c r="J2431"/>
  <c r="J2420"/>
  <c r="J2421"/>
  <c r="J2424"/>
  <c r="J2429"/>
  <c r="J2435"/>
  <c r="J2141"/>
  <c r="J2144"/>
  <c r="J2145"/>
  <c r="J2147"/>
  <c r="J2150"/>
  <c r="J2152"/>
  <c r="J2154"/>
  <c r="J2155"/>
  <c r="J2156"/>
  <c r="J2158"/>
  <c r="J2275"/>
  <c r="J2278"/>
  <c r="J2148"/>
  <c r="J2149"/>
  <c r="J2153"/>
  <c r="J2142"/>
  <c r="J2143"/>
  <c r="J2146"/>
  <c r="J2151"/>
  <c r="J2157"/>
  <c r="J3114"/>
  <c r="J3117"/>
  <c r="J3118"/>
  <c r="J3120"/>
  <c r="J3123"/>
  <c r="J3125"/>
  <c r="J3127"/>
  <c r="J3128"/>
  <c r="J3129"/>
  <c r="J3131"/>
  <c r="J3248"/>
  <c r="J3115"/>
  <c r="J3116"/>
  <c r="J3119"/>
  <c r="J3121"/>
  <c r="J3122"/>
  <c r="J3124"/>
  <c r="J3126"/>
  <c r="J3130"/>
  <c r="J3251"/>
  <c r="J1585"/>
  <c r="J1588"/>
  <c r="J1589"/>
  <c r="J1591"/>
  <c r="J1594"/>
  <c r="J1596"/>
  <c r="J1598"/>
  <c r="J1599"/>
  <c r="J1600"/>
  <c r="J1602"/>
  <c r="J1719"/>
  <c r="J1722"/>
  <c r="J1592"/>
  <c r="J1593"/>
  <c r="J1597"/>
  <c r="J1601"/>
  <c r="J1586"/>
  <c r="J1587"/>
  <c r="J1590"/>
  <c r="J1595"/>
  <c r="O1601"/>
  <c r="O1603"/>
  <c r="O1719" s="1"/>
  <c r="O2713"/>
  <c r="O2715"/>
  <c r="O2831" s="1"/>
  <c r="O2157"/>
  <c r="O2159"/>
  <c r="O2275" s="1"/>
  <c r="J1168"/>
  <c r="J1171"/>
  <c r="J1172"/>
  <c r="J1174"/>
  <c r="J1177"/>
  <c r="J1179"/>
  <c r="J1181"/>
  <c r="J1182"/>
  <c r="J1183"/>
  <c r="J1185"/>
  <c r="J1169"/>
  <c r="J1170"/>
  <c r="J1173"/>
  <c r="J1178"/>
  <c r="J1184"/>
  <c r="J1302"/>
  <c r="J1305"/>
  <c r="J1175"/>
  <c r="J1176"/>
  <c r="J1180"/>
  <c r="J6173"/>
  <c r="J6174"/>
  <c r="J6177"/>
  <c r="J6179"/>
  <c r="J6180"/>
  <c r="J6182"/>
  <c r="J6184"/>
  <c r="J6172"/>
  <c r="J6175"/>
  <c r="J6176"/>
  <c r="J6178"/>
  <c r="J6181"/>
  <c r="J6183"/>
  <c r="J6185"/>
  <c r="J6186"/>
  <c r="J6187"/>
  <c r="J6189"/>
  <c r="J6306"/>
  <c r="J6309"/>
  <c r="J6188"/>
  <c r="J3253"/>
  <c r="J3256"/>
  <c r="J3257"/>
  <c r="J3259"/>
  <c r="J3262"/>
  <c r="J3264"/>
  <c r="J3266"/>
  <c r="J3267"/>
  <c r="J3268"/>
  <c r="J3270"/>
  <c r="J3387"/>
  <c r="J3390"/>
  <c r="J3254"/>
  <c r="J3255"/>
  <c r="J3258"/>
  <c r="J3260"/>
  <c r="J3261"/>
  <c r="J3263"/>
  <c r="J3265"/>
  <c r="J3269"/>
  <c r="O6188"/>
  <c r="O6190"/>
  <c r="O6306" s="1"/>
  <c r="T6028"/>
  <c r="X6028" s="1"/>
  <c r="X5930"/>
  <c r="J5199"/>
  <c r="J5202"/>
  <c r="J5203"/>
  <c r="J5205"/>
  <c r="J5208"/>
  <c r="J5210"/>
  <c r="J5212"/>
  <c r="J5213"/>
  <c r="J5214"/>
  <c r="J5216"/>
  <c r="J5333"/>
  <c r="J5336"/>
  <c r="J5200"/>
  <c r="J5201"/>
  <c r="J5204"/>
  <c r="J5209"/>
  <c r="J5215"/>
  <c r="J5206"/>
  <c r="J5207"/>
  <c r="J5211"/>
  <c r="J890"/>
  <c r="J893"/>
  <c r="J894"/>
  <c r="J896"/>
  <c r="J899"/>
  <c r="J901"/>
  <c r="J903"/>
  <c r="J904"/>
  <c r="J905"/>
  <c r="J907"/>
  <c r="J897"/>
  <c r="J898"/>
  <c r="J902"/>
  <c r="J1024"/>
  <c r="J1027"/>
  <c r="J891"/>
  <c r="J892"/>
  <c r="J895"/>
  <c r="J900"/>
  <c r="J906"/>
  <c r="O906"/>
  <c r="O908"/>
  <c r="O1024" s="1"/>
  <c r="J2836"/>
  <c r="J2839"/>
  <c r="J2840"/>
  <c r="J2842"/>
  <c r="J2845"/>
  <c r="J2847"/>
  <c r="J2849"/>
  <c r="J2850"/>
  <c r="J2851"/>
  <c r="J2853"/>
  <c r="J2970"/>
  <c r="J2973"/>
  <c r="J2837"/>
  <c r="J2838"/>
  <c r="J2841"/>
  <c r="J2846"/>
  <c r="J2852"/>
  <c r="J2843"/>
  <c r="J2844"/>
  <c r="J2848"/>
  <c r="J2558"/>
  <c r="J2561"/>
  <c r="J2562"/>
  <c r="J2564"/>
  <c r="J2567"/>
  <c r="J2569"/>
  <c r="J2571"/>
  <c r="J2572"/>
  <c r="J2573"/>
  <c r="J2575"/>
  <c r="J2692"/>
  <c r="J2695"/>
  <c r="J2559"/>
  <c r="J2560"/>
  <c r="J2563"/>
  <c r="J2568"/>
  <c r="J2574"/>
  <c r="J2565"/>
  <c r="J2566"/>
  <c r="J2570"/>
  <c r="J2280"/>
  <c r="J2283"/>
  <c r="J2284"/>
  <c r="J2286"/>
  <c r="J2289"/>
  <c r="J2291"/>
  <c r="J2293"/>
  <c r="J2294"/>
  <c r="J2295"/>
  <c r="J2297"/>
  <c r="J2414"/>
  <c r="J2417"/>
  <c r="J2281"/>
  <c r="J2282"/>
  <c r="J2285"/>
  <c r="J2290"/>
  <c r="J2296"/>
  <c r="J2287"/>
  <c r="J2288"/>
  <c r="J2292"/>
  <c r="J2002"/>
  <c r="J2005"/>
  <c r="J2006"/>
  <c r="J2008"/>
  <c r="J2011"/>
  <c r="J2013"/>
  <c r="J2015"/>
  <c r="J2016"/>
  <c r="J2017"/>
  <c r="J2019"/>
  <c r="J2136"/>
  <c r="J2139"/>
  <c r="J2003"/>
  <c r="J2004"/>
  <c r="J2007"/>
  <c r="J2012"/>
  <c r="J2018"/>
  <c r="J2009"/>
  <c r="J2010"/>
  <c r="J2014"/>
  <c r="J1863"/>
  <c r="J1866"/>
  <c r="J1867"/>
  <c r="J1869"/>
  <c r="J1872"/>
  <c r="J1874"/>
  <c r="J1876"/>
  <c r="J1877"/>
  <c r="J1878"/>
  <c r="J1880"/>
  <c r="J1870"/>
  <c r="J1871"/>
  <c r="J1875"/>
  <c r="J1997"/>
  <c r="J2000"/>
  <c r="J1879"/>
  <c r="J1864"/>
  <c r="J1865"/>
  <c r="J1868"/>
  <c r="J1873"/>
  <c r="O1879"/>
  <c r="O1881"/>
  <c r="O1997" s="1"/>
  <c r="J1307"/>
  <c r="J1310"/>
  <c r="J1311"/>
  <c r="J1313"/>
  <c r="J1316"/>
  <c r="J1318"/>
  <c r="J1320"/>
  <c r="J1321"/>
  <c r="J1322"/>
  <c r="J1324"/>
  <c r="J1441"/>
  <c r="J1444"/>
  <c r="J1314"/>
  <c r="J1315"/>
  <c r="J1319"/>
  <c r="J1323"/>
  <c r="J1308"/>
  <c r="J1309"/>
  <c r="J1312"/>
  <c r="J1317"/>
  <c r="O1323"/>
  <c r="O1325"/>
  <c r="O1441" s="1"/>
  <c r="X926"/>
  <c r="T1024"/>
  <c r="X1024" s="1"/>
  <c r="T1844"/>
  <c r="X1845"/>
  <c r="T1740"/>
  <c r="T1566"/>
  <c r="X1567"/>
  <c r="T1462"/>
  <c r="T1288"/>
  <c r="X1288" s="1"/>
  <c r="X1289"/>
  <c r="T1184"/>
  <c r="T787"/>
  <c r="T767"/>
  <c r="X788"/>
  <c r="O5472"/>
  <c r="O5194"/>
  <c r="O1302"/>
  <c r="T1302"/>
  <c r="X1302" s="1"/>
  <c r="O5611"/>
  <c r="O5333"/>
  <c r="O6327"/>
  <c r="O2970"/>
  <c r="O2692"/>
  <c r="O2414"/>
  <c r="O2136"/>
  <c r="O1858"/>
  <c r="O1580"/>
  <c r="O3130"/>
  <c r="N3109"/>
  <c r="N2553"/>
  <c r="N1163"/>
  <c r="N885"/>
  <c r="F38" i="1" l="1"/>
  <c r="F62" s="1"/>
  <c r="F63" s="1"/>
  <c r="G62"/>
  <c r="X1844" i="2"/>
  <c r="T1858"/>
  <c r="X1858" s="1"/>
  <c r="J1442"/>
  <c r="J1443"/>
  <c r="J2137"/>
  <c r="J2138"/>
  <c r="J2415"/>
  <c r="J2416"/>
  <c r="J2693"/>
  <c r="J2694"/>
  <c r="J2971"/>
  <c r="J2972"/>
  <c r="J5334"/>
  <c r="J5335"/>
  <c r="J3388"/>
  <c r="J3389"/>
  <c r="J1720"/>
  <c r="J1721"/>
  <c r="J3249"/>
  <c r="J3250"/>
  <c r="J2276"/>
  <c r="J2277"/>
  <c r="J2554"/>
  <c r="J2555"/>
  <c r="J2832"/>
  <c r="J2833"/>
  <c r="J5056"/>
  <c r="J5057"/>
  <c r="J3527"/>
  <c r="J3528"/>
  <c r="J3805"/>
  <c r="J3806"/>
  <c r="J4083"/>
  <c r="J4084"/>
  <c r="J4361"/>
  <c r="J4362"/>
  <c r="J4639"/>
  <c r="J4640"/>
  <c r="J4917"/>
  <c r="J4918"/>
  <c r="J886"/>
  <c r="J887"/>
  <c r="X1343"/>
  <c r="T1441"/>
  <c r="X1441" s="1"/>
  <c r="X1065"/>
  <c r="T1163"/>
  <c r="X1163" s="1"/>
  <c r="J5195"/>
  <c r="J5196"/>
  <c r="J5473"/>
  <c r="J5474"/>
  <c r="J3666"/>
  <c r="J3667"/>
  <c r="J3944"/>
  <c r="J3945"/>
  <c r="J4222"/>
  <c r="J4223"/>
  <c r="J4500"/>
  <c r="J4501"/>
  <c r="J4778"/>
  <c r="J4779"/>
  <c r="X787"/>
  <c r="T885"/>
  <c r="X885" s="1"/>
  <c r="X1566"/>
  <c r="T1580"/>
  <c r="X1580" s="1"/>
  <c r="J1998"/>
  <c r="J1999"/>
  <c r="J1025"/>
  <c r="J1026"/>
  <c r="J6308"/>
  <c r="J6307"/>
  <c r="J1303"/>
  <c r="J1304"/>
  <c r="J3110"/>
  <c r="J3111"/>
  <c r="J6447"/>
  <c r="J6446"/>
  <c r="J747"/>
  <c r="J748"/>
  <c r="J1164"/>
  <c r="J1165"/>
  <c r="J1581"/>
  <c r="J1582"/>
  <c r="J1859"/>
  <c r="J1860"/>
  <c r="J5613"/>
  <c r="J5612"/>
  <c r="X1621"/>
  <c r="T1719"/>
  <c r="X1719" s="1"/>
</calcChain>
</file>

<file path=xl/comments1.xml><?xml version="1.0" encoding="utf-8"?>
<comments xmlns="http://schemas.openxmlformats.org/spreadsheetml/2006/main">
  <authors>
    <author>DBoyadzhieva</author>
    <author>Мариан Георгиев</author>
    <author>PKyuchukov</author>
  </authors>
  <commentList>
    <comment ref="D126" authorId="0">
      <text>
        <r>
          <rPr>
            <i/>
            <u/>
            <sz val="9"/>
            <color indexed="81"/>
            <rFont val="Tahoma"/>
            <family val="2"/>
            <charset val="204"/>
          </rPr>
          <t>Забележка:</t>
        </r>
        <r>
          <rPr>
            <sz val="9"/>
            <color indexed="81"/>
            <rFont val="Tahoma"/>
            <family val="2"/>
            <charset val="204"/>
          </rPr>
          <t xml:space="preserve"> За целите на касовото изпълнение сумите по § 40-00 се представят като приходна позиция, с изключение на § 40-71, който се представя  като намаление на съответната разходна позиция по бюджета на Държавната агенция "Държавен резерв и военновременни запаси".
</t>
        </r>
      </text>
    </comment>
    <comment ref="D171" authorId="1">
      <text>
        <r>
          <rPr>
            <b/>
            <sz val="12"/>
            <color indexed="81"/>
            <rFont val="Tahoma"/>
            <family val="2"/>
            <charset val="204"/>
          </rPr>
          <t xml:space="preserve">Забележка: </t>
        </r>
        <r>
          <rPr>
            <sz val="12"/>
            <color indexed="81"/>
            <rFont val="Tahoma"/>
            <family val="2"/>
            <charset val="204"/>
          </rPr>
          <t>В полето се въвежда само стойността на данъка върху таксиметров превоз на пътници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222" authorId="0">
      <text>
        <r>
          <rPr>
            <i/>
            <u/>
            <sz val="9"/>
            <color indexed="81"/>
            <rFont val="Tahoma"/>
            <family val="2"/>
            <charset val="204"/>
          </rPr>
          <t>Забележка:</t>
        </r>
        <r>
          <rPr>
            <sz val="9"/>
            <color indexed="81"/>
            <rFont val="Tahoma"/>
            <family val="2"/>
            <charset val="204"/>
          </rPr>
          <t xml:space="preserve"> В § 10-92 не се включват наказателните лихви за данъци и осигурителни вноски, както и административните санкции, които подлежат на отчитане по разходен § 19-00.</t>
        </r>
      </text>
    </comment>
    <comment ref="D247" authorId="1">
      <text>
        <r>
          <rPr>
            <b/>
            <sz val="11"/>
            <color indexed="81"/>
            <rFont val="Tahoma"/>
            <family val="2"/>
            <charset val="204"/>
          </rPr>
          <t xml:space="preserve">Забележка: </t>
        </r>
        <r>
          <rPr>
            <sz val="11"/>
            <color indexed="81"/>
            <rFont val="Tahoma"/>
            <family val="2"/>
            <charset val="204"/>
          </rPr>
          <t>По § 29-90 се отчитат всички лихви (включително и лихви за просрочие), дължими от бюджетните организации по заеми, предоставени им от централния бюджет, други бюджети, и от сметки за средствата от Европейския съюз.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98" authorId="2">
      <text>
        <r>
          <rPr>
            <b/>
            <sz val="10"/>
            <color indexed="81"/>
            <rFont val="Tahoma"/>
            <family val="2"/>
            <charset val="204"/>
          </rPr>
          <t xml:space="preserve">Забележка: </t>
        </r>
        <r>
          <rPr>
            <sz val="10"/>
            <color indexed="81"/>
            <rFont val="Tahoma"/>
            <family val="2"/>
            <charset val="204"/>
          </rPr>
          <t>За целите на касовото изпълнение на бюджета и извънбюджетните сметки и фондове сумите по § 40-00 се представят като приходна позиция, с изключение на § 40-71, който се представя  като намаление на съответната разходна позиция по бюджета на Държавната агенция "Държавен резерв и военновременни запаси".</t>
        </r>
      </text>
    </comment>
    <comment ref="C470" authorId="1">
      <text>
        <r>
          <rPr>
            <b/>
            <sz val="11"/>
            <color indexed="81"/>
            <rFont val="Tahoma"/>
            <family val="2"/>
            <charset val="204"/>
          </rPr>
          <t xml:space="preserve">Забележка: </t>
        </r>
        <r>
          <rPr>
            <sz val="11"/>
            <color indexed="81"/>
            <rFont val="Tahoma"/>
            <family val="2"/>
            <charset val="204"/>
          </rPr>
          <t>§ 72-00 включва и възмездна финансова помощ, при която не се дължи лихва.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93" authorId="0">
      <text>
        <r>
          <rPr>
            <i/>
            <u/>
            <sz val="9"/>
            <color indexed="81"/>
            <rFont val="Tahoma"/>
            <family val="2"/>
            <charset val="204"/>
          </rPr>
          <t>Забележка:</t>
        </r>
        <r>
          <rPr>
            <sz val="9"/>
            <color indexed="81"/>
            <rFont val="Tahoma"/>
            <family val="2"/>
            <charset val="204"/>
          </rPr>
          <t xml:space="preserve"> Всеки подпараграф на § 98-00 следва да е равен на нула, с изключение на § 98-90.</t>
        </r>
      </text>
    </comment>
  </commentList>
</comments>
</file>

<file path=xl/comments2.xml><?xml version="1.0" encoding="utf-8"?>
<comments xmlns="http://schemas.openxmlformats.org/spreadsheetml/2006/main">
  <authors>
    <author>Мариан Георгиев</author>
    <author>PKyuchukov</author>
  </authors>
  <commentList>
    <comment ref="D6388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Забележка: </t>
        </r>
        <r>
          <rPr>
            <sz val="11"/>
            <color indexed="81"/>
            <rFont val="Tahoma"/>
            <family val="2"/>
            <charset val="204"/>
          </rPr>
          <t xml:space="preserve">По § 29-90 се отчитат всички лихви (включително и лихви за просрочие), дължими от бюджетните организации по заеми, предоставени им от централния бюджет, други бюджети, и от сметки за средствата от Европейския съюз.
</t>
        </r>
      </text>
    </comment>
    <comment ref="D6439" authorId="1">
      <text>
        <r>
          <rPr>
            <b/>
            <sz val="10"/>
            <color indexed="81"/>
            <rFont val="Tahoma"/>
            <family val="2"/>
            <charset val="204"/>
          </rPr>
          <t xml:space="preserve">Забележка: </t>
        </r>
        <r>
          <rPr>
            <sz val="10"/>
            <color indexed="81"/>
            <rFont val="Tahoma"/>
            <family val="2"/>
            <charset val="204"/>
          </rPr>
          <t>За целите на касовото изпълнение на бюджета и извънбюджетните сметки и фондове сумите по § 40-00 се представят като приходна позиция, с изключение на § 40-71, който се представя  като намаление на съответната разходна позиция по бюджета на Държавната агенция "Държавен резерв и военновременни запаси".</t>
        </r>
      </text>
    </comment>
  </commentList>
</comments>
</file>

<file path=xl/comments3.xml><?xml version="1.0" encoding="utf-8"?>
<comments xmlns="http://schemas.openxmlformats.org/spreadsheetml/2006/main">
  <authors>
    <author>npavlov</author>
    <author>NPavlov</author>
  </authors>
  <commentList>
    <comment ref="B309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312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313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315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A316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B316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3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342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34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547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D547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A564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D564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sharedStrings.xml><?xml version="1.0" encoding="utf-8"?>
<sst xmlns="http://schemas.openxmlformats.org/spreadsheetml/2006/main" count="9906" uniqueCount="1819">
  <si>
    <t>755 Приложни и научни изследвания  в областта на опазване на културата</t>
  </si>
  <si>
    <t>758 Международни програми и споразумения, дарения и помощи от чужбина</t>
  </si>
  <si>
    <t>759 Други дейности по културата</t>
  </si>
  <si>
    <t>761 Контрол и регулиране на дейностите по религиозно дело</t>
  </si>
  <si>
    <t>762 Субсидии и други разходи за дейности по религиозно дело</t>
  </si>
  <si>
    <t>768 Международни програми и споразумения, дарения и помощи от чужбина</t>
  </si>
  <si>
    <t>801 Управление, контрол и регулиране на минното дело и дейностите по енергетиката</t>
  </si>
  <si>
    <t>802 Изследвания, измервания и анализи на горивата и енергията</t>
  </si>
  <si>
    <t>803 Безопасност и съхраняване на радиоактивни отпадъци</t>
  </si>
  <si>
    <t>804 Извеждане на ядрени съоръжения от експлоатация</t>
  </si>
  <si>
    <t>805 Приложни и научни изследвания  в областта на минното дело, горивата и енергията</t>
  </si>
  <si>
    <t>807 Международни програми и споразумения, дарения и помощи от чужбина</t>
  </si>
  <si>
    <t>808 Други дейности по минното дело</t>
  </si>
  <si>
    <t>809 Други дейности по горивата и енергията</t>
  </si>
  <si>
    <t>811 Управление, контрол и регулиране на дейностите по растениевъдство</t>
  </si>
  <si>
    <t>813 Областни земеделски служби</t>
  </si>
  <si>
    <t>814 Управление, контрол и регулиране на дейностите по горското стопанство</t>
  </si>
  <si>
    <t>815 Управление, контрол и регулиране на дейностите по лова и риболова</t>
  </si>
  <si>
    <t>816 Машинно-изпитателни центрове и контролно технически инспекции</t>
  </si>
  <si>
    <t>817 Ветеринарно-медицински служби</t>
  </si>
  <si>
    <t>821 Други служби по поземлената реформа</t>
  </si>
  <si>
    <t>824 Национални доплащания и съфинансиране към директните плащания за земеделски производители</t>
  </si>
  <si>
    <t>825 Приложни и научни изследвания  в областта на земеделието и горите</t>
  </si>
  <si>
    <t>826 Рибарство</t>
  </si>
  <si>
    <t>827 Развитие на селските райони</t>
  </si>
  <si>
    <t>828 Международни програми и споразумения, дарения и помощи от чужбина</t>
  </si>
  <si>
    <t>829 Други дейности по селско и горско стопанство, лов и риболов</t>
  </si>
  <si>
    <t>831 Управление,контрол и регулиране на дейностите по транспорта и пътищата</t>
  </si>
  <si>
    <t>832 Служби и дейности по поддържане, ремонт и изграждане на пътищата</t>
  </si>
  <si>
    <t>833 Проучвания, измервания и анализи на пътната мрежа</t>
  </si>
  <si>
    <t>834 Дейности по автомобилния транспорт</t>
  </si>
  <si>
    <t>БЮДЖЕТ - НАЧАЛЕН ПЛАН
ПО ПЪЛНА ЕДИННА БЮДЖЕТНА КЛАСИФИКАЦИЯ</t>
  </si>
  <si>
    <t>край на дейност</t>
  </si>
  <si>
    <t>Осигурителни вноски</t>
  </si>
  <si>
    <t>Такси върху производството на захар и изоглюкоза</t>
  </si>
  <si>
    <r>
      <t>клирингови разчети - п</t>
    </r>
    <r>
      <rPr>
        <b/>
        <i/>
        <sz val="12"/>
        <rFont val="Times New Roman CYR"/>
        <family val="1"/>
        <charset val="204"/>
      </rPr>
      <t>асивни и активни салда</t>
    </r>
    <r>
      <rPr>
        <sz val="12"/>
        <rFont val="Times New Roman CYR"/>
        <family val="1"/>
        <charset val="204"/>
      </rPr>
      <t xml:space="preserve"> (-/+)</t>
    </r>
  </si>
  <si>
    <t>Уточнен план</t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</si>
  <si>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финансови институции</t>
    </r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</si>
  <si>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юридически лица с нестопанска цел</t>
    </r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</si>
  <si>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застрахователни дружества</t>
    </r>
  </si>
  <si>
    <t>Данъци върху дивидентите, ликвидационните дялове и доходите на местни и чуждестранни лица:</t>
  </si>
  <si>
    <r>
      <t xml:space="preserve">данък върху </t>
    </r>
    <r>
      <rPr>
        <b/>
        <sz val="12"/>
        <rFont val="Times New Roman CYR"/>
        <family val="1"/>
        <charset val="204"/>
      </rPr>
      <t>дивидентите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 xml:space="preserve">ликвидационните дялове </t>
    </r>
    <r>
      <rPr>
        <sz val="12"/>
        <rFont val="Times New Roman CYR"/>
        <family val="1"/>
        <charset val="204"/>
      </rPr>
      <t xml:space="preserve">на </t>
    </r>
    <r>
      <rPr>
        <b/>
        <i/>
        <sz val="12"/>
        <rFont val="Times New Roman CYR"/>
        <family val="1"/>
        <charset val="204"/>
      </rPr>
      <t>местни юридически лица</t>
    </r>
  </si>
  <si>
    <r>
      <t xml:space="preserve">данък върху </t>
    </r>
    <r>
      <rPr>
        <b/>
        <sz val="12"/>
        <rFont val="Times New Roman CYR"/>
        <family val="1"/>
        <charset val="204"/>
      </rPr>
      <t>дивидентите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ликвидационните дялове</t>
    </r>
    <r>
      <rPr>
        <sz val="12"/>
        <rFont val="Times New Roman CYR"/>
        <family val="1"/>
        <charset val="204"/>
      </rPr>
      <t xml:space="preserve"> на </t>
    </r>
    <r>
      <rPr>
        <b/>
        <i/>
        <sz val="12"/>
        <rFont val="Times New Roman CYR"/>
        <family val="1"/>
        <charset val="204"/>
      </rPr>
      <t>бюджетни предприятия</t>
    </r>
  </si>
  <si>
    <r>
      <t xml:space="preserve">данък върху </t>
    </r>
    <r>
      <rPr>
        <b/>
        <sz val="12"/>
        <rFont val="Times New Roman CYR"/>
        <family val="1"/>
        <charset val="204"/>
      </rPr>
      <t>дивидентите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ликвидационните дялове</t>
    </r>
    <r>
      <rPr>
        <sz val="12"/>
        <rFont val="Times New Roman CYR"/>
        <family val="1"/>
        <charset val="204"/>
      </rPr>
      <t xml:space="preserve"> на </t>
    </r>
    <r>
      <rPr>
        <b/>
        <i/>
        <sz val="12"/>
        <rFont val="Times New Roman CYR"/>
        <family val="1"/>
        <charset val="204"/>
      </rPr>
      <t>чуждестрани юридически лица</t>
    </r>
  </si>
  <si>
    <r>
      <t xml:space="preserve">данък върху доходите на </t>
    </r>
    <r>
      <rPr>
        <b/>
        <i/>
        <sz val="12"/>
        <rFont val="Times New Roman CYR"/>
        <family val="1"/>
        <charset val="204"/>
      </rPr>
      <t>чуждестранни юридически лица</t>
    </r>
  </si>
  <si>
    <r>
      <t xml:space="preserve">вноски за работници и служители </t>
    </r>
    <r>
      <rPr>
        <b/>
        <i/>
        <sz val="12"/>
        <rFont val="Times New Roman CYR"/>
        <family val="1"/>
        <charset val="204"/>
      </rPr>
      <t>от работодатели</t>
    </r>
  </si>
  <si>
    <r>
      <t xml:space="preserve">вноски от работници и служители </t>
    </r>
    <r>
      <rPr>
        <b/>
        <i/>
        <sz val="12"/>
        <rFont val="Times New Roman CYR"/>
        <family val="1"/>
        <charset val="204"/>
      </rPr>
      <t>(лична вноска)</t>
    </r>
    <r>
      <rPr>
        <sz val="12"/>
        <rFont val="Times New Roman CYR"/>
        <family val="1"/>
        <charset val="204"/>
      </rPr>
      <t xml:space="preserve"> </t>
    </r>
  </si>
  <si>
    <r>
      <t xml:space="preserve">вноски от </t>
    </r>
    <r>
      <rPr>
        <b/>
        <i/>
        <sz val="12"/>
        <rFont val="Times New Roman CYR"/>
        <family val="1"/>
        <charset val="204"/>
      </rPr>
      <t>самонаети лица</t>
    </r>
    <r>
      <rPr>
        <sz val="12"/>
        <rFont val="Times New Roman CYR"/>
        <family val="1"/>
        <charset val="204"/>
      </rPr>
      <t xml:space="preserve"> (самоосигуряващи се лица) </t>
    </r>
  </si>
  <si>
    <r>
      <t>вноски  за</t>
    </r>
    <r>
      <rPr>
        <b/>
        <i/>
        <sz val="12"/>
        <rFont val="Times New Roman CYR"/>
        <charset val="204"/>
      </rPr>
      <t xml:space="preserve"> други категории </t>
    </r>
    <r>
      <rPr>
        <sz val="12"/>
        <rFont val="Times New Roman CYR"/>
        <family val="1"/>
        <charset val="204"/>
      </rPr>
      <t>осигурени лица</t>
    </r>
  </si>
  <si>
    <t>Здравно-осигурителни вноски</t>
  </si>
  <si>
    <r>
      <t xml:space="preserve">здравно-осигурителни вноски за работници и служители </t>
    </r>
    <r>
      <rPr>
        <b/>
        <i/>
        <sz val="12"/>
        <rFont val="Times New Roman CYR"/>
        <family val="1"/>
        <charset val="204"/>
      </rPr>
      <t>от работодатели</t>
    </r>
  </si>
  <si>
    <r>
      <t xml:space="preserve">здравно-осигурителни вноски от работници и служители </t>
    </r>
    <r>
      <rPr>
        <b/>
        <i/>
        <sz val="12"/>
        <rFont val="Times New Roman CYR"/>
        <family val="1"/>
        <charset val="204"/>
      </rPr>
      <t>(лична вноска)</t>
    </r>
    <r>
      <rPr>
        <sz val="12"/>
        <rFont val="Times New Roman CYR"/>
        <family val="1"/>
        <charset val="204"/>
      </rPr>
      <t xml:space="preserve"> </t>
    </r>
  </si>
  <si>
    <r>
      <t xml:space="preserve">здравно-осигурителни вноски от самонаети </t>
    </r>
    <r>
      <rPr>
        <b/>
        <i/>
        <sz val="12"/>
        <rFont val="Times New Roman CYR"/>
        <family val="1"/>
        <charset val="204"/>
      </rPr>
      <t>(самоосигуряващи се лица)</t>
    </r>
    <r>
      <rPr>
        <sz val="12"/>
        <rFont val="Times New Roman CYR"/>
        <family val="1"/>
        <charset val="204"/>
      </rPr>
      <t xml:space="preserve"> </t>
    </r>
  </si>
  <si>
    <r>
      <t xml:space="preserve">здравно-осигур.вноски  за </t>
    </r>
    <r>
      <rPr>
        <b/>
        <i/>
        <sz val="12"/>
        <rFont val="Times New Roman CYR"/>
        <family val="1"/>
        <charset val="204"/>
      </rPr>
      <t>други категории</t>
    </r>
    <r>
      <rPr>
        <sz val="12"/>
        <rFont val="Times New Roman CYR"/>
        <family val="1"/>
        <charset val="204"/>
      </rPr>
      <t xml:space="preserve"> осигурени лица</t>
    </r>
  </si>
  <si>
    <t>Имуществени и други местни данъци :</t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</si>
  <si>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недвижими имоти</t>
    </r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</si>
  <si>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наследствата</t>
    </r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</si>
  <si>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превозните средства</t>
    </r>
  </si>
  <si>
    <r>
      <t xml:space="preserve">данък при придобиване на имущество по </t>
    </r>
    <r>
      <rPr>
        <b/>
        <i/>
        <sz val="12"/>
        <rFont val="Times New Roman CYR"/>
        <family val="1"/>
        <charset val="204"/>
      </rPr>
      <t>дарения и възмезден начин</t>
    </r>
  </si>
  <si>
    <t>туристически данък</t>
  </si>
  <si>
    <t>Данък върху добавената стойност</t>
  </si>
  <si>
    <r>
      <t xml:space="preserve">данък върху добавената стойност при </t>
    </r>
    <r>
      <rPr>
        <b/>
        <i/>
        <sz val="12"/>
        <rFont val="Times New Roman CYR"/>
        <family val="1"/>
        <charset val="204"/>
      </rPr>
      <t>сделки в страната</t>
    </r>
  </si>
  <si>
    <r>
      <t xml:space="preserve">данък върху добавената стойност при </t>
    </r>
    <r>
      <rPr>
        <b/>
        <i/>
        <sz val="12"/>
        <rFont val="Times New Roman CYR"/>
        <family val="1"/>
        <charset val="204"/>
      </rPr>
      <t>внос</t>
    </r>
  </si>
  <si>
    <t xml:space="preserve">Акцизи </t>
  </si>
  <si>
    <r>
      <t>акциз</t>
    </r>
    <r>
      <rPr>
        <sz val="12"/>
        <rFont val="Times New Roman CYR"/>
        <family val="1"/>
        <charset val="204"/>
      </rPr>
      <t xml:space="preserve"> при сделки </t>
    </r>
    <r>
      <rPr>
        <b/>
        <i/>
        <sz val="12"/>
        <rFont val="Times New Roman CYR"/>
        <family val="1"/>
        <charset val="204"/>
      </rPr>
      <t>в страната</t>
    </r>
  </si>
  <si>
    <r>
      <t>акциз</t>
    </r>
    <r>
      <rPr>
        <sz val="12"/>
        <rFont val="Times New Roman CYR"/>
        <family val="1"/>
        <charset val="204"/>
      </rPr>
      <t xml:space="preserve"> при </t>
    </r>
    <r>
      <rPr>
        <b/>
        <i/>
        <sz val="12"/>
        <rFont val="Times New Roman CYR"/>
        <family val="1"/>
        <charset val="204"/>
      </rPr>
      <t>внос</t>
    </r>
  </si>
  <si>
    <t>Данък върху застрахователните премии</t>
  </si>
  <si>
    <t>Други данъци по Закона за корпоративното подоходно облагане:</t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</si>
  <si>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представителните</t>
    </r>
    <r>
      <rPr>
        <sz val="12"/>
        <rFont val="Times New Roman CYR"/>
        <family val="1"/>
        <charset val="204"/>
      </rPr>
      <t xml:space="preserve"> разходи</t>
    </r>
  </si>
  <si>
    <r>
      <t xml:space="preserve">данък върху разходите за </t>
    </r>
    <r>
      <rPr>
        <b/>
        <i/>
        <sz val="12"/>
        <rFont val="Times New Roman CYR"/>
        <family val="1"/>
        <charset val="204"/>
      </rPr>
      <t>превозни средства</t>
    </r>
  </si>
  <si>
    <r>
      <t xml:space="preserve">окончателни данъци върху </t>
    </r>
    <r>
      <rPr>
        <b/>
        <i/>
        <sz val="12"/>
        <rFont val="Times New Roman CYR"/>
        <family val="1"/>
        <charset val="204"/>
      </rPr>
      <t>залози за хазартни игри и хазартни съоръжения</t>
    </r>
  </si>
  <si>
    <r>
      <t xml:space="preserve">данък върху </t>
    </r>
    <r>
      <rPr>
        <b/>
        <i/>
        <sz val="12"/>
        <rFont val="Times New Roman CYR"/>
        <charset val="204"/>
      </rPr>
      <t xml:space="preserve">дейността от опериране на </t>
    </r>
    <r>
      <rPr>
        <sz val="12"/>
        <rFont val="Times New Roman CYR"/>
        <family val="1"/>
        <charset val="204"/>
      </rPr>
      <t>кораби</t>
    </r>
  </si>
  <si>
    <r>
      <t xml:space="preserve">данък върху приходите на </t>
    </r>
    <r>
      <rPr>
        <b/>
        <i/>
        <sz val="12"/>
        <rFont val="Times New Roman CYR"/>
        <charset val="204"/>
      </rPr>
      <t>бюджетните предприятия</t>
    </r>
  </si>
  <si>
    <t>Мита и митнически такси:</t>
  </si>
  <si>
    <t>Други данъци</t>
  </si>
  <si>
    <t>Приходи и доходи от собственост</t>
  </si>
  <si>
    <r>
      <t>вноски</t>
    </r>
    <r>
      <rPr>
        <sz val="12"/>
        <rFont val="Times New Roman CYR"/>
        <family val="1"/>
        <charset val="204"/>
      </rPr>
      <t xml:space="preserve"> от приходи на държавни (общински) предприятия и институции</t>
    </r>
  </si>
  <si>
    <r>
      <t xml:space="preserve">превишение на приходите над разходите на </t>
    </r>
    <r>
      <rPr>
        <b/>
        <i/>
        <sz val="12"/>
        <rFont val="Times New Roman CYR"/>
        <family val="1"/>
        <charset val="204"/>
      </rPr>
      <t>БНБ</t>
    </r>
  </si>
  <si>
    <r>
      <t xml:space="preserve">нетни приходи от продажби на </t>
    </r>
    <r>
      <rPr>
        <b/>
        <i/>
        <sz val="12"/>
        <rFont val="Times New Roman CYR"/>
        <family val="1"/>
        <charset val="204"/>
      </rPr>
      <t>услуги, стоки и продукция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</si>
  <si>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наеми на имущество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</si>
  <si>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наеми на земя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</si>
  <si>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дивиденти</t>
    </r>
  </si>
  <si>
    <t>Трансфери за поети осигурителни вноски за здравно осигуряване</t>
  </si>
  <si>
    <t>a</t>
  </si>
  <si>
    <t>b</t>
  </si>
  <si>
    <t>c</t>
  </si>
  <si>
    <t>d</t>
  </si>
  <si>
    <t>e</t>
  </si>
  <si>
    <t>f</t>
  </si>
  <si>
    <t>print</t>
  </si>
  <si>
    <t>h</t>
  </si>
  <si>
    <t>i</t>
  </si>
  <si>
    <t>j</t>
  </si>
  <si>
    <t>k</t>
  </si>
  <si>
    <t>І. Информация за задължения</t>
  </si>
  <si>
    <t>ІІ. Информация за поети ангажименти</t>
  </si>
  <si>
    <t>Неплатени задължения към края на периода</t>
  </si>
  <si>
    <t>Налични
ангажименти
към края на отчетния период.</t>
  </si>
  <si>
    <t>От тях подлежащи на плащане през:</t>
  </si>
  <si>
    <t>Контрола</t>
  </si>
  <si>
    <t>І. (а)</t>
  </si>
  <si>
    <t>І. (б)</t>
  </si>
  <si>
    <t>І. (в)</t>
  </si>
  <si>
    <t>І. (г)</t>
  </si>
  <si>
    <t>ІІ. (1)</t>
  </si>
  <si>
    <t>ІІ. (2)</t>
  </si>
  <si>
    <t>ІІ. (3)</t>
  </si>
  <si>
    <t>ІІ. (4)</t>
  </si>
  <si>
    <t>§§ 01 - 48</t>
  </si>
  <si>
    <t xml:space="preserve">§§ 46 - 48  </t>
  </si>
  <si>
    <t>III. Трансфери</t>
  </si>
  <si>
    <t xml:space="preserve">1. Трансфери от/за ЦБ за/от други бюджети </t>
  </si>
  <si>
    <t>Разчети между първостепенни разпоредители  за централизация на средства и плащания в Себра</t>
  </si>
  <si>
    <r>
      <t>Събрани средства и извършени плащания за сметка на други бюджети, сметки и фондове - нето (+/-</t>
    </r>
    <r>
      <rPr>
        <sz val="12"/>
        <color indexed="12"/>
        <rFont val="Times New Roman CYR"/>
        <family val="1"/>
        <charset val="204"/>
      </rPr>
      <t>)</t>
    </r>
  </si>
  <si>
    <t>§§ 87; 88 и 93</t>
  </si>
  <si>
    <r>
      <t>Югозападен университет</t>
    </r>
    <r>
      <rPr>
        <b/>
        <i/>
        <sz val="12"/>
        <color indexed="18"/>
        <rFont val="Times New Roman Cyr"/>
        <family val="1"/>
      </rPr>
      <t xml:space="preserve"> </t>
    </r>
    <r>
      <rPr>
        <b/>
        <i/>
        <sz val="12"/>
        <color indexed="18"/>
        <rFont val="Times New Roman Bold"/>
      </rPr>
      <t>"Неофит Рилски"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Благоевград</t>
    </r>
  </si>
  <si>
    <t>1706</t>
  </si>
  <si>
    <r>
      <t xml:space="preserve">Шуменски университет </t>
    </r>
    <r>
      <rPr>
        <b/>
        <i/>
        <sz val="12"/>
        <color indexed="18"/>
        <rFont val="Times New Roman Bold"/>
      </rPr>
      <t>"Епископ Константин Преславски" - Шумен</t>
    </r>
  </si>
  <si>
    <t>1711</t>
  </si>
  <si>
    <r>
      <t xml:space="preserve">Русенски университет </t>
    </r>
    <r>
      <rPr>
        <b/>
        <i/>
        <sz val="12"/>
        <color indexed="18"/>
        <rFont val="Times New Roman Bold"/>
      </rPr>
      <t>"Ангел Кънчев"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Русе</t>
    </r>
  </si>
  <si>
    <t>1712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</si>
  <si>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</t>
    </r>
  </si>
  <si>
    <t>1713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</si>
  <si>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 - филиал Пловдив</t>
    </r>
  </si>
  <si>
    <t>1714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</si>
  <si>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Варна</t>
    </r>
  </si>
  <si>
    <t>1715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</si>
  <si>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Габрово</t>
    </r>
  </si>
  <si>
    <t>1716</t>
  </si>
  <si>
    <r>
      <t xml:space="preserve">Университет по </t>
    </r>
    <r>
      <rPr>
        <b/>
        <i/>
        <sz val="12"/>
        <color indexed="18"/>
        <rFont val="Times New Roman Bold"/>
      </rPr>
      <t>архитектура, строителство и геодезия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</si>
  <si>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1717</t>
  </si>
  <si>
    <r>
      <t xml:space="preserve">Минно-геоложки университет </t>
    </r>
    <r>
      <rPr>
        <b/>
        <i/>
        <sz val="12"/>
        <color indexed="18"/>
        <rFont val="Times New Roman Bold"/>
      </rPr>
      <t>"Св. Ив. Рилски"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</si>
  <si>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1718</t>
  </si>
  <si>
    <r>
      <t>Лесотехнически</t>
    </r>
    <r>
      <rPr>
        <sz val="12"/>
        <color indexed="18"/>
        <rFont val="Times New Roman CYR"/>
        <family val="1"/>
      </rPr>
      <t xml:space="preserve"> университет -</t>
    </r>
    <r>
      <rPr>
        <b/>
        <i/>
        <sz val="12"/>
        <color indexed="18"/>
        <rFont val="Times New Roman Cyr"/>
        <family val="1"/>
      </rPr>
      <t xml:space="preserve"> </t>
    </r>
    <r>
      <rPr>
        <b/>
        <i/>
        <sz val="12"/>
        <color indexed="18"/>
        <rFont val="Times New Roman Bold"/>
      </rPr>
      <t>София</t>
    </r>
  </si>
  <si>
    <t>1719</t>
  </si>
  <si>
    <r>
      <t>Химико-технологичен и металургичен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</t>
    </r>
  </si>
  <si>
    <t/>
  </si>
  <si>
    <t>1721</t>
  </si>
  <si>
    <r>
      <t xml:space="preserve">Университет по </t>
    </r>
    <r>
      <rPr>
        <b/>
        <i/>
        <sz val="12"/>
        <color indexed="18"/>
        <rFont val="Times New Roman Bold"/>
      </rPr>
      <t>хранителни технологии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Пловдив</t>
    </r>
  </si>
  <si>
    <t>1722</t>
  </si>
  <si>
    <r>
      <t>Аграрен</t>
    </r>
    <r>
      <rPr>
        <b/>
        <i/>
        <sz val="12"/>
        <color indexed="18"/>
        <rFont val="Times New Roman Cyr"/>
        <family val="1"/>
      </rPr>
      <t xml:space="preserve"> </t>
    </r>
    <r>
      <rPr>
        <sz val="12"/>
        <color indexed="18"/>
        <rFont val="Times New Roman CYR"/>
        <family val="1"/>
      </rPr>
      <t xml:space="preserve">университет - </t>
    </r>
    <r>
      <rPr>
        <b/>
        <i/>
        <sz val="12"/>
        <color indexed="18"/>
        <rFont val="Times New Roman Bold"/>
      </rPr>
      <t>Пловдив</t>
    </r>
  </si>
  <si>
    <t>1723</t>
  </si>
  <si>
    <r>
      <t>Тракийски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Стара Загора</t>
    </r>
  </si>
  <si>
    <t>1731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</si>
  <si>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</t>
    </r>
  </si>
  <si>
    <t>1732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</si>
  <si>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Пловдив</t>
    </r>
  </si>
  <si>
    <t>1733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</si>
  <si>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</t>
    </r>
    <r>
      <rPr>
        <b/>
        <i/>
        <sz val="12"/>
        <color indexed="18"/>
        <rFont val="Times New Roman Bold"/>
      </rPr>
      <t>"Проф. д-р Параскев Иванов Стоянов"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Варна</t>
    </r>
  </si>
  <si>
    <t>1734</t>
  </si>
  <si>
    <r>
      <t>Тракийски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Стара Загора - медицински факултет</t>
    </r>
  </si>
  <si>
    <t>1735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</si>
  <si>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Плевен</t>
    </r>
  </si>
  <si>
    <t>1741</t>
  </si>
  <si>
    <r>
      <t xml:space="preserve">Университет за </t>
    </r>
    <r>
      <rPr>
        <b/>
        <i/>
        <sz val="12"/>
        <color indexed="18"/>
        <rFont val="Times New Roman Bold"/>
      </rPr>
      <t>национално и световно стопанство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</si>
  <si>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1742</t>
  </si>
  <si>
    <r>
      <t>Икономически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Варна</t>
    </r>
  </si>
  <si>
    <t>1743</t>
  </si>
  <si>
    <r>
      <t xml:space="preserve">Стопанска академия </t>
    </r>
    <r>
      <rPr>
        <b/>
        <i/>
        <sz val="12"/>
        <color indexed="18"/>
        <rFont val="Times New Roman Bold"/>
      </rPr>
      <t>"Димитър Ценов"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Свищов</t>
    </r>
  </si>
  <si>
    <t>1751</t>
  </si>
  <si>
    <r>
      <t xml:space="preserve">Държавна музикална академия </t>
    </r>
    <r>
      <rPr>
        <b/>
        <i/>
        <sz val="12"/>
        <color indexed="18"/>
        <rFont val="Times New Roman Bold"/>
      </rPr>
      <t>"Панчо Владигеров"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</si>
  <si>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1752</t>
  </si>
  <si>
    <r>
      <t xml:space="preserve">Национална академия за театрално и филмово изкуство </t>
    </r>
    <r>
      <rPr>
        <b/>
        <i/>
        <sz val="12"/>
        <color indexed="18"/>
        <rFont val="Times New Roman Bold"/>
      </rPr>
      <t xml:space="preserve">"Кр. Сарафов" </t>
    </r>
    <r>
      <rPr>
        <sz val="12"/>
        <color indexed="18"/>
        <rFont val="Times New Roman Bold"/>
      </rPr>
      <t xml:space="preserve">- </t>
    </r>
    <r>
      <rPr>
        <b/>
        <i/>
        <sz val="12"/>
        <color indexed="18"/>
        <rFont val="Times New Roman Bold"/>
      </rPr>
      <t>София</t>
    </r>
  </si>
  <si>
    <t>1753</t>
  </si>
  <si>
    <r>
      <t xml:space="preserve">Национална </t>
    </r>
    <r>
      <rPr>
        <b/>
        <i/>
        <sz val="12"/>
        <color indexed="18"/>
        <rFont val="Times New Roman Bold"/>
      </rPr>
      <t>художествена</t>
    </r>
    <r>
      <rPr>
        <sz val="12"/>
        <color indexed="18"/>
        <rFont val="Times New Roman CYR"/>
        <family val="1"/>
      </rPr>
      <t xml:space="preserve"> академия - </t>
    </r>
    <r>
      <rPr>
        <b/>
        <i/>
        <sz val="12"/>
        <color indexed="18"/>
        <rFont val="Times New Roman Bold"/>
      </rPr>
      <t>София</t>
    </r>
  </si>
  <si>
    <t>1754</t>
  </si>
  <si>
    <r>
      <t>Академия за</t>
    </r>
    <r>
      <rPr>
        <sz val="12"/>
        <color indexed="18"/>
        <rFont val="Times New Roman Bold"/>
      </rPr>
      <t xml:space="preserve"> </t>
    </r>
    <r>
      <rPr>
        <b/>
        <i/>
        <sz val="12"/>
        <color indexed="18"/>
        <rFont val="Times New Roman Bold"/>
      </rPr>
      <t>музикално, танцово и изобразително изкуство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Пловдив</t>
    </r>
  </si>
  <si>
    <t>1759</t>
  </si>
  <si>
    <r>
      <t xml:space="preserve">Национална </t>
    </r>
    <r>
      <rPr>
        <b/>
        <i/>
        <sz val="12"/>
        <color indexed="18"/>
        <rFont val="Times New Roman Bold"/>
      </rPr>
      <t>спортна</t>
    </r>
    <r>
      <rPr>
        <sz val="12"/>
        <color indexed="18"/>
        <rFont val="Times New Roman CYR"/>
        <family val="1"/>
      </rPr>
      <t xml:space="preserve"> академия </t>
    </r>
    <r>
      <rPr>
        <b/>
        <i/>
        <sz val="12"/>
        <color indexed="18"/>
        <rFont val="Times New Roman Bold"/>
      </rPr>
      <t>"Васил Левски"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</si>
  <si>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1767</t>
  </si>
  <si>
    <r>
      <t xml:space="preserve">Висше строително училище </t>
    </r>
    <r>
      <rPr>
        <b/>
        <i/>
        <sz val="12"/>
        <color indexed="18"/>
        <rFont val="Times New Roman Bold"/>
      </rPr>
      <t xml:space="preserve">"Любен Каравелов" </t>
    </r>
    <r>
      <rPr>
        <sz val="12"/>
        <color indexed="18"/>
        <rFont val="Times New Roman Bold"/>
      </rPr>
      <t xml:space="preserve">- </t>
    </r>
    <r>
      <rPr>
        <b/>
        <i/>
        <sz val="12"/>
        <color indexed="18"/>
        <rFont val="Times New Roman Bold"/>
      </rPr>
      <t>София</t>
    </r>
  </si>
  <si>
    <t>1768</t>
  </si>
  <si>
    <r>
      <t xml:space="preserve">Висше транспортно училище </t>
    </r>
    <r>
      <rPr>
        <b/>
        <i/>
        <sz val="12"/>
        <color indexed="18"/>
        <rFont val="Times New Roman Bold"/>
      </rPr>
      <t xml:space="preserve">"Тодор Каблешков" </t>
    </r>
    <r>
      <rPr>
        <sz val="12"/>
        <color indexed="18"/>
        <rFont val="Times New Roman Bold"/>
      </rPr>
      <t xml:space="preserve">- </t>
    </r>
    <r>
      <rPr>
        <b/>
        <i/>
        <sz val="12"/>
        <color indexed="18"/>
        <rFont val="Times New Roman Bold"/>
      </rPr>
      <t>София</t>
    </r>
  </si>
  <si>
    <t>1771</t>
  </si>
  <si>
    <r>
      <t>Университет по</t>
    </r>
    <r>
      <rPr>
        <sz val="12"/>
        <color indexed="18"/>
        <rFont val="Times New Roman Bold"/>
      </rPr>
      <t xml:space="preserve"> </t>
    </r>
    <r>
      <rPr>
        <b/>
        <i/>
        <sz val="12"/>
        <color indexed="18"/>
        <rFont val="Times New Roman Bold"/>
      </rPr>
      <t>библиотекознание и информационни технологии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  <r>
      <rPr>
        <sz val="12"/>
        <color indexed="18"/>
        <rFont val="Times New Roman Bold"/>
      </rPr>
      <t xml:space="preserve"> </t>
    </r>
  </si>
  <si>
    <t>1772</t>
  </si>
  <si>
    <r>
      <t xml:space="preserve">Колеж по </t>
    </r>
    <r>
      <rPr>
        <b/>
        <i/>
        <sz val="12"/>
        <color indexed="18"/>
        <rFont val="Times New Roman Bold"/>
      </rPr>
      <t>телекомуникации и пощи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  <r>
      <rPr>
        <sz val="12"/>
        <color indexed="18"/>
        <rFont val="Times New Roman Bold"/>
      </rPr>
      <t xml:space="preserve"> </t>
    </r>
  </si>
  <si>
    <t>1790</t>
  </si>
  <si>
    <r>
      <t>Българска академия на науките</t>
    </r>
    <r>
      <rPr>
        <sz val="12"/>
        <color indexed="16"/>
        <rFont val="Times New Roman Bold"/>
      </rPr>
      <t xml:space="preserve"> - </t>
    </r>
    <r>
      <rPr>
        <b/>
        <i/>
        <sz val="12"/>
        <color indexed="16"/>
        <rFont val="Times New Roman Bold"/>
      </rPr>
      <t>София</t>
    </r>
  </si>
  <si>
    <r>
      <t xml:space="preserve">        А.2.1.б)</t>
    </r>
    <r>
      <rPr>
        <b/>
        <sz val="12"/>
        <color indexed="18"/>
        <rFont val="Times New Roman CYR"/>
      </rPr>
      <t xml:space="preserve"> </t>
    </r>
    <r>
      <rPr>
        <b/>
        <sz val="11"/>
        <rFont val="Times New Roman CYR"/>
        <family val="1"/>
      </rPr>
      <t xml:space="preserve">кодове на ДВУ и ВА "Г. С. Раковски", финансирани от </t>
    </r>
    <r>
      <rPr>
        <b/>
        <i/>
        <sz val="11"/>
        <color indexed="18"/>
        <rFont val="Times New Roman Bold"/>
      </rPr>
      <t>Министерството на отбраната</t>
    </r>
  </si>
  <si>
    <t>1281</t>
  </si>
  <si>
    <r>
      <t xml:space="preserve">Военна академия </t>
    </r>
    <r>
      <rPr>
        <b/>
        <i/>
        <sz val="12"/>
        <color indexed="18"/>
        <rFont val="Times New Roman Bold"/>
      </rPr>
      <t>"Г. С. Раковски"</t>
    </r>
    <r>
      <rPr>
        <b/>
        <i/>
        <sz val="12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</si>
  <si>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1282</t>
  </si>
  <si>
    <r>
      <t xml:space="preserve">Национален </t>
    </r>
    <r>
      <rPr>
        <b/>
        <i/>
        <sz val="12"/>
        <color indexed="18"/>
        <rFont val="Times New Roman Bold"/>
      </rPr>
      <t>военен</t>
    </r>
    <r>
      <rPr>
        <sz val="12"/>
        <rFont val="Times New Roman Cyr"/>
        <family val="1"/>
      </rPr>
      <t xml:space="preserve"> университет </t>
    </r>
    <r>
      <rPr>
        <b/>
        <i/>
        <sz val="12"/>
        <color indexed="18"/>
        <rFont val="Times New Roman Bold"/>
      </rPr>
      <t>"Васил Левски"</t>
    </r>
    <r>
      <rPr>
        <sz val="12"/>
        <color indexed="18"/>
        <rFont val="Times New Roman Bold"/>
      </rPr>
      <t xml:space="preserve"> </t>
    </r>
    <r>
      <rPr>
        <sz val="12"/>
        <rFont val="Times New Roman Bold"/>
      </rPr>
      <t xml:space="preserve">- </t>
    </r>
    <r>
      <rPr>
        <b/>
        <i/>
        <sz val="12"/>
        <color indexed="18"/>
        <rFont val="Times New Roman Bold"/>
      </rPr>
      <t>Велико Търново</t>
    </r>
  </si>
  <si>
    <t>1283</t>
  </si>
  <si>
    <r>
      <t xml:space="preserve">Висше </t>
    </r>
    <r>
      <rPr>
        <b/>
        <i/>
        <sz val="12"/>
        <color indexed="18"/>
        <rFont val="Times New Roman Bold"/>
      </rPr>
      <t>военноморско</t>
    </r>
    <r>
      <rPr>
        <sz val="12"/>
        <rFont val="Times New Roman Cyr"/>
        <family val="1"/>
      </rPr>
      <t xml:space="preserve"> училище </t>
    </r>
    <r>
      <rPr>
        <b/>
        <i/>
        <sz val="12"/>
        <color indexed="18"/>
        <rFont val="Times New Roman Bold"/>
      </rPr>
      <t>"Н. Й. Вапцаров"</t>
    </r>
    <r>
      <rPr>
        <b/>
        <i/>
        <sz val="12"/>
        <color indexed="17"/>
        <rFont val="Times New Roman Bold"/>
      </rPr>
      <t xml:space="preserve"> </t>
    </r>
    <r>
      <rPr>
        <sz val="12"/>
        <rFont val="Times New Roman Bold"/>
      </rPr>
      <t xml:space="preserve">- </t>
    </r>
    <r>
      <rPr>
        <b/>
        <i/>
        <sz val="12"/>
        <color indexed="18"/>
        <rFont val="Times New Roman Bold"/>
      </rPr>
      <t>Варна</t>
    </r>
  </si>
  <si>
    <r>
      <t xml:space="preserve">    А.2.2)</t>
    </r>
    <r>
      <rPr>
        <b/>
        <sz val="12"/>
        <color indexed="18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3 от ЗПФ</t>
    </r>
  </si>
  <si>
    <r>
      <t xml:space="preserve">    А.2.3)</t>
    </r>
    <r>
      <rPr>
        <b/>
        <sz val="12"/>
        <color indexed="10"/>
        <rFont val="Times New Roman CYR"/>
      </rPr>
      <t xml:space="preserve"> </t>
    </r>
    <r>
      <rPr>
        <b/>
        <sz val="11"/>
        <rFont val="Times New Roman CYR"/>
        <family val="1"/>
      </rPr>
      <t>кодове на разпоредители с бюджет по чл. 13, ал. 4 от ЗПФ</t>
    </r>
  </si>
  <si>
    <t>1950</t>
  </si>
  <si>
    <r>
      <t>Предприятие за управление на дейностите по опазване на околната среда (ПУДООС)                    - ч</t>
    </r>
    <r>
      <rPr>
        <b/>
        <sz val="12"/>
        <rFont val="Times New Roman CYR"/>
      </rPr>
      <t>л. 60 от ЗООС</t>
    </r>
  </si>
  <si>
    <t>2170</t>
  </si>
  <si>
    <r>
      <t xml:space="preserve">Национална компания "Стратегически инфраструктурни проекти"                                                      - </t>
    </r>
    <r>
      <rPr>
        <b/>
        <sz val="12"/>
        <rFont val="Times New Roman CYR"/>
      </rPr>
      <t>чл. 28a от Закона за пътищата</t>
    </r>
  </si>
  <si>
    <t>9817</t>
  </si>
  <si>
    <t>такси и лицензии с данъчен характер</t>
  </si>
  <si>
    <t>Съдебни такси</t>
  </si>
  <si>
    <t>Общински такси</t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</si>
  <si>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детски градини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</si>
  <si>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детски ясли</t>
    </r>
    <r>
      <rPr>
        <sz val="12"/>
        <rFont val="Times New Roman CYR"/>
        <family val="1"/>
        <charset val="204"/>
      </rPr>
      <t xml:space="preserve"> и други по здравеопазването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</si>
  <si>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лагери</t>
    </r>
    <r>
      <rPr>
        <sz val="12"/>
        <rFont val="Times New Roman CYR"/>
        <family val="1"/>
        <charset val="204"/>
      </rPr>
      <t xml:space="preserve"> и други по социалния отдих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</si>
  <si>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домашен социален патронаж</t>
    </r>
    <r>
      <rPr>
        <sz val="12"/>
        <rFont val="Times New Roman CYR"/>
        <family val="1"/>
        <charset val="204"/>
      </rPr>
      <t xml:space="preserve"> и други общински </t>
    </r>
    <r>
      <rPr>
        <b/>
        <i/>
        <sz val="12"/>
        <rFont val="Times New Roman CYR"/>
        <family val="1"/>
        <charset val="204"/>
      </rPr>
      <t>социални услуги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</si>
  <si>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пазари</t>
    </r>
    <r>
      <rPr>
        <sz val="12"/>
        <rFont val="Times New Roman CYR"/>
        <family val="1"/>
        <charset val="204"/>
      </rPr>
      <t>, тържища, панаири, тротоари, улични платна и др.</t>
    </r>
  </si>
  <si>
    <r>
      <t>за ползване</t>
    </r>
    <r>
      <rPr>
        <b/>
        <i/>
        <sz val="12"/>
        <rFont val="Times New Roman CYR"/>
        <family val="1"/>
        <charset val="204"/>
      </rPr>
      <t xml:space="preserve"> на полудневни детски градини</t>
    </r>
  </si>
  <si>
    <r>
      <t xml:space="preserve">за </t>
    </r>
    <r>
      <rPr>
        <b/>
        <i/>
        <sz val="12"/>
        <rFont val="Times New Roman CYR"/>
        <family val="1"/>
        <charset val="204"/>
      </rPr>
      <t>битови отпадъци</t>
    </r>
  </si>
  <si>
    <t>Сатовча</t>
  </si>
  <si>
    <t>5111</t>
  </si>
  <si>
    <t>Симитли</t>
  </si>
  <si>
    <t>5112</t>
  </si>
  <si>
    <t>Струмяни</t>
  </si>
  <si>
    <t>5113</t>
  </si>
  <si>
    <t>контрола</t>
  </si>
  <si>
    <t>Задължителни осигурителни вноски от работодатели</t>
  </si>
  <si>
    <r>
      <t xml:space="preserve">осигурителни вноски от работодатели за </t>
    </r>
    <r>
      <rPr>
        <b/>
        <i/>
        <sz val="12"/>
        <rFont val="Times New Roman Cyr"/>
        <family val="1"/>
      </rPr>
      <t>Държавното обществено осигуряване (ДОО)</t>
    </r>
  </si>
  <si>
    <r>
      <t xml:space="preserve">осигурителни вноски от работодатели за </t>
    </r>
    <r>
      <rPr>
        <b/>
        <i/>
        <sz val="12"/>
        <rFont val="Times New Roman Cyr"/>
        <family val="1"/>
      </rPr>
      <t>Учителския пенсионен фонд (УПФ)</t>
    </r>
  </si>
  <si>
    <r>
      <t>здравно-осигурителни вноски</t>
    </r>
    <r>
      <rPr>
        <sz val="12"/>
        <rFont val="Times New Roman Cyr"/>
        <family val="1"/>
      </rPr>
      <t xml:space="preserve"> от работодатели</t>
    </r>
  </si>
  <si>
    <r>
      <t xml:space="preserve">вноски за </t>
    </r>
    <r>
      <rPr>
        <b/>
        <i/>
        <sz val="12"/>
        <rFont val="Times New Roman Cyr"/>
        <family val="1"/>
      </rPr>
      <t>допълнително задължително осигуряване от работодатели</t>
    </r>
  </si>
  <si>
    <r>
      <t xml:space="preserve">задължителни вноски </t>
    </r>
    <r>
      <rPr>
        <b/>
        <i/>
        <sz val="12"/>
        <rFont val="Times New Roman Cyr"/>
        <family val="1"/>
      </rPr>
      <t xml:space="preserve">за чуждестранни пенсионни фондове и  схеми </t>
    </r>
    <r>
      <rPr>
        <sz val="12"/>
        <rFont val="Times New Roman Cyr"/>
        <family val="1"/>
      </rPr>
      <t>за сметка на осигурителя</t>
    </r>
  </si>
  <si>
    <t xml:space="preserve">Вноски за доброволно осигуряване  </t>
  </si>
  <si>
    <t>Издръжка</t>
  </si>
  <si>
    <t>Храна</t>
  </si>
  <si>
    <t>Медикаменти</t>
  </si>
  <si>
    <t>Постелен инвентар и облекло</t>
  </si>
  <si>
    <t>Учебни и научно-изследователски разходи и книги за библиотеките</t>
  </si>
  <si>
    <t>материали</t>
  </si>
  <si>
    <t>вода, горива и енергия</t>
  </si>
  <si>
    <r>
      <t xml:space="preserve">разходи за </t>
    </r>
    <r>
      <rPr>
        <b/>
        <i/>
        <sz val="12"/>
        <rFont val="Times New Roman CYR"/>
        <family val="1"/>
        <charset val="204"/>
      </rPr>
      <t>външни услуги</t>
    </r>
  </si>
  <si>
    <t>Текущ ремонт</t>
  </si>
  <si>
    <r>
      <t xml:space="preserve">командировки </t>
    </r>
    <r>
      <rPr>
        <b/>
        <i/>
        <sz val="12"/>
        <rFont val="Times New Roman CYR"/>
        <family val="1"/>
        <charset val="204"/>
      </rPr>
      <t>в страната</t>
    </r>
  </si>
  <si>
    <r>
      <t xml:space="preserve">краткосрочни командировки </t>
    </r>
    <r>
      <rPr>
        <b/>
        <i/>
        <sz val="12"/>
        <rFont val="Times New Roman CYR"/>
        <family val="1"/>
        <charset val="204"/>
      </rPr>
      <t>в чужбина</t>
    </r>
  </si>
  <si>
    <r>
      <t xml:space="preserve">разходи за </t>
    </r>
    <r>
      <rPr>
        <b/>
        <i/>
        <sz val="12"/>
        <rFont val="Times New Roman CYR"/>
        <family val="1"/>
        <charset val="204"/>
      </rPr>
      <t>застраховки</t>
    </r>
  </si>
  <si>
    <r>
      <t xml:space="preserve">такса </t>
    </r>
    <r>
      <rPr>
        <b/>
        <i/>
        <sz val="12"/>
        <rFont val="Times New Roman CYR"/>
        <family val="1"/>
        <charset val="204"/>
      </rPr>
      <t>ангажимент</t>
    </r>
    <r>
      <rPr>
        <sz val="12"/>
        <rFont val="Times New Roman CYR"/>
        <family val="1"/>
        <charset val="204"/>
      </rPr>
      <t xml:space="preserve"> по заеми</t>
    </r>
  </si>
  <si>
    <r>
      <t>други</t>
    </r>
    <r>
      <rPr>
        <sz val="12"/>
        <rFont val="Times New Roman CYR"/>
        <family val="1"/>
        <charset val="204"/>
      </rPr>
      <t xml:space="preserve"> финансови услуги</t>
    </r>
  </si>
  <si>
    <t>други разходи за СБКО (тук се отчитат разходите за СБКО, неотчетени по други позиции на ЕБК)</t>
  </si>
  <si>
    <t>други разходи, некласифицирани в другите параграфи и подпараграфи</t>
  </si>
  <si>
    <r>
      <t xml:space="preserve">лихви </t>
    </r>
    <r>
      <rPr>
        <sz val="12"/>
        <rFont val="Times New Roman CYR"/>
        <family val="1"/>
        <charset val="204"/>
      </rPr>
      <t>по държавни (общински) ценни книжа</t>
    </r>
  </si>
  <si>
    <r>
      <t>отстъпки</t>
    </r>
    <r>
      <rPr>
        <sz val="12"/>
        <rFont val="Times New Roman CYR"/>
        <family val="1"/>
        <charset val="204"/>
      </rPr>
      <t xml:space="preserve"> по държавни (общински) ценни книжа</t>
    </r>
  </si>
  <si>
    <t>лихви и отстъпки по целеви емисии на държавни ценни книжа</t>
  </si>
  <si>
    <r>
      <t>лихви</t>
    </r>
    <r>
      <rPr>
        <sz val="12"/>
        <rFont val="Times New Roman CYR"/>
        <family val="1"/>
        <charset val="204"/>
      </rPr>
      <t xml:space="preserve"> по държавни ценни книжа, емитирани </t>
    </r>
    <r>
      <rPr>
        <b/>
        <i/>
        <sz val="12"/>
        <rFont val="Times New Roman CYR"/>
        <family val="1"/>
        <charset val="204"/>
      </rPr>
      <t>за структурната реформа</t>
    </r>
    <r>
      <rPr>
        <sz val="12"/>
        <rFont val="Times New Roman CYR"/>
        <family val="1"/>
        <charset val="204"/>
      </rPr>
      <t xml:space="preserve"> </t>
    </r>
  </si>
  <si>
    <r>
      <t>премии над номинала</t>
    </r>
    <r>
      <rPr>
        <sz val="12"/>
        <rFont val="Times New Roman CYR"/>
        <charset val="204"/>
      </rPr>
      <t xml:space="preserve"> от емисии на държавни (общински) ценни книжа (-)</t>
    </r>
  </si>
  <si>
    <t>Разходи за лихви по заеми от страната</t>
  </si>
  <si>
    <r>
      <t xml:space="preserve">Разходи за лихви по </t>
    </r>
    <r>
      <rPr>
        <b/>
        <i/>
        <sz val="12"/>
        <rFont val="Times New Roman CYR"/>
        <family val="1"/>
        <charset val="204"/>
      </rPr>
      <t>други заеми от страната</t>
    </r>
  </si>
  <si>
    <t>Разходи за лихви по заеми от други държави</t>
  </si>
  <si>
    <t>Разходи за лихви по заеми от международни организации и институции</t>
  </si>
  <si>
    <t>Разходи за лихви по заеми от банки и други финансови институции от чужбина</t>
  </si>
  <si>
    <t>Други разходи за лихви</t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</si>
  <si>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 </t>
    </r>
    <r>
      <rPr>
        <b/>
        <i/>
        <sz val="12"/>
        <rFont val="Times New Roman CYR"/>
        <family val="1"/>
        <charset val="204"/>
      </rPr>
      <t>банки в страната</t>
    </r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</si>
  <si>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международни организации и институции</t>
    </r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</si>
  <si>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</si>
  <si>
    <r>
      <t>Възстановени суми по 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 xml:space="preserve">активирани гаранции </t>
    </r>
    <r>
      <rPr>
        <i/>
        <sz val="12"/>
        <rFont val="Times New Roman CYR"/>
        <family val="1"/>
        <charset val="204"/>
      </rPr>
      <t>(-)</t>
    </r>
  </si>
  <si>
    <r>
      <t>Други</t>
    </r>
    <r>
      <rPr>
        <sz val="12"/>
        <rFont val="Times New Roman CYR"/>
        <family val="1"/>
        <charset val="204"/>
      </rPr>
      <t xml:space="preserve"> разходи за лихви към  </t>
    </r>
    <r>
      <rPr>
        <b/>
        <i/>
        <sz val="12"/>
        <rFont val="Times New Roman CYR"/>
        <family val="1"/>
        <charset val="204"/>
      </rPr>
      <t>местни лица</t>
    </r>
  </si>
  <si>
    <r>
      <t>Други</t>
    </r>
    <r>
      <rPr>
        <sz val="12"/>
        <rFont val="Times New Roman CYR"/>
        <family val="1"/>
        <charset val="204"/>
      </rPr>
      <t xml:space="preserve"> разходи за лихви към </t>
    </r>
    <r>
      <rPr>
        <b/>
        <i/>
        <sz val="12"/>
        <rFont val="Times New Roman CYR"/>
        <family val="1"/>
        <charset val="204"/>
      </rPr>
      <t>чуждестранни лица</t>
    </r>
  </si>
  <si>
    <t>Вноска в бюджета на Европейския съюз</t>
  </si>
  <si>
    <t>ресурс на база брутен национален доход</t>
  </si>
  <si>
    <r>
      <t>ресурс на база</t>
    </r>
    <r>
      <rPr>
        <b/>
        <i/>
        <sz val="12"/>
        <rFont val="Times New Roman CYR"/>
        <family val="1"/>
        <charset val="204"/>
      </rPr>
      <t xml:space="preserve"> данък върху добавената стойност</t>
    </r>
  </si>
  <si>
    <t>корекция за Обединеното кралство</t>
  </si>
  <si>
    <t>традиционни собствени ресурси - мита</t>
  </si>
  <si>
    <t>традиционни собствени ресурси - такси върху производството на захар и изоглюкоза</t>
  </si>
  <si>
    <t>Здравно-осигурителни плащания</t>
  </si>
  <si>
    <t>Стипендии</t>
  </si>
  <si>
    <t>Пенсии</t>
  </si>
  <si>
    <t>Текущи трансфери, обезщетения и помощи за домакинствата</t>
  </si>
  <si>
    <r>
      <t xml:space="preserve">обезщетения и помощи по </t>
    </r>
    <r>
      <rPr>
        <b/>
        <i/>
        <sz val="12"/>
        <rFont val="Times New Roman CYR"/>
        <charset val="204"/>
      </rPr>
      <t>социалното осигуряване</t>
    </r>
  </si>
  <si>
    <r>
      <t xml:space="preserve">обезщетения и помощи по </t>
    </r>
    <r>
      <rPr>
        <b/>
        <i/>
        <sz val="12"/>
        <rFont val="Times New Roman CYR"/>
        <charset val="204"/>
      </rPr>
      <t>социалното подпомагане</t>
    </r>
  </si>
  <si>
    <r>
      <t xml:space="preserve">обезщетения и помощи по </t>
    </r>
    <r>
      <rPr>
        <b/>
        <i/>
        <sz val="12"/>
        <rFont val="Times New Roman CYR"/>
        <charset val="204"/>
      </rPr>
      <t>решение на общинския съвет</t>
    </r>
  </si>
  <si>
    <r>
      <t>текущи трансфери за домакинства от средства на</t>
    </r>
    <r>
      <rPr>
        <b/>
        <i/>
        <sz val="12"/>
        <rFont val="Times New Roman CYR"/>
        <charset val="204"/>
      </rPr>
      <t xml:space="preserve"> Европейския съюз</t>
    </r>
  </si>
  <si>
    <r>
      <t xml:space="preserve">текущи трансфери за домакинства по други </t>
    </r>
    <r>
      <rPr>
        <b/>
        <i/>
        <sz val="12"/>
        <rFont val="Times New Roman CYR"/>
        <charset val="204"/>
      </rPr>
      <t>международни програми и споразумения</t>
    </r>
  </si>
  <si>
    <r>
      <t>други</t>
    </r>
    <r>
      <rPr>
        <sz val="12"/>
        <rFont val="Times New Roman CYR"/>
        <family val="1"/>
        <charset val="204"/>
      </rPr>
      <t xml:space="preserve"> текущи трансфери за домакинствата</t>
    </r>
  </si>
  <si>
    <t>за текуща дейност</t>
  </si>
  <si>
    <r>
      <t xml:space="preserve">за осъществяване на </t>
    </r>
    <r>
      <rPr>
        <b/>
        <i/>
        <sz val="12"/>
        <rFont val="Times New Roman CYR"/>
        <family val="1"/>
        <charset val="204"/>
      </rPr>
      <t>болнична помощ</t>
    </r>
    <r>
      <rPr>
        <sz val="12"/>
        <rFont val="Times New Roman CYR"/>
        <family val="1"/>
        <charset val="204"/>
      </rPr>
      <t xml:space="preserve"> </t>
    </r>
  </si>
  <si>
    <r>
      <t>други</t>
    </r>
    <r>
      <rPr>
        <sz val="12"/>
        <rFont val="Times New Roman CYR"/>
        <family val="1"/>
        <charset val="204"/>
      </rPr>
      <t xml:space="preserve"> субсидии и плащания</t>
    </r>
  </si>
  <si>
    <t>Разходи за членски внос и участие в нетърговски организации и дейности</t>
  </si>
  <si>
    <t>Основен ремонт на дълготрайни материални активи</t>
  </si>
  <si>
    <t>Придобиване на дълготрайни материални активи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</si>
  <si>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компютри и хардуер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</si>
  <si>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сгради</t>
    </r>
  </si>
  <si>
    <t>предоставени трансфери от ДБ за БАН</t>
  </si>
  <si>
    <t>Трансфери между ЦБ и сметки за средствата от ЕС (нето)</t>
  </si>
  <si>
    <t>Трансфери между бюджети (нето)</t>
  </si>
  <si>
    <t>вътрешни трансфери в системата на първостепенния разпоредител (+/-)</t>
  </si>
  <si>
    <t>Трансфери между бюджети и сметки за средствата от ЕС (нето)</t>
  </si>
  <si>
    <t>Трансфери между сметки за средствата от ЕС (нето)</t>
  </si>
  <si>
    <t>Трансфери от/за държавни предприятия и други лица, включени в консолидираната фискална програма</t>
  </si>
  <si>
    <r>
      <t xml:space="preserve">Разчети с подведомствени разпоредители за плащания в </t>
    </r>
    <r>
      <rPr>
        <b/>
        <i/>
        <sz val="12"/>
        <rFont val="Times New Roman CYR"/>
        <charset val="204"/>
      </rPr>
      <t>СЕБРА</t>
    </r>
    <r>
      <rPr>
        <sz val="12"/>
        <rFont val="Times New Roman CYR"/>
        <family val="1"/>
        <charset val="204"/>
      </rPr>
      <t xml:space="preserve">  (-)</t>
    </r>
  </si>
  <si>
    <r>
      <t xml:space="preserve">Разчети с първостепенен разпоредител за плащания в </t>
    </r>
    <r>
      <rPr>
        <b/>
        <i/>
        <sz val="12"/>
        <rFont val="Times New Roman CYR"/>
        <charset val="204"/>
      </rPr>
      <t>СЕБРА</t>
    </r>
    <r>
      <rPr>
        <sz val="12"/>
        <rFont val="Times New Roman CYR"/>
        <family val="1"/>
        <charset val="204"/>
      </rPr>
      <t xml:space="preserve">  (+)</t>
    </r>
  </si>
  <si>
    <t>Трансфери за поети осигурителни вноски и данъци</t>
  </si>
  <si>
    <t>Временни безлихвени заеми между бюджети и сметки за средствата от ЕС (нето)</t>
  </si>
  <si>
    <t>наказателни лихви за данъци, мита и осигурителни вноски</t>
  </si>
  <si>
    <t>постъпления от продажба на квоти за емисии на парникови газове</t>
  </si>
  <si>
    <t>Разпределени към администратори от чужбина средства по международни програми и договори (-)</t>
  </si>
  <si>
    <t>разпределени към чужбина текущи трансфери по програми на Европейския съюз (-)</t>
  </si>
  <si>
    <t>разпределени към чужбина капиталови трансфери по програми на Европейския съюз (-)</t>
  </si>
  <si>
    <t>разпределени към чужбина текущи трансфери по програми на други държави (-)</t>
  </si>
  <si>
    <t>разпределени към чужбина капиталови трансфери по програми на други държави (-)</t>
  </si>
  <si>
    <t>разпределени към чужбина текущи трансфери по програми на други международни организации (-)</t>
  </si>
  <si>
    <t>разпределени към чужбина капиталови трансфери по програми на други международни организации  (-)</t>
  </si>
  <si>
    <t>разпределени към чужбина текущи трансфери по други чуждестранни дарения и помощи (-)</t>
  </si>
  <si>
    <t>разпределени към чужбина капиталови трансфери по други чуждестранни дарения и помощи (-)</t>
  </si>
  <si>
    <t>Платени данъци, такси и административни санкции</t>
  </si>
  <si>
    <t>платени държавни данъци, такси, наказателни лихви и административни санкции</t>
  </si>
  <si>
    <t>платени общински данъци, такси, наказателни лихви и административни санкции</t>
  </si>
  <si>
    <t>платени данъци, такси, наказателни лихви и административни санкции в чужбина</t>
  </si>
  <si>
    <t>Предоставени текущи и капиталови трансфери за чужбина</t>
  </si>
  <si>
    <r>
      <t>текущи</t>
    </r>
    <r>
      <rPr>
        <sz val="12"/>
        <rFont val="Times New Roman CYR"/>
        <family val="1"/>
        <charset val="204"/>
      </rPr>
      <t xml:space="preserve"> трансфери за чужбина</t>
    </r>
  </si>
  <si>
    <r>
      <t>капиталови</t>
    </r>
    <r>
      <rPr>
        <sz val="12"/>
        <rFont val="Times New Roman CYR"/>
        <family val="1"/>
        <charset val="204"/>
      </rPr>
      <t xml:space="preserve"> трансфери за чужбина</t>
    </r>
  </si>
  <si>
    <t>Трансфери от ЦБ за други бюджети (нето)</t>
  </si>
  <si>
    <r>
      <t xml:space="preserve">трансфери между ЦБ и </t>
    </r>
    <r>
      <rPr>
        <b/>
        <i/>
        <sz val="12"/>
        <rFont val="Times New Roman CYR"/>
        <family val="1"/>
        <charset val="204"/>
      </rPr>
      <t>бюджети по държавния бюджет</t>
    </r>
  </si>
  <si>
    <t>възстановени трансфери в ЦБ от бюджети на общини</t>
  </si>
  <si>
    <r>
      <t xml:space="preserve">целеви субсидии от ЦБ </t>
    </r>
    <r>
      <rPr>
        <b/>
        <i/>
        <sz val="12"/>
        <rFont val="Times New Roman CYR"/>
        <family val="1"/>
        <charset val="204"/>
      </rPr>
      <t>за капиталови разходи за общини</t>
    </r>
  </si>
  <si>
    <t>други целеви трансфери от ЦБ за общини</t>
  </si>
  <si>
    <r>
      <t>трансфери между ЦБ и</t>
    </r>
    <r>
      <rPr>
        <b/>
        <i/>
        <sz val="12"/>
        <rFont val="Times New Roman CYR"/>
        <family val="1"/>
        <charset val="204"/>
      </rPr>
      <t xml:space="preserve"> Държавното обществено осигуряване</t>
    </r>
  </si>
  <si>
    <r>
      <t>трансфери между ЦБ и</t>
    </r>
    <r>
      <rPr>
        <b/>
        <i/>
        <sz val="12"/>
        <rFont val="Times New Roman CYR"/>
        <family val="1"/>
        <charset val="204"/>
      </rPr>
      <t xml:space="preserve"> НЗОК</t>
    </r>
  </si>
  <si>
    <r>
      <t>трансфери между ЦБ и</t>
    </r>
    <r>
      <rPr>
        <b/>
        <i/>
        <sz val="12"/>
        <rFont val="Times New Roman CYR"/>
        <family val="1"/>
        <charset val="204"/>
      </rPr>
      <t xml:space="preserve"> БНТ</t>
    </r>
  </si>
  <si>
    <r>
      <t xml:space="preserve">трансфери между ЦБ и </t>
    </r>
    <r>
      <rPr>
        <b/>
        <i/>
        <sz val="12"/>
        <rFont val="Times New Roman CYR"/>
        <charset val="204"/>
      </rPr>
      <t>БНР</t>
    </r>
  </si>
  <si>
    <r>
      <t xml:space="preserve">трансфери между ЦБ и </t>
    </r>
    <r>
      <rPr>
        <b/>
        <i/>
        <sz val="12"/>
        <rFont val="Times New Roman CYR"/>
        <charset val="204"/>
      </rPr>
      <t>БТА</t>
    </r>
  </si>
  <si>
    <t>трансфери  между ЦБ и други бюджети</t>
  </si>
  <si>
    <t>Трансфери между бюджета на бюджетната организация и ЦБ (нето)</t>
  </si>
  <si>
    <r>
      <t>трансфери от/за ЦБ (+/</t>
    </r>
    <r>
      <rPr>
        <sz val="12"/>
        <color indexed="10"/>
        <rFont val="Times New Roman Cyr"/>
        <charset val="204"/>
      </rPr>
      <t>-</t>
    </r>
    <r>
      <rPr>
        <sz val="12"/>
        <rFont val="Times New Roman CYR"/>
        <family val="1"/>
        <charset val="204"/>
      </rPr>
      <t>)</t>
    </r>
  </si>
  <si>
    <t>получени от общини целеви субсидии от ЦБ за капиталови разходи (+)</t>
  </si>
  <si>
    <t>получени от общини целеви трансфери от ЦБ чрез  кодовете в СЕБРА 488 001 ххх-х</t>
  </si>
  <si>
    <r>
      <t xml:space="preserve">получени от общини целеви трансфери от ЦБ чрез кодове в СЕБРА </t>
    </r>
    <r>
      <rPr>
        <b/>
        <i/>
        <sz val="12"/>
        <color indexed="12"/>
        <rFont val="Times New Roman CYR"/>
      </rPr>
      <t xml:space="preserve">488 </t>
    </r>
    <r>
      <rPr>
        <b/>
        <i/>
        <sz val="12"/>
        <color indexed="16"/>
        <rFont val="Times New Roman CYR"/>
      </rPr>
      <t>002</t>
    </r>
    <r>
      <rPr>
        <b/>
        <i/>
        <sz val="12"/>
        <color indexed="12"/>
        <rFont val="Times New Roman CYR"/>
      </rPr>
      <t xml:space="preserve"> ххх-х</t>
    </r>
  </si>
  <si>
    <r>
      <t>възстановени</t>
    </r>
    <r>
      <rPr>
        <sz val="12"/>
        <rFont val="Times New Roman CYR"/>
        <charset val="204"/>
      </rPr>
      <t xml:space="preserve"> трансфери за ЦБ</t>
    </r>
  </si>
  <si>
    <t>предоставени трансфери от ДБ за държавните висши училища</t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</si>
  <si>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заеми от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(-)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</si>
  <si>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</t>
    </r>
    <r>
      <rPr>
        <b/>
        <i/>
        <sz val="12"/>
        <rFont val="Times New Roman CYR"/>
        <family val="1"/>
        <charset val="204"/>
      </rPr>
      <t xml:space="preserve"> банки и финансови институции от чужбина </t>
    </r>
    <r>
      <rPr>
        <i/>
        <sz val="12"/>
        <rFont val="Times New Roman CYR"/>
        <family val="1"/>
        <charset val="204"/>
      </rPr>
      <t>(+)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</si>
  <si>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b/>
        <i/>
        <sz val="12"/>
        <rFont val="Times New Roman CYR"/>
        <family val="1"/>
        <charset val="204"/>
      </rPr>
      <t xml:space="preserve"> банки и финансови институции от чужбина</t>
    </r>
    <r>
      <rPr>
        <i/>
        <sz val="12"/>
        <rFont val="Times New Roman CYR"/>
        <family val="1"/>
        <charset val="204"/>
      </rPr>
      <t xml:space="preserve"> (+)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</si>
  <si>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  <r>
      <rPr>
        <i/>
        <sz val="12"/>
        <rFont val="Times New Roman CYR"/>
        <family val="1"/>
        <charset val="204"/>
      </rPr>
      <t xml:space="preserve">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</si>
  <si>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  <r>
      <rPr>
        <i/>
        <sz val="12"/>
        <rFont val="Times New Roman CYR"/>
        <family val="1"/>
        <charset val="204"/>
      </rPr>
      <t xml:space="preserve"> (-)</t>
    </r>
  </si>
  <si>
    <r>
      <t>друго финансиране</t>
    </r>
    <r>
      <rPr>
        <sz val="12"/>
        <rFont val="Times New Roman CYR"/>
        <family val="1"/>
        <charset val="204"/>
      </rPr>
      <t xml:space="preserve"> от чужбина (+)</t>
    </r>
  </si>
  <si>
    <r>
      <t>други погашения и плащания</t>
    </r>
    <r>
      <rPr>
        <sz val="12"/>
        <rFont val="Times New Roman CYR"/>
        <family val="1"/>
        <charset val="204"/>
      </rPr>
      <t xml:space="preserve"> по финансиране от чужбина (-)</t>
    </r>
  </si>
  <si>
    <r>
      <t xml:space="preserve">Държавни (общински) ценни книжа емитирани на международните капиталови пазари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sz val="12"/>
        <color indexed="12"/>
        <rFont val="Times New Roman CYR"/>
        <family val="1"/>
        <charset val="204"/>
      </rPr>
      <t>(</t>
    </r>
    <r>
      <rPr>
        <b/>
        <sz val="12"/>
        <color indexed="12"/>
        <rFont val="Times New Roman CYR"/>
        <family val="1"/>
        <charset val="204"/>
      </rPr>
      <t>+/-</t>
    </r>
    <r>
      <rPr>
        <sz val="12"/>
        <color indexed="12"/>
        <rFont val="Times New Roman CYR"/>
        <family val="1"/>
        <charset val="204"/>
      </rPr>
      <t>)</t>
    </r>
  </si>
  <si>
    <r>
      <t>краткосрочни</t>
    </r>
    <r>
      <rPr>
        <sz val="12"/>
        <rFont val="Times New Roman CYR"/>
        <family val="1"/>
        <charset val="204"/>
      </rPr>
      <t xml:space="preserve">  ДЦК (ОбЦК) емитирани на международните капиталови пазари (+)</t>
    </r>
  </si>
  <si>
    <r>
      <t>дългосрочни</t>
    </r>
    <r>
      <rPr>
        <sz val="12"/>
        <rFont val="Times New Roman CYR"/>
        <family val="1"/>
        <charset val="204"/>
      </rPr>
      <t xml:space="preserve"> ДЦК (ОбЦК) емитирани на международните капиталови пазари (+)</t>
    </r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</si>
  <si>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 краткосрочни </t>
    </r>
    <r>
      <rPr>
        <sz val="12"/>
        <rFont val="Times New Roman CYR"/>
        <family val="1"/>
        <charset val="204"/>
      </rPr>
      <t>ДЦК (ОбЦК) емитирани на международните капиталови пазари (-)</t>
    </r>
  </si>
  <si>
    <t>разчети между първостепенни разпоредители за централизация на средства (+/-)</t>
  </si>
  <si>
    <t>разчети между първостепенни разпоредители за плащания в СЕБРА (+/-)</t>
  </si>
  <si>
    <t>събрани средства и извършени плащания от/за общински бюджети (+/-)</t>
  </si>
  <si>
    <t>събрани средства и извършени плащания от/за социалноосигурителни фондове (+/-)</t>
  </si>
  <si>
    <t>събрани средства и извършени плащания от/за други бюджети (+/-)</t>
  </si>
  <si>
    <t>събрани средства и извършени плащания от/за ЦБ (+/-)</t>
  </si>
  <si>
    <t>събрани средства и извършени плащания от/за бюджети по държавния бюджет (+/-)</t>
  </si>
  <si>
    <t>Национален осигрителен инститт - фонд "Гарантирани вземания на работници и служители"</t>
  </si>
  <si>
    <t>5600</t>
  </si>
  <si>
    <t>Национална здравноосигурителна каса</t>
  </si>
  <si>
    <t>5101</t>
  </si>
  <si>
    <t>Банско</t>
  </si>
  <si>
    <t>5102</t>
  </si>
  <si>
    <t>Белица</t>
  </si>
  <si>
    <t>5103</t>
  </si>
  <si>
    <t>Благоевград</t>
  </si>
  <si>
    <t>5104</t>
  </si>
  <si>
    <t>Гоце Делчев</t>
  </si>
  <si>
    <t>5105</t>
  </si>
  <si>
    <t>Гърмен</t>
  </si>
  <si>
    <t>5106</t>
  </si>
  <si>
    <t>Кресна</t>
  </si>
  <si>
    <t>5107</t>
  </si>
  <si>
    <t>Петрич</t>
  </si>
  <si>
    <t>5108</t>
  </si>
  <si>
    <t>Разлог</t>
  </si>
  <si>
    <t>5109</t>
  </si>
  <si>
    <t>Сандански</t>
  </si>
  <si>
    <t>5110</t>
  </si>
  <si>
    <t>капиталови помощи и дарения от други международни организации</t>
  </si>
  <si>
    <t>други текущи помощи и дарения от чужбина</t>
  </si>
  <si>
    <t>други капиталови помощи и дарения  от чужбина</t>
  </si>
  <si>
    <t>разходи за договорни санкции и неустойки, съдебни обезщетения и разноски</t>
  </si>
  <si>
    <r>
      <t>Разходи за лихви по заеми от</t>
    </r>
    <r>
      <rPr>
        <b/>
        <i/>
        <sz val="12"/>
        <rFont val="Times New Roman CYR"/>
        <family val="1"/>
        <charset val="204"/>
      </rPr>
      <t xml:space="preserve"> банки в страната</t>
    </r>
  </si>
  <si>
    <t>придобиване на програмни продукти и лицензи за програмни продукти</t>
  </si>
  <si>
    <t>други възстановени в ЦБ трансфери от бюджети</t>
  </si>
  <si>
    <t>Предоставени субсидии от държавния бюджет за БАН и държавните висши училища (нето)</t>
  </si>
  <si>
    <t>получени от държавните висши училища  трансфери от ДБ (+)</t>
  </si>
  <si>
    <t>получени от БАН трансфери от ДБ (+)</t>
  </si>
  <si>
    <t>трансфери от/за сметки за чужди средства - предоставени трансфери (-)</t>
  </si>
  <si>
    <t>Суми по разчети за поети осигурителни вноски и данъци</t>
  </si>
  <si>
    <t>4. Помощи и дарения от чужбина</t>
  </si>
  <si>
    <t>текущи помощи и дарения от Европейския съюз</t>
  </si>
  <si>
    <t>капиталови помощи и дарения от други държави</t>
  </si>
  <si>
    <t>§§ 83; 85 - 88; 92-02; 93</t>
  </si>
  <si>
    <t>§§ 83; 85 - 86 и 92-02</t>
  </si>
  <si>
    <t>5907</t>
  </si>
  <si>
    <t>Черноочене</t>
  </si>
  <si>
    <t>6001</t>
  </si>
  <si>
    <t>Бобовдол</t>
  </si>
  <si>
    <t>6002</t>
  </si>
  <si>
    <t>Бобошево</t>
  </si>
  <si>
    <t>6003</t>
  </si>
  <si>
    <t>Дупница</t>
  </si>
  <si>
    <t>6004</t>
  </si>
  <si>
    <t>Кочериново</t>
  </si>
  <si>
    <t>6005</t>
  </si>
  <si>
    <t>Кюстендил</t>
  </si>
  <si>
    <t>6006</t>
  </si>
  <si>
    <t>Невестино</t>
  </si>
  <si>
    <t>6007</t>
  </si>
  <si>
    <t>Рила</t>
  </si>
  <si>
    <t>6008</t>
  </si>
  <si>
    <t>Сапарева баня</t>
  </si>
  <si>
    <t>6009</t>
  </si>
  <si>
    <t>Трекляно</t>
  </si>
  <si>
    <t>6101</t>
  </si>
  <si>
    <t>Априлци</t>
  </si>
  <si>
    <t>6102</t>
  </si>
  <si>
    <t>Летница</t>
  </si>
  <si>
    <t>6103</t>
  </si>
  <si>
    <t>Ловеч</t>
  </si>
  <si>
    <t>6104</t>
  </si>
  <si>
    <t>Луковит</t>
  </si>
  <si>
    <t>6105</t>
  </si>
  <si>
    <t>Тетевен</t>
  </si>
  <si>
    <t>6106</t>
  </si>
  <si>
    <t>Троян</t>
  </si>
  <si>
    <t>6107</t>
  </si>
  <si>
    <t>Угърчин</t>
  </si>
  <si>
    <t>6108</t>
  </si>
  <si>
    <t>Ябланица</t>
  </si>
  <si>
    <t>6201</t>
  </si>
  <si>
    <t>Берковица</t>
  </si>
  <si>
    <t>6202</t>
  </si>
  <si>
    <t>Бойчиновци</t>
  </si>
  <si>
    <t>6203</t>
  </si>
  <si>
    <t>Брусарци</t>
  </si>
  <si>
    <t>6204</t>
  </si>
  <si>
    <t>Вълчедръм</t>
  </si>
  <si>
    <t>6205</t>
  </si>
  <si>
    <t>Вършец</t>
  </si>
  <si>
    <t>6206</t>
  </si>
  <si>
    <t>Георги Дамяново</t>
  </si>
  <si>
    <t>6207</t>
  </si>
  <si>
    <t>Лом</t>
  </si>
  <si>
    <t>6208</t>
  </si>
  <si>
    <t>Медковец</t>
  </si>
  <si>
    <t>6209</t>
  </si>
  <si>
    <t>Монтана</t>
  </si>
  <si>
    <t>6210</t>
  </si>
  <si>
    <t>Чипровци</t>
  </si>
  <si>
    <t>6211</t>
  </si>
  <si>
    <t>Якимово</t>
  </si>
  <si>
    <t>6301</t>
  </si>
  <si>
    <t>Батак</t>
  </si>
  <si>
    <t>6302</t>
  </si>
  <si>
    <t>Белово</t>
  </si>
  <si>
    <t>6303</t>
  </si>
  <si>
    <t>Брацигово</t>
  </si>
  <si>
    <t>6304</t>
  </si>
  <si>
    <t>Велинград</t>
  </si>
  <si>
    <t>6305</t>
  </si>
  <si>
    <t>Лесичово</t>
  </si>
  <si>
    <t>6306</t>
  </si>
  <si>
    <t>Пазарджик</t>
  </si>
  <si>
    <t>6307</t>
  </si>
  <si>
    <t>Панагюрище</t>
  </si>
  <si>
    <t>6308</t>
  </si>
  <si>
    <t>Пещера</t>
  </si>
  <si>
    <t>6309</t>
  </si>
  <si>
    <t>Ракитово</t>
  </si>
  <si>
    <t>6310</t>
  </si>
  <si>
    <t>Септември</t>
  </si>
  <si>
    <t>6311</t>
  </si>
  <si>
    <t>Стрелча</t>
  </si>
  <si>
    <t>6401</t>
  </si>
  <si>
    <t>Брезник</t>
  </si>
  <si>
    <t>6402</t>
  </si>
  <si>
    <t>Земен</t>
  </si>
  <si>
    <t>6403</t>
  </si>
  <si>
    <t>Ковачевци</t>
  </si>
  <si>
    <t>6404</t>
  </si>
  <si>
    <t>Перник</t>
  </si>
  <si>
    <t>6405</t>
  </si>
  <si>
    <t>Радомир</t>
  </si>
  <si>
    <t>6406</t>
  </si>
  <si>
    <t>Трън</t>
  </si>
  <si>
    <t>6501</t>
  </si>
  <si>
    <t>Белене</t>
  </si>
  <si>
    <t>6502</t>
  </si>
  <si>
    <t>Гулянци</t>
  </si>
  <si>
    <t>6503</t>
  </si>
  <si>
    <t>Долна Митрополия</t>
  </si>
  <si>
    <t>6504</t>
  </si>
  <si>
    <t>Долни Дъбник</t>
  </si>
  <si>
    <t>6505</t>
  </si>
  <si>
    <t>Искър</t>
  </si>
  <si>
    <t>6506</t>
  </si>
  <si>
    <t>Левски</t>
  </si>
  <si>
    <t>6507</t>
  </si>
  <si>
    <t>Никопол</t>
  </si>
  <si>
    <t>6508</t>
  </si>
  <si>
    <t>Плевен</t>
  </si>
  <si>
    <t>6509</t>
  </si>
  <si>
    <t>Пордим</t>
  </si>
  <si>
    <t>6510</t>
  </si>
  <si>
    <t>Червен бряг</t>
  </si>
  <si>
    <t>6511</t>
  </si>
  <si>
    <t>Кнежа</t>
  </si>
  <si>
    <t>6601</t>
  </si>
  <si>
    <t>Асеновград</t>
  </si>
  <si>
    <t>6602</t>
  </si>
  <si>
    <t>Брезово</t>
  </si>
  <si>
    <t>6603</t>
  </si>
  <si>
    <t>Калояново</t>
  </si>
  <si>
    <t>6604</t>
  </si>
  <si>
    <t>Карлово</t>
  </si>
  <si>
    <t>6605</t>
  </si>
  <si>
    <t>Кричим</t>
  </si>
  <si>
    <t>6606</t>
  </si>
  <si>
    <t>Лъки</t>
  </si>
  <si>
    <t>6607</t>
  </si>
  <si>
    <t>Марица</t>
  </si>
  <si>
    <t>6608</t>
  </si>
  <si>
    <t>Перущица</t>
  </si>
  <si>
    <t>6609</t>
  </si>
  <si>
    <t>Пловдив</t>
  </si>
  <si>
    <t>6610</t>
  </si>
  <si>
    <t>Първомай</t>
  </si>
  <si>
    <t>6611</t>
  </si>
  <si>
    <t>Раковски</t>
  </si>
  <si>
    <t>6612</t>
  </si>
  <si>
    <t>Родопи</t>
  </si>
  <si>
    <t>6613</t>
  </si>
  <si>
    <t>Садово</t>
  </si>
  <si>
    <t>6614</t>
  </si>
  <si>
    <t>Стамболийски</t>
  </si>
  <si>
    <t>6615</t>
  </si>
  <si>
    <t>Съединение</t>
  </si>
  <si>
    <t>6616</t>
  </si>
  <si>
    <t>Хисаря</t>
  </si>
  <si>
    <t>6617</t>
  </si>
  <si>
    <t>Куклен</t>
  </si>
  <si>
    <t>6618</t>
  </si>
  <si>
    <t>Сопот</t>
  </si>
  <si>
    <t>6701</t>
  </si>
  <si>
    <t>Завет</t>
  </si>
  <si>
    <t>6702</t>
  </si>
  <si>
    <t>Исперих</t>
  </si>
  <si>
    <t>6703</t>
  </si>
  <si>
    <t>Кубрат</t>
  </si>
  <si>
    <t>6704</t>
  </si>
  <si>
    <t>Лозница</t>
  </si>
  <si>
    <t>6705</t>
  </si>
  <si>
    <t>Разград</t>
  </si>
  <si>
    <t>6706</t>
  </si>
  <si>
    <t>Самуил</t>
  </si>
  <si>
    <t>6707</t>
  </si>
  <si>
    <t>Цар Калоян</t>
  </si>
  <si>
    <t>6801</t>
  </si>
  <si>
    <t>Борово</t>
  </si>
  <si>
    <t>6802</t>
  </si>
  <si>
    <t>6803</t>
  </si>
  <si>
    <t>Ветово</t>
  </si>
  <si>
    <t>6804</t>
  </si>
  <si>
    <t>Две могили</t>
  </si>
  <si>
    <t>6805</t>
  </si>
  <si>
    <t>Иваново</t>
  </si>
  <si>
    <t>6806</t>
  </si>
  <si>
    <t>Русе</t>
  </si>
  <si>
    <t>6807</t>
  </si>
  <si>
    <t>Сливо поле</t>
  </si>
  <si>
    <t>6808</t>
  </si>
  <si>
    <t>Ценово</t>
  </si>
  <si>
    <t>6901</t>
  </si>
  <si>
    <t>Алфатар</t>
  </si>
  <si>
    <t>6902</t>
  </si>
  <si>
    <t>Главиница</t>
  </si>
  <si>
    <t>6903</t>
  </si>
  <si>
    <t>Дулово</t>
  </si>
  <si>
    <t>6904</t>
  </si>
  <si>
    <t>Кайнарджа</t>
  </si>
  <si>
    <t>6905</t>
  </si>
  <si>
    <t>Силистра</t>
  </si>
  <si>
    <t>6906</t>
  </si>
  <si>
    <t>Ситово</t>
  </si>
  <si>
    <t>6907</t>
  </si>
  <si>
    <t>Тутракан</t>
  </si>
  <si>
    <t>7001</t>
  </si>
  <si>
    <t>Котел</t>
  </si>
  <si>
    <t>7002</t>
  </si>
  <si>
    <t>Нова Загора</t>
  </si>
  <si>
    <t>7003</t>
  </si>
  <si>
    <t>Сливен</t>
  </si>
  <si>
    <t>7004</t>
  </si>
  <si>
    <t>Твърдица</t>
  </si>
  <si>
    <t>7101</t>
  </si>
  <si>
    <t>Баните</t>
  </si>
  <si>
    <t>7102</t>
  </si>
  <si>
    <t>Борино</t>
  </si>
  <si>
    <t>7103</t>
  </si>
  <si>
    <t>Девин</t>
  </si>
  <si>
    <t>7104</t>
  </si>
  <si>
    <t>Доспат</t>
  </si>
  <si>
    <t>7105</t>
  </si>
  <si>
    <t>Златоград</t>
  </si>
  <si>
    <t>7106</t>
  </si>
  <si>
    <t>Мадан</t>
  </si>
  <si>
    <t>7107</t>
  </si>
  <si>
    <t>Неделино</t>
  </si>
  <si>
    <t>7108</t>
  </si>
  <si>
    <t>Рудозем</t>
  </si>
  <si>
    <t>7109</t>
  </si>
  <si>
    <t>Смолян</t>
  </si>
  <si>
    <t>7110</t>
  </si>
  <si>
    <t>Чепеларе</t>
  </si>
  <si>
    <t>7201</t>
  </si>
  <si>
    <t>Район Банкя</t>
  </si>
  <si>
    <t>7202</t>
  </si>
  <si>
    <t>Район Витоша</t>
  </si>
  <si>
    <t>7203</t>
  </si>
  <si>
    <t xml:space="preserve">Район Възраждане </t>
  </si>
  <si>
    <t>7204</t>
  </si>
  <si>
    <t>Район Връбница</t>
  </si>
  <si>
    <t>7205</t>
  </si>
  <si>
    <t>Район Илинден</t>
  </si>
  <si>
    <t>7206</t>
  </si>
  <si>
    <t>Район Искър</t>
  </si>
  <si>
    <t>7207</t>
  </si>
  <si>
    <t>Район Изгрев</t>
  </si>
  <si>
    <t>7208</t>
  </si>
  <si>
    <t>Район Красна Поляна</t>
  </si>
  <si>
    <t>7209</t>
  </si>
  <si>
    <t xml:space="preserve">2.3 Глоби, санкции и наказателни лихви </t>
  </si>
  <si>
    <t xml:space="preserve">2.4  Други неданъчни приходи </t>
  </si>
  <si>
    <t xml:space="preserve"> - получени трансфери (+)</t>
  </si>
  <si>
    <t xml:space="preserve"> - предоставени трансфери (-)</t>
  </si>
  <si>
    <t>- предоставени трансфери (-)</t>
  </si>
  <si>
    <t>- получени трансфери (+)</t>
  </si>
  <si>
    <t>обща субсидия и други трансфери за държавни дейности от ЦБ за общини</t>
  </si>
  <si>
    <r>
      <t xml:space="preserve">обща </t>
    </r>
    <r>
      <rPr>
        <b/>
        <i/>
        <sz val="12"/>
        <rFont val="Times New Roman CYR"/>
        <family val="1"/>
        <charset val="204"/>
      </rPr>
      <t>изравнителна</t>
    </r>
    <r>
      <rPr>
        <sz val="12"/>
        <rFont val="Times New Roman CYR"/>
        <family val="1"/>
        <charset val="204"/>
      </rPr>
      <t xml:space="preserve"> субсидия и други трансфери за местни дейности от ЦБ</t>
    </r>
    <r>
      <rPr>
        <b/>
        <i/>
        <sz val="12"/>
        <rFont val="Times New Roman CYR"/>
        <family val="1"/>
        <charset val="204"/>
      </rPr>
      <t xml:space="preserve"> за общини</t>
    </r>
  </si>
  <si>
    <t>Временни безлихвени заеми от/за държавни предприятия и други сметки, включени в консолидираната фискална програма (нето)</t>
  </si>
  <si>
    <t>ОТЧЕТ  ЗА  КАСОВОТО  ИЗПЪЛНЕНИЕ  НА  БЮДЖЕТА 
ПО ПЪЛНА ЕДИННА БЮДЖЕТНА КЛАСИФИКАЦИЯ</t>
  </si>
  <si>
    <t>ФОРМУЛЯР   Б - 1</t>
  </si>
  <si>
    <t>3. Помощи и  дарения от страната</t>
  </si>
  <si>
    <t>Помощи и дарения от страната</t>
  </si>
  <si>
    <r>
      <t>текущи</t>
    </r>
    <r>
      <rPr>
        <sz val="12"/>
        <rFont val="Times New Roman CYR"/>
        <family val="1"/>
        <charset val="204"/>
      </rPr>
      <t xml:space="preserve"> помощи и дарения </t>
    </r>
    <r>
      <rPr>
        <b/>
        <i/>
        <sz val="12"/>
        <rFont val="Times New Roman CYR"/>
        <family val="1"/>
        <charset val="204"/>
      </rPr>
      <t>от страната</t>
    </r>
  </si>
  <si>
    <r>
      <t>капиталови</t>
    </r>
    <r>
      <rPr>
        <sz val="12"/>
        <rFont val="Times New Roman CYR"/>
        <family val="1"/>
        <charset val="204"/>
      </rPr>
      <t xml:space="preserve"> помощи и дарения </t>
    </r>
    <r>
      <rPr>
        <b/>
        <i/>
        <sz val="12"/>
        <rFont val="Times New Roman CYR"/>
        <charset val="204"/>
      </rPr>
      <t>от страната</t>
    </r>
  </si>
  <si>
    <t>Помощи и дарения от чужбина</t>
  </si>
  <si>
    <t>капиталови помощи и дарения от Европейския съюз</t>
  </si>
  <si>
    <t>текущи помощи и дарения от други държави</t>
  </si>
  <si>
    <t>текущи помощи и дарения от други международни организации</t>
  </si>
  <si>
    <t>4. Приватизация</t>
  </si>
  <si>
    <t>§ 65</t>
  </si>
  <si>
    <t xml:space="preserve">             нетни приходи от продажба на услуги, стоки и продукция</t>
  </si>
  <si>
    <t>3. Осигурителни вноски</t>
  </si>
  <si>
    <t>в т. ч. временни безлихвени заеми</t>
  </si>
  <si>
    <t>в т. ч. трансфери за отчислени приходи</t>
  </si>
  <si>
    <t xml:space="preserve">в т. ч. </t>
  </si>
  <si>
    <t>под.§ 24-01</t>
  </si>
  <si>
    <t>под.§ 24-04</t>
  </si>
  <si>
    <t>под.§§ 24-05 и 24-06</t>
  </si>
  <si>
    <t>§§ 25 - 27</t>
  </si>
  <si>
    <t xml:space="preserve">§§ 25 - 28; 29-69/29-70 и 29-92 </t>
  </si>
  <si>
    <t>под.§;57-01</t>
  </si>
  <si>
    <t>§§ 74 - 78</t>
  </si>
  <si>
    <t>под.§§ 80-11/80-12; 80-31/80-32; 80-51/80-52 и 80-97</t>
  </si>
  <si>
    <t>под.§§ 80-17/80-18; 80-37/80-38; 80-57/80-58; 80-80 и 80-98;</t>
  </si>
  <si>
    <t>под. § 92-01</t>
  </si>
  <si>
    <t>под. §§ 95-21и 95-22</t>
  </si>
  <si>
    <t>под. §§ 95-28/95-29 и 95-49</t>
  </si>
  <si>
    <t>под. § 71-01 и § 72-01</t>
  </si>
  <si>
    <t xml:space="preserve">под. § 71-02 и § 72-02 </t>
  </si>
  <si>
    <t xml:space="preserve"> § 73</t>
  </si>
  <si>
    <t>под. § 79-01</t>
  </si>
  <si>
    <t>под. § 79-02</t>
  </si>
  <si>
    <t>под. §§ 95-01 до 95-06</t>
  </si>
  <si>
    <t>под. §§ 95-07 до 95-13</t>
  </si>
  <si>
    <t>под. § 95-14</t>
  </si>
  <si>
    <t xml:space="preserve">            остатък в лв.равн. по валутни сметки и каса в чужбина от предх. период </t>
  </si>
  <si>
    <t xml:space="preserve">§§ 01 - 20  </t>
  </si>
  <si>
    <t>§§ 43 - 45; 49</t>
  </si>
  <si>
    <t>§§ 51 - 54</t>
  </si>
  <si>
    <t>§ 55</t>
  </si>
  <si>
    <t xml:space="preserve">11. Депозити и сметки консолидирани в "Единната сметка" от предх. период </t>
  </si>
  <si>
    <t>под. §§ 96-01 до 96-03</t>
  </si>
  <si>
    <t>12. Депозити и сметки консолидирани в "Единната сметка" в края на периода</t>
  </si>
  <si>
    <t>под. §§ 96-07 до 96-09</t>
  </si>
  <si>
    <t xml:space="preserve">13. Касови операции, депозити, покупко-продажба на валута и сетълмент операции </t>
  </si>
  <si>
    <t>§ 33</t>
  </si>
  <si>
    <t xml:space="preserve">VI. Финансиране </t>
  </si>
  <si>
    <t xml:space="preserve">V. Дефицит / излишък = I - II +III + IV </t>
  </si>
  <si>
    <t xml:space="preserve">          постъпления от продажби на държавния резерв (-)</t>
  </si>
  <si>
    <t>(-)под.§ 40-71</t>
  </si>
  <si>
    <t>§ 40 с изключение на под.§ 40-71</t>
  </si>
  <si>
    <t>ФОРМУЛЯР   ЕС - 1</t>
  </si>
  <si>
    <t>ОТЧЕТ ЗА КАСОВОТО ИЗПЪЛНЕНИЕ НА СМЕТКИТЕ ЗА ЧУЖДИ СРЕДСТВА НА БЮДЖЕТИНИТЕ ОРГАНИЗАЦИИ ПО ПЪЛНА ЕДИННА БЮДЖЕТНА КЛАСИФИКАЦИЯ</t>
  </si>
  <si>
    <t>ИЗБЕРЕТЕ ДЕЙНОСТ</t>
  </si>
  <si>
    <r>
      <t>101</t>
    </r>
    <r>
      <rPr>
        <i/>
        <sz val="12"/>
        <rFont val="Times New Roman CYR"/>
        <family val="1"/>
        <charset val="204"/>
      </rPr>
      <t xml:space="preserve"> Централни държавни органи</t>
    </r>
  </si>
  <si>
    <r>
      <t>103</t>
    </r>
    <r>
      <rPr>
        <i/>
        <sz val="12"/>
        <rFont val="Times New Roman CYR"/>
        <family val="1"/>
        <charset val="204"/>
      </rPr>
      <t xml:space="preserve"> Централни държавни органи по образованието</t>
    </r>
  </si>
  <si>
    <t>104 Централни държавни органи по здравеопазването</t>
  </si>
  <si>
    <t>105 Централни държавни органи по социалното осигуряването</t>
  </si>
  <si>
    <t>106 Централни държавни органи по регионалното развитие и благоустройство</t>
  </si>
  <si>
    <t>107 Централни държавни органи по културата и спорта</t>
  </si>
  <si>
    <t>108 Централни държавни органи по икономическите дейности и услуги</t>
  </si>
  <si>
    <t>111 Контролни органи</t>
  </si>
  <si>
    <t>115 Управление, контрол и регулиране на външните работи</t>
  </si>
  <si>
    <t>116 Посолства, консулства, представителства и мисии в чужбина</t>
  </si>
  <si>
    <t>117 Държавни и общински служби и дейности по изборите</t>
  </si>
  <si>
    <t>121 Областни администрации</t>
  </si>
  <si>
    <t>122 Общинска администрация</t>
  </si>
  <si>
    <t xml:space="preserve">123 Общински съвети </t>
  </si>
  <si>
    <t>125 Членове на Европейския парламент от Република България</t>
  </si>
  <si>
    <t>128 Международни програми и споразумения, дарения и помощи от чужбина</t>
  </si>
  <si>
    <t>139 Други изпълнителни и законодателни органи</t>
  </si>
  <si>
    <t>141 Статистически институт,служби и дейности,социологически проучвания и анкети</t>
  </si>
  <si>
    <t>142 Общоикономическо и социално програмиране и прогнозиране</t>
  </si>
  <si>
    <t>143 Регистрация и контрол на чуждестранните инвестиции</t>
  </si>
  <si>
    <t>144 Служби и дейности за връзки с българите в чужбина</t>
  </si>
  <si>
    <t>145 Служби и дейности за подпомагане на бежанците</t>
  </si>
  <si>
    <t>146 Управление и администриране на получена чуждестранна помощ</t>
  </si>
  <si>
    <t>147 Управление на държавния резерв и военновременните запаси</t>
  </si>
  <si>
    <t>148 Управление на гражд.администрация и административнообслужване на населението</t>
  </si>
  <si>
    <t>149 Други общи служби</t>
  </si>
  <si>
    <t>151 Ликвидационна комисия за закрити бюджетни организации</t>
  </si>
  <si>
    <t>158 Международни програми и споразумения, дарения и помощи от чужбина</t>
  </si>
  <si>
    <t>161 Организация и управление на научните изследвания и дейности</t>
  </si>
  <si>
    <t>162 Научноизследователско дело</t>
  </si>
  <si>
    <t>163 Научноизследователски институти и центрове</t>
  </si>
  <si>
    <t>168 Международни програми и споразумения, дарения и помощи от чужбина</t>
  </si>
  <si>
    <t>179 Други дейности на науката</t>
  </si>
  <si>
    <t>201 Дейности по отбраната</t>
  </si>
  <si>
    <t>205 Участие на Република България в НАТО</t>
  </si>
  <si>
    <t>206 Мироопазващи мисии в чужбина</t>
  </si>
  <si>
    <t>215 Приложни научни изследвания в областта на отбраната</t>
  </si>
  <si>
    <t>218 Международни програми и споразумения, дарения и помощи от чужбина</t>
  </si>
  <si>
    <t>219 Други дейности по отбраната</t>
  </si>
  <si>
    <t>221 Полиция и вътрешен ред</t>
  </si>
  <si>
    <t>222 Национална служба за охрана</t>
  </si>
  <si>
    <t>224 Противопожарна охрана</t>
  </si>
  <si>
    <t>225 Приложни научни изследвания в областта на вътрешния ред и сигурност</t>
  </si>
  <si>
    <t>228 Международни програми и споразумения, дарения и помощи от чужбина</t>
  </si>
  <si>
    <t>239 Други дейности по вътрешната сигурност</t>
  </si>
  <si>
    <t>241 Висш съдебен съвет</t>
  </si>
  <si>
    <t>242 Върховен административен съд</t>
  </si>
  <si>
    <t>243 Върховен касационен съд</t>
  </si>
  <si>
    <t>244 Прокуратура</t>
  </si>
  <si>
    <t>245 Национална следствена служба</t>
  </si>
  <si>
    <t>246 Съдилища</t>
  </si>
  <si>
    <t>247 Окръжни следствени служби</t>
  </si>
  <si>
    <t>248 Инспекторат към Висшия съдебен съвет</t>
  </si>
  <si>
    <t>249 Национален институт на правосъдието</t>
  </si>
  <si>
    <t>258 Международни програми и споразумения, дарения и помощи от чужбина</t>
  </si>
  <si>
    <t>259 Други дейности на съдебната власт</t>
  </si>
  <si>
    <t>261 Места за лишаване от свобода</t>
  </si>
  <si>
    <t>268 Международни програми и споразумения, дарения и помощи от чужбина</t>
  </si>
  <si>
    <t>279 Други дейности на администрацията на затворите</t>
  </si>
  <si>
    <t>281 Неотложна дейност по защита на населението и националното стопанство</t>
  </si>
  <si>
    <t>282 Отбранително-мобилизационна подготовка, поддържане на запаси и мощности</t>
  </si>
  <si>
    <t>283 Превантивна дейност за намаляване на вредните последствия от бедствия и аварии</t>
  </si>
  <si>
    <t>284 Ликвидиране на последици от стихийни бедствия и производствени аварии</t>
  </si>
  <si>
    <t>285 Доброволни формирования за защита при бедствия</t>
  </si>
  <si>
    <t>288 Международни програми и споразумения, дарения и помощи от чужбина</t>
  </si>
  <si>
    <t>289 Други дейности за защита на населението при стихийни бедствия и аварии</t>
  </si>
  <si>
    <t>301 Управление, контрол, регулиране и лицензиране на дейности по образованието</t>
  </si>
  <si>
    <t>318 Подготвителна група в училище</t>
  </si>
  <si>
    <t>324 Спортни училища</t>
  </si>
  <si>
    <t>332 Общежития</t>
  </si>
  <si>
    <t>333 Ученически почивни лагери</t>
  </si>
  <si>
    <t>349 Приложни научни изследвания в областта на образованието</t>
  </si>
  <si>
    <t>359 Други дейности за децата</t>
  </si>
  <si>
    <t>369 Други дейности за младежта</t>
  </si>
  <si>
    <t>388 Международни програми и споразумения, дарения и помощи от чужбина</t>
  </si>
  <si>
    <t>389 Други дейности по образованието</t>
  </si>
  <si>
    <t>401 Управление, контрол и регулиране на дейности по здравеопазването</t>
  </si>
  <si>
    <t xml:space="preserve">412 Многопрофилни болници за активно лечение </t>
  </si>
  <si>
    <t xml:space="preserve">415 Домове за медико-социални грижи </t>
  </si>
  <si>
    <t>418 Психиатрични болници</t>
  </si>
  <si>
    <t>429 Центрове за спешна медицинска помощ</t>
  </si>
  <si>
    <t>433 Рехабилитация</t>
  </si>
  <si>
    <t>436 Национални центрове</t>
  </si>
  <si>
    <t>437 Здравен кабинет в детски градини и училища</t>
  </si>
  <si>
    <t>450 Преобразувани лечебни заведения</t>
  </si>
  <si>
    <t>451 Плащания за първична извънболнична медицинска помощ</t>
  </si>
  <si>
    <t>452 Плащания за специализирана извънболнична медицинска помощ</t>
  </si>
  <si>
    <t>453 Плащания за дентална помощ</t>
  </si>
  <si>
    <t>454 Плащания за медико-диагностична дейност</t>
  </si>
  <si>
    <t>456 Плащания за болнична медицинска помощ</t>
  </si>
  <si>
    <t>465 Приложни научни изследвания в областта на здравеопазването</t>
  </si>
  <si>
    <t>467 Национални програми</t>
  </si>
  <si>
    <t>468 Международни програми и споразумения, дарения и помощи от чужбина</t>
  </si>
  <si>
    <t>469 Други дейности по здравеопазването</t>
  </si>
  <si>
    <t>501 Пенсии</t>
  </si>
  <si>
    <t>511 Помощи по Закона за семейните помощи за деца</t>
  </si>
  <si>
    <t>512 Помощи по Закона за социално подпомагане</t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</si>
  <si>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дългосрочни</t>
    </r>
    <r>
      <rPr>
        <sz val="12"/>
        <rFont val="Times New Roman CYR"/>
        <family val="1"/>
        <charset val="204"/>
      </rPr>
      <t xml:space="preserve"> ДЦК (ОбЦК) емитирани на международните капиталови пазари (-)</t>
    </r>
  </si>
  <si>
    <t>Получени погашения по предоставени кредити на други държави (+)</t>
  </si>
  <si>
    <r>
      <t xml:space="preserve">Заеми от банки и други лица в страната - </t>
    </r>
    <r>
      <rPr>
        <b/>
        <i/>
        <sz val="12"/>
        <color indexed="12"/>
        <rFont val="Times New Roman CYR"/>
        <family val="1"/>
        <charset val="204"/>
      </rPr>
      <t xml:space="preserve">нето </t>
    </r>
    <r>
      <rPr>
        <sz val="12"/>
        <color indexed="12"/>
        <rFont val="Times New Roman CYR"/>
        <family val="1"/>
        <charset val="204"/>
      </rPr>
      <t>(</t>
    </r>
    <r>
      <rPr>
        <b/>
        <i/>
        <sz val="12"/>
        <color indexed="12"/>
        <rFont val="Times New Roman CYR"/>
        <family val="1"/>
        <charset val="204"/>
      </rPr>
      <t>+</t>
    </r>
    <r>
      <rPr>
        <b/>
        <sz val="12"/>
        <color indexed="12"/>
        <rFont val="Times New Roman CYR"/>
        <family val="1"/>
        <charset val="204"/>
      </rPr>
      <t>/</t>
    </r>
    <r>
      <rPr>
        <i/>
        <sz val="12"/>
        <color indexed="12"/>
        <rFont val="Times New Roman CYR"/>
        <family val="1"/>
        <charset val="204"/>
      </rPr>
      <t>-</t>
    </r>
    <r>
      <rPr>
        <sz val="12"/>
        <color indexed="12"/>
        <rFont val="Times New Roman CYR"/>
        <family val="1"/>
        <charset val="204"/>
      </rPr>
      <t>)</t>
    </r>
  </si>
  <si>
    <r>
      <t>получени краткосрочни заеми</t>
    </r>
    <r>
      <rPr>
        <sz val="12"/>
        <rFont val="Times New Roman CYR"/>
        <family val="1"/>
        <charset val="204"/>
      </rPr>
      <t xml:space="preserve"> от банки в страната (+)</t>
    </r>
  </si>
  <si>
    <r>
      <t xml:space="preserve">получени дългосрочни заеми </t>
    </r>
    <r>
      <rPr>
        <sz val="12"/>
        <rFont val="Times New Roman CYR"/>
        <family val="1"/>
        <charset val="204"/>
      </rPr>
      <t>от банки в страната (+)</t>
    </r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</si>
  <si>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краткосрочни заеми</t>
    </r>
    <r>
      <rPr>
        <sz val="12"/>
        <rFont val="Times New Roman CYR"/>
        <family val="1"/>
        <charset val="204"/>
      </rPr>
      <t xml:space="preserve"> от банки в страната (-)</t>
    </r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</si>
  <si>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дългосрочни заеми </t>
    </r>
    <r>
      <rPr>
        <sz val="12"/>
        <rFont val="Times New Roman CYR"/>
        <family val="1"/>
        <charset val="204"/>
      </rPr>
      <t>от банки в страната (-)</t>
    </r>
  </si>
  <si>
    <t>получени краткосрочни заеми от други лица  в страната (+)</t>
  </si>
  <si>
    <t>получени дългосрочни заеми от други лица в страната (+)</t>
  </si>
  <si>
    <t>погашения по краткосрочни заеми от други лица в страната (-)</t>
  </si>
  <si>
    <t>погашения по дългосрочни заеми от други лица в страната (-)</t>
  </si>
  <si>
    <t>Емисии на държавни (общински) ценни книжа (+)</t>
  </si>
  <si>
    <r>
      <t xml:space="preserve">емисии на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държавни (общински) ценни книжа (+)</t>
    </r>
  </si>
  <si>
    <r>
      <t xml:space="preserve">емисии на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(+)</t>
    </r>
  </si>
  <si>
    <r>
      <t>целеви</t>
    </r>
    <r>
      <rPr>
        <sz val="12"/>
        <rFont val="Times New Roman CYR"/>
        <family val="1"/>
        <charset val="204"/>
      </rPr>
      <t xml:space="preserve"> емисии на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(+)</t>
    </r>
  </si>
  <si>
    <t>Погашения на държавни (общински) ценни книжа (-)</t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</si>
  <si>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държавни (общински) ценни книжа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</si>
  <si>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</si>
  <si>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целеви емисии на 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</si>
  <si>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ДЦК</t>
    </r>
    <r>
      <rPr>
        <sz val="12"/>
        <rFont val="Times New Roman CYR"/>
        <family val="1"/>
        <charset val="204"/>
      </rPr>
      <t xml:space="preserve">, емитирани </t>
    </r>
    <r>
      <rPr>
        <b/>
        <i/>
        <sz val="12"/>
        <rFont val="Times New Roman CYR"/>
        <family val="1"/>
        <charset val="204"/>
      </rPr>
      <t xml:space="preserve">за структурната реформа </t>
    </r>
    <r>
      <rPr>
        <i/>
        <sz val="12"/>
        <rFont val="Times New Roman CYR"/>
        <family val="1"/>
        <charset val="204"/>
      </rPr>
      <t>(-)</t>
    </r>
  </si>
  <si>
    <t>IV. Вноска в бюджета на ЕС</t>
  </si>
  <si>
    <t xml:space="preserve">§§ 30 - 31; 32; 60 - 67; 69; 74 - 78 </t>
  </si>
  <si>
    <t>§§ 32; 61- 67;  74 - 78</t>
  </si>
  <si>
    <r>
      <t>покупка</t>
    </r>
    <r>
      <rPr>
        <sz val="12"/>
        <rFont val="Times New Roman CYR"/>
        <family val="1"/>
        <charset val="204"/>
      </rPr>
      <t xml:space="preserve"> на държавни (общински) ценни книжа </t>
    </r>
    <r>
      <rPr>
        <b/>
        <i/>
        <sz val="12"/>
        <rFont val="Times New Roman CYR"/>
        <family val="1"/>
        <charset val="204"/>
      </rPr>
      <t>на първичния пазар</t>
    </r>
    <r>
      <rPr>
        <sz val="12"/>
        <rFont val="Times New Roman CYR"/>
        <family val="1"/>
        <charset val="204"/>
      </rPr>
      <t xml:space="preserve"> (-)</t>
    </r>
  </si>
  <si>
    <r>
      <t>покупка</t>
    </r>
    <r>
      <rPr>
        <sz val="12"/>
        <rFont val="Times New Roman CYR"/>
        <family val="1"/>
        <charset val="204"/>
      </rPr>
      <t xml:space="preserve"> на държавни (общински) ценни книжа </t>
    </r>
    <r>
      <rPr>
        <b/>
        <i/>
        <sz val="12"/>
        <rFont val="Times New Roman CYR"/>
        <family val="1"/>
        <charset val="204"/>
      </rPr>
      <t>на вторичния пазар</t>
    </r>
    <r>
      <rPr>
        <sz val="12"/>
        <rFont val="Times New Roman CYR"/>
        <family val="1"/>
        <charset val="204"/>
      </rPr>
      <t xml:space="preserve"> (-)</t>
    </r>
  </si>
  <si>
    <r>
      <t>продажба</t>
    </r>
    <r>
      <rPr>
        <sz val="12"/>
        <rFont val="Times New Roman CYR"/>
        <family val="1"/>
        <charset val="204"/>
      </rPr>
      <t xml:space="preserve"> на държавни (общински) ценни книжа (+)</t>
    </r>
  </si>
  <si>
    <r>
      <t>получени погашения</t>
    </r>
    <r>
      <rPr>
        <sz val="12"/>
        <rFont val="Times New Roman CYR"/>
        <family val="1"/>
        <charset val="204"/>
      </rPr>
      <t xml:space="preserve"> по държавни (общински) ценни книжа (+)</t>
    </r>
  </si>
  <si>
    <r>
      <t xml:space="preserve">Операции с други ценни книжа и финансови активи за управление на ликвидността - </t>
    </r>
    <r>
      <rPr>
        <b/>
        <i/>
        <sz val="12"/>
        <color indexed="12"/>
        <rFont val="Times New Roman CYR"/>
        <family val="1"/>
        <charset val="204"/>
      </rPr>
      <t xml:space="preserve">нето </t>
    </r>
    <r>
      <rPr>
        <sz val="12"/>
        <color indexed="12"/>
        <rFont val="Times New Roman CYR"/>
        <family val="1"/>
        <charset val="204"/>
      </rPr>
      <t>(</t>
    </r>
    <r>
      <rPr>
        <b/>
        <i/>
        <sz val="12"/>
        <color indexed="12"/>
        <rFont val="Times New Roman CYR"/>
        <family val="1"/>
        <charset val="204"/>
      </rPr>
      <t>+</t>
    </r>
    <r>
      <rPr>
        <sz val="12"/>
        <color indexed="12"/>
        <rFont val="Times New Roman CYR"/>
        <family val="1"/>
        <charset val="204"/>
      </rPr>
      <t>/</t>
    </r>
    <r>
      <rPr>
        <b/>
        <i/>
        <sz val="12"/>
        <color indexed="12"/>
        <rFont val="Times New Roman CYR"/>
        <family val="1"/>
        <charset val="204"/>
      </rPr>
      <t>-</t>
    </r>
    <r>
      <rPr>
        <sz val="12"/>
        <color indexed="12"/>
        <rFont val="Times New Roman CYR"/>
        <family val="1"/>
        <charset val="204"/>
      </rPr>
      <t>)</t>
    </r>
  </si>
  <si>
    <r>
      <t xml:space="preserve">с </t>
    </r>
    <r>
      <rPr>
        <b/>
        <i/>
        <sz val="12"/>
        <rFont val="Times New Roman CYR"/>
        <family val="1"/>
        <charset val="204"/>
      </rPr>
      <t>чуждестранни</t>
    </r>
    <r>
      <rPr>
        <sz val="12"/>
        <rFont val="Times New Roman CYR"/>
        <family val="1"/>
        <charset val="204"/>
      </rPr>
      <t xml:space="preserve"> ценни книжа и финасови активи (+/-)</t>
    </r>
  </si>
  <si>
    <r>
      <t xml:space="preserve">с ценни книжа и финансови активи </t>
    </r>
    <r>
      <rPr>
        <b/>
        <i/>
        <sz val="12"/>
        <rFont val="Times New Roman CYR"/>
        <family val="1"/>
        <charset val="204"/>
      </rPr>
      <t>на местни лица /резиденти/</t>
    </r>
    <r>
      <rPr>
        <sz val="12"/>
        <rFont val="Times New Roman CYR"/>
        <family val="1"/>
        <charset val="204"/>
      </rPr>
      <t xml:space="preserve"> (+/-)</t>
    </r>
  </si>
  <si>
    <r>
      <t xml:space="preserve">Друго финансиране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sz val="12"/>
        <color indexed="12"/>
        <rFont val="Times New Roman CYR"/>
        <family val="1"/>
        <charset val="204"/>
      </rPr>
      <t>(</t>
    </r>
    <r>
      <rPr>
        <b/>
        <sz val="12"/>
        <color indexed="12"/>
        <rFont val="Times New Roman CYR"/>
        <family val="1"/>
        <charset val="204"/>
      </rPr>
      <t>+/-</t>
    </r>
    <r>
      <rPr>
        <sz val="12"/>
        <color indexed="12"/>
        <rFont val="Times New Roman CYR"/>
        <family val="1"/>
        <charset val="204"/>
      </rPr>
      <t>)</t>
    </r>
  </si>
  <si>
    <r>
      <t xml:space="preserve">чужди средства </t>
    </r>
    <r>
      <rPr>
        <sz val="12"/>
        <rFont val="Times New Roman CYR"/>
        <family val="1"/>
        <charset val="204"/>
      </rPr>
      <t>от други лица (небюджетни предприятия и физически лица) (+/-)</t>
    </r>
  </si>
  <si>
    <r>
      <t xml:space="preserve">плащания </t>
    </r>
    <r>
      <rPr>
        <sz val="12"/>
        <rFont val="Times New Roman CYR"/>
        <charset val="204"/>
      </rPr>
      <t xml:space="preserve">за сметка на Европейския съюз - </t>
    </r>
    <r>
      <rPr>
        <b/>
        <i/>
        <sz val="12"/>
        <rFont val="Times New Roman CYR"/>
        <charset val="204"/>
      </rPr>
      <t>директни плащания на земеделски производители (-)</t>
    </r>
  </si>
  <si>
    <t>626 Пречистване на отпадъчните води от населените места</t>
  </si>
  <si>
    <t>627 Управление на дейностите по отпадъците</t>
  </si>
  <si>
    <t>628 Международни програми и споразумения, дарения и помощи от чужбина</t>
  </si>
  <si>
    <t>629 Други дейности по опазване на околната среда</t>
  </si>
  <si>
    <t>701 Дейности по почивното дело и социалния отдих</t>
  </si>
  <si>
    <t>708 Международни програми и споразумения, дарения и помощи от чужбина</t>
  </si>
  <si>
    <t>711 Управление, контрол и регулиране на дейностите по спорта</t>
  </si>
  <si>
    <t>712 Детски и специализирани спортни школи</t>
  </si>
  <si>
    <t>713 Спорт за всички</t>
  </si>
  <si>
    <t>714 Спортни бази за спорт за всички</t>
  </si>
  <si>
    <t>718 Международни програми и споразумения, дарения и помощи от чужбина</t>
  </si>
  <si>
    <t>719 Други дейности по спорта и физическата култура</t>
  </si>
  <si>
    <t>731 Управление, контрол и регулиране на дейностите по културата</t>
  </si>
  <si>
    <t>732 Културни дейности</t>
  </si>
  <si>
    <t>733 Български културни институти в чужбина</t>
  </si>
  <si>
    <t>735 Театри</t>
  </si>
  <si>
    <t>736 Оперно - филхармонични дружества и опери</t>
  </si>
  <si>
    <t>737 Оркестри и ансамбли</t>
  </si>
  <si>
    <t>738 Читалища</t>
  </si>
  <si>
    <t>739 Музеи, худ. галерии, паметници на културата и етногр. комплекси с национален и регионален харакер</t>
  </si>
  <si>
    <t>740 Музеи, художествени галерии, паметници на културата и етнографски комплекси с местен харакер</t>
  </si>
  <si>
    <t>741 Радиотранслационни възли</t>
  </si>
  <si>
    <t>742 Радио</t>
  </si>
  <si>
    <t>743 Телевизия</t>
  </si>
  <si>
    <t>744 Филмотечно и фонотечно дело</t>
  </si>
  <si>
    <t>745 Обредни домове и зали</t>
  </si>
  <si>
    <t>746 Зоопаркове</t>
  </si>
  <si>
    <t>747 Държавен архив и териториални архиви</t>
  </si>
  <si>
    <t>748 Подпомагане развитието на културата</t>
  </si>
  <si>
    <t>751 Библиотеки с национален и регионален характер</t>
  </si>
  <si>
    <t>752 Градски библиотеки</t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</si>
  <si>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по текущи банкови </t>
    </r>
    <r>
      <rPr>
        <b/>
        <i/>
        <sz val="12"/>
        <rFont val="Times New Roman CYR"/>
        <family val="1"/>
        <charset val="204"/>
      </rPr>
      <t>сметки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</si>
  <si>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по срочни </t>
    </r>
    <r>
      <rPr>
        <b/>
        <i/>
        <sz val="12"/>
        <rFont val="Times New Roman CYR"/>
        <family val="1"/>
        <charset val="204"/>
      </rPr>
      <t>депозити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</si>
  <si>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по предоставени </t>
    </r>
    <r>
      <rPr>
        <b/>
        <i/>
        <sz val="12"/>
        <rFont val="Times New Roman CYR"/>
        <family val="1"/>
        <charset val="204"/>
      </rPr>
      <t>заеми</t>
    </r>
    <r>
      <rPr>
        <sz val="12"/>
        <rFont val="Times New Roman CYR"/>
        <family val="1"/>
        <charset val="204"/>
      </rPr>
      <t xml:space="preserve"> в страната и чужбина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</si>
  <si>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от предприятия по </t>
    </r>
    <r>
      <rPr>
        <b/>
        <i/>
        <sz val="12"/>
        <rFont val="Times New Roman CYR"/>
        <family val="1"/>
        <charset val="204"/>
      </rPr>
      <t>преоформен държавен дълг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</si>
  <si>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 и отстъпки</t>
    </r>
    <r>
      <rPr>
        <sz val="12"/>
        <rFont val="Times New Roman CYR"/>
        <family val="1"/>
        <charset val="204"/>
      </rPr>
      <t xml:space="preserve"> от държавни и общински ценни книжа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</si>
  <si>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 и отстъпки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дългови ценни книжа</t>
    </r>
    <r>
      <rPr>
        <sz val="12"/>
        <rFont val="Times New Roman CYR"/>
        <family val="1"/>
        <charset val="204"/>
      </rPr>
      <t xml:space="preserve"> на </t>
    </r>
    <r>
      <rPr>
        <b/>
        <i/>
        <sz val="12"/>
        <rFont val="Times New Roman CYR"/>
        <family val="1"/>
        <charset val="204"/>
      </rPr>
      <t>местни и чуждестранни лица</t>
    </r>
  </si>
  <si>
    <r>
      <t>лихви</t>
    </r>
    <r>
      <rPr>
        <sz val="12"/>
        <rFont val="Times New Roman CYR"/>
        <family val="1"/>
        <charset val="204"/>
      </rPr>
      <t xml:space="preserve"> по срочни </t>
    </r>
    <r>
      <rPr>
        <b/>
        <i/>
        <sz val="12"/>
        <rFont val="Times New Roman CYR"/>
        <family val="1"/>
        <charset val="204"/>
      </rPr>
      <t>депозити за сметка на централния бюджет (+/-)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</si>
  <si>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други лихви</t>
    </r>
  </si>
  <si>
    <t>Държавни такси</t>
  </si>
  <si>
    <t>такси за административни и други услуги и дейности</t>
  </si>
  <si>
    <t>334 Повишаване на квалификацията</t>
  </si>
  <si>
    <t>336 Столове</t>
  </si>
  <si>
    <t>341 Академии, университети и висши училища</t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</si>
  <si>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 xml:space="preserve">общежития </t>
    </r>
    <r>
      <rPr>
        <sz val="12"/>
        <rFont val="Times New Roman CYR"/>
        <family val="1"/>
        <charset val="204"/>
      </rPr>
      <t>и други по образованието</t>
    </r>
  </si>
  <si>
    <r>
      <t xml:space="preserve">за </t>
    </r>
    <r>
      <rPr>
        <b/>
        <i/>
        <sz val="12"/>
        <rFont val="Times New Roman CYR"/>
        <family val="1"/>
        <charset val="204"/>
      </rPr>
      <t>технически услуги</t>
    </r>
  </si>
  <si>
    <r>
      <t xml:space="preserve">за </t>
    </r>
    <r>
      <rPr>
        <b/>
        <i/>
        <sz val="12"/>
        <rFont val="Times New Roman CYR"/>
        <family val="1"/>
        <charset val="204"/>
      </rPr>
      <t>административни услуги</t>
    </r>
  </si>
  <si>
    <r>
      <t xml:space="preserve">за </t>
    </r>
    <r>
      <rPr>
        <b/>
        <i/>
        <sz val="12"/>
        <rFont val="Times New Roman CYR"/>
        <family val="1"/>
        <charset val="204"/>
      </rPr>
      <t>откупуване на гробни места</t>
    </r>
  </si>
  <si>
    <r>
      <t>за</t>
    </r>
    <r>
      <rPr>
        <b/>
        <i/>
        <sz val="12"/>
        <rFont val="Times New Roman CYR"/>
        <family val="1"/>
        <charset val="204"/>
      </rPr>
      <t xml:space="preserve"> притежаване на куче</t>
    </r>
  </si>
  <si>
    <r>
      <t>други</t>
    </r>
    <r>
      <rPr>
        <sz val="12"/>
        <rFont val="Times New Roman CYR"/>
        <family val="1"/>
        <charset val="204"/>
      </rPr>
      <t xml:space="preserve"> общински такси</t>
    </r>
  </si>
  <si>
    <t>Глоби, санкции и наказателни лихви</t>
  </si>
  <si>
    <r>
      <t>конфискувани средства</t>
    </r>
    <r>
      <rPr>
        <sz val="12"/>
        <rFont val="Times New Roman CYR"/>
        <family val="1"/>
        <charset val="204"/>
      </rPr>
      <t xml:space="preserve"> и приходи от продажби на конфискувани и придобити от залог вещи</t>
    </r>
  </si>
  <si>
    <r>
      <t>глоби</t>
    </r>
    <r>
      <rPr>
        <sz val="12"/>
        <rFont val="Times New Roman CYR"/>
        <family val="1"/>
        <charset val="204"/>
      </rPr>
      <t>,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санкции, неустойки, наказателни лихви, обезщетения и начети</t>
    </r>
  </si>
  <si>
    <r>
      <t>реализирани курсови разлики</t>
    </r>
    <r>
      <rPr>
        <sz val="12"/>
        <rFont val="Times New Roman CYR"/>
        <family val="1"/>
        <charset val="204"/>
      </rPr>
      <t xml:space="preserve"> от валутни операции (нето) (+/-)</t>
    </r>
  </si>
  <si>
    <r>
      <t>получени</t>
    </r>
    <r>
      <rPr>
        <b/>
        <i/>
        <sz val="12"/>
        <rFont val="Times New Roman CYR"/>
        <family val="1"/>
        <charset val="204"/>
      </rPr>
      <t xml:space="preserve"> застрахователни обезщетения за ДМА</t>
    </r>
  </si>
  <si>
    <r>
      <t>получени</t>
    </r>
    <r>
      <rPr>
        <b/>
        <i/>
        <sz val="12"/>
        <rFont val="Times New Roman CYR"/>
        <family val="1"/>
        <charset val="204"/>
      </rPr>
      <t xml:space="preserve"> други застрахователни обезщетения</t>
    </r>
  </si>
  <si>
    <r>
      <t>други</t>
    </r>
    <r>
      <rPr>
        <sz val="12"/>
        <rFont val="Times New Roman CYR"/>
        <family val="1"/>
        <charset val="204"/>
      </rPr>
      <t xml:space="preserve"> неданъчни приходи</t>
    </r>
  </si>
  <si>
    <t xml:space="preserve">Внесени ДДС и други данъци върху продажбите </t>
  </si>
  <si>
    <r>
      <t xml:space="preserve">внесен </t>
    </r>
    <r>
      <rPr>
        <b/>
        <i/>
        <sz val="12"/>
        <rFont val="Times New Roman CYR"/>
        <family val="1"/>
        <charset val="204"/>
      </rPr>
      <t>ДДС</t>
    </r>
    <r>
      <rPr>
        <sz val="12"/>
        <rFont val="Times New Roman CYR"/>
        <family val="1"/>
        <charset val="204"/>
      </rPr>
      <t xml:space="preserve"> (-)</t>
    </r>
  </si>
  <si>
    <r>
      <t xml:space="preserve">внесен </t>
    </r>
    <r>
      <rPr>
        <i/>
        <sz val="12"/>
        <rFont val="Times New Roman CYR"/>
        <charset val="204"/>
      </rPr>
      <t>данък върху приходите от стопанска дейност</t>
    </r>
    <r>
      <rPr>
        <sz val="12"/>
        <rFont val="Times New Roman CYR"/>
        <family val="1"/>
        <charset val="204"/>
      </rPr>
      <t xml:space="preserve"> на бюджетните предприятия (-)</t>
    </r>
  </si>
  <si>
    <r>
      <t xml:space="preserve">внесени </t>
    </r>
    <r>
      <rPr>
        <b/>
        <i/>
        <sz val="12"/>
        <rFont val="Times New Roman CYR"/>
        <family val="1"/>
        <charset val="204"/>
      </rPr>
      <t>други данъци</t>
    </r>
    <r>
      <rPr>
        <sz val="12"/>
        <rFont val="Times New Roman CYR"/>
        <family val="1"/>
        <charset val="204"/>
      </rPr>
      <t xml:space="preserve">,такси и вноски </t>
    </r>
    <r>
      <rPr>
        <b/>
        <i/>
        <sz val="12"/>
        <rFont val="Times New Roman CYR"/>
        <family val="1"/>
        <charset val="204"/>
      </rPr>
      <t>върху продажбите</t>
    </r>
    <r>
      <rPr>
        <sz val="12"/>
        <rFont val="Times New Roman CYR"/>
        <family val="1"/>
        <charset val="204"/>
      </rPr>
      <t xml:space="preserve"> (-)</t>
    </r>
  </si>
  <si>
    <t>Постъпления от продажба на нефинансови активи (без 40-71)</t>
  </si>
  <si>
    <r>
      <t xml:space="preserve">постъпления от продажба на </t>
    </r>
    <r>
      <rPr>
        <b/>
        <i/>
        <sz val="12"/>
        <rFont val="Times New Roman CYR"/>
        <family val="1"/>
        <charset val="204"/>
      </rPr>
      <t>компютри и хардуер</t>
    </r>
  </si>
  <si>
    <t>в т. ч. стипендии</t>
  </si>
  <si>
    <t xml:space="preserve">7.Субсидии </t>
  </si>
  <si>
    <t>8. Придобиване на нeфинансови актииви</t>
  </si>
  <si>
    <t>9. Капиталови трансфери</t>
  </si>
  <si>
    <t xml:space="preserve">10. Прираст на държавния резерв и изкупуване на земеделска продукция </t>
  </si>
  <si>
    <t>11. Резерв за непредвидини и неотложни разходи</t>
  </si>
  <si>
    <t>§ 40</t>
  </si>
  <si>
    <t>под. § 98-30</t>
  </si>
  <si>
    <t xml:space="preserve">            в т. ч. покупко-продажба на валута (+/-) </t>
  </si>
  <si>
    <t>513 Помощи по Закона за интеграция на хората с увреждания</t>
  </si>
  <si>
    <t>514 Помощи за диагностика и лечение на социално слаби лица</t>
  </si>
  <si>
    <t>515 Помощи по Закона за закрила на детето</t>
  </si>
  <si>
    <t>516 Помощи по Закона за ветераните от войните</t>
  </si>
  <si>
    <t>517 Помощи по Закона за военноинвалидите и военнопострадалите</t>
  </si>
  <si>
    <t>518 Социални помощи и обезщетения по международни програми, помощи и дарения</t>
  </si>
  <si>
    <t>519 Други помощи и обезщетения</t>
  </si>
  <si>
    <t>521 Служби по социалното осигуряване (ДОО и др.)</t>
  </si>
  <si>
    <t>522 Дирекции за социално подпомагане</t>
  </si>
  <si>
    <t>524 Домашен социален патронаж</t>
  </si>
  <si>
    <t>525 Клубове на пенсионера, инвалида и др.</t>
  </si>
  <si>
    <t>526 Центрове за обществена подкрепа</t>
  </si>
  <si>
    <t>527 Звена "Майка и бебе"</t>
  </si>
  <si>
    <t>528 Център за работа с деца на улицата</t>
  </si>
  <si>
    <t>529 Кризисен център</t>
  </si>
  <si>
    <t>530 Център за настаняване от семеен тип</t>
  </si>
  <si>
    <t>531 Дейности за предотвратяване на трудови злополуки и професионални болести</t>
  </si>
  <si>
    <t>532 Програми за временна заетост</t>
  </si>
  <si>
    <t>533 Други програми и дейности за осигуряване на заетост</t>
  </si>
  <si>
    <t>534 Наблюдавани жилища</t>
  </si>
  <si>
    <t>535 Преходни жилища</t>
  </si>
  <si>
    <t>538 Програми за закрила на детето</t>
  </si>
  <si>
    <t>540 Домове за стари хора</t>
  </si>
  <si>
    <t>541 Домове за възрастни хора с увреждания</t>
  </si>
  <si>
    <t>545 Социален учебно-професионален център</t>
  </si>
  <si>
    <t>546 Домове за деца</t>
  </si>
  <si>
    <t>547 Център за временно настаняване</t>
  </si>
  <si>
    <t>548 Дневни центрове за стари хора</t>
  </si>
  <si>
    <t>550 Центрове за социална рехабилитация и интеграция</t>
  </si>
  <si>
    <t>551 Дневни центрове за лица с увреждания</t>
  </si>
  <si>
    <t>553 Приюти</t>
  </si>
  <si>
    <t>554 Защитени жилища</t>
  </si>
  <si>
    <t>556 Приложни научни изследвания в областта на социалното осигуряване и подпомагане</t>
  </si>
  <si>
    <t>561 Социален асистент</t>
  </si>
  <si>
    <t>562 Личен асистент</t>
  </si>
  <si>
    <t>588 Международни програми и споразумения, дарения и помощи от чужбина</t>
  </si>
  <si>
    <t>589 Други служби и дейности по социалното осигуряване, подпомагане и заетостта</t>
  </si>
  <si>
    <t>601 Управление, контрол и регулиране на дейностите по жил. строителство и териториално развитие</t>
  </si>
  <si>
    <t>602 Служби по кадастър, геодезия и регистрация на недвижимата собственост</t>
  </si>
  <si>
    <t>603 Водоснабдяване и канализация</t>
  </si>
  <si>
    <t>604 Осветление на улици и площади</t>
  </si>
  <si>
    <t>605 Бани и перални</t>
  </si>
  <si>
    <t>606 Изграждане, ремонт и поддържане на уличната мрежа</t>
  </si>
  <si>
    <t>618 Международни програми и споразумения, дарения и помощи от чужбина</t>
  </si>
  <si>
    <t>619 Други дейности по жилищното строителство, благоустройството и регионалното развитие</t>
  </si>
  <si>
    <t>621 Управление, контрол и регулиране на дейностите по опазване на околната среда</t>
  </si>
  <si>
    <t>622 Озеленяване</t>
  </si>
  <si>
    <t>623 Чистота</t>
  </si>
  <si>
    <t>624 Геозащита</t>
  </si>
  <si>
    <t>625 Приложни и научни изследвания  в областта на опазване на околната среда</t>
  </si>
  <si>
    <r>
      <t xml:space="preserve">изплатени суми от </t>
    </r>
    <r>
      <rPr>
        <b/>
        <i/>
        <sz val="12"/>
        <rFont val="Times New Roman CYR"/>
        <family val="1"/>
        <charset val="204"/>
      </rPr>
      <t>СБКО за облекло и други</t>
    </r>
    <r>
      <rPr>
        <sz val="12"/>
        <rFont val="Times New Roman CYR"/>
        <family val="1"/>
        <charset val="204"/>
      </rPr>
      <t xml:space="preserve"> на персонала, с характер на възнаграждение</t>
    </r>
  </si>
  <si>
    <r>
      <t>обезщетения</t>
    </r>
    <r>
      <rPr>
        <sz val="12"/>
        <rFont val="Times New Roman CYR"/>
        <family val="1"/>
        <charset val="204"/>
      </rPr>
      <t xml:space="preserve"> за персонала, с характер на възнаграждение</t>
    </r>
  </si>
  <si>
    <r>
      <t>други</t>
    </r>
    <r>
      <rPr>
        <sz val="12"/>
        <rFont val="Times New Roman CYR"/>
        <family val="1"/>
        <charset val="204"/>
      </rPr>
      <t>плащания и възнаграждения</t>
    </r>
  </si>
  <si>
    <t>трансфери от МТСП по програми за осигуряване на заетост (+/-)</t>
  </si>
  <si>
    <t>835 Дейности по железопътния транспорт</t>
  </si>
  <si>
    <t>836 Дейности по въздушния транспорт</t>
  </si>
  <si>
    <t>837 Дейности по водния транспорт</t>
  </si>
  <si>
    <t>838 Управление, контрол и регулиране на дейностите по комуникациите</t>
  </si>
  <si>
    <t>839 Пощи и далекосъобщения</t>
  </si>
  <si>
    <t>845 Приложни и научни изследвания  в областта на транспорта и съобщенията</t>
  </si>
  <si>
    <t>848 Международни програми и споразумения, дарения и помощи от чужбина</t>
  </si>
  <si>
    <t>849 Други дейности по транспорта,пътищата,пощите и далекосъобщенията</t>
  </si>
  <si>
    <t>851 Управление, контрол и регулиране на дейностите по промишлеността</t>
  </si>
  <si>
    <t>852 Управление, контрол и регулиране на дейностите по строителството</t>
  </si>
  <si>
    <t>853 Международни програми и споразумения, дарения и помощи от чужбина</t>
  </si>
  <si>
    <t>855 Приложни и научни изследвания  в областта на промишлеността и строителството</t>
  </si>
  <si>
    <t>858 Други дейности по промишлеността</t>
  </si>
  <si>
    <t>859 Други дейности по строителството</t>
  </si>
  <si>
    <t>861 Управление, контрол и регулиране на дейностите по туризма</t>
  </si>
  <si>
    <t>862 Туристически бази</t>
  </si>
  <si>
    <t>863 Специализирани спортно-туристически школи</t>
  </si>
  <si>
    <t>864 Международни програми и споразумения, дарения и помощи от чужбина</t>
  </si>
  <si>
    <t>865 Други дейности по туризма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</si>
  <si>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друго оборудване, машини и съоръжения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</si>
  <si>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транспортни средства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</si>
  <si>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стопански инвентар</t>
    </r>
  </si>
  <si>
    <r>
      <t xml:space="preserve">изграждане на </t>
    </r>
    <r>
      <rPr>
        <b/>
        <i/>
        <sz val="12"/>
        <rFont val="Times New Roman CYR"/>
        <family val="1"/>
        <charset val="204"/>
      </rPr>
      <t>инфраструктурни обекти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</si>
  <si>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други ДМА</t>
    </r>
  </si>
  <si>
    <t>Придобиване на нематериални дълготрайни активи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</si>
  <si>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</si>
  <si>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872 Дворци, резиденции и стопанства</t>
  </si>
  <si>
    <t>873 Оздравителни програми за предприятия в изолация и ликвидация</t>
  </si>
  <si>
    <t>875 Органи и дейности по приватизация</t>
  </si>
  <si>
    <t>876 Органи по стандартизация и метрология</t>
  </si>
  <si>
    <t>877 Патентно дело</t>
  </si>
  <si>
    <t>878 Приюти за безстопанствени животни</t>
  </si>
  <si>
    <t>885 Приложни и научни изследвания  в други дейности по икономиката</t>
  </si>
  <si>
    <t>888 Структурни реформи</t>
  </si>
  <si>
    <t>897 Международни програми и споразумения, дарения и помощи от чужбина</t>
  </si>
  <si>
    <t>898 Други дейности по икономиката</t>
  </si>
  <si>
    <t>910 Разходи за лихви</t>
  </si>
  <si>
    <t>997 Други разходи некласифицирани по другите функции</t>
  </si>
  <si>
    <t xml:space="preserve">998 Резерв </t>
  </si>
  <si>
    <t xml:space="preserve">ИЗБЕРЕТЕ ОПЕРАТИВНА ПРОГРАМА </t>
  </si>
  <si>
    <t>КФ - ОП "ТРАНСПОРТ"</t>
  </si>
  <si>
    <t>98101</t>
  </si>
  <si>
    <t>КФ - ОП "ОКОЛНА СРЕДА"</t>
  </si>
  <si>
    <t>98102</t>
  </si>
  <si>
    <t>ЕФРР - ОП "ТРАНСПОРТ"</t>
  </si>
  <si>
    <t>98201</t>
  </si>
  <si>
    <t>ЕФРР - ОП "РЕГИОНАЛНО РАЗВИТИЕ"</t>
  </si>
  <si>
    <t>98202</t>
  </si>
  <si>
    <t>ЕФРР - ОП "КОНКУРЕНТНОСПОСОБНОСТ"</t>
  </si>
  <si>
    <t>98204</t>
  </si>
  <si>
    <t>ЕФРР - ОП "ОКОЛНА СРЕДА"</t>
  </si>
  <si>
    <t>98205</t>
  </si>
  <si>
    <t>ЕФРР - ОП "ТЕХНИЧЕСКА ПОМОЩ"</t>
  </si>
  <si>
    <t>98210</t>
  </si>
  <si>
    <t>ЕСФ - ОП "ЧОВЕШКИ РЕСУРСИ"</t>
  </si>
  <si>
    <t>98301</t>
  </si>
  <si>
    <t>ЕСФ - ОП "АДМИНИСТРАТИВЕН КАПАЦИТЕТ"</t>
  </si>
  <si>
    <t>98302</t>
  </si>
  <si>
    <t>0100</t>
  </si>
  <si>
    <t>Народно събрание</t>
  </si>
  <si>
    <t>0200</t>
  </si>
  <si>
    <t>Администрация на президентството</t>
  </si>
  <si>
    <t>0300</t>
  </si>
  <si>
    <t xml:space="preserve">Министерски съвет </t>
  </si>
  <si>
    <t>0400</t>
  </si>
  <si>
    <t>Конституционен съд</t>
  </si>
  <si>
    <t>0500</t>
  </si>
  <si>
    <t>Сметна палата</t>
  </si>
  <si>
    <t>0600</t>
  </si>
  <si>
    <t>Висш съдебен съвет</t>
  </si>
  <si>
    <t>1000</t>
  </si>
  <si>
    <t>Министерство на финансите</t>
  </si>
  <si>
    <t>1100</t>
  </si>
  <si>
    <t>Министерство на външните работи</t>
  </si>
  <si>
    <t>1200</t>
  </si>
  <si>
    <t>Министерство на отбраната</t>
  </si>
  <si>
    <t>1300</t>
  </si>
  <si>
    <t>Министерство на вътрешните работи</t>
  </si>
  <si>
    <t>1400</t>
  </si>
  <si>
    <t>Министерство на правосъдието</t>
  </si>
  <si>
    <t>1500</t>
  </si>
  <si>
    <t>Министерство на труда и социалната политика</t>
  </si>
  <si>
    <t>1600</t>
  </si>
  <si>
    <t>Министерство на здравеопазването</t>
  </si>
  <si>
    <t>1700</t>
  </si>
  <si>
    <t xml:space="preserve">Министерство на образованието и науката </t>
  </si>
  <si>
    <t>1800</t>
  </si>
  <si>
    <t>Министерство на културата</t>
  </si>
  <si>
    <t>1900</t>
  </si>
  <si>
    <t>Министерство на околната среда и водите</t>
  </si>
  <si>
    <t>2000</t>
  </si>
  <si>
    <t>2100</t>
  </si>
  <si>
    <t>2200</t>
  </si>
  <si>
    <t>2300</t>
  </si>
  <si>
    <t>Министерство на транспорта, информационните технологии и съобщенията</t>
  </si>
  <si>
    <t>2500</t>
  </si>
  <si>
    <t>Министерство на младежта и спорта</t>
  </si>
  <si>
    <t>2800</t>
  </si>
  <si>
    <t>Министерство на инвестиционното проектиране</t>
  </si>
  <si>
    <t>3000</t>
  </si>
  <si>
    <t>Държавна агенция  "Национална сигурност"</t>
  </si>
  <si>
    <t>3200</t>
  </si>
  <si>
    <t>НАИМЕНОВАНИЕ НА ПАРАГРАФИТЕ И ПОДПАРАГРАФИТЕ</t>
  </si>
  <si>
    <t xml:space="preserve"> 03 ¦</t>
  </si>
  <si>
    <r>
      <t>обща субсидия</t>
    </r>
    <r>
      <rPr>
        <sz val="12"/>
        <rFont val="Times New Roman CYR"/>
        <family val="1"/>
        <charset val="204"/>
      </rPr>
      <t xml:space="preserve"> и други трансфери за държавни дейности от ЦБ за общини (+)</t>
    </r>
  </si>
  <si>
    <r>
      <t>обща изравнителна субсидия и други трансфери за местни дейности</t>
    </r>
    <r>
      <rPr>
        <sz val="12"/>
        <rFont val="Times New Roman CYR"/>
        <family val="1"/>
        <charset val="204"/>
      </rPr>
      <t xml:space="preserve"> от ЦБ за общини (+)</t>
    </r>
  </si>
  <si>
    <t xml:space="preserve"> 04 ¦</t>
  </si>
  <si>
    <t>Трансфери на отчислени постъпления</t>
  </si>
  <si>
    <t>Разчети за извършени плащания в СЕБРА (+/-)</t>
  </si>
  <si>
    <t>Трансфери за поети осигурителни вноски за ДОО</t>
  </si>
  <si>
    <t>Временни безлихвени заеми между сметки за средствата от ЕС (нето)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</si>
  <si>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дялове и акции</t>
    </r>
    <r>
      <rPr>
        <sz val="12"/>
        <rFont val="Times New Roman CYR"/>
        <family val="1"/>
        <charset val="204"/>
      </rPr>
      <t xml:space="preserve"> и увеличение на капитала и капиталовите резерви (-)</t>
    </r>
  </si>
  <si>
    <t>Придобиване на земя</t>
  </si>
  <si>
    <t>Капиталови трансфери</t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</si>
  <si>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нефинансови предприятия</t>
    </r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</si>
  <si>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финансови институции</t>
    </r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</si>
  <si>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организации с нестопанска цел</t>
    </r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</si>
  <si>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домакинствата</t>
    </r>
  </si>
  <si>
    <t>Прираст на държавния резерв и изкупуване на земеделска продукция (включва и 40-71)</t>
  </si>
  <si>
    <r>
      <t xml:space="preserve">плащания за попълване на </t>
    </r>
    <r>
      <rPr>
        <b/>
        <i/>
        <sz val="12"/>
        <rFont val="Times New Roman CYR"/>
        <family val="1"/>
        <charset val="204"/>
      </rPr>
      <t>държавния резерв</t>
    </r>
  </si>
  <si>
    <r>
      <t xml:space="preserve">плащания за изкупуване на </t>
    </r>
    <r>
      <rPr>
        <b/>
        <i/>
        <sz val="12"/>
        <rFont val="Times New Roman CYR"/>
        <family val="1"/>
        <charset val="204"/>
      </rPr>
      <t>земеделска продукция</t>
    </r>
  </si>
  <si>
    <r>
      <t xml:space="preserve">постъпления от продажба на държавния резерв </t>
    </r>
    <r>
      <rPr>
        <i/>
        <sz val="12"/>
        <color indexed="10"/>
        <rFont val="Times New Roman CYR"/>
        <charset val="204"/>
      </rPr>
      <t>(-)</t>
    </r>
  </si>
  <si>
    <t>Резерв за непредвидени и неотложни разходи</t>
  </si>
  <si>
    <r>
      <t xml:space="preserve"> - Използва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като </t>
    </r>
    <r>
      <rPr>
        <b/>
        <i/>
        <sz val="12"/>
        <rFont val="Times New Roman CYR"/>
        <family val="1"/>
        <charset val="204"/>
      </rPr>
      <t>планов показател</t>
    </r>
    <r>
      <rPr>
        <b/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ЦБ, ВСС, НОИ, НЗОК и общините.</t>
    </r>
  </si>
  <si>
    <r>
      <t xml:space="preserve">   По тази позиция </t>
    </r>
    <r>
      <rPr>
        <b/>
        <i/>
        <sz val="12"/>
        <rFont val="Times New Roman CYR"/>
        <family val="1"/>
        <charset val="204"/>
      </rPr>
      <t>не може</t>
    </r>
    <r>
      <rPr>
        <sz val="12"/>
        <rFont val="Times New Roman CYR"/>
        <family val="1"/>
        <charset val="204"/>
      </rPr>
      <t xml:space="preserve"> да има суми по отчет. Ползването на тези средства следва да се отчита</t>
    </r>
  </si>
  <si>
    <t>II. ОБЩО РАЗХОДИ РЕКАПИТУЛАЦИЯ</t>
  </si>
  <si>
    <t xml:space="preserve"> 0 6 ¦</t>
  </si>
  <si>
    <t>ІІ (4а)</t>
  </si>
  <si>
    <t>ІІ (4б)</t>
  </si>
  <si>
    <t>ІІ(4в)</t>
  </si>
  <si>
    <t>(5)</t>
  </si>
  <si>
    <t>попълва се на ръка</t>
  </si>
  <si>
    <t>формула  = колона (2) Отчет</t>
  </si>
  <si>
    <t>формула  = І. (а) + І. (б) - І. (в)</t>
  </si>
  <si>
    <t>формула (логическа) - изчислява по-голя-мото число от коло-ните (2) Отчет и ІІб</t>
  </si>
  <si>
    <t>формула  = ІІ. (1) + ІІ. (2) - ІІ. (3)</t>
  </si>
  <si>
    <t>Формула = + ІІ. (4) - ІІ. (4а) - ІІ. (4б) - ІІ. (4в) = 0, при коректно попълване на данните</t>
  </si>
  <si>
    <t>трансфери между бюджети - получени трансфери (+)</t>
  </si>
  <si>
    <t>трансфери между бюджети - предоставени трансфери (-)</t>
  </si>
  <si>
    <t>Трансфери от/за сметки за чужди средства</t>
  </si>
  <si>
    <t>трансфери от/за сметки за чужди средства - получени трансфери (+)</t>
  </si>
  <si>
    <t>Трансфери за поети данъци върху доходите на физически лица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</si>
  <si>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</si>
  <si>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 (-)</t>
  </si>
  <si>
    <t>Временни безлихвени заеми между бюджети (нето)</t>
  </si>
  <si>
    <t xml:space="preserve">Временни безлихвени заеми от/за сметки за чужди средства (нето) </t>
  </si>
  <si>
    <t xml:space="preserve">Временни безлихвени заеми от/за държавни предприятия, включени в консолидираната фискална програма (нето) </t>
  </si>
  <si>
    <t>суми по разчети м/у бюджети, сметки и фондове за поети осигурителни вноски и данъци</t>
  </si>
  <si>
    <t>друго финансиране - операции с активи (+/-)</t>
  </si>
  <si>
    <t>друго финансиране - операции с пасиви (+/-)</t>
  </si>
  <si>
    <t>Общо</t>
  </si>
  <si>
    <t>step</t>
  </si>
  <si>
    <t>gotocell</t>
  </si>
  <si>
    <t>nextcell</t>
  </si>
  <si>
    <t>INF copyrf</t>
  </si>
  <si>
    <t>dejKN</t>
  </si>
  <si>
    <t>II.1. РАЗХОДИ ПО ДЕЙНОСТИ</t>
  </si>
  <si>
    <t>НАИМЕНОВАНИЯ НА ПАРАГРАФИТЕ И ПОДПАРАГРАФИТЕ</t>
  </si>
  <si>
    <t>формула (логическа) - изчислява по-голямото число от колоните (2) "Отчет" и (І(б)+І(а))</t>
  </si>
  <si>
    <t>(наименование на дейността)</t>
  </si>
  <si>
    <t xml:space="preserve">Вноски за доброволно осигуряване </t>
  </si>
  <si>
    <r>
      <t>лихви</t>
    </r>
    <r>
      <rPr>
        <sz val="12"/>
        <rFont val="Times New Roman CYR"/>
        <charset val="204"/>
      </rPr>
      <t xml:space="preserve"> и </t>
    </r>
    <r>
      <rPr>
        <b/>
        <i/>
        <sz val="12"/>
        <rFont val="Times New Roman CYR"/>
        <charset val="204"/>
      </rPr>
      <t>отстъпки</t>
    </r>
    <r>
      <rPr>
        <sz val="12"/>
        <rFont val="Times New Roman CYR"/>
        <charset val="204"/>
      </rPr>
      <t xml:space="preserve"> по </t>
    </r>
    <r>
      <rPr>
        <b/>
        <i/>
        <sz val="12"/>
        <rFont val="Times New Roman CYR"/>
        <charset val="204"/>
      </rPr>
      <t>целеви емисии</t>
    </r>
    <r>
      <rPr>
        <sz val="12"/>
        <rFont val="Times New Roman CYR"/>
        <charset val="204"/>
      </rPr>
      <t xml:space="preserve"> на държавни ценни книжа</t>
    </r>
  </si>
  <si>
    <t>ресурс на база данък върху добавената стойност</t>
  </si>
  <si>
    <r>
      <t xml:space="preserve">за осъществяване на </t>
    </r>
    <r>
      <rPr>
        <b/>
        <i/>
        <sz val="12"/>
        <rFont val="Times New Roman CYR"/>
        <charset val="204"/>
      </rPr>
      <t xml:space="preserve">болнична помощ </t>
    </r>
  </si>
  <si>
    <t>Контрола  (дефицит/излишък+финансиране)</t>
  </si>
  <si>
    <t>3. Трансфери за поети осигурителни вноски и данъци</t>
  </si>
  <si>
    <t>7.Суми по разчети за поети осигур, вноски и данъци</t>
  </si>
  <si>
    <t>окончателен данък  на местни и чуждестранни физически лица по чл. 37 и 38 от ЗДДФЛ</t>
  </si>
  <si>
    <r>
      <t xml:space="preserve">данък върху </t>
    </r>
    <r>
      <rPr>
        <b/>
        <sz val="12"/>
        <rFont val="Times New Roman Cyr"/>
        <charset val="204"/>
      </rPr>
      <t xml:space="preserve">дивидентите </t>
    </r>
    <r>
      <rPr>
        <sz val="12"/>
        <rFont val="Times New Roman CYR"/>
        <charset val="204"/>
      </rPr>
      <t>и</t>
    </r>
    <r>
      <rPr>
        <b/>
        <sz val="12"/>
        <rFont val="Times New Roman Cyr"/>
        <charset val="204"/>
      </rPr>
      <t xml:space="preserve"> ликвидационните дялове</t>
    </r>
    <r>
      <rPr>
        <sz val="12"/>
        <rFont val="Times New Roman CYR"/>
        <family val="1"/>
        <charset val="204"/>
      </rPr>
      <t xml:space="preserve"> на</t>
    </r>
    <r>
      <rPr>
        <b/>
        <i/>
        <sz val="12"/>
        <rFont val="Times New Roman CYR"/>
        <charset val="204"/>
      </rPr>
      <t xml:space="preserve"> физически лица</t>
    </r>
  </si>
  <si>
    <t>Разходи за лихви по емисии на държавни (общински) ценни книжа</t>
  </si>
  <si>
    <t>Национален фонд към Министерството на финансите</t>
  </si>
  <si>
    <t>2220</t>
  </si>
  <si>
    <t>Държавен фонд "Земеделие" - Разплащателна агенция</t>
  </si>
  <si>
    <t>1060</t>
  </si>
  <si>
    <t>Сметка към министъра на финансите за средствата от продажбата на предписани емисионни единици (§ 10, ал. 1 от ЗПФ)</t>
  </si>
  <si>
    <t>5500</t>
  </si>
  <si>
    <t>Национален осигурителен институт - Държавно обществено осигуряване</t>
  </si>
  <si>
    <t>5591</t>
  </si>
  <si>
    <t>Национален осигурителен институт - Учителски пенсионен фонд</t>
  </si>
  <si>
    <t>5592</t>
  </si>
  <si>
    <t>§§ 10; 19; 46</t>
  </si>
  <si>
    <t>§§ 39 - 42</t>
  </si>
  <si>
    <t>Хаджидимово</t>
  </si>
  <si>
    <t>5114</t>
  </si>
  <si>
    <t>Якоруда</t>
  </si>
  <si>
    <t>5201</t>
  </si>
  <si>
    <t>Айтос</t>
  </si>
  <si>
    <t>5202</t>
  </si>
  <si>
    <t xml:space="preserve">Бургас </t>
  </si>
  <si>
    <t>5203</t>
  </si>
  <si>
    <t>Камено</t>
  </si>
  <si>
    <t>5204</t>
  </si>
  <si>
    <t>Карнобат</t>
  </si>
  <si>
    <t>5205</t>
  </si>
  <si>
    <t>Малко Търново</t>
  </si>
  <si>
    <t>5206</t>
  </si>
  <si>
    <t>Несебър</t>
  </si>
  <si>
    <t>5207</t>
  </si>
  <si>
    <t>Поморие</t>
  </si>
  <si>
    <t>5208</t>
  </si>
  <si>
    <t>Приморско</t>
  </si>
  <si>
    <t>5209</t>
  </si>
  <si>
    <t>Руен</t>
  </si>
  <si>
    <t>5210</t>
  </si>
  <si>
    <t>Созопол</t>
  </si>
  <si>
    <t>5211</t>
  </si>
  <si>
    <t>Средец</t>
  </si>
  <si>
    <t>5212</t>
  </si>
  <si>
    <t>Сунгурларе</t>
  </si>
  <si>
    <t>5213</t>
  </si>
  <si>
    <t>Царево</t>
  </si>
  <si>
    <t>5301</t>
  </si>
  <si>
    <t>Аврен</t>
  </si>
  <si>
    <t>5302</t>
  </si>
  <si>
    <t>Аксаково</t>
  </si>
  <si>
    <t>5303</t>
  </si>
  <si>
    <t>Белослав</t>
  </si>
  <si>
    <t>5304</t>
  </si>
  <si>
    <t>Бяла</t>
  </si>
  <si>
    <t>5305</t>
  </si>
  <si>
    <t>Варна</t>
  </si>
  <si>
    <t>5306</t>
  </si>
  <si>
    <t>Ветрино</t>
  </si>
  <si>
    <t>5307</t>
  </si>
  <si>
    <t>Вълчидол</t>
  </si>
  <si>
    <t>5308</t>
  </si>
  <si>
    <t>Девня</t>
  </si>
  <si>
    <t>5309</t>
  </si>
  <si>
    <t>Долни Чифлик</t>
  </si>
  <si>
    <t>5310</t>
  </si>
  <si>
    <t>Дългопол</t>
  </si>
  <si>
    <t>5311</t>
  </si>
  <si>
    <t>Провадия</t>
  </si>
  <si>
    <t>5312</t>
  </si>
  <si>
    <t>Суворово</t>
  </si>
  <si>
    <t>5401</t>
  </si>
  <si>
    <t>Велико Търново</t>
  </si>
  <si>
    <t>5402</t>
  </si>
  <si>
    <t>Горна Оряховица</t>
  </si>
  <si>
    <t>5403</t>
  </si>
  <si>
    <t>Елена</t>
  </si>
  <si>
    <t>5404</t>
  </si>
  <si>
    <t>Златарица</t>
  </si>
  <si>
    <t>5405</t>
  </si>
  <si>
    <t>Лясковец</t>
  </si>
  <si>
    <t>5406</t>
  </si>
  <si>
    <t>Павликени</t>
  </si>
  <si>
    <t>5407</t>
  </si>
  <si>
    <t>Полски Тръмбеш</t>
  </si>
  <si>
    <t>5408</t>
  </si>
  <si>
    <t>Свищов</t>
  </si>
  <si>
    <t>5409</t>
  </si>
  <si>
    <t>Стражица</t>
  </si>
  <si>
    <t>5410</t>
  </si>
  <si>
    <t>Сухиндол</t>
  </si>
  <si>
    <t>5501</t>
  </si>
  <si>
    <t>Белоградчик</t>
  </si>
  <si>
    <t>5502</t>
  </si>
  <si>
    <t>Бойница</t>
  </si>
  <si>
    <t>5503</t>
  </si>
  <si>
    <t>Брегово</t>
  </si>
  <si>
    <t>5504</t>
  </si>
  <si>
    <t>Видин</t>
  </si>
  <si>
    <t>5505</t>
  </si>
  <si>
    <t>Грамада</t>
  </si>
  <si>
    <t>5506</t>
  </si>
  <si>
    <t>Димово</t>
  </si>
  <si>
    <t>5507</t>
  </si>
  <si>
    <t>Кула</t>
  </si>
  <si>
    <t>5508</t>
  </si>
  <si>
    <t>Макреш</t>
  </si>
  <si>
    <t>5509</t>
  </si>
  <si>
    <t>Ново село</t>
  </si>
  <si>
    <t>5510</t>
  </si>
  <si>
    <t>Ружинци</t>
  </si>
  <si>
    <t>5511</t>
  </si>
  <si>
    <t>Чупрене</t>
  </si>
  <si>
    <t>5601</t>
  </si>
  <si>
    <t>Борован</t>
  </si>
  <si>
    <t>5602</t>
  </si>
  <si>
    <t>Бяла Слатина</t>
  </si>
  <si>
    <t>5603</t>
  </si>
  <si>
    <t>Враца</t>
  </si>
  <si>
    <t>5605</t>
  </si>
  <si>
    <t>Козлодуй</t>
  </si>
  <si>
    <t>5606</t>
  </si>
  <si>
    <t>Криводол</t>
  </si>
  <si>
    <t>5607</t>
  </si>
  <si>
    <t>Мездра</t>
  </si>
  <si>
    <t>5608</t>
  </si>
  <si>
    <t>Мизия</t>
  </si>
  <si>
    <t>5609</t>
  </si>
  <si>
    <t>Оряхово</t>
  </si>
  <si>
    <t>5610</t>
  </si>
  <si>
    <t>Роман</t>
  </si>
  <si>
    <t>5611</t>
  </si>
  <si>
    <t>Хайредин</t>
  </si>
  <si>
    <t>5701</t>
  </si>
  <si>
    <t>Габрово</t>
  </si>
  <si>
    <t>5702</t>
  </si>
  <si>
    <t>Дряново</t>
  </si>
  <si>
    <t>5703</t>
  </si>
  <si>
    <t>Севлиево</t>
  </si>
  <si>
    <t>5704</t>
  </si>
  <si>
    <t>Трявна</t>
  </si>
  <si>
    <t>5801</t>
  </si>
  <si>
    <t>Балчик</t>
  </si>
  <si>
    <t>5802</t>
  </si>
  <si>
    <t>Генерал Тошево</t>
  </si>
  <si>
    <t>5803</t>
  </si>
  <si>
    <t>Добрич</t>
  </si>
  <si>
    <t>5804</t>
  </si>
  <si>
    <t>Добричка</t>
  </si>
  <si>
    <t>5805</t>
  </si>
  <si>
    <t>Каварна</t>
  </si>
  <si>
    <t>5806</t>
  </si>
  <si>
    <t>Крушари</t>
  </si>
  <si>
    <t>5807</t>
  </si>
  <si>
    <t>Тервел</t>
  </si>
  <si>
    <t>5808</t>
  </si>
  <si>
    <t>Шабла</t>
  </si>
  <si>
    <t>5901</t>
  </si>
  <si>
    <t>Ардино</t>
  </si>
  <si>
    <t>5902</t>
  </si>
  <si>
    <t>Джебел</t>
  </si>
  <si>
    <t>5903</t>
  </si>
  <si>
    <t>Кирково</t>
  </si>
  <si>
    <t>5904</t>
  </si>
  <si>
    <t>Крумовград</t>
  </si>
  <si>
    <t>5905</t>
  </si>
  <si>
    <t>Кърджали</t>
  </si>
  <si>
    <t>5906</t>
  </si>
  <si>
    <t>Момчилград</t>
  </si>
  <si>
    <r>
      <t xml:space="preserve">постъпления от продажба на </t>
    </r>
    <r>
      <rPr>
        <b/>
        <i/>
        <sz val="12"/>
        <rFont val="Times New Roman CYR"/>
        <family val="1"/>
        <charset val="204"/>
      </rPr>
      <t>сгради</t>
    </r>
  </si>
  <si>
    <r>
      <t xml:space="preserve">постъпления от продажба на </t>
    </r>
    <r>
      <rPr>
        <b/>
        <i/>
        <sz val="12"/>
        <rFont val="Times New Roman CYR"/>
        <family val="1"/>
        <charset val="204"/>
      </rPr>
      <t>друго оборудване, машини и съоръжения</t>
    </r>
  </si>
  <si>
    <t>постъпления от продажба на транспортни средства</t>
  </si>
  <si>
    <t>постъпления от продажба на стопански инвентар</t>
  </si>
  <si>
    <t>постъпления от продажба на инфраструктурни обекти</t>
  </si>
  <si>
    <t>постъпления от продажба на други ДМА</t>
  </si>
  <si>
    <t>постъпления от продажба на нематериални дълготрайни активи</t>
  </si>
  <si>
    <t>постъпления от продажба на земя</t>
  </si>
  <si>
    <t>постъпления от продажба на земеделска продукция</t>
  </si>
  <si>
    <t>Приходи от концесии</t>
  </si>
  <si>
    <t>Приходи от лицензии за ползване на държавни/общински активи</t>
  </si>
  <si>
    <t>99-99</t>
  </si>
  <si>
    <t>II. РАЗХОДИ - РЕКАПИТУЛАЦИЯ ПО ПАРАГРАФИ И ПОДПАРАГРАФИ</t>
  </si>
  <si>
    <t xml:space="preserve"> 02 ¦</t>
  </si>
  <si>
    <t>Заплати и възнаграждения за персонала, нает по трудови и служебни правоотношения</t>
  </si>
  <si>
    <r>
      <t xml:space="preserve">заплати и възнаграждения на персонала нает по </t>
    </r>
    <r>
      <rPr>
        <b/>
        <i/>
        <sz val="12"/>
        <rFont val="Times New Roman CYR"/>
        <family val="1"/>
        <charset val="204"/>
      </rPr>
      <t>трудови правоотношения</t>
    </r>
  </si>
  <si>
    <r>
      <t xml:space="preserve">заплати и възнаграждения на персонала нает по </t>
    </r>
    <r>
      <rPr>
        <b/>
        <i/>
        <sz val="12"/>
        <rFont val="Times New Roman CYR"/>
        <family val="1"/>
        <charset val="204"/>
      </rPr>
      <t>служебни правоотношения</t>
    </r>
  </si>
  <si>
    <t>Други възнаграждения и плащания за персонала</t>
  </si>
  <si>
    <r>
      <t xml:space="preserve">за </t>
    </r>
    <r>
      <rPr>
        <b/>
        <i/>
        <sz val="12"/>
        <rFont val="Times New Roman CYR"/>
        <family val="1"/>
        <charset val="204"/>
      </rPr>
      <t>нещатен</t>
    </r>
    <r>
      <rPr>
        <sz val="12"/>
        <rFont val="Times New Roman CYR"/>
        <family val="1"/>
        <charset val="204"/>
      </rPr>
      <t xml:space="preserve"> персонал нает по </t>
    </r>
    <r>
      <rPr>
        <b/>
        <i/>
        <sz val="12"/>
        <rFont val="Times New Roman CYR"/>
        <family val="1"/>
        <charset val="204"/>
      </rPr>
      <t>трудови правоотношения</t>
    </r>
    <r>
      <rPr>
        <sz val="12"/>
        <rFont val="Times New Roman CYR"/>
        <family val="1"/>
        <charset val="204"/>
      </rPr>
      <t xml:space="preserve"> </t>
    </r>
  </si>
  <si>
    <r>
      <t xml:space="preserve">за персонала по </t>
    </r>
    <r>
      <rPr>
        <b/>
        <i/>
        <sz val="12"/>
        <rFont val="Times New Roman CYR"/>
        <family val="1"/>
        <charset val="204"/>
      </rPr>
      <t>извънтрудови правоотношения</t>
    </r>
  </si>
  <si>
    <t>7304</t>
  </si>
  <si>
    <t>Годеч</t>
  </si>
  <si>
    <t>7305</t>
  </si>
  <si>
    <t>Горна Малина</t>
  </si>
  <si>
    <t>7306</t>
  </si>
  <si>
    <t>Долна Баня</t>
  </si>
  <si>
    <t>7307</t>
  </si>
  <si>
    <t xml:space="preserve">Драгоман </t>
  </si>
  <si>
    <t>7308</t>
  </si>
  <si>
    <t>Елин Пелин</t>
  </si>
  <si>
    <t>7309</t>
  </si>
  <si>
    <t>Етрополе</t>
  </si>
  <si>
    <t>7310</t>
  </si>
  <si>
    <t>Златица</t>
  </si>
  <si>
    <t>7311</t>
  </si>
  <si>
    <t>Ихтиман</t>
  </si>
  <si>
    <t>7312</t>
  </si>
  <si>
    <t>Копривщица</t>
  </si>
  <si>
    <t>7313</t>
  </si>
  <si>
    <t>Костенец</t>
  </si>
  <si>
    <t>7314</t>
  </si>
  <si>
    <t>Костинброд</t>
  </si>
  <si>
    <t>7315</t>
  </si>
  <si>
    <t>Мирково</t>
  </si>
  <si>
    <t>7316</t>
  </si>
  <si>
    <t>Пирдоп</t>
  </si>
  <si>
    <t>7317</t>
  </si>
  <si>
    <t>Правец</t>
  </si>
  <si>
    <t>7318</t>
  </si>
  <si>
    <t>Самоков</t>
  </si>
  <si>
    <t>7319</t>
  </si>
  <si>
    <t>Своге</t>
  </si>
  <si>
    <t>7320</t>
  </si>
  <si>
    <t>Сливница</t>
  </si>
  <si>
    <t>7321</t>
  </si>
  <si>
    <t>Чавдар</t>
  </si>
  <si>
    <t>7322</t>
  </si>
  <si>
    <t>Челопеч</t>
  </si>
  <si>
    <t>7401</t>
  </si>
  <si>
    <t>Братя Даскалови</t>
  </si>
  <si>
    <t>7402</t>
  </si>
  <si>
    <t>Гурково</t>
  </si>
  <si>
    <t>7403</t>
  </si>
  <si>
    <t>Гълъбово</t>
  </si>
  <si>
    <t>7404</t>
  </si>
  <si>
    <t>Казанлък</t>
  </si>
  <si>
    <t>7405</t>
  </si>
  <si>
    <t>Мъглиж</t>
  </si>
  <si>
    <t>7406</t>
  </si>
  <si>
    <t>Николаево</t>
  </si>
  <si>
    <t>7407</t>
  </si>
  <si>
    <t>Опан</t>
  </si>
  <si>
    <t>7408</t>
  </si>
  <si>
    <t>Павел баня</t>
  </si>
  <si>
    <t>7409</t>
  </si>
  <si>
    <t>Раднево</t>
  </si>
  <si>
    <t>7410</t>
  </si>
  <si>
    <t>Стара Загора</t>
  </si>
  <si>
    <t>7411</t>
  </si>
  <si>
    <t>Чирпан</t>
  </si>
  <si>
    <t>7501</t>
  </si>
  <si>
    <t>Антоново</t>
  </si>
  <si>
    <t>7502</t>
  </si>
  <si>
    <t>Омуртаг</t>
  </si>
  <si>
    <t>7503</t>
  </si>
  <si>
    <t>Опака</t>
  </si>
  <si>
    <t>7504</t>
  </si>
  <si>
    <t>Попово</t>
  </si>
  <si>
    <t>7505</t>
  </si>
  <si>
    <t>Търговище</t>
  </si>
  <si>
    <t>7601</t>
  </si>
  <si>
    <t>Димитровград</t>
  </si>
  <si>
    <t>7602</t>
  </si>
  <si>
    <t>Ивайловград</t>
  </si>
  <si>
    <t>7603</t>
  </si>
  <si>
    <t>Любимец</t>
  </si>
  <si>
    <t>7604</t>
  </si>
  <si>
    <t>Маджарово</t>
  </si>
  <si>
    <t>7605</t>
  </si>
  <si>
    <t>Минерални Бани</t>
  </si>
  <si>
    <t>7606</t>
  </si>
  <si>
    <t>Свиленград</t>
  </si>
  <si>
    <t>7607</t>
  </si>
  <si>
    <t>Симеоновград</t>
  </si>
  <si>
    <t>7608</t>
  </si>
  <si>
    <t>Стамболово</t>
  </si>
  <si>
    <t>7609</t>
  </si>
  <si>
    <t>Тополовград</t>
  </si>
  <si>
    <t>7610</t>
  </si>
  <si>
    <t>Харманли</t>
  </si>
  <si>
    <t>7611</t>
  </si>
  <si>
    <t>Хасково</t>
  </si>
  <si>
    <t>7701</t>
  </si>
  <si>
    <t>Велики Преслав</t>
  </si>
  <si>
    <t>7702</t>
  </si>
  <si>
    <t>Венец</t>
  </si>
  <si>
    <t>7703</t>
  </si>
  <si>
    <t>Върбица</t>
  </si>
  <si>
    <t>7704</t>
  </si>
  <si>
    <t>Каолиново</t>
  </si>
  <si>
    <t>7705</t>
  </si>
  <si>
    <t>Каспичан</t>
  </si>
  <si>
    <t>7706</t>
  </si>
  <si>
    <t>Никола Козлево</t>
  </si>
  <si>
    <t>7707</t>
  </si>
  <si>
    <t>Нови пазар</t>
  </si>
  <si>
    <t>7708</t>
  </si>
  <si>
    <t>Смядово</t>
  </si>
  <si>
    <t>7709</t>
  </si>
  <si>
    <t>Хитрино</t>
  </si>
  <si>
    <t>7710</t>
  </si>
  <si>
    <t>Шумен</t>
  </si>
  <si>
    <t>7801</t>
  </si>
  <si>
    <t>Болярово</t>
  </si>
  <si>
    <t>7802</t>
  </si>
  <si>
    <t>Елхово</t>
  </si>
  <si>
    <t>7803</t>
  </si>
  <si>
    <t>Стралджа</t>
  </si>
  <si>
    <t>7804</t>
  </si>
  <si>
    <t>Тунджа</t>
  </si>
  <si>
    <t>7805</t>
  </si>
  <si>
    <t>Ямбол</t>
  </si>
  <si>
    <t>Район Красно село</t>
  </si>
  <si>
    <t>7210</t>
  </si>
  <si>
    <t>Район Кремиковци</t>
  </si>
  <si>
    <t>7211</t>
  </si>
  <si>
    <t>Район Лозенец</t>
  </si>
  <si>
    <t>7212</t>
  </si>
  <si>
    <t>Район Люлин</t>
  </si>
  <si>
    <t>7213</t>
  </si>
  <si>
    <t>Район Младост</t>
  </si>
  <si>
    <t>7214</t>
  </si>
  <si>
    <t>Район Надежда</t>
  </si>
  <si>
    <t>7215</t>
  </si>
  <si>
    <t>Район Нови Искър</t>
  </si>
  <si>
    <t>7216</t>
  </si>
  <si>
    <t>Район Оборище</t>
  </si>
  <si>
    <t>7217</t>
  </si>
  <si>
    <t>Район Овча Купел</t>
  </si>
  <si>
    <t>7218</t>
  </si>
  <si>
    <t>Район Панчарево</t>
  </si>
  <si>
    <t>7219</t>
  </si>
  <si>
    <t>Район Подуяне</t>
  </si>
  <si>
    <t>7220</t>
  </si>
  <si>
    <t>Район Сердика</t>
  </si>
  <si>
    <t>7221</t>
  </si>
  <si>
    <t>Район Слатина</t>
  </si>
  <si>
    <t>7222</t>
  </si>
  <si>
    <t>Район Средец</t>
  </si>
  <si>
    <t>7223</t>
  </si>
  <si>
    <t>Район Студентска</t>
  </si>
  <si>
    <t>7224</t>
  </si>
  <si>
    <t>Район Триадица</t>
  </si>
  <si>
    <t>7225</t>
  </si>
  <si>
    <t>Столична община</t>
  </si>
  <si>
    <t>7301</t>
  </si>
  <si>
    <t>Антон</t>
  </si>
  <si>
    <t>7302</t>
  </si>
  <si>
    <t>Божурище</t>
  </si>
  <si>
    <t>7303</t>
  </si>
  <si>
    <t>Ботевград</t>
  </si>
  <si>
    <t>Трансфери за поети осигурителни вноски за допълнително задължително пенсионно осигуряване</t>
  </si>
  <si>
    <t>Получени/предоставени временни безлихвени заеми от/за ЦБ (нето)</t>
  </si>
  <si>
    <t>= I.(раздел)-II.(раздел=рекапитулацията от всички дейности)+III.(раздел=рекапитулация от всички трансфери)</t>
  </si>
  <si>
    <t xml:space="preserve"> 0 6  ¦</t>
  </si>
  <si>
    <t>Придобиване на дялове, акции и съучастия (нето)</t>
  </si>
  <si>
    <r>
      <t xml:space="preserve">участия в </t>
    </r>
    <r>
      <rPr>
        <b/>
        <i/>
        <sz val="12"/>
        <rFont val="Times New Roman CYR"/>
        <family val="1"/>
        <charset val="204"/>
      </rPr>
      <t>съвместни</t>
    </r>
    <r>
      <rPr>
        <sz val="12"/>
        <rFont val="Times New Roman CYR"/>
        <family val="1"/>
        <charset val="204"/>
      </rPr>
      <t xml:space="preserve"> предприятия, активи и стопански дейности (-)</t>
    </r>
  </si>
  <si>
    <r>
      <t>постъпления</t>
    </r>
    <r>
      <rPr>
        <sz val="12"/>
        <rFont val="Times New Roman CYR"/>
        <family val="1"/>
        <charset val="204"/>
      </rPr>
      <t xml:space="preserve"> от продажби на дялове, акции, съучастия, и от ликвидационни дялове (+)</t>
    </r>
  </si>
  <si>
    <t>Предоставени кредити (нето)</t>
  </si>
  <si>
    <r>
      <t>предоставени</t>
    </r>
    <r>
      <rPr>
        <sz val="12"/>
        <rFont val="Times New Roman CYR"/>
        <family val="1"/>
        <charset val="204"/>
      </rPr>
      <t xml:space="preserve"> средства по лихвени заеми (-)</t>
    </r>
  </si>
  <si>
    <r>
      <t>възстановени</t>
    </r>
    <r>
      <rPr>
        <sz val="12"/>
        <rFont val="Times New Roman CYR"/>
        <family val="1"/>
        <charset val="204"/>
      </rPr>
      <t xml:space="preserve"> главници по предоставени лихвени заеми (+)</t>
    </r>
  </si>
  <si>
    <t>Плащания по активирани гаранции, поръчителства и преоформен държавен дълг (нето)</t>
  </si>
  <si>
    <r>
      <t>Погашения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 </t>
    </r>
    <r>
      <rPr>
        <b/>
        <i/>
        <sz val="12"/>
        <rFont val="Times New Roman CYR"/>
        <family val="1"/>
        <charset val="204"/>
      </rPr>
      <t>банки в страната</t>
    </r>
  </si>
  <si>
    <r>
      <t>Погашения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международни организации и институции</t>
    </r>
  </si>
  <si>
    <r>
      <t>Погашения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</si>
  <si>
    <r>
      <t>възстановени средства</t>
    </r>
    <r>
      <rPr>
        <sz val="12"/>
        <rFont val="Times New Roman CYR"/>
        <family val="1"/>
        <charset val="204"/>
      </rPr>
      <t xml:space="preserve"> по активирани гаранции и поръчителства (+)</t>
    </r>
  </si>
  <si>
    <r>
      <t>вноски</t>
    </r>
    <r>
      <rPr>
        <sz val="12"/>
        <rFont val="Times New Roman CYR"/>
        <family val="1"/>
        <charset val="204"/>
      </rPr>
      <t xml:space="preserve"> от предприятия по </t>
    </r>
    <r>
      <rPr>
        <b/>
        <i/>
        <sz val="12"/>
        <rFont val="Times New Roman CYR"/>
        <family val="1"/>
        <charset val="204"/>
      </rPr>
      <t>преоформен държавен дълг</t>
    </r>
    <r>
      <rPr>
        <sz val="12"/>
        <rFont val="Times New Roman CYR"/>
        <family val="1"/>
        <charset val="204"/>
      </rPr>
      <t xml:space="preserve"> (+)</t>
    </r>
  </si>
  <si>
    <r>
      <t xml:space="preserve">получени суми от </t>
    </r>
    <r>
      <rPr>
        <b/>
        <i/>
        <sz val="12"/>
        <rFont val="Times New Roman CYR"/>
        <family val="1"/>
        <charset val="204"/>
      </rPr>
      <t>банки в несъстоятелност</t>
    </r>
    <r>
      <rPr>
        <sz val="12"/>
        <rFont val="Times New Roman CYR"/>
        <family val="1"/>
        <charset val="204"/>
      </rPr>
      <t xml:space="preserve"> (+)</t>
    </r>
  </si>
  <si>
    <t>Предоставени заеми към крайни бенефициенти по държавни инвестиционни заеми (нето)</t>
  </si>
  <si>
    <r>
      <t>предоставени</t>
    </r>
    <r>
      <rPr>
        <sz val="12"/>
        <rFont val="Times New Roman CYR"/>
      </rPr>
      <t xml:space="preserve"> заеми на крайни бенефициенти (-)</t>
    </r>
  </si>
  <si>
    <r>
      <t>възстановени</t>
    </r>
    <r>
      <rPr>
        <sz val="12"/>
        <rFont val="Times New Roman CYR"/>
      </rPr>
      <t xml:space="preserve"> суми по предоставени заеми на крайни бенефиценти (+)</t>
    </r>
  </si>
  <si>
    <r>
      <t xml:space="preserve">Заеми от чужбина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(+/-)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</si>
  <si>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(+)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</si>
  <si>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(+)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</si>
  <si>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</si>
  <si>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 xml:space="preserve">дългосрочни </t>
    </r>
    <r>
      <rPr>
        <sz val="12"/>
        <rFont val="Times New Roman CYR"/>
        <family val="1"/>
        <charset val="204"/>
      </rPr>
      <t xml:space="preserve">заеми от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(-)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</si>
  <si>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(+)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</si>
  <si>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(+)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</si>
  <si>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(-)</t>
    </r>
  </si>
  <si>
    <r>
      <t xml:space="preserve">Разходи за лихви по заеми от </t>
    </r>
    <r>
      <rPr>
        <b/>
        <i/>
        <sz val="12"/>
        <rFont val="Times New Roman CYR"/>
        <family val="1"/>
        <charset val="204"/>
      </rPr>
      <t>банки в страната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</si>
  <si>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програмни продукти и лицензи за програмни продукти</t>
    </r>
  </si>
  <si>
    <t>d618</t>
  </si>
  <si>
    <t>Step:</t>
  </si>
  <si>
    <t>&lt;------          ДЕЙНОСТ    -  код  по  ЕБК</t>
  </si>
  <si>
    <t>Date</t>
  </si>
  <si>
    <t>Name:</t>
  </si>
  <si>
    <r>
      <t>А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бюджетни организации от подсектор "централно управление" (подсектор "ЦУ")</t>
    </r>
  </si>
  <si>
    <r>
      <t xml:space="preserve">    </t>
    </r>
    <r>
      <rPr>
        <b/>
        <i/>
        <sz val="14"/>
        <color indexed="20"/>
        <rFont val="Times New Roman CYR"/>
      </rPr>
      <t>А.1)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централния бюджет и разпоредителите с бюджет по държавния бюджет</t>
    </r>
  </si>
  <si>
    <r>
      <t xml:space="preserve">    </t>
    </r>
    <r>
      <rPr>
        <b/>
        <i/>
        <sz val="14"/>
        <color indexed="20"/>
        <rFont val="Times New Roman CYR"/>
      </rPr>
      <t xml:space="preserve"> А.2)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други бюджетни организации от подсектор "централно управление"</t>
    </r>
  </si>
  <si>
    <t>"PRBK"</t>
  </si>
  <si>
    <t>"OP_LIST"  и "OP_LIST2"</t>
  </si>
  <si>
    <t>"EBK_DEIN" и "EBK_DEIN2"</t>
  </si>
  <si>
    <t>SMETKA</t>
  </si>
  <si>
    <t>(наименование на разпоредителя с бюджет)</t>
  </si>
  <si>
    <t>(наименование на първостепенния разпоредител с бюджет)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</si>
  <si>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(ДМП)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</si>
  <si>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(ДЕС)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</si>
  <si>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(КСФ)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</si>
  <si>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(РА)</t>
  </si>
  <si>
    <t>ОТЧЕТ  ЗА  КАСОВОТО  ИЗПЪЛНЕНИЕ  НА  НАЦИОНАЛЕН ФОНД КЪМ МИНИСТЕРСТВО НА ФИНАНСИТЕ ПО ПЪЛНА ЕДИННА БЮДЖЕТНА КЛАСИФИКАЦИЯ (ПФ)</t>
  </si>
  <si>
    <t xml:space="preserve"> наименование на разпоредителя с бюджет</t>
  </si>
  <si>
    <t>Консолидирани бюджети и средства от ЕС</t>
  </si>
  <si>
    <t>такса ангажимент по заеми</t>
  </si>
  <si>
    <t>дофинансиране</t>
  </si>
  <si>
    <t>Бюджет</t>
  </si>
  <si>
    <t>държавни дейности</t>
  </si>
  <si>
    <t>местни дейности</t>
  </si>
  <si>
    <t>ОБЩО</t>
  </si>
  <si>
    <t>събрани средства и извършени плащания от/за сметки за средствата от Европейския съюз (+/-)</t>
  </si>
  <si>
    <t>суми по разчети м/у ЦБ,НОИ, НЗОК и НАП за поети осигурителни вноски</t>
  </si>
  <si>
    <t>суми по разчети м/у ЦБ и бюджетните организации за поети осигурителни вноски и данъци</t>
  </si>
  <si>
    <r>
      <t xml:space="preserve">Покупко-продажба на държавни (общински) ценни книжа от бюджетни организации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 </t>
    </r>
    <r>
      <rPr>
        <sz val="12"/>
        <color indexed="12"/>
        <rFont val="Times New Roman CYR"/>
        <family val="1"/>
        <charset val="204"/>
      </rPr>
      <t>(</t>
    </r>
    <r>
      <rPr>
        <b/>
        <sz val="12"/>
        <color indexed="12"/>
        <rFont val="Times New Roman CYR"/>
        <family val="1"/>
        <charset val="204"/>
      </rPr>
      <t>+/-</t>
    </r>
    <r>
      <rPr>
        <sz val="12"/>
        <color indexed="12"/>
        <rFont val="Times New Roman CYR"/>
        <family val="1"/>
        <charset val="204"/>
      </rPr>
      <t>)</t>
    </r>
  </si>
  <si>
    <t>чужди средства от държавни/общински предприятия (+/-)</t>
  </si>
  <si>
    <r>
      <t>задължения по финансов лизинг и търговски кредит 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)</t>
    </r>
  </si>
  <si>
    <r>
      <t>погашения по финансов лизинг и търговски кредит</t>
    </r>
    <r>
      <rPr>
        <sz val="12"/>
        <rFont val="Times New Roman CYR"/>
        <family val="1"/>
        <charset val="204"/>
      </rPr>
      <t xml:space="preserve"> (</t>
    </r>
    <r>
      <rPr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</si>
  <si>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t>друго финансиране - операции с активи - предоставени временни депозити и гаранции на други бюджетни организации (-/+)</t>
  </si>
  <si>
    <t>друго финансиране - операции с пасиви - получени временни депозити и гаранции от други бюджетни организации (-/+)</t>
  </si>
  <si>
    <t>събрани суми за допълнително задължително пенсионно осигуряване (+)</t>
  </si>
  <si>
    <t>разпределени суми за допълнително задължително пенсионно осигуряване (-)</t>
  </si>
  <si>
    <t>получени парични наличности при преобразуване на бюджетни организации (+)</t>
  </si>
  <si>
    <t>прехвърлени парични наличности при преобразуване на бюджетни организации (-)</t>
  </si>
  <si>
    <r>
      <t>операции в брой</t>
    </r>
    <r>
      <rPr>
        <sz val="12"/>
        <rFont val="Times New Roman CYR"/>
        <family val="1"/>
        <charset val="204"/>
      </rPr>
      <t xml:space="preserve"> между банка и каса (+/-)</t>
    </r>
  </si>
  <si>
    <r>
      <t xml:space="preserve">предоставяне (възстановяване) на средства по </t>
    </r>
    <r>
      <rPr>
        <b/>
        <i/>
        <sz val="12"/>
        <rFont val="Times New Roman CYR"/>
        <family val="1"/>
        <charset val="204"/>
      </rPr>
      <t>срочни депозити</t>
    </r>
    <r>
      <rPr>
        <sz val="12"/>
        <rFont val="Times New Roman CYR"/>
        <family val="1"/>
        <charset val="204"/>
      </rPr>
      <t xml:space="preserve"> (+/-)</t>
    </r>
  </si>
  <si>
    <r>
      <t xml:space="preserve">покупко-продажба на </t>
    </r>
    <r>
      <rPr>
        <b/>
        <i/>
        <sz val="12"/>
        <rFont val="Times New Roman CYR"/>
        <family val="1"/>
        <charset val="204"/>
      </rPr>
      <t>валута</t>
    </r>
    <r>
      <rPr>
        <sz val="12"/>
        <rFont val="Times New Roman CYR"/>
        <family val="1"/>
        <charset val="204"/>
      </rPr>
      <t xml:space="preserve"> (+/-)</t>
    </r>
  </si>
  <si>
    <r>
      <t xml:space="preserve">операции </t>
    </r>
    <r>
      <rPr>
        <b/>
        <i/>
        <sz val="12"/>
        <rFont val="Times New Roman CYR"/>
        <family val="1"/>
        <charset val="204"/>
      </rPr>
      <t>СЕБРА</t>
    </r>
    <r>
      <rPr>
        <i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CYR"/>
        <family val="1"/>
        <charset val="204"/>
      </rPr>
      <t>захранване на "сметки за наличности"</t>
    </r>
    <r>
      <rPr>
        <sz val="12"/>
        <rFont val="Times New Roman CYR"/>
        <family val="1"/>
        <charset val="204"/>
      </rPr>
      <t xml:space="preserve"> (+/-)</t>
    </r>
  </si>
  <si>
    <t>V. ДЕФИЦИТ / ИЗЛИШЪК =</t>
  </si>
  <si>
    <r>
      <t xml:space="preserve">възстановени суми </t>
    </r>
    <r>
      <rPr>
        <sz val="12"/>
        <rFont val="Times New Roman CYR"/>
        <charset val="204"/>
      </rPr>
      <t xml:space="preserve">от Европейския съюз - </t>
    </r>
    <r>
      <rPr>
        <b/>
        <i/>
        <sz val="12"/>
        <rFont val="Times New Roman CYR"/>
        <charset val="204"/>
      </rPr>
      <t>директни плащания на земеделски производители (+)</t>
    </r>
  </si>
  <si>
    <r>
      <t>плащания</t>
    </r>
    <r>
      <rPr>
        <sz val="12"/>
        <rFont val="Times New Roman CYR"/>
        <charset val="204"/>
      </rPr>
      <t xml:space="preserve"> за сметка на Европейския съюз - </t>
    </r>
    <r>
      <rPr>
        <b/>
        <i/>
        <sz val="12"/>
        <rFont val="Times New Roman CYR"/>
        <charset val="204"/>
      </rPr>
      <t>средства от ЕЗФРСР, прехвърлени към директни плащания (-)</t>
    </r>
  </si>
  <si>
    <r>
      <t xml:space="preserve">възстановени суми </t>
    </r>
    <r>
      <rPr>
        <sz val="12"/>
        <rFont val="Times New Roman CYR"/>
        <charset val="204"/>
      </rPr>
      <t xml:space="preserve">от Европейския съюз - </t>
    </r>
    <r>
      <rPr>
        <b/>
        <i/>
        <sz val="12"/>
        <rFont val="Times New Roman CYR"/>
        <charset val="204"/>
      </rPr>
      <t>средства от ЕЗФРСР, прехвърлени към директни плащания (+)</t>
    </r>
  </si>
  <si>
    <r>
      <t>плащания</t>
    </r>
    <r>
      <rPr>
        <sz val="12"/>
        <rFont val="Times New Roman CYR"/>
        <charset val="204"/>
      </rPr>
      <t xml:space="preserve"> за сметка на Европейския съюз -</t>
    </r>
    <r>
      <rPr>
        <b/>
        <i/>
        <sz val="12"/>
        <rFont val="Times New Roman CYR"/>
        <charset val="204"/>
      </rPr>
      <t xml:space="preserve"> пазарни мерки  (-)</t>
    </r>
  </si>
  <si>
    <r>
      <t xml:space="preserve">възстановени суми </t>
    </r>
    <r>
      <rPr>
        <sz val="12"/>
        <rFont val="Times New Roman CYR"/>
        <charset val="204"/>
      </rPr>
      <t xml:space="preserve">от Европейския съюз - </t>
    </r>
    <r>
      <rPr>
        <b/>
        <i/>
        <sz val="12"/>
        <rFont val="Times New Roman CYR"/>
        <charset val="204"/>
      </rPr>
      <t>пазарни мерки (+)</t>
    </r>
  </si>
  <si>
    <t>плащания за сметка на средства на Европейския съюз от суми за преструктуриране (-)</t>
  </si>
  <si>
    <t xml:space="preserve"> постъпления от Европейския съюз - суми за преструктуриране (+)</t>
  </si>
  <si>
    <t>суми по разчети с централния бюджет за финансиране на плащания при недостиг на средства по сметки (+/-)</t>
  </si>
  <si>
    <r>
      <t xml:space="preserve">Депозити и средства по сметки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(+/-)    (този параграф се използва и за наличностите на ЦБ в БНБ)</t>
    </r>
  </si>
  <si>
    <r>
      <t>остатък</t>
    </r>
    <r>
      <rPr>
        <sz val="12"/>
        <rFont val="Times New Roman CYR"/>
        <family val="1"/>
        <charset val="204"/>
      </rPr>
      <t xml:space="preserve"> в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 xml:space="preserve">левове </t>
    </r>
    <r>
      <rPr>
        <b/>
        <sz val="12"/>
        <rFont val="Times New Roman CYR"/>
        <family val="1"/>
        <charset val="204"/>
      </rPr>
      <t>по сметки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</si>
  <si>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валутни сметки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</si>
  <si>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>в касата</t>
    </r>
    <r>
      <rPr>
        <sz val="12"/>
        <rFont val="Times New Roman CYR"/>
        <family val="1"/>
        <charset val="204"/>
      </rPr>
      <t xml:space="preserve"> в  левове </t>
    </r>
    <r>
      <rPr>
        <b/>
        <i/>
        <sz val="12"/>
        <rFont val="Times New Roman CYR"/>
        <family val="1"/>
        <charset val="204"/>
      </rPr>
      <t>от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</si>
  <si>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остътък</t>
    </r>
    <r>
      <rPr>
        <sz val="12"/>
        <rFont val="Times New Roman CYR"/>
        <family val="1"/>
        <charset val="204"/>
      </rPr>
      <t xml:space="preserve">  </t>
    </r>
    <r>
      <rPr>
        <b/>
        <sz val="12"/>
        <rFont val="Times New Roman CYR"/>
        <family val="1"/>
        <charset val="204"/>
      </rPr>
      <t>в касата във валута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</si>
  <si>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наличност</t>
    </r>
    <r>
      <rPr>
        <sz val="12"/>
        <rFont val="Times New Roman CYR"/>
        <family val="1"/>
        <charset val="204"/>
      </rPr>
      <t xml:space="preserve"> в левове </t>
    </r>
    <r>
      <rPr>
        <b/>
        <sz val="12"/>
        <rFont val="Times New Roman CYR"/>
        <family val="1"/>
        <charset val="204"/>
      </rPr>
      <t>по сметки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</si>
  <si>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валутни сметки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</si>
  <si>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>в касата</t>
    </r>
    <r>
      <rPr>
        <sz val="12"/>
        <rFont val="Times New Roman CYR"/>
        <family val="1"/>
        <charset val="204"/>
      </rPr>
      <t xml:space="preserve"> в левове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</si>
  <si>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>в касата във валута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</si>
  <si>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 xml:space="preserve">преводи </t>
    </r>
    <r>
      <rPr>
        <b/>
        <i/>
        <sz val="12"/>
        <rFont val="Times New Roman CYR"/>
        <family val="1"/>
        <charset val="204"/>
      </rPr>
      <t>в процес на сетълмент (-/+)</t>
    </r>
  </si>
  <si>
    <r>
      <t xml:space="preserve"> </t>
    </r>
    <r>
      <rPr>
        <b/>
        <i/>
        <sz val="12"/>
        <rFont val="Times New Roman CYR"/>
        <family val="1"/>
        <charset val="204"/>
      </rPr>
      <t>преоценка</t>
    </r>
    <r>
      <rPr>
        <sz val="12"/>
        <rFont val="Times New Roman CYR"/>
        <family val="1"/>
        <charset val="204"/>
      </rPr>
      <t xml:space="preserve"> на валутни наличности </t>
    </r>
    <r>
      <rPr>
        <b/>
        <i/>
        <sz val="12"/>
        <rFont val="Times New Roman CYR"/>
        <family val="1"/>
        <charset val="204"/>
      </rPr>
      <t xml:space="preserve">(нереализирани курсови разлики) по сметки и средства в страната </t>
    </r>
    <r>
      <rPr>
        <sz val="12"/>
        <rFont val="Times New Roman CYR"/>
        <family val="1"/>
        <charset val="204"/>
      </rPr>
      <t xml:space="preserve"> (+/-)</t>
    </r>
  </si>
  <si>
    <r>
      <t>остатък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валутни сметки</t>
    </r>
    <r>
      <rPr>
        <sz val="12"/>
        <rFont val="Times New Roman CYR"/>
        <family val="1"/>
        <charset val="204"/>
      </rPr>
      <t xml:space="preserve">  </t>
    </r>
    <r>
      <rPr>
        <b/>
        <i/>
        <sz val="12"/>
        <rFont val="Times New Roman CYR"/>
        <family val="1"/>
        <charset val="204"/>
      </rPr>
      <t>в чужбина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</si>
  <si>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charset val="204"/>
      </rPr>
      <t xml:space="preserve"> </t>
    </r>
    <r>
      <rPr>
        <b/>
        <sz val="12"/>
        <rFont val="Times New Roman Cyr"/>
        <charset val="204"/>
      </rPr>
      <t>в касата във валута</t>
    </r>
    <r>
      <rPr>
        <sz val="12"/>
        <rFont val="Times New Roman CYR"/>
        <charset val="204"/>
      </rPr>
      <t xml:space="preserve">  </t>
    </r>
    <r>
      <rPr>
        <b/>
        <i/>
        <sz val="12"/>
        <rFont val="Times New Roman CYR"/>
        <charset val="204"/>
      </rPr>
      <t xml:space="preserve">в чужбина </t>
    </r>
    <r>
      <rPr>
        <sz val="12"/>
        <rFont val="Times New Roman CYR"/>
        <charset val="204"/>
      </rPr>
      <t xml:space="preserve">от </t>
    </r>
    <r>
      <rPr>
        <b/>
        <i/>
        <sz val="12"/>
        <rFont val="Times New Roman CYR"/>
        <charset val="204"/>
      </rPr>
      <t>предходния период</t>
    </r>
    <r>
      <rPr>
        <sz val="12"/>
        <rFont val="Times New Roman CYR"/>
        <charset val="204"/>
      </rPr>
      <t xml:space="preserve"> (+)</t>
    </r>
  </si>
  <si>
    <r>
      <t>наличност</t>
    </r>
    <r>
      <rPr>
        <sz val="12"/>
        <rFont val="Times New Roman CYR"/>
        <charset val="204"/>
      </rPr>
      <t xml:space="preserve"> </t>
    </r>
    <r>
      <rPr>
        <b/>
        <sz val="12"/>
        <rFont val="Times New Roman Cyr"/>
        <charset val="204"/>
      </rPr>
      <t>в касата във валута</t>
    </r>
    <r>
      <rPr>
        <sz val="12"/>
        <rFont val="Times New Roman CYR"/>
        <charset val="204"/>
      </rPr>
      <t xml:space="preserve">  </t>
    </r>
    <r>
      <rPr>
        <b/>
        <i/>
        <sz val="12"/>
        <rFont val="Times New Roman CYR"/>
        <charset val="204"/>
      </rPr>
      <t>в чужбина</t>
    </r>
    <r>
      <rPr>
        <sz val="12"/>
        <rFont val="Times New Roman CYR"/>
        <charset val="204"/>
      </rPr>
      <t xml:space="preserve"> в </t>
    </r>
    <r>
      <rPr>
        <b/>
        <i/>
        <sz val="12"/>
        <rFont val="Times New Roman CYR"/>
        <charset val="204"/>
      </rPr>
      <t>края на периода</t>
    </r>
    <r>
      <rPr>
        <sz val="12"/>
        <rFont val="Times New Roman CYR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</si>
  <si>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 xml:space="preserve">по валутни сметки </t>
    </r>
    <r>
      <rPr>
        <b/>
        <i/>
        <sz val="12"/>
        <rFont val="Times New Roman CYR"/>
        <family val="1"/>
        <charset val="204"/>
      </rPr>
      <t>в чужбина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</si>
  <si>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t>преоценка на валутни наличности (нереализирани курсови разлики) по сметки и средства в чужбина (+/-)</t>
  </si>
  <si>
    <r>
      <t xml:space="preserve">Депозити и сметки консолидирани в </t>
    </r>
    <r>
      <rPr>
        <b/>
        <i/>
        <sz val="12"/>
        <color indexed="12"/>
        <rFont val="Times New Roman CYR"/>
        <family val="1"/>
        <charset val="204"/>
      </rPr>
      <t>системата на "Единната сметка"-нето</t>
    </r>
    <r>
      <rPr>
        <b/>
        <sz val="12"/>
        <color indexed="12"/>
        <rFont val="Times New Roman CYR"/>
        <family val="1"/>
        <charset val="204"/>
      </rPr>
      <t xml:space="preserve"> (+/-)</t>
    </r>
  </si>
  <si>
    <r>
      <t>остатък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текущи сметки</t>
    </r>
    <r>
      <rPr>
        <sz val="12"/>
        <rFont val="Times New Roman CYR"/>
        <family val="1"/>
        <charset val="204"/>
      </rPr>
      <t xml:space="preserve"> на бюджетните организации</t>
    </r>
    <r>
      <rPr>
        <b/>
        <sz val="12"/>
        <rFont val="Times New Roman CYR"/>
        <family val="1"/>
        <charset val="204"/>
      </rPr>
      <t xml:space="preserve"> в БНБ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 </t>
    </r>
  </si>
  <si>
    <r>
      <t>наличност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текущи сметки </t>
    </r>
    <r>
      <rPr>
        <sz val="12"/>
        <rFont val="Times New Roman CYR"/>
        <family val="1"/>
        <charset val="204"/>
      </rPr>
      <t>на бюджетните организации</t>
    </r>
    <r>
      <rPr>
        <b/>
        <sz val="12"/>
        <rFont val="Times New Roman CYR"/>
        <family val="1"/>
        <charset val="204"/>
      </rPr>
      <t xml:space="preserve"> в БНБ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 </t>
    </r>
  </si>
  <si>
    <t>Касови операции, депозити, покупко-продажба на валута и сетълмент операции</t>
  </si>
  <si>
    <t>салдо по сметката на ЦБ за разпределение на преводи от системата за брутен сетълмент в реално време (+/-)</t>
  </si>
  <si>
    <t>в. ч. т.  вноски от приходи на държавни и общински предприятия и институции</t>
  </si>
  <si>
    <t>код сметка:</t>
  </si>
  <si>
    <t>НА</t>
  </si>
  <si>
    <t>НАИМЕНОВАНИЕ</t>
  </si>
  <si>
    <t>ПОКАЗАТЕЛИТЕ</t>
  </si>
  <si>
    <t>(код 2)</t>
  </si>
  <si>
    <t>(код 1)</t>
  </si>
  <si>
    <t>ГЛ.СЧЕТОВОДИТЕЛ:  ………….……………..</t>
  </si>
  <si>
    <t>Код по ЕБК</t>
  </si>
  <si>
    <t>БЮДЖЕТ</t>
  </si>
  <si>
    <t>(в   лв.)</t>
  </si>
  <si>
    <t>За периода: от</t>
  </si>
  <si>
    <t>от</t>
  </si>
  <si>
    <t>до</t>
  </si>
  <si>
    <t>ЧИСЛЕНОСТ НА ПЕРСОНАЛА</t>
  </si>
  <si>
    <t xml:space="preserve">Щатни бройки </t>
  </si>
  <si>
    <t>по трудови правоотношения</t>
  </si>
  <si>
    <t>по служебни правоотношения</t>
  </si>
  <si>
    <t xml:space="preserve">Средногодишни щатни бройки </t>
  </si>
  <si>
    <t>§§ 24 - 42</t>
  </si>
  <si>
    <t>§24</t>
  </si>
  <si>
    <t>§28</t>
  </si>
  <si>
    <t xml:space="preserve">§ 45 </t>
  </si>
  <si>
    <t>§ 01</t>
  </si>
  <si>
    <t>§ 02</t>
  </si>
  <si>
    <t>§§ 21 - 29</t>
  </si>
  <si>
    <t>§§ 01 - 57</t>
  </si>
  <si>
    <t>§ 69</t>
  </si>
  <si>
    <t>§ 81</t>
  </si>
  <si>
    <t>§ 82</t>
  </si>
  <si>
    <t>§ 70</t>
  </si>
  <si>
    <t>§ 90</t>
  </si>
  <si>
    <t>§ 91</t>
  </si>
  <si>
    <t>§89</t>
  </si>
  <si>
    <t xml:space="preserve">10. Преоценка на валутни наличности </t>
  </si>
  <si>
    <t xml:space="preserve">9 Наличности в края на периода </t>
  </si>
  <si>
    <t xml:space="preserve">8. Наличности в началото на периода </t>
  </si>
  <si>
    <t xml:space="preserve">            операции по вътрешен дълг и финан. активи- нето </t>
  </si>
  <si>
    <t xml:space="preserve">6. Друго вътрешно финансиране </t>
  </si>
  <si>
    <t xml:space="preserve">5. Покупко-продажба на държавни/общински/ ценни книжа от бюджетните предприятия </t>
  </si>
  <si>
    <t xml:space="preserve">            плащания по активирани гаранции,поръчителства и преоформен дълг - възстановени </t>
  </si>
  <si>
    <t>1. Данъчни приходи</t>
  </si>
  <si>
    <t xml:space="preserve">I. СОБСТВЕНИ ПРИХОДИ И ПОМОЩИ </t>
  </si>
  <si>
    <t>2.Неданъчни приходи</t>
  </si>
  <si>
    <t xml:space="preserve">2.1 Приходи и доходи от собственост </t>
  </si>
  <si>
    <t xml:space="preserve">             приходи от наеми на имущество и земя </t>
  </si>
  <si>
    <t>2.2 Приходи от такси</t>
  </si>
  <si>
    <t>866 Общински пазари и тържища</t>
  </si>
  <si>
    <t>867 Реклама и маркетинг</t>
  </si>
  <si>
    <t>868 Информационно-изчислителни центрове</t>
  </si>
  <si>
    <t>869 Издателска дейност и печатни бази</t>
  </si>
  <si>
    <t>871 Помощни стопанства, столове и други спомагателни дейности</t>
  </si>
  <si>
    <t xml:space="preserve">II. РАЗХОДИ </t>
  </si>
  <si>
    <t xml:space="preserve">2. Други възнаграждения и плащания за персонала </t>
  </si>
  <si>
    <t xml:space="preserve">4. Текуща издръжка </t>
  </si>
  <si>
    <t xml:space="preserve">5. Лихви </t>
  </si>
  <si>
    <t>6. Социални разходи, стипендии</t>
  </si>
  <si>
    <t xml:space="preserve">2. Други трансфери </t>
  </si>
  <si>
    <t>§§ 70 - 98</t>
  </si>
  <si>
    <t>1. Външно финансиране</t>
  </si>
  <si>
    <t xml:space="preserve">            получени външни заеми </t>
  </si>
  <si>
    <t xml:space="preserve">            погашения по външни заеми </t>
  </si>
  <si>
    <t xml:space="preserve">            държавни /общински/ ЦК емитирани на м/нар. капиталови пазари </t>
  </si>
  <si>
    <t xml:space="preserve">            получени погашения по предоставени кредити от др, д/ви </t>
  </si>
  <si>
    <t xml:space="preserve">            операции с др. ЦК и финансови активи </t>
  </si>
  <si>
    <t xml:space="preserve">2. Придобиване на дялове, акции, съучастия и др, финансови активи </t>
  </si>
  <si>
    <t xml:space="preserve">1. Заплати и възнаграждения за персонала, нает по трудови и служебни прав. </t>
  </si>
  <si>
    <t xml:space="preserve">            наличности  в лв. равн.по валутни сметки и каса в чужб. в кр.на периода </t>
  </si>
  <si>
    <t>3. Възмездни средства</t>
  </si>
  <si>
    <t xml:space="preserve">            предоставени </t>
  </si>
  <si>
    <t xml:space="preserve">            възстановени</t>
  </si>
  <si>
    <t>§§</t>
  </si>
  <si>
    <t xml:space="preserve">            друго финансиране </t>
  </si>
  <si>
    <t>§ 98</t>
  </si>
  <si>
    <t>2.5  Постъпления от продажба на нефинансови активи</t>
  </si>
  <si>
    <t>§§ 05 и 08</t>
  </si>
  <si>
    <t>§;00-98</t>
  </si>
  <si>
    <t>в т. ч. плащания за попълване на държавния резерв</t>
  </si>
  <si>
    <t xml:space="preserve">в т. ч. външни </t>
  </si>
  <si>
    <t>§§ 80 - 82; 92-01; 95-21/95-22; 95-28/95-29 и 95-49</t>
  </si>
  <si>
    <t>§§ 71 - 73 и 79</t>
  </si>
  <si>
    <t>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</t>
  </si>
  <si>
    <t>3300</t>
  </si>
  <si>
    <t>Комисия за защита от дискриминация</t>
  </si>
  <si>
    <t>3400</t>
  </si>
  <si>
    <t>Комисия за защита на личните данни</t>
  </si>
  <si>
    <t>3700</t>
  </si>
  <si>
    <t>Комисия за отнемане на незаконно придобито имущество</t>
  </si>
  <si>
    <t>3800</t>
  </si>
  <si>
    <t>Национална служба за охрана</t>
  </si>
  <si>
    <t>3900</t>
  </si>
  <si>
    <t>Национална разузнавателна служба</t>
  </si>
  <si>
    <t>4000</t>
  </si>
  <si>
    <t>Омбудсман</t>
  </si>
  <si>
    <t>4100</t>
  </si>
  <si>
    <t>Национален статистически институт</t>
  </si>
  <si>
    <t>4200</t>
  </si>
  <si>
    <t>Комисия за защита на конкуренцията</t>
  </si>
  <si>
    <t>4300</t>
  </si>
  <si>
    <t>Комисия за регулиране на съобщенията</t>
  </si>
  <si>
    <t>4400</t>
  </si>
  <si>
    <t>Съвет за електронни медии</t>
  </si>
  <si>
    <t>4500</t>
  </si>
  <si>
    <t>Държавна комисия за енергийно и водно регулиране</t>
  </si>
  <si>
    <t>4600</t>
  </si>
  <si>
    <t>Агенция за ядрено регулиране</t>
  </si>
  <si>
    <t>4700</t>
  </si>
  <si>
    <t>Комисия за финансов надзор</t>
  </si>
  <si>
    <t>4800</t>
  </si>
  <si>
    <t>Държавна комисия по сигурността на информацията</t>
  </si>
  <si>
    <t>5300</t>
  </si>
  <si>
    <t>Държавна агенция "Държавен резерв и военновременни запаси"</t>
  </si>
  <si>
    <t>6100</t>
  </si>
  <si>
    <t>Българска национална телевизия</t>
  </si>
  <si>
    <t>6200</t>
  </si>
  <si>
    <t>Българско национално радио</t>
  </si>
  <si>
    <t>6300</t>
  </si>
  <si>
    <t>Българска телеграфна агенция</t>
  </si>
  <si>
    <t>8100</t>
  </si>
  <si>
    <t>Комисия за предотвратяване и установяване на конфликт на интереси</t>
  </si>
  <si>
    <t>8200</t>
  </si>
  <si>
    <t>Централна избирателна комисия</t>
  </si>
  <si>
    <t>8300</t>
  </si>
  <si>
    <t>Комисия за публичен надзор над регистрираните одитори</t>
  </si>
  <si>
    <t>8400</t>
  </si>
  <si>
    <t>Държавен фонд "Земеделие"</t>
  </si>
  <si>
    <t>8500</t>
  </si>
  <si>
    <t>Национално бюро за контрол на специалните разузнавателни средства</t>
  </si>
  <si>
    <t>8600</t>
  </si>
  <si>
    <t>Държавна агенция „Технически операции”</t>
  </si>
  <si>
    <t>9900</t>
  </si>
  <si>
    <t>Централен бюджет</t>
  </si>
  <si>
    <r>
      <t xml:space="preserve">    А.2.1)</t>
    </r>
    <r>
      <rPr>
        <b/>
        <sz val="12"/>
        <color indexed="62"/>
        <rFont val="Times New Roman CYR"/>
      </rPr>
      <t xml:space="preserve"> </t>
    </r>
    <r>
      <rPr>
        <b/>
        <sz val="12"/>
        <rFont val="Times New Roman CYR"/>
        <family val="1"/>
      </rPr>
      <t>кодове на държавните висши училища и Българската академия на науките</t>
    </r>
  </si>
  <si>
    <r>
      <t xml:space="preserve">        А.2.1а)</t>
    </r>
    <r>
      <rPr>
        <b/>
        <sz val="12"/>
        <color indexed="62"/>
        <rFont val="Times New Roman CYR"/>
      </rPr>
      <t xml:space="preserve"> </t>
    </r>
    <r>
      <rPr>
        <b/>
        <sz val="12"/>
        <rFont val="Times New Roman CYR"/>
        <family val="1"/>
      </rPr>
      <t>кодове на ДВУ и БАН, финансирани от</t>
    </r>
    <r>
      <rPr>
        <b/>
        <i/>
        <sz val="12"/>
        <rFont val="Times New Roman Bold"/>
      </rPr>
      <t xml:space="preserve"> </t>
    </r>
    <r>
      <rPr>
        <b/>
        <i/>
        <sz val="12"/>
        <color indexed="18"/>
        <rFont val="Times New Roman Bold"/>
      </rPr>
      <t>Министерството на образованието и науката</t>
    </r>
  </si>
  <si>
    <t>1701</t>
  </si>
  <si>
    <r>
      <t xml:space="preserve">Софийски университет </t>
    </r>
    <r>
      <rPr>
        <b/>
        <i/>
        <sz val="12"/>
        <color indexed="18"/>
        <rFont val="Times New Roman Bold"/>
      </rPr>
      <t>"Климент Охридски" - София</t>
    </r>
  </si>
  <si>
    <t>1702</t>
  </si>
  <si>
    <r>
      <t xml:space="preserve">Пловдивски университет </t>
    </r>
    <r>
      <rPr>
        <b/>
        <i/>
        <sz val="12"/>
        <color indexed="18"/>
        <rFont val="Times New Roman Bold"/>
      </rPr>
      <t>"Паисий Хилендарски" - Пловдив</t>
    </r>
  </si>
  <si>
    <t>1703</t>
  </si>
  <si>
    <r>
      <t>Университет</t>
    </r>
    <r>
      <rPr>
        <b/>
        <i/>
        <sz val="12"/>
        <color indexed="18"/>
        <rFont val="Times New Roman Cyr"/>
        <family val="1"/>
      </rPr>
      <t xml:space="preserve"> </t>
    </r>
    <r>
      <rPr>
        <b/>
        <i/>
        <sz val="12"/>
        <color indexed="18"/>
        <rFont val="Times New Roman Bold"/>
      </rPr>
      <t>"Проф. д-р Асен Златаров"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Бургас</t>
    </r>
  </si>
  <si>
    <t>1704</t>
  </si>
  <si>
    <r>
      <t xml:space="preserve">Великотърновки университет </t>
    </r>
    <r>
      <rPr>
        <b/>
        <i/>
        <sz val="12"/>
        <color indexed="18"/>
        <rFont val="Times New Roman Bold"/>
      </rPr>
      <t>"Св. св . Кирил и Методий" - В. Търново</t>
    </r>
  </si>
  <si>
    <t>1705</t>
  </si>
  <si>
    <t>(+ § 57 - под.§ 40-71)</t>
  </si>
  <si>
    <t xml:space="preserve">            възстановени суми по заеми от крайни бенифициенти</t>
  </si>
  <si>
    <t xml:space="preserve">            предоставени заеми към крайни бенифициенти</t>
  </si>
  <si>
    <t>§§ 30 - 31; 60</t>
  </si>
  <si>
    <t>§§ 36 - 37 и §§ 41 - 42</t>
  </si>
  <si>
    <t>ИЗГОТВИЛ: ,,,,,,,,,,,,,,,,,,,,,,,,,,,,,,,,,,,,,,,,,,,,,,,,,,,</t>
  </si>
  <si>
    <t xml:space="preserve">         трансфери за отчислени постъпления</t>
  </si>
  <si>
    <t xml:space="preserve">                      (,,,,,,,,,,,,,,,,,,,,,)</t>
  </si>
  <si>
    <t xml:space="preserve">                      (,,,,,,,,,,,,,,,,,,,,,,,,)</t>
  </si>
  <si>
    <t>сл. тел.:,,,,,,,,,,,,,,,,,,,,,,,,,,,,,,,,,</t>
  </si>
  <si>
    <t>РЪКОВОДИТЕЛ:          …………………………</t>
  </si>
  <si>
    <t>,,,,,,,,,,,,,,,,,,,,,,,,,,,,,,,,,,,,,,,,,,,,,,,,,,,,,,,,,,,,,,,,,,,,,,,,,,,,,,,,,,,,,,,,,,,,,,,,,,,,,,,,,,,,,,,,,,,,,,,,,,,,,,,,,,,,,,,,,,,,,,,,,,,,,</t>
  </si>
  <si>
    <t xml:space="preserve"> </t>
  </si>
  <si>
    <t xml:space="preserve">за периода от </t>
  </si>
  <si>
    <t>код :</t>
  </si>
  <si>
    <t>(по ЕБК)</t>
  </si>
  <si>
    <t>(в лева)</t>
  </si>
  <si>
    <t>под-§§</t>
  </si>
  <si>
    <t xml:space="preserve"> 0 1 ¦</t>
  </si>
  <si>
    <t>Данък върху доходите на физически лица:</t>
  </si>
  <si>
    <r>
      <t xml:space="preserve">от доходи по </t>
    </r>
    <r>
      <rPr>
        <b/>
        <i/>
        <sz val="12"/>
        <rFont val="Times New Roman CYR"/>
        <family val="1"/>
        <charset val="204"/>
      </rPr>
      <t>трудови, служебни и приравнени</t>
    </r>
    <r>
      <rPr>
        <sz val="12"/>
        <rFont val="Times New Roman CYR"/>
        <family val="1"/>
        <charset val="204"/>
      </rPr>
      <t xml:space="preserve"> на тях правоотношения</t>
    </r>
  </si>
  <si>
    <t>Корпоративен данък:</t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</si>
  <si>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нефинансови предприятия</t>
    </r>
  </si>
  <si>
    <t>Други приходи</t>
  </si>
  <si>
    <t>приходи от други вноски</t>
  </si>
  <si>
    <r>
      <t>остатък</t>
    </r>
    <r>
      <rPr>
        <sz val="12"/>
        <rFont val="Times New Roman CYR"/>
        <family val="1"/>
        <charset val="204"/>
      </rPr>
      <t xml:space="preserve"> в левове </t>
    </r>
    <r>
      <rPr>
        <b/>
        <sz val="12"/>
        <rFont val="Times New Roman CYR"/>
        <family val="1"/>
        <charset val="204"/>
      </rPr>
      <t>по депозити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</si>
  <si>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family val="1"/>
        <charset val="204"/>
      </rPr>
      <t xml:space="preserve"> в левова равностойност</t>
    </r>
    <r>
      <rPr>
        <b/>
        <sz val="12"/>
        <rFont val="Times New Roman CYR"/>
        <family val="1"/>
        <charset val="204"/>
      </rPr>
      <t xml:space="preserve"> по депозити във валута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</si>
  <si>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наличност</t>
    </r>
    <r>
      <rPr>
        <sz val="12"/>
        <rFont val="Times New Roman CYR"/>
        <family val="1"/>
        <charset val="204"/>
      </rPr>
      <t xml:space="preserve"> в левове </t>
    </r>
    <r>
      <rPr>
        <b/>
        <sz val="12"/>
        <rFont val="Times New Roman CYR"/>
        <family val="1"/>
        <charset val="204"/>
      </rPr>
      <t>по депозити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</si>
  <si>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депозити във валута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</si>
  <si>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остатък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депозити </t>
    </r>
    <r>
      <rPr>
        <sz val="12"/>
        <rFont val="Times New Roman CYR"/>
        <family val="1"/>
        <charset val="204"/>
      </rPr>
      <t xml:space="preserve">на бюджетните организации </t>
    </r>
    <r>
      <rPr>
        <b/>
        <sz val="12"/>
        <rFont val="Times New Roman CYR"/>
        <family val="1"/>
        <charset val="204"/>
      </rPr>
      <t>в БНБ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</si>
  <si>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наличност</t>
    </r>
    <r>
      <rPr>
        <sz val="12"/>
        <rFont val="Times New Roman CYR"/>
        <family val="1"/>
        <charset val="204"/>
      </rPr>
      <t xml:space="preserve"> 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депозити</t>
    </r>
    <r>
      <rPr>
        <sz val="12"/>
        <rFont val="Times New Roman CYR"/>
        <family val="1"/>
        <charset val="204"/>
      </rPr>
      <t xml:space="preserve"> на бюджетните организации </t>
    </r>
    <r>
      <rPr>
        <b/>
        <sz val="12"/>
        <rFont val="Times New Roman CYR"/>
        <family val="1"/>
        <charset val="204"/>
      </rPr>
      <t>в БНБ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</si>
  <si>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t>6312</t>
  </si>
  <si>
    <t>Сърница</t>
  </si>
  <si>
    <t>вноски по чл. 4б и 4в от КСО за сметка на осигурителя</t>
  </si>
  <si>
    <t>вноски по чл. 4б от КСО за сметка на осигурените лица</t>
  </si>
  <si>
    <t xml:space="preserve">вноски по чл. 4б от КСО от самонаети лица (самоосигуряващи се лица) </t>
  </si>
  <si>
    <t>прехвърлени/възстановени акумулирани средства от осигурителни вноски</t>
  </si>
  <si>
    <t xml:space="preserve">коректив за касови постъпления (-/+) </t>
  </si>
  <si>
    <t>коректив на вноски за ДЗПО за сумите по чл. 4б и 4в от КСО за сметка на осигурителя</t>
  </si>
  <si>
    <r>
      <t xml:space="preserve">дългосрочни командировки </t>
    </r>
    <r>
      <rPr>
        <b/>
        <i/>
        <sz val="12"/>
        <rFont val="Times New Roman CYR"/>
        <family val="1"/>
        <charset val="204"/>
      </rPr>
      <t>в чужбина</t>
    </r>
  </si>
  <si>
    <t>Разходи за лихви и отстъпки по облигации, емитирани и търгувани на международните капиталови пазари</t>
  </si>
  <si>
    <t>участие във финансирането на брутното намаление за Нидерландия, Швеция, Дания и Австрия</t>
  </si>
  <si>
    <t xml:space="preserve">Субсидии и други текущи трансфери за нефинансови предприятия </t>
  </si>
  <si>
    <t>Субсидии и други текущи трансфери за финансови институции</t>
  </si>
  <si>
    <t>Субсидии и други текущи трансфери за юридически лица с нестопанска цел</t>
  </si>
  <si>
    <r>
      <t xml:space="preserve">   по съответните разходни параграфи и дейности в резултат на </t>
    </r>
    <r>
      <rPr>
        <b/>
        <i/>
        <sz val="12"/>
        <rFont val="Times New Roman CYR"/>
        <family val="1"/>
        <charset val="204"/>
      </rPr>
      <t>промяна по бюджета</t>
    </r>
    <r>
      <rPr>
        <sz val="12"/>
        <rFont val="Times New Roman CYR"/>
        <family val="1"/>
        <charset val="204"/>
      </rPr>
      <t>.</t>
    </r>
  </si>
  <si>
    <t>Приватизация на дялове, акции и участия</t>
  </si>
  <si>
    <t>i12:ae150</t>
  </si>
  <si>
    <r>
      <t xml:space="preserve">от </t>
    </r>
    <r>
      <rPr>
        <b/>
        <i/>
        <sz val="12"/>
        <rFont val="Times New Roman CYR"/>
        <family val="1"/>
        <charset val="204"/>
      </rPr>
      <t>еднолични търговци, свободни професии, извънтрудови правоотношения</t>
    </r>
    <r>
      <rPr>
        <sz val="12"/>
        <rFont val="Times New Roman CYR"/>
        <family val="1"/>
        <charset val="204"/>
      </rPr>
      <t xml:space="preserve"> и др.</t>
    </r>
  </si>
  <si>
    <r>
      <t>окончателен годишен (</t>
    </r>
    <r>
      <rPr>
        <b/>
        <i/>
        <sz val="12"/>
        <rFont val="Times New Roman CYR"/>
        <family val="1"/>
        <charset val="204"/>
      </rPr>
      <t>патентен</t>
    </r>
    <r>
      <rPr>
        <sz val="12"/>
        <rFont val="Times New Roman CYR"/>
        <family val="1"/>
        <charset val="204"/>
      </rPr>
      <t>) данък и данък върху таксиметров превоз на пътници</t>
    </r>
  </si>
  <si>
    <t>окончателен данък върху приходите от лихви по банкови сметки на физическите лица</t>
  </si>
  <si>
    <t>данък върху разходи, предоставяни в натура</t>
  </si>
  <si>
    <t>Получени чрез небюджетни предприятия средства от КФП по международни и други програми</t>
  </si>
  <si>
    <t xml:space="preserve">получени чрез нефинансови предприятия текущи трансфери от КФП по международни и други програми </t>
  </si>
  <si>
    <t>получени чрез финансови институции текущи трансфери от КФП по международни и други програми</t>
  </si>
  <si>
    <t xml:space="preserve">получени чрез нестопански организации текущи трансфери от КФП по международни и други програми </t>
  </si>
  <si>
    <t>получени чрез предприятия от чужбина текущи трансфери от КФП по международни и други програми</t>
  </si>
  <si>
    <t xml:space="preserve">получени чрез нефинансови предприятия капиталови трансфери от КФП по международни и други програми </t>
  </si>
  <si>
    <t xml:space="preserve">получени чрез финансови институции капиталови трансфери от КФП по международни и други програми </t>
  </si>
  <si>
    <t>получени чрез нестопански организации капиталови трансфери от КФП по международни и други програми</t>
  </si>
  <si>
    <t>получени чрез предприятия от чужбина капиталови трансфери от КФП по международни и други програми</t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</si>
  <si>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финансов лизинг и търговски кредит</t>
    </r>
  </si>
  <si>
    <t>Платени лихви по заеми, предоставени от централния бюджет и бюджетни организации</t>
  </si>
  <si>
    <t>Предоставена възмездна финансова помощ (нето)</t>
  </si>
  <si>
    <r>
      <t>предоставени</t>
    </r>
    <r>
      <rPr>
        <sz val="12"/>
        <rFont val="Times New Roman CYR"/>
        <family val="1"/>
        <charset val="204"/>
      </rPr>
      <t xml:space="preserve"> средства по възмездна финансова помощ (-)</t>
    </r>
  </si>
  <si>
    <r>
      <t>възстановени</t>
    </r>
    <r>
      <rPr>
        <sz val="12"/>
        <rFont val="Times New Roman CYR"/>
        <family val="1"/>
        <charset val="204"/>
      </rPr>
      <t xml:space="preserve"> суми по възмездна финансова помощ (+)</t>
    </r>
  </si>
  <si>
    <t>311 Детски градини</t>
  </si>
  <si>
    <t>312 Специални групи в детски градини за деца със СОП</t>
  </si>
  <si>
    <t>223 Държавна агенция "Разузнаване"</t>
  </si>
  <si>
    <t>321 Специални училища и центрове за специална образователна подкрепа</t>
  </si>
  <si>
    <t>322 Неспециализирани училища, без професионални гимназии</t>
  </si>
  <si>
    <t>323 Училища по културата и училища по изкуствата</t>
  </si>
  <si>
    <t>325 Български училища в чужбина</t>
  </si>
  <si>
    <t>326 Професионални гимназии и паралелки за професионална подготовка</t>
  </si>
  <si>
    <t>327 Училища в места за лишаване от свобода</t>
  </si>
  <si>
    <t>337 Център за подкрепа за личностно развитие</t>
  </si>
  <si>
    <t>338 Ресурсно подпомагане</t>
  </si>
  <si>
    <t>431 Детски ясли, детски кухни и яслени групи в детска градина</t>
  </si>
  <si>
    <t>455 Плащания за лекарствени продукти, медицински изделия и диетични храни за специални медицински цели за домашно лечение на територията на страната</t>
  </si>
  <si>
    <t>457 Плащания за медицински изделия прилагани в болничната медицинска помощ</t>
  </si>
  <si>
    <t>458 Плащания за лекарствени продукти при злокачествени заболявания в условия на болнична медицинска помощ</t>
  </si>
  <si>
    <r>
      <t xml:space="preserve">459 Други </t>
    </r>
    <r>
      <rPr>
        <i/>
        <sz val="12"/>
        <rFont val="Times New Roman Bold"/>
        <charset val="204"/>
      </rPr>
      <t>здравноосигурителни плащания</t>
    </r>
  </si>
  <si>
    <t>Платени лихви по финансов лизинг и търговски кредит</t>
  </si>
  <si>
    <t>в т.ч.данък върху таксиметров превоз на пътници</t>
  </si>
  <si>
    <t>I. П Р И Х О Д И,  П О М О Щ И   И   Д А Р Е Н И Я</t>
  </si>
  <si>
    <t>Н А И М Е Н О В А Н И Е</t>
  </si>
  <si>
    <t>I. В С И Ч К О   П Р И Х О Д И,  П О М О Щ И   И   Д А Р Е Н И Я</t>
  </si>
  <si>
    <t>III-ІV. ТРАНСФЕРИ И ВРЕМЕННИ БЕЗЛИХВЕНИ ЗАЕМИ - РЕКАПИТУЛАЦИЯ</t>
  </si>
  <si>
    <t xml:space="preserve">  ІІІ. ТРАНСФЕРИ</t>
  </si>
  <si>
    <t>ІV. ВР.БЕЗЛ.ЗАЕМИ</t>
  </si>
  <si>
    <t>III. ВСИЧКО ТРАНСФЕРИ</t>
  </si>
  <si>
    <t>IV. ВСИЧКО ВРЕМЕННИ БЕЗЛИХВЕНИ ЗАЕМИ</t>
  </si>
  <si>
    <t>VI. ВСИЧКО ОПЕРАЦИИ С ФИНАНСОВИ АКТИВИ И ПАСИВИ</t>
  </si>
  <si>
    <t>VI. ОПЕРАЦИИ С ФИНАНСОВИ АКТИВИ И ПАСИВИ</t>
  </si>
  <si>
    <t>c784</t>
  </si>
  <si>
    <t>ИЗГОТВИЛ :</t>
  </si>
  <si>
    <t>ГЛ. СЧЕТОВОДИТЕЛ :</t>
  </si>
  <si>
    <t xml:space="preserve"> / име, фамилия /</t>
  </si>
  <si>
    <t xml:space="preserve">служебен телефон : </t>
  </si>
  <si>
    <t>РЪКОВОДИТЕЛ :</t>
  </si>
  <si>
    <r>
      <t xml:space="preserve">приходи от </t>
    </r>
    <r>
      <rPr>
        <b/>
        <i/>
        <sz val="12"/>
        <rFont val="Times New Roman CYR"/>
        <charset val="204"/>
      </rPr>
      <t>лихви</t>
    </r>
    <r>
      <rPr>
        <sz val="12"/>
        <rFont val="Times New Roman CYR"/>
        <family val="1"/>
        <charset val="204"/>
      </rPr>
      <t xml:space="preserve"> по заеми, предоставени на бюджетни организации</t>
    </r>
  </si>
  <si>
    <t>вноски за фонд "ИЕЯС" и фонд "РАО"</t>
  </si>
  <si>
    <r>
      <t xml:space="preserve">Налични към </t>
    </r>
    <r>
      <rPr>
        <b/>
        <i/>
        <sz val="12"/>
        <color indexed="10"/>
        <rFont val="Times New Roman CYR"/>
      </rPr>
      <t xml:space="preserve">31.12.2017 г. </t>
    </r>
    <r>
      <rPr>
        <b/>
        <sz val="12"/>
        <rFont val="Times New Roman CYR"/>
        <family val="1"/>
        <charset val="204"/>
      </rPr>
      <t>задължения</t>
    </r>
  </si>
  <si>
    <r>
      <t xml:space="preserve">Възникнали </t>
    </r>
    <r>
      <rPr>
        <b/>
        <i/>
        <sz val="12"/>
        <color indexed="18"/>
        <rFont val="Times New Roman CYR"/>
      </rPr>
      <t xml:space="preserve">през 2018 г. </t>
    </r>
    <r>
      <rPr>
        <b/>
        <sz val="12"/>
        <rFont val="Times New Roman CYR"/>
        <family val="1"/>
        <charset val="204"/>
      </rPr>
      <t>задължения</t>
    </r>
  </si>
  <si>
    <r>
      <t xml:space="preserve">Платени през </t>
    </r>
    <r>
      <rPr>
        <b/>
        <i/>
        <sz val="12"/>
        <color indexed="18"/>
        <rFont val="Times New Roman CYR"/>
      </rPr>
      <t xml:space="preserve">2018 г. </t>
    </r>
    <r>
      <rPr>
        <b/>
        <sz val="12"/>
        <rFont val="Times New Roman CYR"/>
        <family val="1"/>
        <charset val="204"/>
      </rPr>
      <t>задължения</t>
    </r>
  </si>
  <si>
    <r>
      <t xml:space="preserve">Налични
ангажименти
</t>
    </r>
    <r>
      <rPr>
        <b/>
        <i/>
        <sz val="14"/>
        <color indexed="10"/>
        <rFont val="Times New Roman CYR"/>
      </rPr>
      <t>към 31.12.2017 г.</t>
    </r>
  </si>
  <si>
    <r>
      <t xml:space="preserve">Поети
ангажименти
</t>
    </r>
    <r>
      <rPr>
        <b/>
        <i/>
        <sz val="14"/>
        <color indexed="18"/>
        <rFont val="Times New Roman Cyr"/>
      </rPr>
      <t>през 2018 г.</t>
    </r>
  </si>
  <si>
    <r>
      <t xml:space="preserve">Реализирани/из-пълнени </t>
    </r>
    <r>
      <rPr>
        <b/>
        <i/>
        <sz val="14"/>
        <color indexed="18"/>
        <rFont val="Times New Roman Cyr"/>
      </rPr>
      <t>през 2018 г.</t>
    </r>
    <r>
      <rPr>
        <b/>
        <sz val="14"/>
        <rFont val="Times New Roman Cyr"/>
        <family val="1"/>
        <charset val="204"/>
      </rPr>
      <t xml:space="preserve"> ангажименти</t>
    </r>
  </si>
  <si>
    <t>след 2020</t>
  </si>
  <si>
    <t>Министерство на икономиката</t>
  </si>
  <si>
    <t>Министерство на регионалното развитие и благоустройството</t>
  </si>
  <si>
    <t>Министерство на земеделието, храните и горите</t>
  </si>
  <si>
    <t xml:space="preserve">                                                                                 Б Ю Д ЖЕ Т - Н А Ч А Л Е Н   П Л А Н   2 0 1 8</t>
  </si>
  <si>
    <t>Бланка версия 1.01 от 2018г.</t>
  </si>
  <si>
    <r>
      <t xml:space="preserve">Налични към </t>
    </r>
    <r>
      <rPr>
        <b/>
        <sz val="12"/>
        <color indexed="10"/>
        <rFont val="Times New Roman CYR"/>
        <charset val="204"/>
      </rPr>
      <t>31.12.2017 г.</t>
    </r>
    <r>
      <rPr>
        <b/>
        <sz val="12"/>
        <rFont val="Times New Roman CYR"/>
        <family val="1"/>
        <charset val="204"/>
      </rPr>
      <t xml:space="preserve"> задължения</t>
    </r>
  </si>
  <si>
    <r>
      <t xml:space="preserve">Възникнали </t>
    </r>
    <r>
      <rPr>
        <b/>
        <sz val="12"/>
        <color indexed="30"/>
        <rFont val="Times New Roman Cyr"/>
        <charset val="204"/>
      </rPr>
      <t>през 2018 г.</t>
    </r>
    <r>
      <rPr>
        <b/>
        <sz val="12"/>
        <rFont val="Times New Roman CYR"/>
        <family val="1"/>
        <charset val="204"/>
      </rPr>
      <t xml:space="preserve"> задължения</t>
    </r>
  </si>
  <si>
    <r>
      <t xml:space="preserve">Платени </t>
    </r>
    <r>
      <rPr>
        <b/>
        <sz val="12"/>
        <color indexed="30"/>
        <rFont val="Times New Roman Cyr"/>
        <charset val="204"/>
      </rPr>
      <t>през 2018 г.</t>
    </r>
    <r>
      <rPr>
        <b/>
        <sz val="12"/>
        <rFont val="Times New Roman CYR"/>
        <family val="1"/>
        <charset val="204"/>
      </rPr>
      <t xml:space="preserve"> задължения</t>
    </r>
  </si>
  <si>
    <r>
      <t xml:space="preserve">Налични
ангажименти
към </t>
    </r>
    <r>
      <rPr>
        <b/>
        <sz val="12"/>
        <color indexed="10"/>
        <rFont val="Times New Roman CYR"/>
        <charset val="204"/>
      </rPr>
      <t>31.12.2017</t>
    </r>
    <r>
      <rPr>
        <b/>
        <sz val="12"/>
        <rFont val="Times New Roman CYR"/>
        <family val="1"/>
        <charset val="204"/>
      </rPr>
      <t xml:space="preserve"> г.</t>
    </r>
  </si>
  <si>
    <r>
      <t xml:space="preserve">Поети
ангажименти
</t>
    </r>
    <r>
      <rPr>
        <b/>
        <sz val="12"/>
        <color indexed="30"/>
        <rFont val="Times New Roman Cyr"/>
        <charset val="204"/>
      </rPr>
      <t>през 2018</t>
    </r>
    <r>
      <rPr>
        <b/>
        <sz val="12"/>
        <rFont val="Times New Roman CYR"/>
        <family val="1"/>
        <charset val="204"/>
      </rPr>
      <t xml:space="preserve"> г.</t>
    </r>
  </si>
  <si>
    <r>
      <t xml:space="preserve">Реализирани/из-пълнени </t>
    </r>
    <r>
      <rPr>
        <b/>
        <sz val="12"/>
        <color indexed="30"/>
        <rFont val="Times New Roman Cyr"/>
        <charset val="204"/>
      </rPr>
      <t>през 2018 г.</t>
    </r>
    <r>
      <rPr>
        <b/>
        <sz val="12"/>
        <rFont val="Times New Roman CYR"/>
        <family val="1"/>
        <charset val="204"/>
      </rPr>
      <t xml:space="preserve"> ангажименти</t>
    </r>
  </si>
  <si>
    <t>b612</t>
  </si>
</sst>
</file>

<file path=xl/styles.xml><?xml version="1.0" encoding="utf-8"?>
<styleSheet xmlns="http://schemas.openxmlformats.org/spreadsheetml/2006/main">
  <numFmts count="10">
    <numFmt numFmtId="175" formatCode="_-* #,##0.00\ _ë_â_-;\-* #,##0.00\ _ë_â_-;_-* &quot;-&quot;??\ _ë_â_-;_-@_-"/>
    <numFmt numFmtId="176" formatCode="0.0"/>
    <numFmt numFmtId="177" formatCode="dd\.m\.yyyy\ &quot;г.&quot;;@"/>
    <numFmt numFmtId="178" formatCode="000"/>
    <numFmt numFmtId="179" formatCode="0#&quot;-&quot;0#"/>
    <numFmt numFmtId="180" formatCode="0000"/>
    <numFmt numFmtId="181" formatCode="00&quot;-&quot;0#"/>
    <numFmt numFmtId="182" formatCode="0&quot; &quot;#&quot; &quot;#"/>
    <numFmt numFmtId="183" formatCode="00"/>
    <numFmt numFmtId="184" formatCode="&quot;x&quot;"/>
  </numFmts>
  <fonts count="155">
    <font>
      <sz val="10"/>
      <name val="Hebar"/>
      <charset val="204"/>
    </font>
    <font>
      <sz val="10"/>
      <name val="Hebar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6"/>
      <name val="Arial CYR"/>
      <family val="2"/>
      <charset val="204"/>
    </font>
    <font>
      <b/>
      <sz val="14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 Cyr"/>
      <family val="2"/>
      <charset val="204"/>
    </font>
    <font>
      <sz val="12"/>
      <name val="Arial CYR"/>
      <charset val="204"/>
    </font>
    <font>
      <b/>
      <sz val="14"/>
      <name val="Arial CYR"/>
      <charset val="204"/>
    </font>
    <font>
      <sz val="12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8"/>
      <name val="Hebar"/>
      <charset val="204"/>
    </font>
    <font>
      <sz val="12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2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b/>
      <sz val="12"/>
      <color indexed="12"/>
      <name val="Times New Roman CYR"/>
      <charset val="204"/>
    </font>
    <font>
      <i/>
      <sz val="12"/>
      <name val="Times New Roman CYR"/>
      <family val="1"/>
      <charset val="204"/>
    </font>
    <font>
      <sz val="12"/>
      <color indexed="12"/>
      <name val="Times New Roman CYR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12"/>
      <color indexed="12"/>
      <name val="Arial"/>
      <family val="2"/>
      <charset val="204"/>
    </font>
    <font>
      <i/>
      <sz val="12"/>
      <name val="Times New Roman Cyr"/>
      <family val="1"/>
    </font>
    <font>
      <sz val="12"/>
      <name val="Times New Roman Cyr"/>
      <family val="1"/>
    </font>
    <font>
      <b/>
      <i/>
      <sz val="12"/>
      <name val="Times New Roman Cyr"/>
      <family val="1"/>
    </font>
    <font>
      <i/>
      <sz val="12"/>
      <color indexed="10"/>
      <name val="Times New Roman CYR"/>
      <charset val="204"/>
    </font>
    <font>
      <sz val="10"/>
      <name val="Arial CYR"/>
      <charset val="204"/>
    </font>
    <font>
      <sz val="12"/>
      <color indexed="10"/>
      <name val="Times New Roman CYR"/>
      <family val="1"/>
      <charset val="204"/>
    </font>
    <font>
      <b/>
      <i/>
      <sz val="12"/>
      <color indexed="12"/>
      <name val="Times New Roman CYR"/>
    </font>
    <font>
      <b/>
      <i/>
      <sz val="12"/>
      <color indexed="16"/>
      <name val="Times New Roman CYR"/>
    </font>
    <font>
      <i/>
      <sz val="12"/>
      <name val="Times New Roman CYR"/>
    </font>
    <font>
      <b/>
      <i/>
      <sz val="12"/>
      <name val="Times New Roman CYR"/>
    </font>
    <font>
      <sz val="12"/>
      <name val="Times New Roman CYR"/>
    </font>
    <font>
      <b/>
      <i/>
      <sz val="12"/>
      <color indexed="12"/>
      <name val="Times New Roman CYR"/>
      <family val="1"/>
      <charset val="204"/>
    </font>
    <font>
      <i/>
      <sz val="12"/>
      <color indexed="12"/>
      <name val="Times New Roman CYR"/>
      <family val="1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4"/>
      <name val="Times New Roman CYR"/>
      <family val="1"/>
      <charset val="204"/>
    </font>
    <font>
      <sz val="18"/>
      <name val="Times New Roman Cyr"/>
      <family val="1"/>
      <charset val="204"/>
    </font>
    <font>
      <sz val="16"/>
      <color indexed="8"/>
      <name val="Times New Roman CYR"/>
      <family val="1"/>
      <charset val="204"/>
    </font>
    <font>
      <sz val="10"/>
      <name val="Arial"/>
      <family val="2"/>
      <charset val="204"/>
    </font>
    <font>
      <sz val="12"/>
      <name val="UnvCyr"/>
      <family val="2"/>
      <charset val="204"/>
    </font>
    <font>
      <b/>
      <sz val="12"/>
      <color indexed="10"/>
      <name val="Times New Roman CYR"/>
      <charset val="204"/>
    </font>
    <font>
      <b/>
      <sz val="12"/>
      <color indexed="30"/>
      <name val="Times New Roman Cyr"/>
      <charset val="204"/>
    </font>
    <font>
      <b/>
      <sz val="14"/>
      <name val="Times New Roman CYR"/>
    </font>
    <font>
      <b/>
      <sz val="14"/>
      <color indexed="10"/>
      <name val="Times New Roman CYR"/>
    </font>
    <font>
      <b/>
      <sz val="12"/>
      <name val="Arial"/>
      <family val="2"/>
      <charset val="204"/>
    </font>
    <font>
      <b/>
      <sz val="14"/>
      <color indexed="9"/>
      <name val="Times New Roman CYR"/>
    </font>
    <font>
      <sz val="12"/>
      <color indexed="9"/>
      <name val="Times New Roman CYR"/>
    </font>
    <font>
      <b/>
      <sz val="14"/>
      <color indexed="13"/>
      <name val="Times New Roman CYR"/>
    </font>
    <font>
      <sz val="14"/>
      <color indexed="13"/>
      <name val="Times New Roman CYR"/>
    </font>
    <font>
      <b/>
      <sz val="12"/>
      <name val="Times New Roman CYR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b/>
      <i/>
      <sz val="14"/>
      <color indexed="10"/>
      <name val="Times New Roman CYR"/>
    </font>
    <font>
      <b/>
      <i/>
      <sz val="14"/>
      <color indexed="18"/>
      <name val="Times New Roman Cyr"/>
    </font>
    <font>
      <b/>
      <sz val="14"/>
      <name val="Times New Roman Cyr"/>
      <family val="1"/>
      <charset val="204"/>
    </font>
    <font>
      <b/>
      <i/>
      <sz val="12"/>
      <color indexed="10"/>
      <name val="Times New Roman CYR"/>
    </font>
    <font>
      <b/>
      <i/>
      <sz val="12"/>
      <color indexed="18"/>
      <name val="Times New Roman CYR"/>
    </font>
    <font>
      <sz val="12"/>
      <color indexed="50"/>
      <name val="Times New Roman CYR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2"/>
      <name val="Times New Roman Bold"/>
    </font>
    <font>
      <i/>
      <sz val="12"/>
      <name val="Times New Roman Bold"/>
    </font>
    <font>
      <b/>
      <sz val="13"/>
      <color indexed="18"/>
      <name val="Times New Roman CYR"/>
      <family val="1"/>
      <charset val="204"/>
    </font>
    <font>
      <b/>
      <sz val="13"/>
      <color indexed="16"/>
      <name val="Times New Roman CYR"/>
      <family val="1"/>
      <charset val="204"/>
    </font>
    <font>
      <sz val="12"/>
      <color indexed="18"/>
      <name val="Times New Roman CYR"/>
      <family val="1"/>
      <charset val="204"/>
    </font>
    <font>
      <b/>
      <sz val="13"/>
      <color indexed="18"/>
      <name val="Times New Roman CYR"/>
      <family val="1"/>
    </font>
    <font>
      <b/>
      <sz val="14"/>
      <color indexed="10"/>
      <name val="Times New Roman CYR"/>
      <family val="1"/>
      <charset val="204"/>
    </font>
    <font>
      <b/>
      <sz val="12"/>
      <color indexed="62"/>
      <name val="Times New Roman CYR"/>
    </font>
    <font>
      <b/>
      <sz val="12"/>
      <name val="Times New Roman CYR"/>
      <family val="1"/>
    </font>
    <font>
      <b/>
      <i/>
      <sz val="12"/>
      <color indexed="62"/>
      <name val="Times New Roman CYR"/>
    </font>
    <font>
      <b/>
      <i/>
      <sz val="12"/>
      <color indexed="18"/>
      <name val="Times New Roman Bold"/>
    </font>
    <font>
      <b/>
      <sz val="14"/>
      <color indexed="18"/>
      <name val="Times New Roman CYR"/>
      <family val="1"/>
      <charset val="204"/>
    </font>
    <font>
      <sz val="12"/>
      <color indexed="18"/>
      <name val="Times New Roman CYR"/>
      <family val="1"/>
    </font>
    <font>
      <b/>
      <i/>
      <sz val="12"/>
      <color indexed="18"/>
      <name val="Times New Roman Cyr"/>
      <family val="1"/>
    </font>
    <font>
      <sz val="12"/>
      <color indexed="18"/>
      <name val="Times New Roman Bold"/>
    </font>
    <font>
      <b/>
      <sz val="14"/>
      <color indexed="16"/>
      <name val="Times New Roman CYR"/>
      <family val="1"/>
    </font>
    <font>
      <b/>
      <i/>
      <sz val="12"/>
      <color indexed="16"/>
      <name val="Times New Roman Bold"/>
    </font>
    <font>
      <sz val="12"/>
      <color indexed="16"/>
      <name val="Times New Roman Bold"/>
    </font>
    <font>
      <b/>
      <sz val="12"/>
      <color indexed="18"/>
      <name val="Times New Roman CYR"/>
    </font>
    <font>
      <b/>
      <sz val="11"/>
      <name val="Times New Roman CYR"/>
      <family val="1"/>
    </font>
    <font>
      <b/>
      <i/>
      <sz val="11"/>
      <color indexed="18"/>
      <name val="Times New Roman Bold"/>
    </font>
    <font>
      <sz val="12"/>
      <name val="Times New Roman Bold"/>
    </font>
    <font>
      <b/>
      <i/>
      <sz val="12"/>
      <color indexed="17"/>
      <name val="Times New Roman Bold"/>
    </font>
    <font>
      <b/>
      <sz val="12"/>
      <color indexed="10"/>
      <name val="Times New Roman CYR"/>
    </font>
    <font>
      <sz val="11"/>
      <name val="Times New Roman CYR"/>
      <family val="1"/>
    </font>
    <font>
      <b/>
      <i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sz val="10"/>
      <color indexed="81"/>
      <name val="Times New Roman"/>
      <family val="1"/>
      <charset val="204"/>
    </font>
    <font>
      <b/>
      <sz val="10"/>
      <color indexed="81"/>
      <name val="Times New Roman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9"/>
      <color indexed="81"/>
      <name val="Tahoma"/>
      <family val="2"/>
      <charset val="204"/>
    </font>
    <font>
      <i/>
      <u/>
      <sz val="9"/>
      <color indexed="81"/>
      <name val="Tahoma"/>
      <family val="2"/>
      <charset val="204"/>
    </font>
    <font>
      <sz val="12"/>
      <color indexed="10"/>
      <name val="Times New Roman Cyr"/>
      <charset val="204"/>
    </font>
    <font>
      <sz val="12"/>
      <color indexed="13"/>
      <name val="Hebar"/>
      <charset val="204"/>
    </font>
    <font>
      <i/>
      <sz val="12"/>
      <name val="Times New Roman Bold"/>
      <charset val="204"/>
    </font>
    <font>
      <b/>
      <sz val="14"/>
      <color indexed="13"/>
      <name val="Times New Roman CYR"/>
      <charset val="204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4"/>
      <color indexed="10"/>
      <name val="Times New Roman CYR"/>
      <family val="1"/>
      <charset val="204"/>
    </font>
    <font>
      <b/>
      <sz val="12"/>
      <color indexed="9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Arial CYR"/>
      <family val="2"/>
      <charset val="204"/>
    </font>
    <font>
      <sz val="14"/>
      <name val="Hebar"/>
      <charset val="204"/>
    </font>
    <font>
      <b/>
      <sz val="12"/>
      <color indexed="9"/>
      <name val="Times New Roman CYR"/>
      <family val="1"/>
      <charset val="204"/>
    </font>
    <font>
      <sz val="9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b/>
      <sz val="11"/>
      <color indexed="81"/>
      <name val="Tahoma"/>
      <family val="2"/>
      <charset val="204"/>
    </font>
    <font>
      <b/>
      <sz val="12"/>
      <color indexed="18"/>
      <name val="Times New Roman Cyr"/>
      <family val="1"/>
      <charset val="204"/>
    </font>
    <font>
      <sz val="9"/>
      <color indexed="81"/>
      <name val="Tahoma"/>
      <charset val="1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i/>
      <sz val="14"/>
      <color rgb="FF800000"/>
      <name val="Times New Roman bold"/>
      <charset val="204"/>
    </font>
    <font>
      <b/>
      <i/>
      <sz val="14"/>
      <color rgb="FF000099"/>
      <name val="Times New Roman Cyr"/>
      <charset val="204"/>
    </font>
    <font>
      <b/>
      <sz val="12"/>
      <color rgb="FF000099"/>
      <name val="Times New Roman"/>
      <family val="1"/>
      <charset val="204"/>
    </font>
    <font>
      <b/>
      <i/>
      <sz val="12"/>
      <color rgb="FF000099"/>
      <name val="Times New Roman"/>
      <family val="1"/>
      <charset val="204"/>
    </font>
    <font>
      <b/>
      <sz val="12"/>
      <color rgb="FF000099"/>
      <name val="Times New Roman Cyr"/>
      <charset val="204"/>
    </font>
    <font>
      <sz val="12"/>
      <color rgb="FF000099"/>
      <name val="Times New Roman CYR"/>
      <charset val="204"/>
    </font>
    <font>
      <sz val="12"/>
      <color rgb="FFA50021"/>
      <name val="Times New Roman Cyr"/>
      <charset val="204"/>
    </font>
    <font>
      <sz val="12"/>
      <color theme="0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sz val="12"/>
      <color rgb="FF800000"/>
      <name val="Times New Roman CYR"/>
      <charset val="204"/>
    </font>
    <font>
      <sz val="12"/>
      <color rgb="FF800000"/>
      <name val="Times New Roman CYR"/>
      <family val="1"/>
      <charset val="204"/>
    </font>
    <font>
      <b/>
      <sz val="13"/>
      <color rgb="FF800000"/>
      <name val="Times New Roman CYR"/>
      <charset val="204"/>
    </font>
    <font>
      <b/>
      <i/>
      <sz val="12"/>
      <color rgb="FF800000"/>
      <name val="Times New Roman CYR"/>
      <charset val="204"/>
    </font>
    <font>
      <sz val="12"/>
      <color rgb="FF660066"/>
      <name val="Times New Roman CYR"/>
      <family val="1"/>
      <charset val="204"/>
    </font>
    <font>
      <b/>
      <sz val="12"/>
      <color rgb="FF660066"/>
      <name val="Times New Roman Cyr"/>
      <charset val="204"/>
    </font>
    <font>
      <b/>
      <i/>
      <sz val="12"/>
      <color rgb="FF660066"/>
      <name val="Times New Roman CYR"/>
      <charset val="204"/>
    </font>
    <font>
      <i/>
      <sz val="12"/>
      <color rgb="FF660066"/>
      <name val="Times New Roman CYR"/>
      <charset val="204"/>
    </font>
    <font>
      <b/>
      <i/>
      <sz val="10"/>
      <color rgb="FF660066"/>
      <name val="Times New Roman CYR"/>
      <family val="1"/>
      <charset val="204"/>
    </font>
    <font>
      <b/>
      <sz val="12"/>
      <color rgb="FF660066"/>
      <name val="Times New Roman CYR"/>
      <family val="1"/>
      <charset val="204"/>
    </font>
    <font>
      <sz val="12"/>
      <color rgb="FF660066"/>
      <name val="Times New Roman CYR"/>
      <charset val="204"/>
    </font>
    <font>
      <b/>
      <sz val="9"/>
      <color rgb="FF660066"/>
      <name val="Times New Roman Cyr"/>
      <charset val="204"/>
    </font>
    <font>
      <sz val="12"/>
      <color rgb="FFEAEAEA"/>
      <name val="Times New Roman Cyr"/>
      <charset val="204"/>
    </font>
    <font>
      <sz val="12"/>
      <color rgb="FFFFFF67"/>
      <name val="Times New Roman Cyr"/>
      <charset val="204"/>
    </font>
    <font>
      <i/>
      <sz val="12"/>
      <color theme="0"/>
      <name val="Times New Roman CYR"/>
      <family val="1"/>
      <charset val="204"/>
    </font>
    <font>
      <sz val="12"/>
      <color rgb="FF660066"/>
      <name val="Arial"/>
      <family val="2"/>
      <charset val="204"/>
    </font>
    <font>
      <b/>
      <sz val="12"/>
      <color rgb="FF000099"/>
      <name val="Times New Roman Cyr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E2F9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68"/>
        <bgColor indexed="64"/>
      </patternFill>
    </fill>
    <fill>
      <patternFill patternType="solid">
        <fgColor rgb="FFEBE9DD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67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2">
    <xf numFmtId="0" fontId="0" fillId="0" borderId="0"/>
    <xf numFmtId="175" fontId="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/>
    <xf numFmtId="0" fontId="68" fillId="0" borderId="0"/>
    <xf numFmtId="0" fontId="128" fillId="0" borderId="0"/>
    <xf numFmtId="0" fontId="47" fillId="0" borderId="0"/>
    <xf numFmtId="0" fontId="126" fillId="0" borderId="0"/>
    <xf numFmtId="0" fontId="1" fillId="0" borderId="0"/>
    <xf numFmtId="0" fontId="33" fillId="0" borderId="0"/>
    <xf numFmtId="0" fontId="33" fillId="0" borderId="0"/>
    <xf numFmtId="0" fontId="47" fillId="0" borderId="0"/>
  </cellStyleXfs>
  <cellXfs count="982">
    <xf numFmtId="0" fontId="0" fillId="0" borderId="0" xfId="0"/>
    <xf numFmtId="176" fontId="7" fillId="0" borderId="0" xfId="0" applyNumberFormat="1" applyFont="1" applyBorder="1" applyProtection="1">
      <protection locked="0"/>
    </xf>
    <xf numFmtId="176" fontId="7" fillId="0" borderId="0" xfId="0" applyNumberFormat="1" applyFont="1" applyFill="1" applyBorder="1" applyProtection="1">
      <protection locked="0"/>
    </xf>
    <xf numFmtId="1" fontId="2" fillId="0" borderId="1" xfId="0" applyNumberFormat="1" applyFont="1" applyBorder="1" applyProtection="1">
      <protection locked="0"/>
    </xf>
    <xf numFmtId="1" fontId="2" fillId="0" borderId="2" xfId="0" applyNumberFormat="1" applyFont="1" applyBorder="1" applyProtection="1">
      <protection locked="0"/>
    </xf>
    <xf numFmtId="0" fontId="3" fillId="0" borderId="0" xfId="0" quotePrefix="1" applyFont="1" applyAlignment="1" applyProtection="1">
      <alignment horizontal="left"/>
      <protection locked="0"/>
    </xf>
    <xf numFmtId="0" fontId="5" fillId="0" borderId="0" xfId="0" quotePrefix="1" applyFont="1" applyBorder="1" applyAlignment="1" applyProtection="1">
      <alignment horizontal="left"/>
      <protection locked="0"/>
    </xf>
    <xf numFmtId="0" fontId="6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  <protection locked="0"/>
    </xf>
    <xf numFmtId="3" fontId="7" fillId="0" borderId="0" xfId="0" applyNumberFormat="1" applyFont="1" applyBorder="1" applyProtection="1">
      <protection locked="0"/>
    </xf>
    <xf numFmtId="0" fontId="4" fillId="0" borderId="0" xfId="0" applyFont="1" applyProtection="1">
      <protection locked="0"/>
    </xf>
    <xf numFmtId="0" fontId="2" fillId="0" borderId="0" xfId="0" quotePrefix="1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6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5" fillId="0" borderId="3" xfId="0" quotePrefix="1" applyFont="1" applyBorder="1" applyAlignment="1" applyProtection="1">
      <alignment horizontal="left"/>
      <protection locked="0"/>
    </xf>
    <xf numFmtId="0" fontId="3" fillId="0" borderId="3" xfId="0" applyFont="1" applyBorder="1" applyProtection="1">
      <protection locked="0"/>
    </xf>
    <xf numFmtId="0" fontId="3" fillId="0" borderId="0" xfId="0" applyFont="1" applyBorder="1" applyProtection="1">
      <protection locked="0"/>
    </xf>
    <xf numFmtId="0" fontId="3" fillId="0" borderId="0" xfId="0" applyFont="1" applyAlignment="1" applyProtection="1">
      <alignment horizontal="right"/>
      <protection locked="0"/>
    </xf>
    <xf numFmtId="0" fontId="7" fillId="0" borderId="0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2" fillId="0" borderId="4" xfId="0" applyFont="1" applyBorder="1" applyProtection="1">
      <protection locked="0"/>
    </xf>
    <xf numFmtId="0" fontId="2" fillId="0" borderId="0" xfId="0" applyFont="1" applyBorder="1" applyProtection="1">
      <protection locked="0"/>
    </xf>
    <xf numFmtId="176" fontId="2" fillId="0" borderId="0" xfId="0" applyNumberFormat="1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7" fillId="0" borderId="5" xfId="0" applyFont="1" applyBorder="1" applyProtection="1">
      <protection locked="0"/>
    </xf>
    <xf numFmtId="0" fontId="7" fillId="0" borderId="0" xfId="0" applyFont="1" applyProtection="1">
      <protection locked="0"/>
    </xf>
    <xf numFmtId="0" fontId="2" fillId="0" borderId="6" xfId="0" quotePrefix="1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3" fillId="0" borderId="11" xfId="0" quotePrefix="1" applyFont="1" applyBorder="1" applyAlignment="1" applyProtection="1">
      <alignment horizontal="center"/>
      <protection locked="0"/>
    </xf>
    <xf numFmtId="0" fontId="7" fillId="0" borderId="6" xfId="0" applyFont="1" applyBorder="1" applyProtection="1">
      <protection locked="0"/>
    </xf>
    <xf numFmtId="0" fontId="2" fillId="0" borderId="6" xfId="0" applyFont="1" applyBorder="1" applyAlignment="1" applyProtection="1">
      <protection locked="0"/>
    </xf>
    <xf numFmtId="0" fontId="2" fillId="0" borderId="10" xfId="0" quotePrefix="1" applyFont="1" applyBorder="1" applyAlignment="1" applyProtection="1">
      <alignment horizontal="left"/>
      <protection locked="0"/>
    </xf>
    <xf numFmtId="176" fontId="7" fillId="0" borderId="12" xfId="0" applyNumberFormat="1" applyFont="1" applyBorder="1" applyProtection="1">
      <protection locked="0"/>
    </xf>
    <xf numFmtId="0" fontId="7" fillId="0" borderId="5" xfId="0" applyFont="1" applyBorder="1" applyAlignment="1" applyProtection="1">
      <alignment horizontal="left"/>
      <protection locked="0"/>
    </xf>
    <xf numFmtId="0" fontId="7" fillId="0" borderId="13" xfId="0" applyFont="1" applyBorder="1" applyAlignment="1" applyProtection="1">
      <alignment horizontal="left"/>
      <protection locked="0"/>
    </xf>
    <xf numFmtId="0" fontId="7" fillId="0" borderId="6" xfId="0" applyFont="1" applyBorder="1" applyAlignment="1" applyProtection="1">
      <alignment horizontal="left"/>
      <protection locked="0"/>
    </xf>
    <xf numFmtId="0" fontId="7" fillId="0" borderId="13" xfId="0" quotePrefix="1" applyFont="1" applyBorder="1" applyAlignment="1" applyProtection="1">
      <alignment horizontal="left"/>
      <protection locked="0"/>
    </xf>
    <xf numFmtId="0" fontId="7" fillId="0" borderId="6" xfId="0" quotePrefix="1" applyFont="1" applyBorder="1" applyAlignment="1" applyProtection="1">
      <alignment horizontal="left"/>
      <protection locked="0"/>
    </xf>
    <xf numFmtId="176" fontId="7" fillId="0" borderId="0" xfId="0" applyNumberFormat="1" applyFont="1" applyProtection="1">
      <protection locked="0"/>
    </xf>
    <xf numFmtId="0" fontId="7" fillId="0" borderId="14" xfId="0" quotePrefix="1" applyFont="1" applyBorder="1" applyAlignment="1" applyProtection="1">
      <alignment horizontal="left"/>
      <protection locked="0"/>
    </xf>
    <xf numFmtId="1" fontId="2" fillId="0" borderId="0" xfId="0" applyNumberFormat="1" applyFont="1" applyBorder="1" applyAlignment="1" applyProtection="1">
      <alignment horizontal="right"/>
      <protection locked="0"/>
    </xf>
    <xf numFmtId="0" fontId="2" fillId="0" borderId="10" xfId="0" applyFont="1" applyBorder="1" applyAlignment="1" applyProtection="1">
      <alignment horizontal="left"/>
      <protection locked="0"/>
    </xf>
    <xf numFmtId="1" fontId="7" fillId="0" borderId="0" xfId="0" quotePrefix="1" applyNumberFormat="1" applyFont="1" applyBorder="1" applyAlignment="1" applyProtection="1">
      <alignment horizontal="right"/>
      <protection locked="0"/>
    </xf>
    <xf numFmtId="0" fontId="7" fillId="0" borderId="15" xfId="0" applyFont="1" applyBorder="1" applyAlignment="1" applyProtection="1">
      <alignment horizontal="left"/>
      <protection locked="0"/>
    </xf>
    <xf numFmtId="176" fontId="2" fillId="0" borderId="0" xfId="0" applyNumberFormat="1" applyFont="1" applyBorder="1" applyProtection="1">
      <protection locked="0"/>
    </xf>
    <xf numFmtId="0" fontId="7" fillId="0" borderId="0" xfId="0" applyFont="1" applyBorder="1" applyAlignment="1" applyProtection="1">
      <alignment horizontal="left"/>
      <protection locked="0"/>
    </xf>
    <xf numFmtId="3" fontId="2" fillId="0" borderId="0" xfId="0" applyNumberFormat="1" applyFont="1" applyBorder="1" applyProtection="1">
      <protection locked="0"/>
    </xf>
    <xf numFmtId="1" fontId="2" fillId="0" borderId="0" xfId="0" applyNumberFormat="1" applyFont="1" applyBorder="1" applyProtection="1">
      <protection locked="0"/>
    </xf>
    <xf numFmtId="0" fontId="7" fillId="0" borderId="0" xfId="0" quotePrefix="1" applyFont="1" applyBorder="1" applyAlignment="1" applyProtection="1">
      <alignment horizontal="left"/>
      <protection locked="0"/>
    </xf>
    <xf numFmtId="4" fontId="2" fillId="0" borderId="0" xfId="0" applyNumberFormat="1" applyFont="1" applyBorder="1" applyProtection="1">
      <protection locked="0"/>
    </xf>
    <xf numFmtId="176" fontId="8" fillId="0" borderId="0" xfId="0" quotePrefix="1" applyNumberFormat="1" applyFont="1" applyBorder="1" applyAlignment="1" applyProtection="1">
      <alignment horizontal="left"/>
      <protection locked="0"/>
    </xf>
    <xf numFmtId="176" fontId="2" fillId="0" borderId="0" xfId="0" quotePrefix="1" applyNumberFormat="1" applyFont="1" applyBorder="1" applyAlignment="1" applyProtection="1">
      <alignment horizontal="left"/>
      <protection locked="0"/>
    </xf>
    <xf numFmtId="0" fontId="9" fillId="0" borderId="0" xfId="0" quotePrefix="1" applyFont="1" applyBorder="1" applyAlignment="1" applyProtection="1">
      <alignment horizontal="left"/>
      <protection locked="0"/>
    </xf>
    <xf numFmtId="1" fontId="2" fillId="0" borderId="10" xfId="0" applyNumberFormat="1" applyFont="1" applyBorder="1" applyAlignment="1" applyProtection="1"/>
    <xf numFmtId="1" fontId="2" fillId="0" borderId="10" xfId="0" applyNumberFormat="1" applyFont="1" applyBorder="1" applyAlignment="1" applyProtection="1">
      <protection locked="0"/>
    </xf>
    <xf numFmtId="0" fontId="7" fillId="0" borderId="8" xfId="0" quotePrefix="1" applyFont="1" applyBorder="1" applyAlignment="1" applyProtection="1">
      <alignment horizontal="left"/>
      <protection locked="0"/>
    </xf>
    <xf numFmtId="0" fontId="7" fillId="0" borderId="1" xfId="0" quotePrefix="1" applyFont="1" applyBorder="1" applyAlignment="1" applyProtection="1">
      <alignment horizontal="left"/>
      <protection locked="0"/>
    </xf>
    <xf numFmtId="176" fontId="7" fillId="0" borderId="11" xfId="0" applyNumberFormat="1" applyFont="1" applyBorder="1" applyProtection="1">
      <protection locked="0"/>
    </xf>
    <xf numFmtId="0" fontId="7" fillId="0" borderId="11" xfId="0" applyFont="1" applyBorder="1" applyAlignment="1" applyProtection="1">
      <alignment horizontal="left"/>
      <protection locked="0"/>
    </xf>
    <xf numFmtId="1" fontId="2" fillId="0" borderId="1" xfId="0" applyNumberFormat="1" applyFont="1" applyBorder="1" applyProtection="1"/>
    <xf numFmtId="49" fontId="2" fillId="0" borderId="0" xfId="0" applyNumberFormat="1" applyFont="1" applyBorder="1" applyAlignment="1" applyProtection="1">
      <alignment horizontal="left"/>
      <protection locked="0"/>
    </xf>
    <xf numFmtId="176" fontId="7" fillId="0" borderId="13" xfId="0" applyNumberFormat="1" applyFont="1" applyBorder="1" applyProtection="1">
      <protection locked="0"/>
    </xf>
    <xf numFmtId="0" fontId="2" fillId="0" borderId="13" xfId="0" applyFont="1" applyBorder="1" applyAlignment="1" applyProtection="1">
      <alignment horizontal="left"/>
      <protection locked="0"/>
    </xf>
    <xf numFmtId="0" fontId="7" fillId="0" borderId="16" xfId="0" applyFont="1" applyBorder="1" applyAlignment="1" applyProtection="1">
      <alignment horizontal="left"/>
      <protection locked="0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17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left"/>
      <protection locked="0"/>
    </xf>
    <xf numFmtId="0" fontId="7" fillId="0" borderId="10" xfId="0" applyFont="1" applyBorder="1" applyAlignment="1" applyProtection="1">
      <alignment horizontal="left"/>
      <protection locked="0"/>
    </xf>
    <xf numFmtId="176" fontId="7" fillId="0" borderId="1" xfId="0" applyNumberFormat="1" applyFont="1" applyBorder="1" applyProtection="1"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2" fillId="0" borderId="18" xfId="0" quotePrefix="1" applyFont="1" applyBorder="1" applyAlignment="1" applyProtection="1">
      <alignment horizontal="left"/>
      <protection locked="0"/>
    </xf>
    <xf numFmtId="0" fontId="7" fillId="0" borderId="5" xfId="0" quotePrefix="1" applyFont="1" applyBorder="1" applyAlignment="1" applyProtection="1">
      <alignment horizontal="left"/>
      <protection locked="0"/>
    </xf>
    <xf numFmtId="0" fontId="2" fillId="0" borderId="7" xfId="0" quotePrefix="1" applyFont="1" applyBorder="1" applyAlignment="1" applyProtection="1">
      <alignment horizontal="center"/>
      <protection locked="0"/>
    </xf>
    <xf numFmtId="0" fontId="7" fillId="0" borderId="18" xfId="0" quotePrefix="1" applyFont="1" applyBorder="1" applyAlignment="1" applyProtection="1">
      <alignment horizontal="left"/>
      <protection locked="0"/>
    </xf>
    <xf numFmtId="176" fontId="7" fillId="0" borderId="10" xfId="0" applyNumberFormat="1" applyFont="1" applyBorder="1" applyProtection="1">
      <protection locked="0"/>
    </xf>
    <xf numFmtId="0" fontId="3" fillId="0" borderId="19" xfId="0" applyFont="1" applyBorder="1" applyProtection="1">
      <protection locked="0"/>
    </xf>
    <xf numFmtId="0" fontId="2" fillId="0" borderId="0" xfId="0" applyFont="1" applyBorder="1" applyAlignment="1" applyProtection="1">
      <alignment horizontal="left"/>
      <protection locked="0"/>
    </xf>
    <xf numFmtId="1" fontId="2" fillId="0" borderId="13" xfId="0" applyNumberFormat="1" applyFont="1" applyBorder="1" applyAlignment="1" applyProtection="1"/>
    <xf numFmtId="0" fontId="2" fillId="0" borderId="17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4" fillId="0" borderId="0" xfId="0" applyFont="1" applyBorder="1" applyProtection="1"/>
    <xf numFmtId="0" fontId="6" fillId="0" borderId="10" xfId="0" applyFont="1" applyBorder="1" applyAlignment="1" applyProtection="1">
      <alignment horizontal="left"/>
    </xf>
    <xf numFmtId="0" fontId="10" fillId="0" borderId="10" xfId="0" applyFont="1" applyBorder="1" applyAlignment="1" applyProtection="1">
      <alignment horizontal="left"/>
    </xf>
    <xf numFmtId="0" fontId="7" fillId="0" borderId="5" xfId="0" applyFont="1" applyBorder="1" applyAlignment="1" applyProtection="1">
      <alignment horizontal="left"/>
    </xf>
    <xf numFmtId="0" fontId="7" fillId="0" borderId="5" xfId="0" applyFont="1" applyFill="1" applyBorder="1" applyAlignment="1" applyProtection="1">
      <alignment horizontal="left"/>
    </xf>
    <xf numFmtId="0" fontId="7" fillId="0" borderId="13" xfId="0" applyFont="1" applyBorder="1" applyAlignment="1" applyProtection="1">
      <alignment horizontal="left"/>
    </xf>
    <xf numFmtId="0" fontId="7" fillId="0" borderId="10" xfId="0" applyFont="1" applyBorder="1" applyAlignment="1" applyProtection="1">
      <alignment horizontal="left"/>
    </xf>
    <xf numFmtId="0" fontId="7" fillId="0" borderId="14" xfId="0" applyFont="1" applyBorder="1" applyAlignment="1" applyProtection="1">
      <alignment horizontal="left"/>
    </xf>
    <xf numFmtId="0" fontId="7" fillId="0" borderId="6" xfId="0" applyFont="1" applyBorder="1" applyAlignment="1" applyProtection="1">
      <alignment horizontal="left"/>
    </xf>
    <xf numFmtId="0" fontId="7" fillId="0" borderId="16" xfId="0" applyFont="1" applyBorder="1" applyAlignment="1" applyProtection="1">
      <alignment horizontal="left"/>
    </xf>
    <xf numFmtId="0" fontId="7" fillId="0" borderId="16" xfId="0" applyFont="1" applyFill="1" applyBorder="1" applyAlignment="1" applyProtection="1">
      <alignment horizontal="left"/>
    </xf>
    <xf numFmtId="0" fontId="7" fillId="0" borderId="17" xfId="0" applyFont="1" applyBorder="1" applyAlignment="1" applyProtection="1">
      <alignment horizontal="left"/>
    </xf>
    <xf numFmtId="0" fontId="7" fillId="0" borderId="1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4" fillId="0" borderId="0" xfId="0" applyFont="1" applyProtection="1"/>
    <xf numFmtId="0" fontId="11" fillId="0" borderId="10" xfId="0" quotePrefix="1" applyFont="1" applyBorder="1" applyAlignment="1" applyProtection="1">
      <alignment horizontal="left"/>
    </xf>
    <xf numFmtId="0" fontId="2" fillId="0" borderId="10" xfId="0" applyFont="1" applyBorder="1" applyAlignment="1" applyProtection="1">
      <alignment horizontal="left"/>
    </xf>
    <xf numFmtId="0" fontId="7" fillId="0" borderId="14" xfId="0" quotePrefix="1" applyFont="1" applyBorder="1" applyAlignment="1" applyProtection="1">
      <alignment horizontal="left"/>
    </xf>
    <xf numFmtId="0" fontId="7" fillId="0" borderId="13" xfId="0" quotePrefix="1" applyFont="1" applyBorder="1" applyAlignment="1" applyProtection="1">
      <alignment horizontal="left"/>
    </xf>
    <xf numFmtId="0" fontId="7" fillId="0" borderId="13" xfId="0" applyFont="1" applyFill="1" applyBorder="1" applyAlignment="1" applyProtection="1">
      <alignment horizontal="left"/>
    </xf>
    <xf numFmtId="0" fontId="7" fillId="0" borderId="18" xfId="0" applyFont="1" applyBorder="1" applyAlignment="1" applyProtection="1">
      <alignment horizontal="left"/>
    </xf>
    <xf numFmtId="0" fontId="11" fillId="0" borderId="1" xfId="0" applyFont="1" applyBorder="1" applyAlignment="1" applyProtection="1">
      <alignment horizontal="left"/>
    </xf>
    <xf numFmtId="0" fontId="2" fillId="0" borderId="1" xfId="0" applyFont="1" applyBorder="1" applyAlignment="1" applyProtection="1">
      <alignment horizontal="left"/>
    </xf>
    <xf numFmtId="0" fontId="7" fillId="0" borderId="8" xfId="0" quotePrefix="1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left"/>
    </xf>
    <xf numFmtId="0" fontId="2" fillId="0" borderId="6" xfId="0" applyFont="1" applyBorder="1" applyAlignment="1" applyProtection="1">
      <alignment horizontal="left"/>
    </xf>
    <xf numFmtId="176" fontId="7" fillId="0" borderId="13" xfId="0" applyNumberFormat="1" applyFont="1" applyBorder="1" applyProtection="1"/>
    <xf numFmtId="0" fontId="7" fillId="0" borderId="18" xfId="0" quotePrefix="1" applyFont="1" applyBorder="1" applyAlignment="1" applyProtection="1">
      <alignment horizontal="left"/>
    </xf>
    <xf numFmtId="0" fontId="7" fillId="0" borderId="5" xfId="0" quotePrefix="1" applyFont="1" applyBorder="1" applyAlignment="1" applyProtection="1">
      <alignment horizontal="left"/>
    </xf>
    <xf numFmtId="176" fontId="7" fillId="0" borderId="1" xfId="0" applyNumberFormat="1" applyFont="1" applyBorder="1" applyProtection="1"/>
    <xf numFmtId="0" fontId="12" fillId="0" borderId="17" xfId="0" applyFont="1" applyBorder="1" applyAlignment="1" applyProtection="1">
      <alignment horizontal="left"/>
    </xf>
    <xf numFmtId="0" fontId="12" fillId="0" borderId="13" xfId="0" applyFont="1" applyBorder="1" applyAlignment="1" applyProtection="1">
      <alignment horizontal="left"/>
    </xf>
    <xf numFmtId="0" fontId="13" fillId="0" borderId="0" xfId="0" applyFont="1" applyProtection="1"/>
    <xf numFmtId="3" fontId="2" fillId="0" borderId="10" xfId="0" applyNumberFormat="1" applyFont="1" applyBorder="1" applyAlignment="1" applyProtection="1"/>
    <xf numFmtId="3" fontId="2" fillId="0" borderId="5" xfId="0" applyNumberFormat="1" applyFont="1" applyBorder="1" applyAlignment="1" applyProtection="1"/>
    <xf numFmtId="3" fontId="2" fillId="0" borderId="8" xfId="0" applyNumberFormat="1" applyFont="1" applyBorder="1" applyAlignment="1" applyProtection="1"/>
    <xf numFmtId="3" fontId="2" fillId="0" borderId="14" xfId="0" applyNumberFormat="1" applyFont="1" applyBorder="1" applyAlignment="1" applyProtection="1"/>
    <xf numFmtId="3" fontId="2" fillId="0" borderId="13" xfId="0" applyNumberFormat="1" applyFont="1" applyBorder="1" applyAlignment="1" applyProtection="1"/>
    <xf numFmtId="3" fontId="2" fillId="0" borderId="20" xfId="0" applyNumberFormat="1" applyFont="1" applyBorder="1" applyAlignment="1" applyProtection="1"/>
    <xf numFmtId="3" fontId="2" fillId="0" borderId="18" xfId="0" applyNumberFormat="1" applyFont="1" applyBorder="1" applyAlignment="1" applyProtection="1"/>
    <xf numFmtId="3" fontId="2" fillId="0" borderId="1" xfId="0" applyNumberFormat="1" applyFont="1" applyBorder="1" applyAlignment="1" applyProtection="1"/>
    <xf numFmtId="3" fontId="7" fillId="0" borderId="13" xfId="0" quotePrefix="1" applyNumberFormat="1" applyFont="1" applyBorder="1" applyAlignment="1" applyProtection="1"/>
    <xf numFmtId="3" fontId="2" fillId="0" borderId="10" xfId="0" applyNumberFormat="1" applyFont="1" applyBorder="1" applyAlignment="1" applyProtection="1">
      <alignment horizontal="right"/>
    </xf>
    <xf numFmtId="3" fontId="2" fillId="0" borderId="6" xfId="0" applyNumberFormat="1" applyFont="1" applyBorder="1" applyAlignment="1" applyProtection="1">
      <alignment horizontal="right"/>
    </xf>
    <xf numFmtId="3" fontId="2" fillId="0" borderId="6" xfId="0" applyNumberFormat="1" applyFont="1" applyBorder="1" applyAlignment="1" applyProtection="1"/>
    <xf numFmtId="175" fontId="7" fillId="0" borderId="8" xfId="1" applyFont="1" applyBorder="1" applyAlignment="1" applyProtection="1">
      <alignment horizontal="left"/>
    </xf>
    <xf numFmtId="0" fontId="15" fillId="0" borderId="0" xfId="0" applyFont="1" applyAlignment="1">
      <alignment vertical="center"/>
    </xf>
    <xf numFmtId="0" fontId="15" fillId="0" borderId="0" xfId="0" quotePrefix="1" applyFont="1" applyAlignment="1">
      <alignment vertical="center"/>
    </xf>
    <xf numFmtId="49" fontId="18" fillId="2" borderId="21" xfId="0" applyNumberFormat="1" applyFont="1" applyFill="1" applyBorder="1" applyAlignment="1" applyProtection="1">
      <alignment horizontal="center" vertical="center"/>
      <protection locked="0"/>
    </xf>
    <xf numFmtId="0" fontId="18" fillId="0" borderId="7" xfId="8" quotePrefix="1" applyFont="1" applyFill="1" applyBorder="1" applyAlignment="1">
      <alignment horizontal="right" vertical="center"/>
    </xf>
    <xf numFmtId="179" fontId="22" fillId="0" borderId="22" xfId="8" quotePrefix="1" applyNumberFormat="1" applyFont="1" applyFill="1" applyBorder="1" applyAlignment="1">
      <alignment horizontal="right" vertical="center"/>
    </xf>
    <xf numFmtId="0" fontId="15" fillId="0" borderId="23" xfId="8" applyFont="1" applyFill="1" applyBorder="1" applyAlignment="1">
      <alignment horizontal="left" vertical="center" wrapText="1"/>
    </xf>
    <xf numFmtId="0" fontId="15" fillId="0" borderId="0" xfId="8" applyFont="1" applyFill="1" applyBorder="1" applyAlignment="1">
      <alignment horizontal="left" vertical="center" wrapText="1"/>
    </xf>
    <xf numFmtId="0" fontId="15" fillId="0" borderId="7" xfId="8" applyFont="1" applyFill="1" applyBorder="1" applyAlignment="1">
      <alignment horizontal="right" vertical="center"/>
    </xf>
    <xf numFmtId="0" fontId="15" fillId="0" borderId="12" xfId="8" applyFont="1" applyFill="1" applyBorder="1" applyAlignment="1">
      <alignment horizontal="left" vertical="center" wrapText="1"/>
    </xf>
    <xf numFmtId="179" fontId="22" fillId="0" borderId="24" xfId="8" quotePrefix="1" applyNumberFormat="1" applyFont="1" applyFill="1" applyBorder="1" applyAlignment="1">
      <alignment horizontal="right" vertical="center"/>
    </xf>
    <xf numFmtId="179" fontId="18" fillId="0" borderId="7" xfId="8" quotePrefix="1" applyNumberFormat="1" applyFont="1" applyFill="1" applyBorder="1" applyAlignment="1">
      <alignment horizontal="right" vertical="center"/>
    </xf>
    <xf numFmtId="179" fontId="22" fillId="0" borderId="25" xfId="8" quotePrefix="1" applyNumberFormat="1" applyFont="1" applyFill="1" applyBorder="1" applyAlignment="1">
      <alignment horizontal="right" vertical="center"/>
    </xf>
    <xf numFmtId="0" fontId="15" fillId="0" borderId="0" xfId="8" applyFont="1" applyFill="1" applyBorder="1" applyAlignment="1">
      <alignment vertical="center" wrapText="1"/>
    </xf>
    <xf numFmtId="0" fontId="15" fillId="0" borderId="12" xfId="8" applyFont="1" applyFill="1" applyBorder="1" applyAlignment="1">
      <alignment vertical="center" wrapText="1"/>
    </xf>
    <xf numFmtId="0" fontId="20" fillId="0" borderId="23" xfId="8" applyFont="1" applyFill="1" applyBorder="1" applyAlignment="1">
      <alignment horizontal="left" vertical="center" wrapText="1"/>
    </xf>
    <xf numFmtId="0" fontId="20" fillId="0" borderId="12" xfId="8" applyFont="1" applyFill="1" applyBorder="1" applyAlignment="1">
      <alignment vertical="center" wrapText="1"/>
    </xf>
    <xf numFmtId="0" fontId="18" fillId="0" borderId="0" xfId="8" applyFont="1" applyFill="1" applyBorder="1" applyAlignment="1">
      <alignment horizontal="right" vertical="center"/>
    </xf>
    <xf numFmtId="0" fontId="20" fillId="0" borderId="0" xfId="8" applyFont="1" applyFill="1" applyBorder="1" applyAlignment="1">
      <alignment vertical="center" wrapText="1"/>
    </xf>
    <xf numFmtId="0" fontId="18" fillId="0" borderId="0" xfId="8" quotePrefix="1" applyFont="1" applyFill="1" applyBorder="1" applyAlignment="1">
      <alignment horizontal="right" vertical="center"/>
    </xf>
    <xf numFmtId="0" fontId="18" fillId="0" borderId="7" xfId="8" applyFont="1" applyFill="1" applyBorder="1" applyAlignment="1">
      <alignment horizontal="right" vertical="center"/>
    </xf>
    <xf numFmtId="0" fontId="25" fillId="0" borderId="0" xfId="8" applyFont="1" applyFill="1" applyBorder="1" applyAlignment="1">
      <alignment horizontal="left" vertical="center" wrapText="1"/>
    </xf>
    <xf numFmtId="0" fontId="20" fillId="0" borderId="12" xfId="8" applyFont="1" applyFill="1" applyBorder="1" applyAlignment="1">
      <alignment horizontal="left" vertical="center" wrapText="1"/>
    </xf>
    <xf numFmtId="0" fontId="26" fillId="0" borderId="23" xfId="8" applyFont="1" applyFill="1" applyBorder="1" applyAlignment="1">
      <alignment horizontal="left" vertical="center" wrapText="1"/>
    </xf>
    <xf numFmtId="0" fontId="26" fillId="0" borderId="0" xfId="8" applyFont="1" applyFill="1" applyBorder="1" applyAlignment="1">
      <alignment horizontal="left" vertical="center" wrapText="1"/>
    </xf>
    <xf numFmtId="0" fontId="26" fillId="0" borderId="12" xfId="8" applyFont="1" applyFill="1" applyBorder="1" applyAlignment="1">
      <alignment vertical="center" wrapText="1"/>
    </xf>
    <xf numFmtId="179" fontId="22" fillId="0" borderId="0" xfId="8" quotePrefix="1" applyNumberFormat="1" applyFont="1" applyFill="1" applyBorder="1" applyAlignment="1">
      <alignment horizontal="center" vertical="center"/>
    </xf>
    <xf numFmtId="0" fontId="20" fillId="0" borderId="0" xfId="8" applyFont="1" applyFill="1" applyBorder="1" applyAlignment="1">
      <alignment horizontal="left" vertical="center" wrapText="1"/>
    </xf>
    <xf numFmtId="179" fontId="29" fillId="0" borderId="25" xfId="8" quotePrefix="1" applyNumberFormat="1" applyFont="1" applyFill="1" applyBorder="1" applyAlignment="1">
      <alignment horizontal="right"/>
    </xf>
    <xf numFmtId="179" fontId="29" fillId="0" borderId="22" xfId="8" quotePrefix="1" applyNumberFormat="1" applyFont="1" applyFill="1" applyBorder="1" applyAlignment="1">
      <alignment horizontal="right"/>
    </xf>
    <xf numFmtId="179" fontId="29" fillId="0" borderId="24" xfId="8" quotePrefix="1" applyNumberFormat="1" applyFont="1" applyFill="1" applyBorder="1" applyAlignment="1">
      <alignment horizontal="right"/>
    </xf>
    <xf numFmtId="0" fontId="15" fillId="0" borderId="23" xfId="8" applyFont="1" applyFill="1" applyBorder="1" applyAlignment="1">
      <alignment vertical="center" wrapText="1"/>
    </xf>
    <xf numFmtId="179" fontId="22" fillId="0" borderId="26" xfId="8" quotePrefix="1" applyNumberFormat="1" applyFont="1" applyFill="1" applyBorder="1" applyAlignment="1">
      <alignment horizontal="right" vertical="center"/>
    </xf>
    <xf numFmtId="0" fontId="15" fillId="0" borderId="27" xfId="8" applyFont="1" applyFill="1" applyBorder="1" applyAlignment="1">
      <alignment horizontal="left" vertical="center" wrapText="1"/>
    </xf>
    <xf numFmtId="179" fontId="22" fillId="0" borderId="28" xfId="8" quotePrefix="1" applyNumberFormat="1" applyFont="1" applyFill="1" applyBorder="1" applyAlignment="1">
      <alignment horizontal="right" vertical="center"/>
    </xf>
    <xf numFmtId="0" fontId="15" fillId="0" borderId="27" xfId="8" applyFont="1" applyFill="1" applyBorder="1" applyAlignment="1">
      <alignment vertical="center" wrapText="1"/>
    </xf>
    <xf numFmtId="179" fontId="22" fillId="0" borderId="29" xfId="8" quotePrefix="1" applyNumberFormat="1" applyFont="1" applyFill="1" applyBorder="1" applyAlignment="1">
      <alignment horizontal="right" vertical="center"/>
    </xf>
    <xf numFmtId="0" fontId="15" fillId="0" borderId="30" xfId="8" applyFont="1" applyFill="1" applyBorder="1" applyAlignment="1">
      <alignment vertical="center" wrapText="1"/>
    </xf>
    <xf numFmtId="0" fontId="20" fillId="0" borderId="30" xfId="8" applyFont="1" applyFill="1" applyBorder="1" applyAlignment="1">
      <alignment horizontal="left" vertical="center" wrapText="1"/>
    </xf>
    <xf numFmtId="0" fontId="18" fillId="0" borderId="7" xfId="8" quotePrefix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176" fontId="15" fillId="0" borderId="7" xfId="8" applyNumberFormat="1" applyFont="1" applyFill="1" applyBorder="1" applyAlignment="1">
      <alignment horizontal="right" vertical="center"/>
    </xf>
    <xf numFmtId="0" fontId="20" fillId="0" borderId="23" xfId="8" applyFont="1" applyFill="1" applyBorder="1" applyAlignment="1">
      <alignment vertical="center" wrapText="1"/>
    </xf>
    <xf numFmtId="176" fontId="15" fillId="0" borderId="7" xfId="8" applyNumberFormat="1" applyFont="1" applyFill="1" applyBorder="1" applyAlignment="1">
      <alignment horizontal="right"/>
    </xf>
    <xf numFmtId="179" fontId="22" fillId="0" borderId="25" xfId="8" quotePrefix="1" applyNumberFormat="1" applyFont="1" applyFill="1" applyBorder="1" applyAlignment="1">
      <alignment horizontal="right" vertical="top"/>
    </xf>
    <xf numFmtId="0" fontId="15" fillId="0" borderId="23" xfId="8" applyFont="1" applyFill="1" applyBorder="1" applyAlignment="1">
      <alignment vertical="top" wrapText="1"/>
    </xf>
    <xf numFmtId="179" fontId="22" fillId="0" borderId="22" xfId="8" quotePrefix="1" applyNumberFormat="1" applyFont="1" applyFill="1" applyBorder="1" applyAlignment="1">
      <alignment horizontal="right" vertical="top"/>
    </xf>
    <xf numFmtId="0" fontId="15" fillId="0" borderId="0" xfId="8" applyFont="1" applyFill="1" applyBorder="1" applyAlignment="1">
      <alignment vertical="top" wrapText="1"/>
    </xf>
    <xf numFmtId="179" fontId="22" fillId="0" borderId="24" xfId="8" quotePrefix="1" applyNumberFormat="1" applyFont="1" applyFill="1" applyBorder="1" applyAlignment="1">
      <alignment horizontal="right" vertical="top"/>
    </xf>
    <xf numFmtId="0" fontId="15" fillId="0" borderId="12" xfId="8" applyFont="1" applyFill="1" applyBorder="1" applyAlignment="1">
      <alignment vertical="top" wrapText="1"/>
    </xf>
    <xf numFmtId="179" fontId="22" fillId="0" borderId="31" xfId="8" quotePrefix="1" applyNumberFormat="1" applyFont="1" applyFill="1" applyBorder="1" applyAlignment="1">
      <alignment horizontal="right" vertical="center"/>
    </xf>
    <xf numFmtId="176" fontId="15" fillId="0" borderId="0" xfId="8" applyNumberFormat="1" applyFont="1" applyFill="1" applyBorder="1" applyAlignment="1">
      <alignment vertical="center"/>
    </xf>
    <xf numFmtId="181" fontId="18" fillId="0" borderId="7" xfId="8" quotePrefix="1" applyNumberFormat="1" applyFont="1" applyFill="1" applyBorder="1" applyAlignment="1">
      <alignment horizontal="right" vertical="center"/>
    </xf>
    <xf numFmtId="181" fontId="18" fillId="0" borderId="11" xfId="8" quotePrefix="1" applyNumberFormat="1" applyFont="1" applyFill="1" applyBorder="1" applyAlignment="1">
      <alignment horizontal="right" vertical="center"/>
    </xf>
    <xf numFmtId="0" fontId="18" fillId="0" borderId="0" xfId="8" applyFont="1" applyFill="1" applyBorder="1" applyAlignment="1">
      <alignment horizontal="center" vertical="center"/>
    </xf>
    <xf numFmtId="179" fontId="15" fillId="0" borderId="7" xfId="8" applyNumberFormat="1" applyFont="1" applyFill="1" applyBorder="1" applyAlignment="1">
      <alignment horizontal="right" vertical="center"/>
    </xf>
    <xf numFmtId="0" fontId="20" fillId="0" borderId="27" xfId="8" applyFont="1" applyFill="1" applyBorder="1" applyAlignment="1">
      <alignment horizontal="left" vertical="center" wrapText="1"/>
    </xf>
    <xf numFmtId="0" fontId="27" fillId="0" borderId="0" xfId="8" applyFont="1" applyFill="1" applyBorder="1" applyAlignment="1">
      <alignment horizontal="left" vertical="center" wrapText="1"/>
    </xf>
    <xf numFmtId="179" fontId="18" fillId="0" borderId="1" xfId="8" quotePrefix="1" applyNumberFormat="1" applyFont="1" applyFill="1" applyBorder="1" applyAlignment="1">
      <alignment horizontal="center" vertical="center"/>
    </xf>
    <xf numFmtId="179" fontId="20" fillId="0" borderId="1" xfId="8" quotePrefix="1" applyNumberFormat="1" applyFont="1" applyFill="1" applyBorder="1" applyAlignment="1">
      <alignment horizontal="center" vertical="center"/>
    </xf>
    <xf numFmtId="0" fontId="15" fillId="0" borderId="7" xfId="8" applyFont="1" applyFill="1" applyBorder="1" applyAlignment="1">
      <alignment vertical="center"/>
    </xf>
    <xf numFmtId="179" fontId="22" fillId="0" borderId="25" xfId="8" quotePrefix="1" applyNumberFormat="1" applyFont="1" applyFill="1" applyBorder="1" applyAlignment="1">
      <alignment horizontal="right"/>
    </xf>
    <xf numFmtId="179" fontId="22" fillId="0" borderId="24" xfId="8" quotePrefix="1" applyNumberFormat="1" applyFont="1" applyFill="1" applyBorder="1" applyAlignment="1">
      <alignment horizontal="right"/>
    </xf>
    <xf numFmtId="179" fontId="22" fillId="0" borderId="25" xfId="8" applyNumberFormat="1" applyFont="1" applyFill="1" applyBorder="1" applyAlignment="1">
      <alignment horizontal="right" vertical="center"/>
    </xf>
    <xf numFmtId="179" fontId="18" fillId="0" borderId="15" xfId="8" quotePrefix="1" applyNumberFormat="1" applyFont="1" applyFill="1" applyBorder="1" applyAlignment="1">
      <alignment horizontal="right" vertical="center"/>
    </xf>
    <xf numFmtId="179" fontId="37" fillId="0" borderId="25" xfId="8" quotePrefix="1" applyNumberFormat="1" applyFont="1" applyFill="1" applyBorder="1" applyAlignment="1">
      <alignment horizontal="right"/>
    </xf>
    <xf numFmtId="179" fontId="37" fillId="0" borderId="24" xfId="8" quotePrefix="1" applyNumberFormat="1" applyFont="1" applyFill="1" applyBorder="1" applyAlignment="1">
      <alignment horizontal="right"/>
    </xf>
    <xf numFmtId="0" fontId="15" fillId="0" borderId="30" xfId="8" applyFont="1" applyFill="1" applyBorder="1" applyAlignment="1">
      <alignment horizontal="left" vertical="center" wrapText="1"/>
    </xf>
    <xf numFmtId="0" fontId="15" fillId="0" borderId="32" xfId="8" applyFont="1" applyFill="1" applyBorder="1" applyAlignment="1">
      <alignment horizontal="left" vertical="center" wrapText="1"/>
    </xf>
    <xf numFmtId="179" fontId="22" fillId="0" borderId="33" xfId="8" quotePrefix="1" applyNumberFormat="1" applyFont="1" applyFill="1" applyBorder="1" applyAlignment="1">
      <alignment horizontal="right" vertical="center"/>
    </xf>
    <xf numFmtId="0" fontId="15" fillId="0" borderId="34" xfId="8" applyFont="1" applyFill="1" applyBorder="1" applyAlignment="1">
      <alignment horizontal="left" vertical="center" wrapText="1"/>
    </xf>
    <xf numFmtId="179" fontId="22" fillId="0" borderId="22" xfId="8" quotePrefix="1" applyNumberFormat="1" applyFont="1" applyFill="1" applyBorder="1" applyAlignment="1">
      <alignment horizontal="right"/>
    </xf>
    <xf numFmtId="179" fontId="22" fillId="0" borderId="35" xfId="8" quotePrefix="1" applyNumberFormat="1" applyFont="1" applyFill="1" applyBorder="1" applyAlignment="1">
      <alignment horizontal="right" vertical="center"/>
    </xf>
    <xf numFmtId="0" fontId="15" fillId="0" borderId="36" xfId="8" applyFont="1" applyFill="1" applyBorder="1" applyAlignment="1">
      <alignment horizontal="left" vertical="center" wrapText="1"/>
    </xf>
    <xf numFmtId="179" fontId="22" fillId="0" borderId="35" xfId="8" quotePrefix="1" applyNumberFormat="1" applyFont="1" applyFill="1" applyBorder="1" applyAlignment="1">
      <alignment horizontal="right"/>
    </xf>
    <xf numFmtId="176" fontId="18" fillId="0" borderId="11" xfId="8" applyNumberFormat="1" applyFont="1" applyFill="1" applyBorder="1" applyAlignment="1">
      <alignment horizontal="right" vertical="center"/>
    </xf>
    <xf numFmtId="3" fontId="7" fillId="0" borderId="1" xfId="0" quotePrefix="1" applyNumberFormat="1" applyFont="1" applyBorder="1" applyAlignment="1" applyProtection="1"/>
    <xf numFmtId="3" fontId="7" fillId="0" borderId="10" xfId="0" quotePrefix="1" applyNumberFormat="1" applyFont="1" applyBorder="1" applyAlignment="1" applyProtection="1"/>
    <xf numFmtId="3" fontId="7" fillId="0" borderId="6" xfId="0" quotePrefix="1" applyNumberFormat="1" applyFont="1" applyBorder="1" applyAlignment="1" applyProtection="1"/>
    <xf numFmtId="3" fontId="7" fillId="0" borderId="18" xfId="0" quotePrefix="1" applyNumberFormat="1" applyFont="1" applyBorder="1" applyAlignment="1" applyProtection="1"/>
    <xf numFmtId="3" fontId="7" fillId="0" borderId="5" xfId="0" quotePrefix="1" applyNumberFormat="1" applyFont="1" applyBorder="1" applyAlignment="1" applyProtection="1"/>
    <xf numFmtId="14" fontId="3" fillId="0" borderId="1" xfId="0" applyNumberFormat="1" applyFont="1" applyBorder="1" applyAlignment="1" applyProtection="1">
      <alignment horizontal="center"/>
    </xf>
    <xf numFmtId="49" fontId="2" fillId="0" borderId="1" xfId="0" applyNumberFormat="1" applyFont="1" applyBorder="1" applyAlignment="1" applyProtection="1">
      <alignment horizontal="left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0" xfId="3" applyFont="1" applyAlignment="1">
      <alignment vertical="center"/>
    </xf>
    <xf numFmtId="0" fontId="15" fillId="0" borderId="0" xfId="3" applyFont="1" applyAlignment="1">
      <alignment vertical="center" wrapText="1"/>
    </xf>
    <xf numFmtId="1" fontId="48" fillId="3" borderId="0" xfId="3" applyNumberFormat="1" applyFont="1" applyFill="1" applyAlignment="1">
      <alignment vertical="center"/>
    </xf>
    <xf numFmtId="1" fontId="48" fillId="4" borderId="0" xfId="3" applyNumberFormat="1" applyFont="1" applyFill="1" applyAlignment="1">
      <alignment vertical="center"/>
    </xf>
    <xf numFmtId="0" fontId="15" fillId="0" borderId="0" xfId="3" applyFont="1" applyAlignment="1" applyProtection="1">
      <alignment vertical="center"/>
    </xf>
    <xf numFmtId="1" fontId="48" fillId="0" borderId="0" xfId="3" applyNumberFormat="1" applyFont="1" applyFill="1" applyAlignment="1">
      <alignment vertical="center"/>
    </xf>
    <xf numFmtId="0" fontId="15" fillId="3" borderId="0" xfId="3" applyFont="1" applyFill="1" applyAlignment="1">
      <alignment vertical="center"/>
    </xf>
    <xf numFmtId="0" fontId="15" fillId="4" borderId="0" xfId="3" applyFont="1" applyFill="1" applyAlignment="1">
      <alignment vertical="center"/>
    </xf>
    <xf numFmtId="3" fontId="15" fillId="0" borderId="0" xfId="3" applyNumberFormat="1" applyFont="1" applyFill="1" applyAlignment="1" applyProtection="1">
      <alignment horizontal="right" vertical="center"/>
    </xf>
    <xf numFmtId="0" fontId="16" fillId="0" borderId="0" xfId="3" applyFont="1" applyProtection="1">
      <protection locked="0"/>
    </xf>
    <xf numFmtId="0" fontId="16" fillId="0" borderId="0" xfId="3" applyFont="1" applyProtection="1"/>
    <xf numFmtId="0" fontId="15" fillId="0" borderId="0" xfId="3" applyFont="1" applyAlignment="1" applyProtection="1">
      <alignment vertical="center"/>
      <protection locked="0"/>
    </xf>
    <xf numFmtId="0" fontId="15" fillId="0" borderId="0" xfId="3" applyFont="1" applyBorder="1" applyAlignment="1">
      <alignment vertical="center"/>
    </xf>
    <xf numFmtId="0" fontId="15" fillId="0" borderId="0" xfId="3" applyFont="1" applyBorder="1" applyAlignment="1">
      <alignment vertical="center" wrapText="1"/>
    </xf>
    <xf numFmtId="0" fontId="15" fillId="0" borderId="0" xfId="3" applyFont="1" applyAlignment="1">
      <alignment horizontal="center" vertical="center"/>
    </xf>
    <xf numFmtId="0" fontId="15" fillId="0" borderId="0" xfId="3" quotePrefix="1" applyFont="1" applyAlignment="1">
      <alignment vertical="center"/>
    </xf>
    <xf numFmtId="0" fontId="15" fillId="0" borderId="0" xfId="3" quotePrefix="1" applyFont="1" applyAlignment="1">
      <alignment horizontal="center" vertical="center"/>
    </xf>
    <xf numFmtId="178" fontId="15" fillId="0" borderId="0" xfId="3" applyNumberFormat="1" applyFont="1" applyAlignment="1">
      <alignment vertical="center"/>
    </xf>
    <xf numFmtId="0" fontId="15" fillId="0" borderId="0" xfId="3" quotePrefix="1" applyFont="1" applyAlignment="1" applyProtection="1">
      <alignment horizontal="center" vertical="center"/>
    </xf>
    <xf numFmtId="178" fontId="15" fillId="0" borderId="0" xfId="3" applyNumberFormat="1" applyFont="1" applyAlignment="1" applyProtection="1">
      <alignment vertical="center"/>
    </xf>
    <xf numFmtId="0" fontId="15" fillId="0" borderId="0" xfId="3" quotePrefix="1" applyFont="1" applyAlignment="1">
      <alignment horizontal="right" vertical="center"/>
    </xf>
    <xf numFmtId="0" fontId="15" fillId="0" borderId="5" xfId="3" applyFont="1" applyBorder="1" applyAlignment="1">
      <alignment horizontal="center" vertical="center"/>
    </xf>
    <xf numFmtId="0" fontId="15" fillId="4" borderId="0" xfId="3" applyFont="1" applyFill="1" applyBorder="1" applyAlignment="1">
      <alignment vertical="center"/>
    </xf>
    <xf numFmtId="0" fontId="15" fillId="0" borderId="37" xfId="3" applyFont="1" applyBorder="1" applyAlignment="1">
      <alignment horizontal="center" vertical="center"/>
    </xf>
    <xf numFmtId="0" fontId="15" fillId="0" borderId="15" xfId="3" applyFont="1" applyBorder="1" applyAlignment="1">
      <alignment vertical="center"/>
    </xf>
    <xf numFmtId="0" fontId="15" fillId="0" borderId="38" xfId="3" applyFont="1" applyBorder="1" applyAlignment="1">
      <alignment horizontal="center" vertical="center"/>
    </xf>
    <xf numFmtId="0" fontId="15" fillId="0" borderId="4" xfId="3" applyFont="1" applyBorder="1" applyAlignment="1">
      <alignment horizontal="left" vertical="center" wrapText="1"/>
    </xf>
    <xf numFmtId="0" fontId="24" fillId="0" borderId="0" xfId="3" applyFont="1" applyAlignment="1">
      <alignment vertical="center"/>
    </xf>
    <xf numFmtId="0" fontId="24" fillId="3" borderId="0" xfId="3" applyFont="1" applyFill="1" applyAlignment="1">
      <alignment vertical="center"/>
    </xf>
    <xf numFmtId="0" fontId="24" fillId="4" borderId="0" xfId="3" applyFont="1" applyFill="1" applyAlignment="1">
      <alignment vertical="center"/>
    </xf>
    <xf numFmtId="3" fontId="15" fillId="0" borderId="39" xfId="3" applyNumberFormat="1" applyFont="1" applyBorder="1" applyAlignment="1" applyProtection="1">
      <alignment horizontal="right" vertical="center"/>
      <protection locked="0"/>
    </xf>
    <xf numFmtId="0" fontId="15" fillId="5" borderId="0" xfId="3" applyFont="1" applyFill="1" applyAlignment="1">
      <alignment vertical="center"/>
    </xf>
    <xf numFmtId="0" fontId="23" fillId="0" borderId="0" xfId="3" applyFont="1" applyAlignment="1">
      <alignment vertical="center"/>
    </xf>
    <xf numFmtId="3" fontId="15" fillId="0" borderId="40" xfId="3" applyNumberFormat="1" applyFont="1" applyBorder="1" applyAlignment="1" applyProtection="1">
      <alignment horizontal="right" vertical="center"/>
    </xf>
    <xf numFmtId="3" fontId="15" fillId="0" borderId="41" xfId="3" applyNumberFormat="1" applyFont="1" applyBorder="1" applyAlignment="1" applyProtection="1">
      <alignment horizontal="right" vertical="center"/>
    </xf>
    <xf numFmtId="0" fontId="23" fillId="6" borderId="0" xfId="3" applyFont="1" applyFill="1" applyAlignment="1">
      <alignment vertical="center"/>
    </xf>
    <xf numFmtId="0" fontId="15" fillId="0" borderId="0" xfId="3" applyFont="1" applyFill="1" applyAlignment="1">
      <alignment vertical="center"/>
    </xf>
    <xf numFmtId="3" fontId="15" fillId="0" borderId="31" xfId="3" applyNumberFormat="1" applyFont="1" applyFill="1" applyBorder="1" applyAlignment="1" applyProtection="1">
      <alignment horizontal="right" vertical="center"/>
      <protection locked="0"/>
    </xf>
    <xf numFmtId="3" fontId="15" fillId="0" borderId="39" xfId="3" applyNumberFormat="1" applyFont="1" applyFill="1" applyBorder="1" applyAlignment="1" applyProtection="1">
      <alignment horizontal="right" vertical="center"/>
      <protection locked="0"/>
    </xf>
    <xf numFmtId="3" fontId="23" fillId="0" borderId="31" xfId="3" applyNumberFormat="1" applyFont="1" applyFill="1" applyBorder="1" applyAlignment="1" applyProtection="1">
      <alignment horizontal="right" vertical="center"/>
      <protection locked="0"/>
    </xf>
    <xf numFmtId="0" fontId="23" fillId="5" borderId="0" xfId="3" applyFont="1" applyFill="1" applyAlignment="1">
      <alignment vertical="center"/>
    </xf>
    <xf numFmtId="0" fontId="15" fillId="0" borderId="22" xfId="8" quotePrefix="1" applyNumberFormat="1" applyFont="1" applyFill="1" applyBorder="1" applyAlignment="1">
      <alignment horizontal="right"/>
    </xf>
    <xf numFmtId="0" fontId="15" fillId="0" borderId="37" xfId="8" quotePrefix="1" applyNumberFormat="1" applyFont="1" applyFill="1" applyBorder="1" applyAlignment="1">
      <alignment horizontal="right"/>
    </xf>
    <xf numFmtId="0" fontId="23" fillId="0" borderId="37" xfId="8" quotePrefix="1" applyNumberFormat="1" applyFont="1" applyFill="1" applyBorder="1" applyAlignment="1">
      <alignment horizontal="right"/>
    </xf>
    <xf numFmtId="0" fontId="23" fillId="0" borderId="0" xfId="3" applyNumberFormat="1" applyFont="1" applyAlignment="1">
      <alignment horizontal="right"/>
    </xf>
    <xf numFmtId="0" fontId="15" fillId="0" borderId="0" xfId="3" applyNumberFormat="1" applyFont="1" applyAlignment="1">
      <alignment horizontal="right"/>
    </xf>
    <xf numFmtId="0" fontId="15" fillId="5" borderId="0" xfId="3" applyNumberFormat="1" applyFont="1" applyFill="1" applyAlignment="1">
      <alignment horizontal="right"/>
    </xf>
    <xf numFmtId="0" fontId="15" fillId="0" borderId="0" xfId="3" applyNumberFormat="1" applyFont="1" applyFill="1" applyAlignment="1">
      <alignment horizontal="right"/>
    </xf>
    <xf numFmtId="0" fontId="23" fillId="0" borderId="0" xfId="8" applyNumberFormat="1" applyFont="1" applyFill="1" applyAlignment="1">
      <alignment horizontal="right"/>
    </xf>
    <xf numFmtId="176" fontId="19" fillId="0" borderId="0" xfId="8" applyNumberFormat="1" applyFont="1" applyFill="1" applyBorder="1"/>
    <xf numFmtId="0" fontId="23" fillId="0" borderId="0" xfId="8" applyFont="1" applyFill="1" applyBorder="1"/>
    <xf numFmtId="0" fontId="15" fillId="0" borderId="0" xfId="8" applyNumberFormat="1" applyFont="1" applyFill="1" applyAlignment="1">
      <alignment horizontal="right"/>
    </xf>
    <xf numFmtId="176" fontId="18" fillId="0" borderId="0" xfId="8" applyNumberFormat="1" applyFont="1" applyFill="1" applyBorder="1"/>
    <xf numFmtId="0" fontId="15" fillId="0" borderId="0" xfId="8" applyFont="1" applyFill="1" applyBorder="1"/>
    <xf numFmtId="176" fontId="15" fillId="0" borderId="0" xfId="8" applyNumberFormat="1" applyFont="1" applyFill="1" applyProtection="1">
      <protection locked="0"/>
    </xf>
    <xf numFmtId="176" fontId="15" fillId="0" borderId="0" xfId="8" applyNumberFormat="1" applyFont="1" applyFill="1"/>
    <xf numFmtId="176" fontId="15" fillId="0" borderId="0" xfId="8" applyNumberFormat="1" applyFont="1" applyFill="1" applyBorder="1"/>
    <xf numFmtId="176" fontId="18" fillId="0" borderId="0" xfId="8" applyNumberFormat="1" applyFont="1" applyFill="1"/>
    <xf numFmtId="0" fontId="15" fillId="0" borderId="0" xfId="8" applyFont="1" applyFill="1"/>
    <xf numFmtId="3" fontId="15" fillId="0" borderId="42" xfId="3" applyNumberFormat="1" applyFont="1" applyBorder="1" applyAlignment="1" applyProtection="1">
      <alignment horizontal="right" vertical="center"/>
      <protection locked="0"/>
    </xf>
    <xf numFmtId="0" fontId="15" fillId="0" borderId="0" xfId="3" applyNumberFormat="1" applyFont="1" applyBorder="1" applyAlignment="1">
      <alignment horizontal="right"/>
    </xf>
    <xf numFmtId="3" fontId="15" fillId="0" borderId="1" xfId="3" applyNumberFormat="1" applyFont="1" applyBorder="1" applyAlignment="1" applyProtection="1">
      <alignment horizontal="right" vertical="center"/>
    </xf>
    <xf numFmtId="3" fontId="15" fillId="0" borderId="0" xfId="3" applyNumberFormat="1" applyFont="1" applyBorder="1" applyAlignment="1" applyProtection="1">
      <alignment horizontal="right" vertical="center"/>
      <protection locked="0"/>
    </xf>
    <xf numFmtId="3" fontId="15" fillId="0" borderId="0" xfId="3" applyNumberFormat="1" applyFont="1" applyAlignment="1">
      <alignment horizontal="right" vertical="center"/>
    </xf>
    <xf numFmtId="3" fontId="15" fillId="0" borderId="0" xfId="3" applyNumberFormat="1" applyFont="1" applyAlignment="1">
      <alignment horizontal="center" vertical="center"/>
    </xf>
    <xf numFmtId="49" fontId="15" fillId="0" borderId="0" xfId="3" applyNumberFormat="1" applyFont="1" applyFill="1" applyAlignment="1" applyProtection="1">
      <alignment horizontal="center" vertical="center"/>
    </xf>
    <xf numFmtId="3" fontId="15" fillId="0" borderId="0" xfId="3" quotePrefix="1" applyNumberFormat="1" applyFont="1" applyAlignment="1">
      <alignment horizontal="right" vertical="center"/>
    </xf>
    <xf numFmtId="3" fontId="15" fillId="0" borderId="0" xfId="3" applyNumberFormat="1" applyFont="1" applyAlignment="1" applyProtection="1">
      <alignment horizontal="right" vertical="center"/>
    </xf>
    <xf numFmtId="0" fontId="26" fillId="0" borderId="0" xfId="3" applyFont="1" applyAlignment="1">
      <alignment vertical="center"/>
    </xf>
    <xf numFmtId="3" fontId="15" fillId="0" borderId="0" xfId="3" quotePrefix="1" applyNumberFormat="1" applyFont="1" applyAlignment="1" applyProtection="1">
      <alignment horizontal="right" vertical="center"/>
    </xf>
    <xf numFmtId="0" fontId="26" fillId="0" borderId="0" xfId="3" applyFont="1" applyFill="1" applyAlignment="1">
      <alignment vertical="center"/>
    </xf>
    <xf numFmtId="0" fontId="15" fillId="0" borderId="0" xfId="3" quotePrefix="1" applyFont="1" applyFill="1" applyAlignment="1">
      <alignment vertical="center"/>
    </xf>
    <xf numFmtId="0" fontId="15" fillId="0" borderId="0" xfId="3" applyFont="1" applyFill="1" applyAlignment="1" applyProtection="1">
      <alignment vertical="center"/>
    </xf>
    <xf numFmtId="0" fontId="15" fillId="0" borderId="0" xfId="3" quotePrefix="1" applyFont="1" applyFill="1" applyAlignment="1" applyProtection="1">
      <alignment horizontal="right" vertical="center"/>
    </xf>
    <xf numFmtId="0" fontId="51" fillId="0" borderId="1" xfId="3" applyFont="1" applyFill="1" applyBorder="1" applyAlignment="1">
      <alignment vertical="center"/>
    </xf>
    <xf numFmtId="0" fontId="44" fillId="0" borderId="1" xfId="3" applyFont="1" applyFill="1" applyBorder="1" applyAlignment="1">
      <alignment vertical="center"/>
    </xf>
    <xf numFmtId="0" fontId="52" fillId="7" borderId="5" xfId="3" applyFont="1" applyFill="1" applyBorder="1" applyAlignment="1">
      <alignment horizontal="center" vertical="center"/>
    </xf>
    <xf numFmtId="0" fontId="15" fillId="0" borderId="7" xfId="3" quotePrefix="1" applyFont="1" applyBorder="1" applyAlignment="1">
      <alignment horizontal="center" vertical="center" wrapText="1"/>
    </xf>
    <xf numFmtId="0" fontId="51" fillId="0" borderId="1" xfId="3" applyFont="1" applyFill="1" applyBorder="1" applyAlignment="1">
      <alignment horizontal="center" vertical="center"/>
    </xf>
    <xf numFmtId="0" fontId="15" fillId="0" borderId="10" xfId="3" applyFont="1" applyBorder="1" applyAlignment="1">
      <alignment horizontal="center" vertical="center"/>
    </xf>
    <xf numFmtId="0" fontId="15" fillId="0" borderId="15" xfId="3" applyFont="1" applyBorder="1" applyAlignment="1">
      <alignment horizontal="left" vertical="center" wrapText="1"/>
    </xf>
    <xf numFmtId="3" fontId="51" fillId="0" borderId="1" xfId="3" quotePrefix="1" applyNumberFormat="1" applyFont="1" applyFill="1" applyBorder="1" applyAlignment="1">
      <alignment horizontal="center" vertical="center"/>
    </xf>
    <xf numFmtId="3" fontId="51" fillId="0" borderId="1" xfId="3" applyNumberFormat="1" applyFont="1" applyFill="1" applyBorder="1" applyAlignment="1">
      <alignment horizontal="center" vertical="center"/>
    </xf>
    <xf numFmtId="3" fontId="51" fillId="0" borderId="1" xfId="3" applyNumberFormat="1" applyFont="1" applyFill="1" applyBorder="1" applyAlignment="1" applyProtection="1">
      <alignment horizontal="center" vertical="center"/>
    </xf>
    <xf numFmtId="3" fontId="51" fillId="0" borderId="10" xfId="3" quotePrefix="1" applyNumberFormat="1" applyFont="1" applyBorder="1" applyAlignment="1">
      <alignment horizontal="center" vertical="center"/>
    </xf>
    <xf numFmtId="0" fontId="52" fillId="7" borderId="10" xfId="3" quotePrefix="1" applyFont="1" applyFill="1" applyBorder="1" applyAlignment="1">
      <alignment horizontal="center" vertical="center"/>
    </xf>
    <xf numFmtId="0" fontId="15" fillId="0" borderId="7" xfId="3" applyFont="1" applyBorder="1" applyAlignment="1">
      <alignment horizontal="center" vertical="center" wrapText="1"/>
    </xf>
    <xf numFmtId="0" fontId="15" fillId="0" borderId="37" xfId="3" applyFont="1" applyBorder="1" applyAlignment="1">
      <alignment horizontal="center" vertical="center" wrapText="1"/>
    </xf>
    <xf numFmtId="3" fontId="15" fillId="0" borderId="6" xfId="3" applyNumberFormat="1" applyFont="1" applyBorder="1" applyAlignment="1" applyProtection="1">
      <alignment horizontal="right" vertical="center"/>
    </xf>
    <xf numFmtId="3" fontId="54" fillId="0" borderId="5" xfId="3" applyNumberFormat="1" applyFont="1" applyFill="1" applyBorder="1" applyAlignment="1" applyProtection="1">
      <alignment horizontal="center" vertical="center" wrapText="1"/>
    </xf>
    <xf numFmtId="0" fontId="55" fillId="4" borderId="0" xfId="3" applyFont="1" applyFill="1" applyAlignment="1">
      <alignment vertical="center"/>
    </xf>
    <xf numFmtId="0" fontId="56" fillId="3" borderId="5" xfId="3" applyFont="1" applyFill="1" applyBorder="1" applyAlignment="1">
      <alignment vertical="center" wrapText="1"/>
    </xf>
    <xf numFmtId="3" fontId="15" fillId="0" borderId="37" xfId="3" applyNumberFormat="1" applyFont="1" applyBorder="1" applyAlignment="1" applyProtection="1">
      <alignment horizontal="right" vertical="center"/>
    </xf>
    <xf numFmtId="0" fontId="57" fillId="3" borderId="6" xfId="3" applyFont="1" applyFill="1" applyBorder="1" applyAlignment="1">
      <alignment vertical="center"/>
    </xf>
    <xf numFmtId="3" fontId="15" fillId="0" borderId="43" xfId="3" applyNumberFormat="1" applyFont="1" applyBorder="1" applyAlignment="1" applyProtection="1">
      <alignment horizontal="right" vertical="center"/>
    </xf>
    <xf numFmtId="0" fontId="57" fillId="3" borderId="10" xfId="3" applyFont="1" applyFill="1" applyBorder="1" applyAlignment="1">
      <alignment vertical="center"/>
    </xf>
    <xf numFmtId="3" fontId="23" fillId="0" borderId="44" xfId="3" applyNumberFormat="1" applyFont="1" applyFill="1" applyBorder="1" applyAlignment="1" applyProtection="1">
      <alignment vertical="center"/>
    </xf>
    <xf numFmtId="3" fontId="23" fillId="0" borderId="45" xfId="3" applyNumberFormat="1" applyFont="1" applyFill="1" applyBorder="1" applyAlignment="1" applyProtection="1">
      <alignment vertical="center"/>
    </xf>
    <xf numFmtId="3" fontId="57" fillId="3" borderId="10" xfId="3" applyNumberFormat="1" applyFont="1" applyFill="1" applyBorder="1" applyAlignment="1">
      <alignment vertical="center"/>
    </xf>
    <xf numFmtId="3" fontId="15" fillId="0" borderId="46" xfId="3" applyNumberFormat="1" applyFont="1" applyFill="1" applyBorder="1" applyAlignment="1" applyProtection="1">
      <alignment horizontal="right" vertical="center"/>
    </xf>
    <xf numFmtId="3" fontId="15" fillId="0" borderId="31" xfId="3" applyNumberFormat="1" applyFont="1" applyFill="1" applyBorder="1" applyAlignment="1" applyProtection="1">
      <alignment horizontal="right" vertical="center"/>
    </xf>
    <xf numFmtId="3" fontId="23" fillId="0" borderId="46" xfId="3" applyNumberFormat="1" applyFont="1" applyFill="1" applyBorder="1" applyAlignment="1" applyProtection="1">
      <alignment horizontal="right" vertical="center"/>
    </xf>
    <xf numFmtId="3" fontId="23" fillId="0" borderId="31" xfId="3" applyNumberFormat="1" applyFont="1" applyFill="1" applyBorder="1" applyAlignment="1" applyProtection="1">
      <alignment horizontal="right" vertical="center"/>
    </xf>
    <xf numFmtId="0" fontId="23" fillId="0" borderId="0" xfId="3" applyNumberFormat="1" applyFont="1" applyBorder="1" applyAlignment="1">
      <alignment horizontal="right"/>
    </xf>
    <xf numFmtId="0" fontId="20" fillId="0" borderId="23" xfId="3" applyFont="1" applyFill="1" applyBorder="1" applyAlignment="1">
      <alignment vertical="center" wrapText="1"/>
    </xf>
    <xf numFmtId="0" fontId="20" fillId="0" borderId="30" xfId="3" applyFont="1" applyFill="1" applyBorder="1" applyAlignment="1">
      <alignment vertical="center" wrapText="1"/>
    </xf>
    <xf numFmtId="0" fontId="20" fillId="0" borderId="32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vertical="center" wrapText="1"/>
    </xf>
    <xf numFmtId="3" fontId="15" fillId="0" borderId="40" xfId="3" applyNumberFormat="1" applyFont="1" applyFill="1" applyBorder="1" applyAlignment="1" applyProtection="1">
      <alignment horizontal="right" vertical="center"/>
    </xf>
    <xf numFmtId="3" fontId="15" fillId="0" borderId="41" xfId="3" applyNumberFormat="1" applyFont="1" applyFill="1" applyBorder="1" applyAlignment="1" applyProtection="1">
      <alignment horizontal="right" vertical="center"/>
    </xf>
    <xf numFmtId="0" fontId="23" fillId="5" borderId="0" xfId="3" applyNumberFormat="1" applyFont="1" applyFill="1" applyAlignment="1">
      <alignment horizontal="right"/>
    </xf>
    <xf numFmtId="3" fontId="23" fillId="0" borderId="46" xfId="3" applyNumberFormat="1" applyFont="1" applyFill="1" applyBorder="1" applyAlignment="1" applyProtection="1">
      <alignment horizontal="right"/>
    </xf>
    <xf numFmtId="3" fontId="23" fillId="0" borderId="31" xfId="3" applyNumberFormat="1" applyFont="1" applyFill="1" applyBorder="1" applyAlignment="1" applyProtection="1">
      <alignment horizontal="right"/>
    </xf>
    <xf numFmtId="0" fontId="23" fillId="0" borderId="0" xfId="3" applyFont="1"/>
    <xf numFmtId="3" fontId="15" fillId="0" borderId="46" xfId="3" applyNumberFormat="1" applyFont="1" applyFill="1" applyBorder="1" applyAlignment="1" applyProtection="1">
      <alignment horizontal="right"/>
    </xf>
    <xf numFmtId="3" fontId="15" fillId="0" borderId="31" xfId="3" applyNumberFormat="1" applyFont="1" applyFill="1" applyBorder="1" applyAlignment="1" applyProtection="1">
      <alignment horizontal="right"/>
    </xf>
    <xf numFmtId="0" fontId="15" fillId="0" borderId="0" xfId="3" applyFont="1"/>
    <xf numFmtId="3" fontId="15" fillId="8" borderId="47" xfId="3" applyNumberFormat="1" applyFont="1" applyFill="1" applyBorder="1" applyAlignment="1" applyProtection="1">
      <alignment horizontal="right" vertical="center"/>
    </xf>
    <xf numFmtId="3" fontId="15" fillId="8" borderId="25" xfId="3" applyNumberFormat="1" applyFont="1" applyFill="1" applyBorder="1" applyAlignment="1" applyProtection="1">
      <alignment horizontal="right" vertical="center"/>
    </xf>
    <xf numFmtId="0" fontId="18" fillId="0" borderId="0" xfId="3" applyFont="1" applyFill="1" applyBorder="1" applyAlignment="1">
      <alignment vertical="center" wrapText="1"/>
    </xf>
    <xf numFmtId="0" fontId="18" fillId="0" borderId="48" xfId="3" applyFont="1" applyFill="1" applyBorder="1" applyAlignment="1">
      <alignment vertical="center"/>
    </xf>
    <xf numFmtId="0" fontId="18" fillId="0" borderId="23" xfId="3" applyFont="1" applyFill="1" applyBorder="1" applyAlignment="1">
      <alignment vertical="center" wrapText="1"/>
    </xf>
    <xf numFmtId="3" fontId="15" fillId="0" borderId="49" xfId="3" applyNumberFormat="1" applyFont="1" applyBorder="1" applyAlignment="1" applyProtection="1">
      <alignment horizontal="right" vertical="center"/>
    </xf>
    <xf numFmtId="3" fontId="15" fillId="0" borderId="17" xfId="3" applyNumberFormat="1" applyFont="1" applyFill="1" applyBorder="1" applyAlignment="1" applyProtection="1">
      <alignment horizontal="right" vertical="center"/>
    </xf>
    <xf numFmtId="3" fontId="15" fillId="0" borderId="23" xfId="3" applyNumberFormat="1" applyFont="1" applyFill="1" applyBorder="1" applyAlignment="1" applyProtection="1">
      <alignment horizontal="right" vertical="center"/>
    </xf>
    <xf numFmtId="3" fontId="15" fillId="0" borderId="49" xfId="3" applyNumberFormat="1" applyFont="1" applyFill="1" applyBorder="1" applyAlignment="1" applyProtection="1">
      <alignment horizontal="right" vertical="center"/>
    </xf>
    <xf numFmtId="0" fontId="15" fillId="0" borderId="50" xfId="3" applyFont="1" applyFill="1" applyBorder="1" applyAlignment="1">
      <alignment vertical="center"/>
    </xf>
    <xf numFmtId="3" fontId="15" fillId="0" borderId="7" xfId="3" applyNumberFormat="1" applyFont="1" applyFill="1" applyBorder="1" applyAlignment="1" applyProtection="1">
      <alignment horizontal="right" vertical="center"/>
    </xf>
    <xf numFmtId="3" fontId="15" fillId="0" borderId="0" xfId="3" applyNumberFormat="1" applyFont="1" applyFill="1" applyBorder="1" applyAlignment="1" applyProtection="1">
      <alignment horizontal="right" vertical="center"/>
    </xf>
    <xf numFmtId="3" fontId="15" fillId="0" borderId="37" xfId="3" applyNumberFormat="1" applyFont="1" applyFill="1" applyBorder="1" applyAlignment="1" applyProtection="1">
      <alignment horizontal="right" vertical="center"/>
    </xf>
    <xf numFmtId="0" fontId="15" fillId="0" borderId="51" xfId="3" applyFont="1" applyFill="1" applyBorder="1" applyAlignment="1">
      <alignment vertical="center"/>
    </xf>
    <xf numFmtId="0" fontId="18" fillId="0" borderId="12" xfId="3" applyFont="1" applyFill="1" applyBorder="1" applyAlignment="1">
      <alignment vertical="center" wrapText="1"/>
    </xf>
    <xf numFmtId="3" fontId="15" fillId="0" borderId="11" xfId="3" applyNumberFormat="1" applyFont="1" applyFill="1" applyBorder="1" applyAlignment="1" applyProtection="1">
      <alignment horizontal="right" vertical="center"/>
    </xf>
    <xf numFmtId="3" fontId="15" fillId="0" borderId="4" xfId="3" applyNumberFormat="1" applyFont="1" applyFill="1" applyBorder="1" applyAlignment="1" applyProtection="1">
      <alignment horizontal="right" vertical="center"/>
    </xf>
    <xf numFmtId="3" fontId="15" fillId="0" borderId="43" xfId="3" applyNumberFormat="1" applyFont="1" applyFill="1" applyBorder="1" applyAlignment="1" applyProtection="1">
      <alignment horizontal="right" vertical="center"/>
    </xf>
    <xf numFmtId="3" fontId="15" fillId="0" borderId="1" xfId="3" applyNumberFormat="1" applyFont="1" applyFill="1" applyBorder="1" applyAlignment="1" applyProtection="1">
      <alignment horizontal="right" vertical="center"/>
    </xf>
    <xf numFmtId="0" fontId="15" fillId="0" borderId="0" xfId="3" applyNumberFormat="1" applyFont="1" applyFill="1" applyBorder="1" applyAlignment="1">
      <alignment horizontal="right"/>
    </xf>
    <xf numFmtId="3" fontId="15" fillId="0" borderId="0" xfId="3" applyNumberFormat="1" applyFont="1" applyBorder="1" applyAlignment="1">
      <alignment horizontal="right"/>
    </xf>
    <xf numFmtId="3" fontId="15" fillId="0" borderId="0" xfId="3" applyNumberFormat="1" applyFont="1" applyBorder="1" applyAlignment="1" applyProtection="1">
      <alignment horizontal="right"/>
    </xf>
    <xf numFmtId="0" fontId="15" fillId="0" borderId="7" xfId="3" quotePrefix="1" applyFont="1" applyBorder="1" applyAlignment="1">
      <alignment horizontal="center" vertical="center"/>
    </xf>
    <xf numFmtId="0" fontId="15" fillId="0" borderId="15" xfId="3" applyFont="1" applyBorder="1" applyAlignment="1">
      <alignment vertical="center" wrapText="1"/>
    </xf>
    <xf numFmtId="0" fontId="15" fillId="0" borderId="11" xfId="3" applyFont="1" applyBorder="1" applyAlignment="1">
      <alignment vertical="center" wrapText="1"/>
    </xf>
    <xf numFmtId="0" fontId="15" fillId="5" borderId="0" xfId="3" applyNumberFormat="1" applyFont="1" applyFill="1" applyBorder="1" applyAlignment="1">
      <alignment horizontal="right"/>
    </xf>
    <xf numFmtId="0" fontId="15" fillId="6" borderId="0" xfId="3" applyNumberFormat="1" applyFont="1" applyFill="1" applyBorder="1" applyAlignment="1">
      <alignment horizontal="right"/>
    </xf>
    <xf numFmtId="3" fontId="15" fillId="0" borderId="39" xfId="3" applyNumberFormat="1" applyFont="1" applyBorder="1" applyAlignment="1" applyProtection="1">
      <alignment vertical="center"/>
      <protection locked="0"/>
    </xf>
    <xf numFmtId="1" fontId="15" fillId="0" borderId="11" xfId="3" applyNumberFormat="1" applyFont="1" applyBorder="1" applyAlignment="1">
      <alignment horizontal="left" vertical="center" wrapText="1"/>
    </xf>
    <xf numFmtId="0" fontId="23" fillId="0" borderId="0" xfId="8" applyFont="1" applyFill="1"/>
    <xf numFmtId="0" fontId="19" fillId="5" borderId="0" xfId="8" applyFont="1" applyFill="1" applyBorder="1" applyAlignment="1">
      <alignment horizontal="right"/>
    </xf>
    <xf numFmtId="0" fontId="15" fillId="0" borderId="15" xfId="3" quotePrefix="1" applyFont="1" applyBorder="1" applyAlignment="1">
      <alignment horizontal="left" vertical="center"/>
    </xf>
    <xf numFmtId="0" fontId="15" fillId="0" borderId="15" xfId="3" quotePrefix="1" applyFont="1" applyBorder="1" applyAlignment="1">
      <alignment horizontal="left" vertical="center" wrapText="1"/>
    </xf>
    <xf numFmtId="176" fontId="15" fillId="0" borderId="0" xfId="3" applyNumberFormat="1" applyFont="1" applyBorder="1" applyAlignment="1">
      <alignment vertical="center"/>
    </xf>
    <xf numFmtId="176" fontId="15" fillId="0" borderId="0" xfId="3" applyNumberFormat="1" applyFont="1" applyBorder="1" applyAlignment="1">
      <alignment vertical="center" wrapText="1"/>
    </xf>
    <xf numFmtId="3" fontId="15" fillId="0" borderId="0" xfId="3" applyNumberFormat="1" applyFont="1" applyBorder="1" applyAlignment="1">
      <alignment horizontal="right" vertical="center"/>
    </xf>
    <xf numFmtId="3" fontId="15" fillId="0" borderId="6" xfId="3" applyNumberFormat="1" applyFont="1" applyBorder="1" applyAlignment="1">
      <alignment horizontal="right" vertical="center"/>
    </xf>
    <xf numFmtId="0" fontId="23" fillId="0" borderId="0" xfId="3" applyFont="1" applyFill="1" applyAlignment="1">
      <alignment vertical="center"/>
    </xf>
    <xf numFmtId="176" fontId="23" fillId="0" borderId="0" xfId="8" applyNumberFormat="1" applyFont="1" applyFill="1" applyBorder="1"/>
    <xf numFmtId="176" fontId="23" fillId="0" borderId="0" xfId="8" applyNumberFormat="1" applyFont="1" applyFill="1" applyBorder="1" applyProtection="1">
      <protection locked="0"/>
    </xf>
    <xf numFmtId="176" fontId="23" fillId="0" borderId="0" xfId="8" applyNumberFormat="1" applyFont="1" applyFill="1"/>
    <xf numFmtId="176" fontId="23" fillId="0" borderId="0" xfId="8" applyNumberFormat="1" applyFont="1" applyFill="1" applyProtection="1">
      <protection locked="0"/>
    </xf>
    <xf numFmtId="176" fontId="19" fillId="0" borderId="0" xfId="8" applyNumberFormat="1" applyFont="1" applyFill="1"/>
    <xf numFmtId="0" fontId="15" fillId="0" borderId="0" xfId="8" applyNumberFormat="1" applyFont="1" applyFill="1" applyBorder="1" applyAlignment="1">
      <alignment horizontal="right"/>
    </xf>
    <xf numFmtId="176" fontId="39" fillId="0" borderId="0" xfId="8" applyNumberFormat="1" applyFont="1" applyFill="1" applyBorder="1"/>
    <xf numFmtId="176" fontId="39" fillId="0" borderId="0" xfId="8" applyNumberFormat="1" applyFont="1" applyFill="1" applyBorder="1" applyProtection="1">
      <protection locked="0"/>
    </xf>
    <xf numFmtId="176" fontId="58" fillId="0" borderId="0" xfId="8" applyNumberFormat="1" applyFont="1" applyFill="1" applyBorder="1"/>
    <xf numFmtId="0" fontId="39" fillId="0" borderId="0" xfId="8" applyFont="1" applyFill="1" applyBorder="1"/>
    <xf numFmtId="0" fontId="39" fillId="0" borderId="0" xfId="8" applyFont="1" applyFill="1"/>
    <xf numFmtId="3" fontId="15" fillId="0" borderId="42" xfId="3" applyNumberFormat="1" applyFont="1" applyBorder="1" applyAlignment="1" applyProtection="1">
      <alignment vertical="center"/>
      <protection locked="0"/>
    </xf>
    <xf numFmtId="0" fontId="15" fillId="0" borderId="0" xfId="3" applyFont="1" applyBorder="1" applyAlignment="1" applyProtection="1">
      <alignment vertical="center"/>
      <protection locked="0"/>
    </xf>
    <xf numFmtId="176" fontId="15" fillId="0" borderId="0" xfId="3" applyNumberFormat="1" applyFont="1" applyBorder="1" applyAlignment="1" applyProtection="1">
      <alignment vertical="center"/>
      <protection locked="0"/>
    </xf>
    <xf numFmtId="0" fontId="15" fillId="4" borderId="0" xfId="3" applyFont="1" applyFill="1" applyAlignment="1" applyProtection="1">
      <alignment vertical="center"/>
      <protection locked="0"/>
    </xf>
    <xf numFmtId="3" fontId="15" fillId="0" borderId="0" xfId="3" applyNumberFormat="1" applyFont="1" applyBorder="1" applyAlignment="1" applyProtection="1">
      <alignment horizontal="right" vertical="center"/>
    </xf>
    <xf numFmtId="0" fontId="15" fillId="2" borderId="0" xfId="3" applyFont="1" applyFill="1" applyBorder="1" applyAlignment="1" applyProtection="1">
      <alignment vertical="center"/>
      <protection locked="0"/>
    </xf>
    <xf numFmtId="3" fontId="15" fillId="2" borderId="0" xfId="3" applyNumberFormat="1" applyFont="1" applyFill="1" applyBorder="1" applyAlignment="1" applyProtection="1">
      <alignment horizontal="right" vertical="center"/>
      <protection locked="0"/>
    </xf>
    <xf numFmtId="0" fontId="15" fillId="0" borderId="0" xfId="3" applyFont="1" applyFill="1" applyBorder="1" applyAlignment="1" applyProtection="1">
      <alignment vertical="center"/>
    </xf>
    <xf numFmtId="0" fontId="15" fillId="0" borderId="0" xfId="3" applyFont="1" applyFill="1" applyAlignment="1" applyProtection="1">
      <alignment vertical="center"/>
      <protection locked="0"/>
    </xf>
    <xf numFmtId="0" fontId="15" fillId="2" borderId="0" xfId="3" applyFont="1" applyFill="1" applyAlignment="1" applyProtection="1">
      <alignment vertical="center"/>
      <protection locked="0"/>
    </xf>
    <xf numFmtId="0" fontId="15" fillId="0" borderId="0" xfId="3" applyFont="1" applyAlignment="1" applyProtection="1">
      <alignment vertical="center" wrapText="1"/>
      <protection locked="0"/>
    </xf>
    <xf numFmtId="3" fontId="15" fillId="0" borderId="0" xfId="3" applyNumberFormat="1" applyFont="1" applyFill="1" applyAlignment="1" applyProtection="1">
      <alignment horizontal="right" vertical="center"/>
      <protection locked="0"/>
    </xf>
    <xf numFmtId="0" fontId="15" fillId="0" borderId="0" xfId="3" applyNumberFormat="1" applyFont="1" applyBorder="1" applyAlignment="1" applyProtection="1">
      <alignment horizontal="right"/>
      <protection locked="0"/>
    </xf>
    <xf numFmtId="0" fontId="15" fillId="9" borderId="0" xfId="3" applyFont="1" applyFill="1" applyAlignment="1">
      <alignment vertical="center"/>
    </xf>
    <xf numFmtId="0" fontId="15" fillId="9" borderId="0" xfId="3" applyFont="1" applyFill="1" applyAlignment="1">
      <alignment vertical="center" wrapText="1"/>
    </xf>
    <xf numFmtId="0" fontId="15" fillId="9" borderId="0" xfId="3" applyFont="1" applyFill="1" applyAlignment="1" applyProtection="1">
      <alignment vertical="center"/>
    </xf>
    <xf numFmtId="3" fontId="15" fillId="0" borderId="23" xfId="3" applyNumberFormat="1" applyFont="1" applyBorder="1" applyAlignment="1" applyProtection="1">
      <alignment horizontal="right" vertical="center"/>
    </xf>
    <xf numFmtId="3" fontId="15" fillId="0" borderId="4" xfId="3" applyNumberFormat="1" applyFont="1" applyBorder="1" applyAlignment="1" applyProtection="1">
      <alignment horizontal="right" vertical="center"/>
    </xf>
    <xf numFmtId="0" fontId="15" fillId="0" borderId="1" xfId="3" applyFont="1" applyBorder="1" applyAlignment="1">
      <alignment horizontal="center" vertical="center"/>
    </xf>
    <xf numFmtId="0" fontId="59" fillId="0" borderId="0" xfId="3" applyFont="1"/>
    <xf numFmtId="0" fontId="59" fillId="0" borderId="0" xfId="3" applyFont="1" applyAlignment="1"/>
    <xf numFmtId="0" fontId="59" fillId="0" borderId="0" xfId="3" applyFont="1" applyAlignment="1">
      <alignment wrapText="1"/>
    </xf>
    <xf numFmtId="3" fontId="59" fillId="0" borderId="0" xfId="3" applyNumberFormat="1" applyFont="1" applyAlignment="1"/>
    <xf numFmtId="0" fontId="47" fillId="0" borderId="0" xfId="3"/>
    <xf numFmtId="0" fontId="47" fillId="0" borderId="0" xfId="3" applyFont="1"/>
    <xf numFmtId="0" fontId="59" fillId="7" borderId="0" xfId="3" applyFont="1" applyFill="1"/>
    <xf numFmtId="180" fontId="59" fillId="0" borderId="0" xfId="3" applyNumberFormat="1" applyFont="1"/>
    <xf numFmtId="0" fontId="59" fillId="7" borderId="0" xfId="3" applyFont="1" applyFill="1" applyBorder="1"/>
    <xf numFmtId="3" fontId="44" fillId="7" borderId="0" xfId="3" applyNumberFormat="1" applyFont="1" applyFill="1" applyBorder="1" applyAlignment="1">
      <alignment horizontal="right"/>
    </xf>
    <xf numFmtId="0" fontId="47" fillId="7" borderId="0" xfId="3" applyFill="1" applyBorder="1"/>
    <xf numFmtId="0" fontId="51" fillId="0" borderId="19" xfId="3" applyFont="1" applyFill="1" applyBorder="1" applyAlignment="1">
      <alignment vertical="center"/>
    </xf>
    <xf numFmtId="0" fontId="51" fillId="0" borderId="52" xfId="3" applyFont="1" applyFill="1" applyBorder="1" applyAlignment="1">
      <alignment vertical="center"/>
    </xf>
    <xf numFmtId="0" fontId="44" fillId="0" borderId="38" xfId="3" applyFont="1" applyFill="1" applyBorder="1" applyAlignment="1">
      <alignment vertical="center"/>
    </xf>
    <xf numFmtId="0" fontId="51" fillId="0" borderId="5" xfId="3" applyFont="1" applyFill="1" applyBorder="1" applyAlignment="1">
      <alignment horizontal="center" vertical="center"/>
    </xf>
    <xf numFmtId="0" fontId="52" fillId="7" borderId="6" xfId="3" applyFont="1" applyFill="1" applyBorder="1" applyAlignment="1">
      <alignment horizontal="center" vertical="center"/>
    </xf>
    <xf numFmtId="0" fontId="52" fillId="7" borderId="1" xfId="3" quotePrefix="1" applyFont="1" applyFill="1" applyBorder="1" applyAlignment="1">
      <alignment horizontal="center" vertical="center"/>
    </xf>
    <xf numFmtId="3" fontId="51" fillId="0" borderId="5" xfId="3" applyNumberFormat="1" applyFont="1" applyFill="1" applyBorder="1" applyAlignment="1" applyProtection="1">
      <alignment horizontal="center" vertical="center" wrapText="1"/>
    </xf>
    <xf numFmtId="3" fontId="15" fillId="0" borderId="6" xfId="3" applyNumberFormat="1" applyFont="1" applyFill="1" applyBorder="1" applyAlignment="1">
      <alignment horizontal="right" vertical="center"/>
    </xf>
    <xf numFmtId="3" fontId="15" fillId="0" borderId="6" xfId="3" applyNumberFormat="1" applyFont="1" applyFill="1" applyBorder="1" applyAlignment="1" applyProtection="1">
      <alignment horizontal="right" vertical="center"/>
    </xf>
    <xf numFmtId="0" fontId="56" fillId="3" borderId="6" xfId="3" applyFont="1" applyFill="1" applyBorder="1" applyAlignment="1">
      <alignment vertical="center" wrapText="1"/>
    </xf>
    <xf numFmtId="0" fontId="18" fillId="0" borderId="7" xfId="3" applyFont="1" applyFill="1" applyBorder="1" applyAlignment="1" applyProtection="1">
      <alignment vertical="center"/>
      <protection locked="0"/>
    </xf>
    <xf numFmtId="3" fontId="15" fillId="4" borderId="6" xfId="3" applyNumberFormat="1" applyFont="1" applyFill="1" applyBorder="1" applyAlignment="1" applyProtection="1">
      <alignment horizontal="right" vertical="center"/>
    </xf>
    <xf numFmtId="3" fontId="23" fillId="0" borderId="53" xfId="3" applyNumberFormat="1" applyFont="1" applyFill="1" applyBorder="1" applyAlignment="1" applyProtection="1">
      <alignment vertical="center"/>
    </xf>
    <xf numFmtId="3" fontId="23" fillId="0" borderId="54" xfId="3" applyNumberFormat="1" applyFont="1" applyFill="1" applyBorder="1" applyAlignment="1" applyProtection="1">
      <alignment vertical="center"/>
    </xf>
    <xf numFmtId="3" fontId="15" fillId="0" borderId="46" xfId="3" applyNumberFormat="1" applyFont="1" applyFill="1" applyBorder="1" applyAlignment="1" applyProtection="1">
      <alignment horizontal="right" vertical="center"/>
      <protection locked="0"/>
    </xf>
    <xf numFmtId="3" fontId="15" fillId="0" borderId="39" xfId="3" applyNumberFormat="1" applyFont="1" applyFill="1" applyBorder="1" applyAlignment="1" applyProtection="1">
      <alignment horizontal="right" vertical="center"/>
    </xf>
    <xf numFmtId="3" fontId="23" fillId="0" borderId="55" xfId="3" applyNumberFormat="1" applyFont="1" applyFill="1" applyBorder="1" applyAlignment="1" applyProtection="1">
      <alignment horizontal="right" vertical="center"/>
    </xf>
    <xf numFmtId="3" fontId="23" fillId="0" borderId="39" xfId="3" applyNumberFormat="1" applyFont="1" applyFill="1" applyBorder="1" applyAlignment="1" applyProtection="1">
      <alignment horizontal="right" vertical="center"/>
    </xf>
    <xf numFmtId="0" fontId="59" fillId="0" borderId="0" xfId="3" applyFont="1" applyFill="1"/>
    <xf numFmtId="3" fontId="23" fillId="0" borderId="46" xfId="3" applyNumberFormat="1" applyFont="1" applyFill="1" applyBorder="1" applyAlignment="1" applyProtection="1">
      <alignment horizontal="right" vertical="center"/>
      <protection locked="0"/>
    </xf>
    <xf numFmtId="3" fontId="15" fillId="0" borderId="31" xfId="3" quotePrefix="1" applyNumberFormat="1" applyFont="1" applyFill="1" applyBorder="1" applyAlignment="1" applyProtection="1">
      <alignment horizontal="right" vertical="center"/>
    </xf>
    <xf numFmtId="3" fontId="23" fillId="0" borderId="46" xfId="3" applyNumberFormat="1" applyFont="1" applyFill="1" applyBorder="1" applyAlignment="1" applyProtection="1">
      <alignment horizontal="right"/>
      <protection locked="0"/>
    </xf>
    <xf numFmtId="3" fontId="23" fillId="0" borderId="31" xfId="3" applyNumberFormat="1" applyFont="1" applyFill="1" applyBorder="1" applyAlignment="1" applyProtection="1">
      <alignment horizontal="right"/>
      <protection locked="0"/>
    </xf>
    <xf numFmtId="3" fontId="23" fillId="0" borderId="55" xfId="3" applyNumberFormat="1" applyFont="1" applyFill="1" applyBorder="1" applyAlignment="1" applyProtection="1">
      <alignment horizontal="right"/>
    </xf>
    <xf numFmtId="3" fontId="23" fillId="0" borderId="39" xfId="3" applyNumberFormat="1" applyFont="1" applyFill="1" applyBorder="1" applyAlignment="1" applyProtection="1">
      <alignment horizontal="right"/>
    </xf>
    <xf numFmtId="3" fontId="15" fillId="0" borderId="39" xfId="3" applyNumberFormat="1" applyFont="1" applyBorder="1" applyAlignment="1" applyProtection="1">
      <alignment horizontal="right"/>
      <protection locked="0"/>
    </xf>
    <xf numFmtId="3" fontId="15" fillId="0" borderId="46" xfId="3" applyNumberFormat="1" applyFont="1" applyFill="1" applyBorder="1" applyAlignment="1" applyProtection="1">
      <alignment horizontal="right"/>
      <protection locked="0"/>
    </xf>
    <xf numFmtId="3" fontId="15" fillId="0" borderId="31" xfId="3" applyNumberFormat="1" applyFont="1" applyFill="1" applyBorder="1" applyAlignment="1" applyProtection="1">
      <alignment horizontal="right"/>
      <protection locked="0"/>
    </xf>
    <xf numFmtId="3" fontId="15" fillId="0" borderId="16" xfId="3" applyNumberFormat="1" applyFont="1" applyFill="1" applyBorder="1" applyAlignment="1" applyProtection="1">
      <alignment horizontal="right" vertical="center"/>
      <protection locked="0"/>
    </xf>
    <xf numFmtId="3" fontId="15" fillId="0" borderId="40" xfId="3" applyNumberFormat="1" applyFont="1" applyFill="1" applyBorder="1" applyAlignment="1" applyProtection="1">
      <alignment horizontal="right" vertical="center"/>
      <protection locked="0"/>
    </xf>
    <xf numFmtId="0" fontId="66" fillId="4" borderId="0" xfId="3" applyFont="1" applyFill="1" applyAlignment="1">
      <alignment vertical="center"/>
    </xf>
    <xf numFmtId="0" fontId="44" fillId="0" borderId="0" xfId="3" applyFont="1" applyBorder="1" applyAlignment="1">
      <alignment vertical="center"/>
    </xf>
    <xf numFmtId="0" fontId="44" fillId="0" borderId="0" xfId="0" applyFont="1" applyAlignment="1">
      <alignment horizontal="right" wrapText="1"/>
    </xf>
    <xf numFmtId="49" fontId="63" fillId="10" borderId="21" xfId="0" applyNumberFormat="1" applyFont="1" applyFill="1" applyBorder="1" applyAlignment="1" applyProtection="1">
      <alignment horizontal="center" vertical="center"/>
      <protection locked="0"/>
    </xf>
    <xf numFmtId="0" fontId="15" fillId="0" borderId="50" xfId="8" applyFont="1" applyFill="1" applyBorder="1" applyAlignment="1">
      <alignment horizontal="left" vertical="center" wrapText="1"/>
    </xf>
    <xf numFmtId="0" fontId="15" fillId="0" borderId="51" xfId="8" applyFont="1" applyFill="1" applyBorder="1" applyAlignment="1">
      <alignment horizontal="left" vertical="center" wrapText="1"/>
    </xf>
    <xf numFmtId="0" fontId="15" fillId="6" borderId="56" xfId="8" applyFont="1" applyFill="1" applyBorder="1" applyAlignment="1">
      <alignment horizontal="left" wrapText="1"/>
    </xf>
    <xf numFmtId="0" fontId="15" fillId="6" borderId="57" xfId="8" applyFont="1" applyFill="1" applyBorder="1" applyAlignment="1">
      <alignment horizontal="left" wrapText="1"/>
    </xf>
    <xf numFmtId="0" fontId="15" fillId="6" borderId="58" xfId="8" applyFont="1" applyFill="1" applyBorder="1" applyAlignment="1">
      <alignment horizontal="left" wrapText="1"/>
    </xf>
    <xf numFmtId="3" fontId="15" fillId="0" borderId="13" xfId="3" applyNumberFormat="1" applyFont="1" applyBorder="1" applyAlignment="1" applyProtection="1">
      <alignment horizontal="right" vertical="center"/>
      <protection locked="0"/>
    </xf>
    <xf numFmtId="3" fontId="15" fillId="0" borderId="41" xfId="3" applyNumberFormat="1" applyFont="1" applyBorder="1" applyAlignment="1" applyProtection="1">
      <alignment horizontal="right" vertical="center"/>
      <protection locked="0"/>
    </xf>
    <xf numFmtId="3" fontId="15" fillId="0" borderId="41" xfId="3" applyNumberFormat="1" applyFont="1" applyFill="1" applyBorder="1" applyAlignment="1" applyProtection="1">
      <alignment horizontal="right" vertical="center"/>
      <protection locked="0"/>
    </xf>
    <xf numFmtId="0" fontId="15" fillId="0" borderId="23" xfId="8" applyFont="1" applyFill="1" applyBorder="1" applyAlignment="1">
      <alignment horizontal="left"/>
    </xf>
    <xf numFmtId="0" fontId="15" fillId="0" borderId="12" xfId="8" applyFont="1" applyFill="1" applyBorder="1" applyAlignment="1">
      <alignment horizontal="left"/>
    </xf>
    <xf numFmtId="0" fontId="15" fillId="0" borderId="12" xfId="8" applyFont="1" applyFill="1" applyBorder="1"/>
    <xf numFmtId="0" fontId="26" fillId="0" borderId="59" xfId="8" applyFont="1" applyFill="1" applyBorder="1" applyAlignment="1">
      <alignment horizontal="left" vertical="center" wrapText="1"/>
    </xf>
    <xf numFmtId="3" fontId="15" fillId="0" borderId="49" xfId="3" applyNumberFormat="1" applyFont="1" applyBorder="1" applyAlignment="1" applyProtection="1">
      <alignment horizontal="right" vertical="center"/>
      <protection locked="0"/>
    </xf>
    <xf numFmtId="0" fontId="30" fillId="0" borderId="23" xfId="8" applyFont="1" applyFill="1" applyBorder="1" applyAlignment="1">
      <alignment wrapText="1"/>
    </xf>
    <xf numFmtId="0" fontId="30" fillId="0" borderId="0" xfId="8" applyFont="1" applyFill="1" applyBorder="1" applyAlignment="1">
      <alignment wrapText="1"/>
    </xf>
    <xf numFmtId="0" fontId="31" fillId="0" borderId="0" xfId="8" applyFont="1" applyFill="1" applyBorder="1" applyAlignment="1">
      <alignment wrapText="1"/>
    </xf>
    <xf numFmtId="0" fontId="30" fillId="0" borderId="12" xfId="8" applyFont="1" applyFill="1" applyBorder="1" applyAlignment="1">
      <alignment wrapText="1"/>
    </xf>
    <xf numFmtId="0" fontId="25" fillId="0" borderId="23" xfId="3" applyFont="1" applyFill="1" applyBorder="1" applyAlignment="1">
      <alignment vertical="center" wrapText="1"/>
    </xf>
    <xf numFmtId="0" fontId="25" fillId="0" borderId="30" xfId="3" applyFont="1" applyFill="1" applyBorder="1" applyAlignment="1">
      <alignment vertical="center" wrapText="1"/>
    </xf>
    <xf numFmtId="0" fontId="25" fillId="0" borderId="32" xfId="3" applyFont="1" applyFill="1" applyBorder="1" applyAlignment="1">
      <alignment vertical="center" wrapText="1"/>
    </xf>
    <xf numFmtId="0" fontId="25" fillId="0" borderId="12" xfId="3" applyFont="1" applyFill="1" applyBorder="1" applyAlignment="1">
      <alignment vertical="center" wrapText="1"/>
    </xf>
    <xf numFmtId="0" fontId="27" fillId="0" borderId="40" xfId="8" applyFont="1" applyFill="1" applyBorder="1"/>
    <xf numFmtId="3" fontId="15" fillId="0" borderId="41" xfId="3" applyNumberFormat="1" applyFont="1" applyBorder="1" applyAlignment="1" applyProtection="1">
      <alignment vertical="center"/>
      <protection locked="0"/>
    </xf>
    <xf numFmtId="0" fontId="38" fillId="0" borderId="23" xfId="8" applyFont="1" applyFill="1" applyBorder="1"/>
    <xf numFmtId="0" fontId="38" fillId="0" borderId="12" xfId="8" applyFont="1" applyFill="1" applyBorder="1"/>
    <xf numFmtId="0" fontId="15" fillId="0" borderId="0" xfId="8" applyFont="1" applyFill="1" applyBorder="1" applyAlignment="1">
      <alignment horizontal="left" wrapText="1"/>
    </xf>
    <xf numFmtId="0" fontId="20" fillId="0" borderId="23" xfId="8" applyFont="1" applyFill="1" applyBorder="1" applyAlignment="1">
      <alignment horizontal="left" wrapText="1"/>
    </xf>
    <xf numFmtId="0" fontId="20" fillId="0" borderId="36" xfId="8" applyFont="1" applyFill="1" applyBorder="1" applyAlignment="1">
      <alignment horizontal="left" wrapText="1"/>
    </xf>
    <xf numFmtId="0" fontId="20" fillId="0" borderId="0" xfId="8" applyFont="1" applyFill="1" applyBorder="1" applyAlignment="1">
      <alignment horizontal="left" wrapText="1"/>
    </xf>
    <xf numFmtId="0" fontId="20" fillId="0" borderId="12" xfId="8" applyFont="1" applyFill="1" applyBorder="1" applyAlignment="1">
      <alignment horizontal="left" wrapText="1"/>
    </xf>
    <xf numFmtId="3" fontId="15" fillId="0" borderId="49" xfId="3" applyNumberFormat="1" applyFont="1" applyBorder="1" applyAlignment="1" applyProtection="1">
      <alignment vertical="center"/>
      <protection locked="0"/>
    </xf>
    <xf numFmtId="3" fontId="15" fillId="0" borderId="41" xfId="3" applyNumberFormat="1" applyFont="1" applyBorder="1" applyAlignment="1" applyProtection="1">
      <alignment horizontal="right"/>
      <protection locked="0"/>
    </xf>
    <xf numFmtId="0" fontId="67" fillId="0" borderId="0" xfId="0" applyFont="1"/>
    <xf numFmtId="0" fontId="15" fillId="11" borderId="0" xfId="3" applyFont="1" applyFill="1" applyAlignment="1">
      <alignment vertical="center"/>
    </xf>
    <xf numFmtId="3" fontId="15" fillId="0" borderId="39" xfId="3" applyNumberFormat="1" applyFont="1" applyBorder="1" applyAlignment="1" applyProtection="1">
      <alignment horizontal="right" vertical="center"/>
    </xf>
    <xf numFmtId="3" fontId="15" fillId="0" borderId="38" xfId="3" applyNumberFormat="1" applyFont="1" applyBorder="1" applyAlignment="1" applyProtection="1">
      <alignment vertical="center"/>
    </xf>
    <xf numFmtId="0" fontId="0" fillId="7" borderId="0" xfId="0" applyFill="1"/>
    <xf numFmtId="3" fontId="107" fillId="7" borderId="0" xfId="0" applyNumberFormat="1" applyFont="1" applyFill="1"/>
    <xf numFmtId="1" fontId="15" fillId="0" borderId="10" xfId="3" applyNumberFormat="1" applyFont="1" applyBorder="1" applyAlignment="1">
      <alignment horizontal="center" vertical="center"/>
    </xf>
    <xf numFmtId="3" fontId="59" fillId="0" borderId="0" xfId="3" applyNumberFormat="1" applyFont="1" applyAlignment="1" applyProtection="1"/>
    <xf numFmtId="3" fontId="44" fillId="7" borderId="0" xfId="3" applyNumberFormat="1" applyFont="1" applyFill="1" applyBorder="1" applyAlignment="1" applyProtection="1">
      <alignment horizontal="right"/>
    </xf>
    <xf numFmtId="3" fontId="51" fillId="0" borderId="1" xfId="3" quotePrefix="1" applyNumberFormat="1" applyFont="1" applyFill="1" applyBorder="1" applyAlignment="1" applyProtection="1">
      <alignment horizontal="center" vertical="center"/>
    </xf>
    <xf numFmtId="0" fontId="47" fillId="0" borderId="0" xfId="3" applyProtection="1"/>
    <xf numFmtId="0" fontId="15" fillId="0" borderId="51" xfId="8" applyFont="1" applyFill="1" applyBorder="1" applyAlignment="1">
      <alignment horizontal="left" wrapText="1"/>
    </xf>
    <xf numFmtId="0" fontId="15" fillId="0" borderId="23" xfId="8" quotePrefix="1" applyFont="1" applyFill="1" applyBorder="1" applyAlignment="1">
      <alignment horizontal="left" vertical="center" wrapText="1"/>
    </xf>
    <xf numFmtId="0" fontId="15" fillId="0" borderId="12" xfId="8" quotePrefix="1" applyFont="1" applyFill="1" applyBorder="1" applyAlignment="1">
      <alignment vertical="center" wrapText="1"/>
    </xf>
    <xf numFmtId="0" fontId="15" fillId="0" borderId="23" xfId="8" quotePrefix="1" applyFont="1" applyFill="1" applyBorder="1" applyAlignment="1">
      <alignment horizontal="left"/>
    </xf>
    <xf numFmtId="0" fontId="15" fillId="0" borderId="12" xfId="8" quotePrefix="1" applyFont="1" applyFill="1" applyBorder="1"/>
    <xf numFmtId="0" fontId="15" fillId="0" borderId="0" xfId="3" applyFont="1" applyAlignment="1">
      <alignment horizontal="right" vertical="center"/>
    </xf>
    <xf numFmtId="0" fontId="128" fillId="0" borderId="0" xfId="5"/>
    <xf numFmtId="0" fontId="15" fillId="0" borderId="0" xfId="5" applyFont="1" applyAlignment="1">
      <alignment horizontal="left" vertical="center" wrapText="1"/>
    </xf>
    <xf numFmtId="0" fontId="17" fillId="0" borderId="0" xfId="5" applyFont="1" applyAlignment="1">
      <alignment vertical="center" wrapText="1"/>
    </xf>
    <xf numFmtId="0" fontId="128" fillId="0" borderId="0" xfId="5" applyAlignment="1"/>
    <xf numFmtId="0" fontId="128" fillId="0" borderId="0" xfId="5" applyFill="1"/>
    <xf numFmtId="0" fontId="128" fillId="0" borderId="0" xfId="5" quotePrefix="1"/>
    <xf numFmtId="180" fontId="81" fillId="0" borderId="0" xfId="3" applyNumberFormat="1" applyFont="1" applyBorder="1" applyAlignment="1">
      <alignment horizontal="center"/>
    </xf>
    <xf numFmtId="180" fontId="128" fillId="0" borderId="0" xfId="5" applyNumberFormat="1" applyBorder="1"/>
    <xf numFmtId="180" fontId="85" fillId="0" borderId="0" xfId="3" applyNumberFormat="1" applyFont="1" applyBorder="1" applyAlignment="1">
      <alignment horizontal="center"/>
    </xf>
    <xf numFmtId="180" fontId="76" fillId="12" borderId="0" xfId="3" applyNumberFormat="1" applyFont="1" applyFill="1" applyBorder="1" applyAlignment="1">
      <alignment horizontal="center"/>
    </xf>
    <xf numFmtId="180" fontId="76" fillId="2" borderId="0" xfId="3" applyNumberFormat="1" applyFont="1" applyFill="1" applyBorder="1" applyAlignment="1">
      <alignment horizontal="center"/>
    </xf>
    <xf numFmtId="180" fontId="72" fillId="0" borderId="0" xfId="3" applyNumberFormat="1" applyFont="1" applyBorder="1" applyAlignment="1">
      <alignment horizontal="center"/>
    </xf>
    <xf numFmtId="180" fontId="81" fillId="6" borderId="0" xfId="3" applyNumberFormat="1" applyFont="1" applyFill="1" applyBorder="1" applyAlignment="1">
      <alignment horizontal="center"/>
    </xf>
    <xf numFmtId="180" fontId="72" fillId="6" borderId="0" xfId="3" applyNumberFormat="1" applyFont="1" applyFill="1" applyBorder="1" applyAlignment="1">
      <alignment horizontal="center"/>
    </xf>
    <xf numFmtId="0" fontId="128" fillId="0" borderId="0" xfId="5" applyBorder="1"/>
    <xf numFmtId="180" fontId="73" fillId="6" borderId="0" xfId="3" applyNumberFormat="1" applyFont="1" applyFill="1" applyBorder="1" applyAlignment="1">
      <alignment horizontal="center"/>
    </xf>
    <xf numFmtId="0" fontId="81" fillId="0" borderId="0" xfId="3" quotePrefix="1" applyNumberFormat="1" applyFont="1" applyBorder="1" applyAlignment="1">
      <alignment horizontal="center"/>
    </xf>
    <xf numFmtId="0" fontId="81" fillId="0" borderId="0" xfId="3" quotePrefix="1" applyNumberFormat="1" applyFont="1" applyFill="1" applyBorder="1" applyAlignment="1">
      <alignment horizontal="center"/>
    </xf>
    <xf numFmtId="183" fontId="81" fillId="0" borderId="0" xfId="3" quotePrefix="1" applyNumberFormat="1" applyFont="1" applyFill="1" applyBorder="1" applyAlignment="1">
      <alignment horizontal="center"/>
    </xf>
    <xf numFmtId="0" fontId="81" fillId="6" borderId="0" xfId="3" quotePrefix="1" applyNumberFormat="1" applyFont="1" applyFill="1" applyBorder="1" applyAlignment="1">
      <alignment horizontal="center"/>
    </xf>
    <xf numFmtId="0" fontId="20" fillId="0" borderId="60" xfId="8" applyFont="1" applyFill="1" applyBorder="1" applyAlignment="1">
      <alignment vertical="center" wrapText="1"/>
    </xf>
    <xf numFmtId="0" fontId="20" fillId="0" borderId="60" xfId="8" applyFont="1" applyFill="1" applyBorder="1" applyAlignment="1">
      <alignment horizontal="left" vertical="center" wrapText="1"/>
    </xf>
    <xf numFmtId="0" fontId="15" fillId="0" borderId="0" xfId="8" quotePrefix="1" applyFont="1" applyFill="1" applyBorder="1" applyAlignment="1">
      <alignment horizontal="left" vertical="center" wrapText="1"/>
    </xf>
    <xf numFmtId="0" fontId="15" fillId="0" borderId="61" xfId="8" applyFont="1" applyFill="1" applyBorder="1" applyAlignment="1">
      <alignment horizontal="left" vertical="center" wrapText="1"/>
    </xf>
    <xf numFmtId="0" fontId="15" fillId="0" borderId="37" xfId="8" applyFont="1" applyFill="1" applyBorder="1" applyAlignment="1">
      <alignment horizontal="left" vertical="center" wrapText="1"/>
    </xf>
    <xf numFmtId="0" fontId="20" fillId="0" borderId="37" xfId="8" applyFont="1" applyFill="1" applyBorder="1" applyAlignment="1">
      <alignment horizontal="left" vertical="center" wrapText="1"/>
    </xf>
    <xf numFmtId="0" fontId="7" fillId="0" borderId="1" xfId="0" applyFont="1" applyFill="1" applyBorder="1" applyAlignment="1" applyProtection="1">
      <alignment horizontal="left"/>
    </xf>
    <xf numFmtId="3" fontId="21" fillId="0" borderId="44" xfId="3" applyNumberFormat="1" applyFont="1" applyFill="1" applyBorder="1" applyAlignment="1" applyProtection="1">
      <alignment vertical="center"/>
    </xf>
    <xf numFmtId="3" fontId="21" fillId="0" borderId="45" xfId="3" applyNumberFormat="1" applyFont="1" applyFill="1" applyBorder="1" applyAlignment="1" applyProtection="1">
      <alignment vertical="center"/>
    </xf>
    <xf numFmtId="3" fontId="109" fillId="3" borderId="10" xfId="3" applyNumberFormat="1" applyFont="1" applyFill="1" applyBorder="1" applyAlignment="1">
      <alignment vertical="center"/>
    </xf>
    <xf numFmtId="3" fontId="21" fillId="0" borderId="46" xfId="3" applyNumberFormat="1" applyFont="1" applyFill="1" applyBorder="1" applyAlignment="1" applyProtection="1">
      <alignment horizontal="right" vertical="center"/>
    </xf>
    <xf numFmtId="3" fontId="21" fillId="0" borderId="31" xfId="3" applyNumberFormat="1" applyFont="1" applyFill="1" applyBorder="1" applyAlignment="1" applyProtection="1">
      <alignment horizontal="right" vertical="center"/>
    </xf>
    <xf numFmtId="0" fontId="18" fillId="2" borderId="7" xfId="0" applyFont="1" applyFill="1" applyBorder="1" applyAlignment="1" applyProtection="1">
      <alignment vertical="center" wrapText="1"/>
      <protection locked="0"/>
    </xf>
    <xf numFmtId="0" fontId="18" fillId="0" borderId="0" xfId="3" applyFont="1" applyAlignment="1">
      <alignment horizontal="center" wrapText="1"/>
    </xf>
    <xf numFmtId="0" fontId="95" fillId="0" borderId="0" xfId="3" applyFont="1" applyFill="1" applyBorder="1" applyAlignment="1">
      <alignment horizontal="left"/>
    </xf>
    <xf numFmtId="0" fontId="20" fillId="6" borderId="0" xfId="9" quotePrefix="1" applyFont="1" applyFill="1" applyBorder="1" applyAlignment="1">
      <alignment horizontal="left"/>
    </xf>
    <xf numFmtId="0" fontId="128" fillId="7" borderId="0" xfId="5" applyFill="1"/>
    <xf numFmtId="0" fontId="128" fillId="7" borderId="0" xfId="5" applyFill="1" applyAlignment="1"/>
    <xf numFmtId="1" fontId="72" fillId="12" borderId="62" xfId="3" quotePrefix="1" applyNumberFormat="1" applyFont="1" applyFill="1" applyBorder="1" applyAlignment="1">
      <alignment horizontal="center"/>
    </xf>
    <xf numFmtId="0" fontId="15" fillId="12" borderId="63" xfId="3" applyFont="1" applyFill="1" applyBorder="1"/>
    <xf numFmtId="1" fontId="72" fillId="12" borderId="64" xfId="3" quotePrefix="1" applyNumberFormat="1" applyFont="1" applyFill="1" applyBorder="1" applyAlignment="1">
      <alignment horizontal="center"/>
    </xf>
    <xf numFmtId="0" fontId="15" fillId="12" borderId="65" xfId="3" applyFont="1" applyFill="1" applyBorder="1"/>
    <xf numFmtId="0" fontId="15" fillId="12" borderId="64" xfId="3" applyFont="1" applyFill="1" applyBorder="1"/>
    <xf numFmtId="0" fontId="15" fillId="12" borderId="64" xfId="3" quotePrefix="1" applyFont="1" applyFill="1" applyBorder="1" applyAlignment="1">
      <alignment horizontal="left"/>
    </xf>
    <xf numFmtId="180" fontId="72" fillId="12" borderId="64" xfId="3" quotePrefix="1" applyNumberFormat="1" applyFont="1" applyFill="1" applyBorder="1" applyAlignment="1">
      <alignment horizontal="center"/>
    </xf>
    <xf numFmtId="180" fontId="73" fillId="12" borderId="64" xfId="3" quotePrefix="1" applyNumberFormat="1" applyFont="1" applyFill="1" applyBorder="1" applyAlignment="1">
      <alignment horizontal="center"/>
    </xf>
    <xf numFmtId="0" fontId="74" fillId="12" borderId="64" xfId="3" applyFont="1" applyFill="1" applyBorder="1"/>
    <xf numFmtId="180" fontId="75" fillId="12" borderId="64" xfId="3" quotePrefix="1" applyNumberFormat="1" applyFont="1" applyFill="1" applyBorder="1" applyAlignment="1">
      <alignment horizontal="center" vertical="center"/>
    </xf>
    <xf numFmtId="0" fontId="30" fillId="12" borderId="64" xfId="3" applyFont="1" applyFill="1" applyBorder="1" applyAlignment="1">
      <alignment wrapText="1"/>
    </xf>
    <xf numFmtId="180" fontId="75" fillId="12" borderId="64" xfId="3" quotePrefix="1" applyNumberFormat="1" applyFont="1" applyFill="1" applyBorder="1" applyAlignment="1">
      <alignment horizontal="center"/>
    </xf>
    <xf numFmtId="0" fontId="30" fillId="12" borderId="64" xfId="3" applyFont="1" applyFill="1" applyBorder="1"/>
    <xf numFmtId="180" fontId="72" fillId="12" borderId="66" xfId="3" quotePrefix="1" applyNumberFormat="1" applyFont="1" applyFill="1" applyBorder="1" applyAlignment="1">
      <alignment horizontal="center"/>
    </xf>
    <xf numFmtId="0" fontId="15" fillId="12" borderId="66" xfId="3" applyFont="1" applyFill="1" applyBorder="1"/>
    <xf numFmtId="180" fontId="73" fillId="12" borderId="66" xfId="3" quotePrefix="1" applyNumberFormat="1" applyFont="1" applyFill="1" applyBorder="1" applyAlignment="1">
      <alignment horizontal="center"/>
    </xf>
    <xf numFmtId="0" fontId="74" fillId="12" borderId="66" xfId="3" applyFont="1" applyFill="1" applyBorder="1"/>
    <xf numFmtId="180" fontId="72" fillId="12" borderId="67" xfId="3" quotePrefix="1" applyNumberFormat="1" applyFont="1" applyFill="1" applyBorder="1" applyAlignment="1">
      <alignment horizontal="center"/>
    </xf>
    <xf numFmtId="0" fontId="15" fillId="12" borderId="67" xfId="3" applyFont="1" applyFill="1" applyBorder="1"/>
    <xf numFmtId="0" fontId="20" fillId="12" borderId="0" xfId="9" quotePrefix="1" applyFont="1" applyFill="1" applyBorder="1" applyAlignment="1">
      <alignment horizontal="left"/>
    </xf>
    <xf numFmtId="0" fontId="112" fillId="12" borderId="14" xfId="9" applyFont="1" applyFill="1" applyBorder="1"/>
    <xf numFmtId="180" fontId="76" fillId="12" borderId="41" xfId="3" applyNumberFormat="1" applyFont="1" applyFill="1" applyBorder="1" applyAlignment="1">
      <alignment horizontal="center"/>
    </xf>
    <xf numFmtId="180" fontId="64" fillId="12" borderId="13" xfId="3" applyNumberFormat="1" applyFont="1" applyFill="1" applyBorder="1" applyAlignment="1">
      <alignment horizontal="left"/>
    </xf>
    <xf numFmtId="180" fontId="79" fillId="12" borderId="13" xfId="3" applyNumberFormat="1" applyFont="1" applyFill="1" applyBorder="1" applyAlignment="1">
      <alignment horizontal="left"/>
    </xf>
    <xf numFmtId="180" fontId="81" fillId="12" borderId="68" xfId="3" quotePrefix="1" applyNumberFormat="1" applyFont="1" applyFill="1" applyBorder="1" applyAlignment="1">
      <alignment horizontal="center"/>
    </xf>
    <xf numFmtId="0" fontId="82" fillId="12" borderId="69" xfId="3" applyFont="1" applyFill="1" applyBorder="1"/>
    <xf numFmtId="180" fontId="81" fillId="12" borderId="64" xfId="3" quotePrefix="1" applyNumberFormat="1" applyFont="1" applyFill="1" applyBorder="1" applyAlignment="1">
      <alignment horizontal="center"/>
    </xf>
    <xf numFmtId="0" fontId="82" fillId="12" borderId="65" xfId="3" applyFont="1" applyFill="1" applyBorder="1"/>
    <xf numFmtId="0" fontId="82" fillId="12" borderId="64" xfId="3" applyFont="1" applyFill="1" applyBorder="1"/>
    <xf numFmtId="0" fontId="80" fillId="12" borderId="64" xfId="3" applyFont="1" applyFill="1" applyBorder="1"/>
    <xf numFmtId="0" fontId="82" fillId="12" borderId="64" xfId="3" applyFont="1" applyFill="1" applyBorder="1" applyAlignment="1">
      <alignment horizontal="left"/>
    </xf>
    <xf numFmtId="180" fontId="81" fillId="12" borderId="64" xfId="3" applyNumberFormat="1" applyFont="1" applyFill="1" applyBorder="1" applyAlignment="1">
      <alignment horizontal="center"/>
    </xf>
    <xf numFmtId="0" fontId="82" fillId="12" borderId="64" xfId="3" applyFont="1" applyFill="1" applyBorder="1" applyAlignment="1">
      <alignment horizontal="left" wrapText="1"/>
    </xf>
    <xf numFmtId="180" fontId="85" fillId="12" borderId="66" xfId="3" applyNumberFormat="1" applyFont="1" applyFill="1" applyBorder="1" applyAlignment="1">
      <alignment horizontal="center"/>
    </xf>
    <xf numFmtId="0" fontId="86" fillId="12" borderId="66" xfId="3" applyFont="1" applyFill="1" applyBorder="1"/>
    <xf numFmtId="180" fontId="65" fillId="12" borderId="16" xfId="3" applyNumberFormat="1" applyFont="1" applyFill="1" applyBorder="1" applyAlignment="1">
      <alignment horizontal="left"/>
    </xf>
    <xf numFmtId="180" fontId="81" fillId="12" borderId="68" xfId="3" applyNumberFormat="1" applyFont="1" applyFill="1" applyBorder="1" applyAlignment="1">
      <alignment horizontal="center"/>
    </xf>
    <xf numFmtId="0" fontId="15" fillId="12" borderId="69" xfId="3" applyFont="1" applyFill="1" applyBorder="1"/>
    <xf numFmtId="180" fontId="81" fillId="12" borderId="70" xfId="3" applyNumberFormat="1" applyFont="1" applyFill="1" applyBorder="1" applyAlignment="1">
      <alignment horizontal="center"/>
    </xf>
    <xf numFmtId="0" fontId="30" fillId="12" borderId="70" xfId="3" applyFont="1" applyFill="1" applyBorder="1"/>
    <xf numFmtId="180" fontId="64" fillId="12" borderId="16" xfId="3" applyNumberFormat="1" applyFont="1" applyFill="1" applyBorder="1" applyAlignment="1">
      <alignment horizontal="left"/>
    </xf>
    <xf numFmtId="180" fontId="72" fillId="12" borderId="64" xfId="3" applyNumberFormat="1" applyFont="1" applyFill="1" applyBorder="1" applyAlignment="1">
      <alignment horizontal="center"/>
    </xf>
    <xf numFmtId="180" fontId="72" fillId="12" borderId="70" xfId="3" applyNumberFormat="1" applyFont="1" applyFill="1" applyBorder="1" applyAlignment="1">
      <alignment horizontal="center"/>
    </xf>
    <xf numFmtId="0" fontId="15" fillId="12" borderId="70" xfId="3" applyFont="1" applyFill="1" applyBorder="1"/>
    <xf numFmtId="180" fontId="81" fillId="12" borderId="67" xfId="3" applyNumberFormat="1" applyFont="1" applyFill="1" applyBorder="1" applyAlignment="1">
      <alignment horizontal="center"/>
    </xf>
    <xf numFmtId="0" fontId="30" fillId="12" borderId="67" xfId="3" applyFont="1" applyFill="1" applyBorder="1"/>
    <xf numFmtId="180" fontId="72" fillId="12" borderId="68" xfId="3" applyNumberFormat="1" applyFont="1" applyFill="1" applyBorder="1" applyAlignment="1">
      <alignment horizontal="center"/>
    </xf>
    <xf numFmtId="0" fontId="15" fillId="12" borderId="68" xfId="3" applyFont="1" applyFill="1" applyBorder="1"/>
    <xf numFmtId="180" fontId="81" fillId="12" borderId="66" xfId="3" applyNumberFormat="1" applyFont="1" applyFill="1" applyBorder="1" applyAlignment="1">
      <alignment horizontal="center"/>
    </xf>
    <xf numFmtId="0" fontId="94" fillId="12" borderId="66" xfId="3" applyFont="1" applyFill="1" applyBorder="1"/>
    <xf numFmtId="180" fontId="72" fillId="12" borderId="62" xfId="3" applyNumberFormat="1" applyFont="1" applyFill="1" applyBorder="1" applyAlignment="1">
      <alignment horizontal="center"/>
    </xf>
    <xf numFmtId="0" fontId="15" fillId="12" borderId="62" xfId="3" applyFont="1" applyFill="1" applyBorder="1"/>
    <xf numFmtId="180" fontId="73" fillId="12" borderId="64" xfId="3" applyNumberFormat="1" applyFont="1" applyFill="1" applyBorder="1" applyAlignment="1">
      <alignment horizontal="center"/>
    </xf>
    <xf numFmtId="180" fontId="72" fillId="12" borderId="67" xfId="3" applyNumberFormat="1" applyFont="1" applyFill="1" applyBorder="1" applyAlignment="1">
      <alignment horizontal="center"/>
    </xf>
    <xf numFmtId="0" fontId="15" fillId="12" borderId="67" xfId="3" applyFont="1" applyFill="1" applyBorder="1" applyAlignment="1">
      <alignment horizontal="left" wrapText="1"/>
    </xf>
    <xf numFmtId="0" fontId="81" fillId="12" borderId="71" xfId="3" quotePrefix="1" applyNumberFormat="1" applyFont="1" applyFill="1" applyBorder="1" applyAlignment="1">
      <alignment horizontal="center"/>
    </xf>
    <xf numFmtId="0" fontId="44" fillId="12" borderId="71" xfId="3" applyFont="1" applyFill="1" applyBorder="1" applyAlignment="1">
      <alignment horizontal="left"/>
    </xf>
    <xf numFmtId="0" fontId="81" fillId="12" borderId="64" xfId="3" quotePrefix="1" applyNumberFormat="1" applyFont="1" applyFill="1" applyBorder="1" applyAlignment="1">
      <alignment horizontal="center"/>
    </xf>
    <xf numFmtId="0" fontId="44" fillId="12" borderId="64" xfId="3" applyFont="1" applyFill="1" applyBorder="1" applyAlignment="1">
      <alignment horizontal="left"/>
    </xf>
    <xf numFmtId="0" fontId="95" fillId="12" borderId="64" xfId="3" applyFont="1" applyFill="1" applyBorder="1" applyAlignment="1">
      <alignment horizontal="left"/>
    </xf>
    <xf numFmtId="0" fontId="44" fillId="12" borderId="64" xfId="3" quotePrefix="1" applyFont="1" applyFill="1" applyBorder="1" applyAlignment="1">
      <alignment horizontal="left"/>
    </xf>
    <xf numFmtId="0" fontId="81" fillId="12" borderId="67" xfId="3" quotePrefix="1" applyNumberFormat="1" applyFont="1" applyFill="1" applyBorder="1" applyAlignment="1">
      <alignment horizontal="center"/>
    </xf>
    <xf numFmtId="0" fontId="44" fillId="12" borderId="67" xfId="3" applyFont="1" applyFill="1" applyBorder="1" applyAlignment="1">
      <alignment horizontal="left"/>
    </xf>
    <xf numFmtId="0" fontId="95" fillId="12" borderId="71" xfId="3" applyFont="1" applyFill="1" applyBorder="1" applyAlignment="1">
      <alignment horizontal="left"/>
    </xf>
    <xf numFmtId="0" fontId="81" fillId="12" borderId="68" xfId="3" quotePrefix="1" applyNumberFormat="1" applyFont="1" applyFill="1" applyBorder="1" applyAlignment="1">
      <alignment horizontal="center"/>
    </xf>
    <xf numFmtId="0" fontId="44" fillId="12" borderId="68" xfId="3" applyFont="1" applyFill="1" applyBorder="1" applyAlignment="1">
      <alignment horizontal="left"/>
    </xf>
    <xf numFmtId="183" fontId="81" fillId="12" borderId="67" xfId="3" quotePrefix="1" applyNumberFormat="1" applyFont="1" applyFill="1" applyBorder="1" applyAlignment="1">
      <alignment horizontal="center"/>
    </xf>
    <xf numFmtId="0" fontId="96" fillId="12" borderId="67" xfId="3" applyFont="1" applyFill="1" applyBorder="1" applyAlignment="1">
      <alignment horizontal="left"/>
    </xf>
    <xf numFmtId="0" fontId="95" fillId="12" borderId="67" xfId="3" applyFont="1" applyFill="1" applyBorder="1" applyAlignment="1">
      <alignment horizontal="left"/>
    </xf>
    <xf numFmtId="14" fontId="128" fillId="12" borderId="31" xfId="5" applyNumberFormat="1" applyFill="1" applyBorder="1" applyAlignment="1"/>
    <xf numFmtId="0" fontId="128" fillId="7" borderId="31" xfId="5" applyFill="1" applyBorder="1"/>
    <xf numFmtId="0" fontId="128" fillId="7" borderId="31" xfId="5" applyFill="1" applyBorder="1" applyAlignment="1"/>
    <xf numFmtId="0" fontId="128" fillId="0" borderId="31" xfId="5" applyFill="1" applyBorder="1"/>
    <xf numFmtId="0" fontId="60" fillId="12" borderId="0" xfId="3" applyFont="1" applyFill="1" applyBorder="1"/>
    <xf numFmtId="0" fontId="59" fillId="12" borderId="0" xfId="3" applyFont="1" applyFill="1" applyBorder="1"/>
    <xf numFmtId="0" fontId="60" fillId="12" borderId="0" xfId="3" applyNumberFormat="1" applyFont="1" applyFill="1" applyBorder="1" applyProtection="1">
      <protection locked="0"/>
    </xf>
    <xf numFmtId="49" fontId="60" fillId="12" borderId="0" xfId="3" applyNumberFormat="1" applyFont="1" applyFill="1" applyBorder="1" applyProtection="1">
      <protection locked="0"/>
    </xf>
    <xf numFmtId="0" fontId="69" fillId="12" borderId="0" xfId="3" applyFont="1" applyFill="1" applyAlignment="1">
      <alignment horizontal="center"/>
    </xf>
    <xf numFmtId="0" fontId="128" fillId="12" borderId="0" xfId="5" applyFill="1" applyAlignment="1">
      <alignment vertical="top" wrapText="1"/>
    </xf>
    <xf numFmtId="0" fontId="15" fillId="12" borderId="0" xfId="3" applyFont="1" applyFill="1" applyAlignment="1">
      <alignment horizontal="right" vertical="center"/>
    </xf>
    <xf numFmtId="0" fontId="15" fillId="12" borderId="0" xfId="5" applyFont="1" applyFill="1" applyAlignment="1">
      <alignment horizontal="left" vertical="center" wrapText="1"/>
    </xf>
    <xf numFmtId="3" fontId="51" fillId="0" borderId="1" xfId="3" quotePrefix="1" applyNumberFormat="1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1" xfId="3" applyFont="1" applyBorder="1" applyAlignment="1">
      <alignment horizontal="left" vertical="center"/>
    </xf>
    <xf numFmtId="1" fontId="15" fillId="0" borderId="1" xfId="3" applyNumberFormat="1" applyFont="1" applyBorder="1" applyAlignment="1">
      <alignment horizontal="left" vertical="center" wrapText="1"/>
    </xf>
    <xf numFmtId="0" fontId="15" fillId="0" borderId="11" xfId="3" applyFont="1" applyBorder="1" applyAlignment="1">
      <alignment horizontal="left" vertical="center"/>
    </xf>
    <xf numFmtId="3" fontId="109" fillId="3" borderId="1" xfId="3" applyNumberFormat="1" applyFont="1" applyFill="1" applyBorder="1" applyAlignment="1">
      <alignment vertical="center"/>
    </xf>
    <xf numFmtId="0" fontId="15" fillId="0" borderId="1" xfId="3" applyFont="1" applyBorder="1" applyAlignment="1">
      <alignment vertical="center"/>
    </xf>
    <xf numFmtId="180" fontId="113" fillId="0" borderId="5" xfId="3" applyNumberFormat="1" applyFont="1" applyFill="1" applyBorder="1" applyAlignment="1" applyProtection="1">
      <alignment horizontal="center" vertical="center"/>
    </xf>
    <xf numFmtId="0" fontId="114" fillId="0" borderId="6" xfId="0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vertical="center" wrapText="1"/>
    </xf>
    <xf numFmtId="0" fontId="0" fillId="0" borderId="60" xfId="0" applyBorder="1" applyAlignment="1" applyProtection="1">
      <alignment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3" fontId="15" fillId="0" borderId="60" xfId="3" applyNumberFormat="1" applyFont="1" applyBorder="1" applyAlignment="1" applyProtection="1">
      <alignment horizontal="right" vertical="center"/>
      <protection locked="0"/>
    </xf>
    <xf numFmtId="3" fontId="15" fillId="0" borderId="72" xfId="3" applyNumberFormat="1" applyFont="1" applyBorder="1" applyAlignment="1" applyProtection="1">
      <alignment horizontal="right" vertical="center"/>
      <protection locked="0"/>
    </xf>
    <xf numFmtId="3" fontId="15" fillId="0" borderId="72" xfId="3" applyNumberFormat="1" applyFont="1" applyBorder="1" applyAlignment="1" applyProtection="1">
      <alignment horizontal="right" vertical="center"/>
    </xf>
    <xf numFmtId="0" fontId="3" fillId="0" borderId="19" xfId="0" applyFont="1" applyBorder="1" applyAlignment="1" applyProtection="1">
      <protection locked="0"/>
    </xf>
    <xf numFmtId="0" fontId="3" fillId="0" borderId="73" xfId="0" applyFont="1" applyBorder="1" applyAlignment="1" applyProtection="1">
      <protection locked="0"/>
    </xf>
    <xf numFmtId="0" fontId="3" fillId="0" borderId="52" xfId="0" applyFont="1" applyBorder="1" applyAlignment="1" applyProtection="1">
      <protection locked="0"/>
    </xf>
    <xf numFmtId="0" fontId="0" fillId="0" borderId="12" xfId="0" applyBorder="1" applyAlignment="1" applyProtection="1">
      <alignment vertical="center"/>
      <protection locked="0"/>
    </xf>
    <xf numFmtId="0" fontId="2" fillId="0" borderId="7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3" fillId="7" borderId="11" xfId="0" quotePrefix="1" applyFont="1" applyFill="1" applyBorder="1" applyAlignment="1" applyProtection="1">
      <alignment horizontal="center"/>
      <protection locked="0"/>
    </xf>
    <xf numFmtId="0" fontId="3" fillId="7" borderId="10" xfId="0" quotePrefix="1" applyFont="1" applyFill="1" applyBorder="1" applyAlignment="1" applyProtection="1">
      <alignment horizontal="center"/>
      <protection locked="0"/>
    </xf>
    <xf numFmtId="0" fontId="2" fillId="13" borderId="6" xfId="0" applyFont="1" applyFill="1" applyBorder="1" applyAlignment="1" applyProtection="1">
      <alignment horizontal="center"/>
      <protection locked="0"/>
    </xf>
    <xf numFmtId="0" fontId="2" fillId="13" borderId="8" xfId="0" applyFont="1" applyFill="1" applyBorder="1" applyAlignment="1" applyProtection="1">
      <alignment horizontal="center"/>
      <protection locked="0"/>
    </xf>
    <xf numFmtId="0" fontId="3" fillId="13" borderId="10" xfId="0" quotePrefix="1" applyFont="1" applyFill="1" applyBorder="1" applyAlignment="1" applyProtection="1">
      <alignment horizontal="center"/>
      <protection locked="0"/>
    </xf>
    <xf numFmtId="0" fontId="2" fillId="13" borderId="6" xfId="0" applyFont="1" applyFill="1" applyBorder="1" applyAlignment="1" applyProtection="1">
      <protection locked="0"/>
    </xf>
    <xf numFmtId="3" fontId="2" fillId="13" borderId="10" xfId="0" applyNumberFormat="1" applyFont="1" applyFill="1" applyBorder="1" applyAlignment="1" applyProtection="1"/>
    <xf numFmtId="3" fontId="2" fillId="13" borderId="5" xfId="0" applyNumberFormat="1" applyFont="1" applyFill="1" applyBorder="1" applyAlignment="1" applyProtection="1"/>
    <xf numFmtId="3" fontId="2" fillId="13" borderId="14" xfId="0" applyNumberFormat="1" applyFont="1" applyFill="1" applyBorder="1" applyAlignment="1" applyProtection="1"/>
    <xf numFmtId="3" fontId="2" fillId="13" borderId="8" xfId="0" applyNumberFormat="1" applyFont="1" applyFill="1" applyBorder="1" applyAlignment="1" applyProtection="1"/>
    <xf numFmtId="3" fontId="2" fillId="13" borderId="13" xfId="0" applyNumberFormat="1" applyFont="1" applyFill="1" applyBorder="1" applyAlignment="1" applyProtection="1"/>
    <xf numFmtId="3" fontId="2" fillId="13" borderId="18" xfId="0" applyNumberFormat="1" applyFont="1" applyFill="1" applyBorder="1" applyAlignment="1" applyProtection="1"/>
    <xf numFmtId="3" fontId="2" fillId="13" borderId="1" xfId="0" applyNumberFormat="1" applyFont="1" applyFill="1" applyBorder="1" applyAlignment="1" applyProtection="1"/>
    <xf numFmtId="3" fontId="7" fillId="13" borderId="1" xfId="0" quotePrefix="1" applyNumberFormat="1" applyFont="1" applyFill="1" applyBorder="1" applyAlignment="1" applyProtection="1"/>
    <xf numFmtId="3" fontId="2" fillId="13" borderId="20" xfId="0" applyNumberFormat="1" applyFont="1" applyFill="1" applyBorder="1" applyAlignment="1" applyProtection="1"/>
    <xf numFmtId="3" fontId="7" fillId="13" borderId="10" xfId="0" quotePrefix="1" applyNumberFormat="1" applyFont="1" applyFill="1" applyBorder="1" applyAlignment="1" applyProtection="1"/>
    <xf numFmtId="3" fontId="7" fillId="13" borderId="13" xfId="0" quotePrefix="1" applyNumberFormat="1" applyFont="1" applyFill="1" applyBorder="1" applyAlignment="1" applyProtection="1"/>
    <xf numFmtId="3" fontId="7" fillId="13" borderId="6" xfId="0" quotePrefix="1" applyNumberFormat="1" applyFont="1" applyFill="1" applyBorder="1" applyAlignment="1" applyProtection="1"/>
    <xf numFmtId="3" fontId="2" fillId="13" borderId="10" xfId="0" applyNumberFormat="1" applyFont="1" applyFill="1" applyBorder="1" applyAlignment="1" applyProtection="1">
      <alignment horizontal="right"/>
    </xf>
    <xf numFmtId="3" fontId="2" fillId="13" borderId="6" xfId="0" applyNumberFormat="1" applyFont="1" applyFill="1" applyBorder="1" applyAlignment="1" applyProtection="1">
      <alignment horizontal="right"/>
    </xf>
    <xf numFmtId="3" fontId="7" fillId="13" borderId="18" xfId="0" quotePrefix="1" applyNumberFormat="1" applyFont="1" applyFill="1" applyBorder="1" applyAlignment="1" applyProtection="1"/>
    <xf numFmtId="3" fontId="7" fillId="13" borderId="5" xfId="0" quotePrefix="1" applyNumberFormat="1" applyFont="1" applyFill="1" applyBorder="1" applyAlignment="1" applyProtection="1"/>
    <xf numFmtId="0" fontId="12" fillId="0" borderId="13" xfId="0" quotePrefix="1" applyFont="1" applyBorder="1" applyAlignment="1" applyProtection="1">
      <alignment horizontal="left"/>
    </xf>
    <xf numFmtId="0" fontId="12" fillId="0" borderId="13" xfId="0" quotePrefix="1" applyFont="1" applyBorder="1" applyAlignment="1" applyProtection="1">
      <alignment horizontal="left"/>
      <protection locked="0"/>
    </xf>
    <xf numFmtId="3" fontId="12" fillId="13" borderId="13" xfId="0" quotePrefix="1" applyNumberFormat="1" applyFont="1" applyFill="1" applyBorder="1" applyAlignment="1" applyProtection="1"/>
    <xf numFmtId="3" fontId="12" fillId="0" borderId="13" xfId="0" quotePrefix="1" applyNumberFormat="1" applyFont="1" applyBorder="1" applyAlignment="1" applyProtection="1"/>
    <xf numFmtId="3" fontId="116" fillId="0" borderId="13" xfId="0" quotePrefix="1" applyNumberFormat="1" applyFont="1" applyBorder="1" applyAlignment="1" applyProtection="1"/>
    <xf numFmtId="3" fontId="107" fillId="7" borderId="0" xfId="0" applyNumberFormat="1" applyFont="1" applyFill="1" applyProtection="1"/>
    <xf numFmtId="3" fontId="51" fillId="13" borderId="1" xfId="3" quotePrefix="1" applyNumberFormat="1" applyFont="1" applyFill="1" applyBorder="1" applyAlignment="1" applyProtection="1">
      <alignment horizontal="center" vertical="center"/>
    </xf>
    <xf numFmtId="0" fontId="118" fillId="0" borderId="0" xfId="8" quotePrefix="1" applyFont="1" applyFill="1" applyBorder="1" applyAlignment="1">
      <alignment horizontal="right" vertical="center"/>
    </xf>
    <xf numFmtId="0" fontId="15" fillId="8" borderId="0" xfId="3" applyFont="1" applyFill="1" applyBorder="1" applyAlignment="1">
      <alignment vertical="center"/>
    </xf>
    <xf numFmtId="0" fontId="15" fillId="8" borderId="0" xfId="3" applyFont="1" applyFill="1" applyBorder="1" applyAlignment="1">
      <alignment vertical="center" wrapText="1"/>
    </xf>
    <xf numFmtId="3" fontId="15" fillId="8" borderId="0" xfId="3" applyNumberFormat="1" applyFont="1" applyFill="1" applyBorder="1" applyAlignment="1">
      <alignment horizontal="right" vertical="center"/>
    </xf>
    <xf numFmtId="3" fontId="15" fillId="8" borderId="0" xfId="3" applyNumberFormat="1" applyFont="1" applyFill="1" applyBorder="1" applyAlignment="1">
      <alignment horizontal="center" vertical="center"/>
    </xf>
    <xf numFmtId="14" fontId="15" fillId="8" borderId="0" xfId="3" quotePrefix="1" applyNumberFormat="1" applyFont="1" applyFill="1" applyBorder="1" applyAlignment="1" applyProtection="1">
      <alignment horizontal="center" vertical="center"/>
    </xf>
    <xf numFmtId="14" fontId="15" fillId="8" borderId="0" xfId="3" applyNumberFormat="1" applyFont="1" applyFill="1" applyBorder="1" applyAlignment="1" applyProtection="1">
      <alignment horizontal="center" vertical="center"/>
    </xf>
    <xf numFmtId="0" fontId="15" fillId="8" borderId="0" xfId="3" quotePrefix="1" applyFont="1" applyFill="1" applyBorder="1" applyAlignment="1">
      <alignment vertical="center"/>
    </xf>
    <xf numFmtId="49" fontId="15" fillId="8" borderId="0" xfId="3" applyNumberFormat="1" applyFont="1" applyFill="1" applyBorder="1" applyAlignment="1" applyProtection="1">
      <alignment horizontal="center" vertical="center"/>
    </xf>
    <xf numFmtId="3" fontId="15" fillId="8" borderId="0" xfId="3" quotePrefix="1" applyNumberFormat="1" applyFont="1" applyFill="1" applyBorder="1" applyAlignment="1">
      <alignment horizontal="right" vertical="center"/>
    </xf>
    <xf numFmtId="180" fontId="18" fillId="8" borderId="0" xfId="3" applyNumberFormat="1" applyFont="1" applyFill="1" applyBorder="1" applyAlignment="1">
      <alignment horizontal="center" vertical="center"/>
    </xf>
    <xf numFmtId="3" fontId="15" fillId="8" borderId="0" xfId="3" applyNumberFormat="1" applyFont="1" applyFill="1" applyBorder="1" applyAlignment="1" applyProtection="1">
      <alignment horizontal="right" vertical="center"/>
      <protection locked="0"/>
    </xf>
    <xf numFmtId="0" fontId="15" fillId="8" borderId="0" xfId="3" applyFont="1" applyFill="1" applyBorder="1" applyAlignment="1">
      <alignment horizontal="center" vertical="center"/>
    </xf>
    <xf numFmtId="0" fontId="15" fillId="8" borderId="0" xfId="3" applyFont="1" applyFill="1" applyBorder="1" applyAlignment="1">
      <alignment horizontal="center" vertical="center" wrapText="1"/>
    </xf>
    <xf numFmtId="0" fontId="15" fillId="8" borderId="0" xfId="3" applyFont="1" applyFill="1" applyBorder="1" applyAlignment="1">
      <alignment horizontal="center"/>
    </xf>
    <xf numFmtId="0" fontId="15" fillId="8" borderId="0" xfId="3" applyFont="1" applyFill="1" applyBorder="1" applyAlignment="1">
      <alignment horizontal="center" vertical="top"/>
    </xf>
    <xf numFmtId="0" fontId="15" fillId="8" borderId="0" xfId="3" applyFont="1" applyFill="1" applyBorder="1" applyAlignment="1">
      <alignment vertical="top" wrapText="1"/>
    </xf>
    <xf numFmtId="3" fontId="15" fillId="8" borderId="0" xfId="3" applyNumberFormat="1" applyFont="1" applyFill="1" applyBorder="1" applyAlignment="1">
      <alignment horizontal="center"/>
    </xf>
    <xf numFmtId="3" fontId="15" fillId="8" borderId="0" xfId="3" applyNumberFormat="1" applyFont="1" applyFill="1" applyBorder="1" applyAlignment="1" applyProtection="1">
      <alignment horizontal="right" vertical="center"/>
    </xf>
    <xf numFmtId="3" fontId="15" fillId="8" borderId="0" xfId="0" applyNumberFormat="1" applyFont="1" applyFill="1" applyBorder="1" applyAlignment="1" applyProtection="1">
      <alignment horizontal="right" vertical="center"/>
    </xf>
    <xf numFmtId="0" fontId="34" fillId="8" borderId="0" xfId="3" applyFont="1" applyFill="1" applyBorder="1"/>
    <xf numFmtId="0" fontId="15" fillId="8" borderId="0" xfId="3" applyFont="1" applyFill="1" applyBorder="1" applyAlignment="1">
      <alignment vertical="top"/>
    </xf>
    <xf numFmtId="3" fontId="15" fillId="8" borderId="0" xfId="3" applyNumberFormat="1" applyFont="1" applyFill="1" applyBorder="1" applyAlignment="1">
      <alignment horizontal="right"/>
    </xf>
    <xf numFmtId="0" fontId="81" fillId="12" borderId="66" xfId="3" quotePrefix="1" applyNumberFormat="1" applyFont="1" applyFill="1" applyBorder="1" applyAlignment="1">
      <alignment horizontal="center"/>
    </xf>
    <xf numFmtId="0" fontId="44" fillId="12" borderId="66" xfId="3" applyFont="1" applyFill="1" applyBorder="1" applyAlignment="1">
      <alignment horizontal="left"/>
    </xf>
    <xf numFmtId="0" fontId="25" fillId="0" borderId="38" xfId="8" applyFont="1" applyFill="1" applyBorder="1" applyAlignment="1">
      <alignment horizontal="center" vertical="center" wrapText="1"/>
    </xf>
    <xf numFmtId="177" fontId="24" fillId="14" borderId="31" xfId="3" quotePrefix="1" applyNumberFormat="1" applyFont="1" applyFill="1" applyBorder="1" applyAlignment="1" applyProtection="1">
      <alignment horizontal="center" vertical="center"/>
    </xf>
    <xf numFmtId="177" fontId="129" fillId="14" borderId="74" xfId="3" applyNumberFormat="1" applyFont="1" applyFill="1" applyBorder="1" applyAlignment="1" applyProtection="1">
      <alignment horizontal="center" vertical="center"/>
    </xf>
    <xf numFmtId="49" fontId="130" fillId="14" borderId="31" xfId="3" applyNumberFormat="1" applyFont="1" applyFill="1" applyBorder="1" applyAlignment="1" applyProtection="1">
      <alignment horizontal="center" vertical="center"/>
      <protection locked="0"/>
    </xf>
    <xf numFmtId="0" fontId="24" fillId="0" borderId="0" xfId="3" quotePrefix="1" applyFont="1" applyAlignment="1">
      <alignment vertical="center"/>
    </xf>
    <xf numFmtId="0" fontId="131" fillId="15" borderId="75" xfId="8" applyFont="1" applyFill="1" applyBorder="1" applyAlignment="1">
      <alignment horizontal="left" vertical="center" wrapText="1"/>
    </xf>
    <xf numFmtId="0" fontId="132" fillId="15" borderId="76" xfId="8" applyFont="1" applyFill="1" applyBorder="1" applyAlignment="1">
      <alignment horizontal="center" vertical="center" wrapText="1"/>
    </xf>
    <xf numFmtId="0" fontId="131" fillId="15" borderId="76" xfId="3" applyFont="1" applyFill="1" applyBorder="1" applyAlignment="1">
      <alignment horizontal="center" vertical="center" wrapText="1"/>
    </xf>
    <xf numFmtId="0" fontId="131" fillId="15" borderId="46" xfId="3" applyFont="1" applyFill="1" applyBorder="1" applyAlignment="1">
      <alignment horizontal="center" vertical="center"/>
    </xf>
    <xf numFmtId="0" fontId="131" fillId="15" borderId="31" xfId="3" applyFont="1" applyFill="1" applyBorder="1" applyAlignment="1">
      <alignment horizontal="center" vertical="center"/>
    </xf>
    <xf numFmtId="0" fontId="115" fillId="0" borderId="55" xfId="8" applyFont="1" applyFill="1" applyBorder="1" applyAlignment="1">
      <alignment horizontal="center" vertical="center" wrapText="1"/>
    </xf>
    <xf numFmtId="0" fontId="133" fillId="15" borderId="1" xfId="3" applyFont="1" applyFill="1" applyBorder="1" applyAlignment="1" applyProtection="1">
      <alignment horizontal="center" vertical="center" wrapText="1"/>
    </xf>
    <xf numFmtId="179" fontId="122" fillId="12" borderId="9" xfId="8" quotePrefix="1" applyNumberFormat="1" applyFont="1" applyFill="1" applyBorder="1" applyAlignment="1" applyProtection="1">
      <alignment horizontal="right" vertical="center"/>
    </xf>
    <xf numFmtId="3" fontId="134" fillId="14" borderId="8" xfId="3" applyNumberFormat="1" applyFont="1" applyFill="1" applyBorder="1" applyAlignment="1">
      <alignment horizontal="right" vertical="center"/>
    </xf>
    <xf numFmtId="3" fontId="134" fillId="14" borderId="8" xfId="3" applyNumberFormat="1" applyFont="1" applyFill="1" applyBorder="1" applyAlignment="1" applyProtection="1">
      <alignment horizontal="right" vertical="center"/>
    </xf>
    <xf numFmtId="184" fontId="135" fillId="16" borderId="71" xfId="3" applyNumberFormat="1" applyFont="1" applyFill="1" applyBorder="1" applyAlignment="1" applyProtection="1">
      <alignment horizontal="center" vertical="center"/>
    </xf>
    <xf numFmtId="0" fontId="135" fillId="16" borderId="71" xfId="3" applyNumberFormat="1" applyFont="1" applyFill="1" applyBorder="1" applyAlignment="1" applyProtection="1">
      <alignment horizontal="center" vertical="center"/>
    </xf>
    <xf numFmtId="0" fontId="24" fillId="0" borderId="0" xfId="3" applyFont="1" applyAlignment="1">
      <alignment horizontal="right" vertical="center"/>
    </xf>
    <xf numFmtId="49" fontId="136" fillId="0" borderId="0" xfId="3" applyNumberFormat="1" applyFont="1" applyFill="1" applyAlignment="1" applyProtection="1">
      <alignment horizontal="center" vertical="center"/>
    </xf>
    <xf numFmtId="3" fontId="24" fillId="0" borderId="0" xfId="3" applyNumberFormat="1" applyFont="1" applyAlignment="1">
      <alignment horizontal="center" vertical="center"/>
    </xf>
    <xf numFmtId="179" fontId="137" fillId="17" borderId="16" xfId="8" quotePrefix="1" applyNumberFormat="1" applyFont="1" applyFill="1" applyBorder="1" applyAlignment="1" applyProtection="1">
      <alignment horizontal="right" vertical="center"/>
    </xf>
    <xf numFmtId="3" fontId="138" fillId="17" borderId="13" xfId="3" applyNumberFormat="1" applyFont="1" applyFill="1" applyBorder="1" applyAlignment="1" applyProtection="1">
      <alignment horizontal="right" vertical="center"/>
    </xf>
    <xf numFmtId="0" fontId="139" fillId="18" borderId="75" xfId="3" applyFont="1" applyFill="1" applyBorder="1" applyAlignment="1" applyProtection="1">
      <alignment vertical="center"/>
    </xf>
    <xf numFmtId="0" fontId="139" fillId="18" borderId="76" xfId="3" applyFont="1" applyFill="1" applyBorder="1" applyAlignment="1" applyProtection="1">
      <alignment horizontal="center" vertical="center"/>
    </xf>
    <xf numFmtId="0" fontId="140" fillId="18" borderId="76" xfId="3" applyFont="1" applyFill="1" applyBorder="1" applyAlignment="1" applyProtection="1">
      <alignment horizontal="center" vertical="center" wrapText="1"/>
    </xf>
    <xf numFmtId="0" fontId="141" fillId="18" borderId="9" xfId="3" applyFont="1" applyFill="1" applyBorder="1" applyAlignment="1" applyProtection="1">
      <alignment horizontal="center" vertical="center"/>
    </xf>
    <xf numFmtId="0" fontId="141" fillId="18" borderId="24" xfId="3" applyFont="1" applyFill="1" applyBorder="1" applyAlignment="1" applyProtection="1">
      <alignment horizontal="center" vertical="center"/>
    </xf>
    <xf numFmtId="0" fontId="27" fillId="0" borderId="4" xfId="8" applyFont="1" applyFill="1" applyBorder="1" applyAlignment="1" applyProtection="1">
      <alignment horizontal="center" vertical="center" wrapText="1"/>
    </xf>
    <xf numFmtId="0" fontId="2" fillId="15" borderId="15" xfId="0" applyFont="1" applyFill="1" applyBorder="1" applyAlignment="1" applyProtection="1">
      <alignment horizontal="center" vertical="center" wrapText="1"/>
    </xf>
    <xf numFmtId="0" fontId="18" fillId="15" borderId="1" xfId="3" applyFont="1" applyFill="1" applyBorder="1" applyAlignment="1" applyProtection="1">
      <alignment horizontal="center" vertical="center"/>
    </xf>
    <xf numFmtId="181" fontId="18" fillId="18" borderId="1" xfId="8" applyNumberFormat="1" applyFont="1" applyFill="1" applyBorder="1" applyAlignment="1">
      <alignment horizontal="right" vertical="center"/>
    </xf>
    <xf numFmtId="0" fontId="22" fillId="18" borderId="1" xfId="8" applyFont="1" applyFill="1" applyBorder="1" applyAlignment="1">
      <alignment horizontal="right" vertical="center"/>
    </xf>
    <xf numFmtId="0" fontId="18" fillId="18" borderId="1" xfId="10" applyFont="1" applyFill="1" applyBorder="1" applyAlignment="1">
      <alignment horizontal="center" vertical="center" wrapText="1"/>
    </xf>
    <xf numFmtId="3" fontId="15" fillId="18" borderId="77" xfId="3" applyNumberFormat="1" applyFont="1" applyFill="1" applyBorder="1" applyAlignment="1" applyProtection="1">
      <alignment horizontal="right" vertical="center"/>
    </xf>
    <xf numFmtId="0" fontId="142" fillId="19" borderId="75" xfId="3" applyFont="1" applyFill="1" applyBorder="1" applyAlignment="1" applyProtection="1">
      <alignment vertical="center"/>
    </xf>
    <xf numFmtId="0" fontId="142" fillId="19" borderId="76" xfId="3" applyFont="1" applyFill="1" applyBorder="1" applyAlignment="1" applyProtection="1">
      <alignment horizontal="center" vertical="center"/>
    </xf>
    <xf numFmtId="0" fontId="143" fillId="19" borderId="76" xfId="3" applyFont="1" applyFill="1" applyBorder="1" applyAlignment="1" applyProtection="1">
      <alignment horizontal="center" vertical="center" wrapText="1"/>
    </xf>
    <xf numFmtId="0" fontId="144" fillId="19" borderId="78" xfId="3" quotePrefix="1" applyFont="1" applyFill="1" applyBorder="1" applyAlignment="1" applyProtection="1">
      <alignment horizontal="center" vertical="center"/>
    </xf>
    <xf numFmtId="0" fontId="144" fillId="19" borderId="24" xfId="3" applyFont="1" applyFill="1" applyBorder="1" applyAlignment="1" applyProtection="1">
      <alignment horizontal="center" vertical="center"/>
    </xf>
    <xf numFmtId="0" fontId="145" fillId="0" borderId="12" xfId="8" applyFont="1" applyFill="1" applyBorder="1" applyAlignment="1" applyProtection="1">
      <alignment horizontal="center" vertical="center" wrapText="1"/>
    </xf>
    <xf numFmtId="0" fontId="146" fillId="14" borderId="13" xfId="8" applyFont="1" applyFill="1" applyBorder="1" applyAlignment="1" applyProtection="1">
      <alignment horizontal="left" vertical="center"/>
    </xf>
    <xf numFmtId="0" fontId="135" fillId="16" borderId="68" xfId="3" applyNumberFormat="1" applyFont="1" applyFill="1" applyBorder="1" applyAlignment="1" applyProtection="1">
      <alignment horizontal="center" vertical="center"/>
    </xf>
    <xf numFmtId="0" fontId="135" fillId="19" borderId="1" xfId="3" applyNumberFormat="1" applyFont="1" applyFill="1" applyBorder="1" applyAlignment="1" applyProtection="1">
      <alignment horizontal="center" vertical="center"/>
    </xf>
    <xf numFmtId="179" fontId="147" fillId="20" borderId="16" xfId="8" quotePrefix="1" applyNumberFormat="1" applyFont="1" applyFill="1" applyBorder="1" applyAlignment="1" applyProtection="1">
      <alignment horizontal="right" vertical="center"/>
    </xf>
    <xf numFmtId="3" fontId="148" fillId="20" borderId="13" xfId="3" applyNumberFormat="1" applyFont="1" applyFill="1" applyBorder="1" applyAlignment="1" applyProtection="1">
      <alignment vertical="center"/>
    </xf>
    <xf numFmtId="3" fontId="15" fillId="21" borderId="2" xfId="3" applyNumberFormat="1" applyFont="1" applyFill="1" applyBorder="1" applyAlignment="1">
      <alignment vertical="center"/>
    </xf>
    <xf numFmtId="3" fontId="15" fillId="21" borderId="2" xfId="3" applyNumberFormat="1" applyFont="1" applyFill="1" applyBorder="1" applyAlignment="1" applyProtection="1">
      <alignment vertical="center"/>
    </xf>
    <xf numFmtId="0" fontId="149" fillId="19" borderId="79" xfId="8" quotePrefix="1" applyFont="1" applyFill="1" applyBorder="1" applyAlignment="1">
      <alignment horizontal="right" vertical="center"/>
    </xf>
    <xf numFmtId="0" fontId="144" fillId="19" borderId="80" xfId="8" applyFont="1" applyFill="1" applyBorder="1" applyAlignment="1">
      <alignment horizontal="right" vertical="center"/>
    </xf>
    <xf numFmtId="0" fontId="143" fillId="19" borderId="81" xfId="8" applyFont="1" applyFill="1" applyBorder="1" applyAlignment="1">
      <alignment horizontal="center" vertical="center" wrapText="1"/>
    </xf>
    <xf numFmtId="3" fontId="148" fillId="19" borderId="82" xfId="3" applyNumberFormat="1" applyFont="1" applyFill="1" applyBorder="1" applyAlignment="1">
      <alignment vertical="center"/>
    </xf>
    <xf numFmtId="3" fontId="148" fillId="19" borderId="82" xfId="3" applyNumberFormat="1" applyFont="1" applyFill="1" applyBorder="1" applyAlignment="1" applyProtection="1">
      <alignment vertical="center"/>
    </xf>
    <xf numFmtId="0" fontId="15" fillId="22" borderId="7" xfId="3" quotePrefix="1" applyFont="1" applyFill="1" applyBorder="1" applyAlignment="1">
      <alignment horizontal="center" vertical="center" wrapText="1"/>
    </xf>
    <xf numFmtId="0" fontId="15" fillId="22" borderId="11" xfId="3" applyFont="1" applyFill="1" applyBorder="1" applyAlignment="1">
      <alignment vertical="center"/>
    </xf>
    <xf numFmtId="176" fontId="15" fillId="22" borderId="43" xfId="3" quotePrefix="1" applyNumberFormat="1" applyFont="1" applyFill="1" applyBorder="1" applyAlignment="1">
      <alignment horizontal="center" vertical="center"/>
    </xf>
    <xf numFmtId="176" fontId="15" fillId="22" borderId="10" xfId="3" quotePrefix="1" applyNumberFormat="1" applyFont="1" applyFill="1" applyBorder="1" applyAlignment="1">
      <alignment horizontal="center" vertical="center" wrapText="1"/>
    </xf>
    <xf numFmtId="0" fontId="15" fillId="22" borderId="5" xfId="3" quotePrefix="1" applyFont="1" applyFill="1" applyBorder="1" applyAlignment="1">
      <alignment horizontal="center" vertical="center"/>
    </xf>
    <xf numFmtId="0" fontId="15" fillId="22" borderId="5" xfId="3" applyFont="1" applyFill="1" applyBorder="1" applyAlignment="1">
      <alignment vertical="center"/>
    </xf>
    <xf numFmtId="0" fontId="15" fillId="22" borderId="5" xfId="3" quotePrefix="1" applyFont="1" applyFill="1" applyBorder="1" applyAlignment="1">
      <alignment horizontal="center" vertical="center" wrapText="1"/>
    </xf>
    <xf numFmtId="0" fontId="15" fillId="22" borderId="10" xfId="3" quotePrefix="1" applyFont="1" applyFill="1" applyBorder="1" applyAlignment="1">
      <alignment horizontal="center" vertical="center" wrapText="1"/>
    </xf>
    <xf numFmtId="3" fontId="15" fillId="23" borderId="10" xfId="3" applyNumberFormat="1" applyFont="1" applyFill="1" applyBorder="1" applyAlignment="1">
      <alignment horizontal="right" vertical="center"/>
    </xf>
    <xf numFmtId="0" fontId="2" fillId="14" borderId="15" xfId="0" applyFont="1" applyFill="1" applyBorder="1" applyAlignment="1" applyProtection="1">
      <alignment horizontal="center" vertical="center" wrapText="1"/>
    </xf>
    <xf numFmtId="0" fontId="115" fillId="14" borderId="1" xfId="3" applyFont="1" applyFill="1" applyBorder="1" applyAlignment="1" applyProtection="1">
      <alignment horizontal="center" vertical="center"/>
    </xf>
    <xf numFmtId="0" fontId="15" fillId="24" borderId="1" xfId="3" quotePrefix="1" applyFont="1" applyFill="1" applyBorder="1" applyAlignment="1">
      <alignment horizontal="center" vertical="center"/>
    </xf>
    <xf numFmtId="179" fontId="18" fillId="24" borderId="1" xfId="8" quotePrefix="1" applyNumberFormat="1" applyFont="1" applyFill="1" applyBorder="1" applyAlignment="1">
      <alignment horizontal="center" vertical="center"/>
    </xf>
    <xf numFmtId="179" fontId="20" fillId="24" borderId="1" xfId="8" quotePrefix="1" applyNumberFormat="1" applyFont="1" applyFill="1" applyBorder="1" applyAlignment="1">
      <alignment horizontal="center" vertical="center"/>
    </xf>
    <xf numFmtId="0" fontId="24" fillId="24" borderId="1" xfId="3" quotePrefix="1" applyFont="1" applyFill="1" applyBorder="1" applyAlignment="1">
      <alignment horizontal="center" vertical="center" wrapText="1"/>
    </xf>
    <xf numFmtId="179" fontId="19" fillId="25" borderId="19" xfId="8" quotePrefix="1" applyNumberFormat="1" applyFont="1" applyFill="1" applyBorder="1" applyAlignment="1">
      <alignment horizontal="right" vertical="center"/>
    </xf>
    <xf numFmtId="0" fontId="135" fillId="25" borderId="71" xfId="3" applyNumberFormat="1" applyFont="1" applyFill="1" applyBorder="1" applyAlignment="1" applyProtection="1">
      <alignment horizontal="center" vertical="center"/>
    </xf>
    <xf numFmtId="3" fontId="23" fillId="25" borderId="83" xfId="3" applyNumberFormat="1" applyFont="1" applyFill="1" applyBorder="1" applyAlignment="1">
      <alignment vertical="center"/>
    </xf>
    <xf numFmtId="3" fontId="23" fillId="25" borderId="54" xfId="3" applyNumberFormat="1" applyFont="1" applyFill="1" applyBorder="1" applyAlignment="1">
      <alignment vertical="center"/>
    </xf>
    <xf numFmtId="3" fontId="23" fillId="25" borderId="54" xfId="3" applyNumberFormat="1" applyFont="1" applyFill="1" applyBorder="1" applyAlignment="1" applyProtection="1">
      <alignment vertical="center"/>
    </xf>
    <xf numFmtId="179" fontId="19" fillId="25" borderId="7" xfId="8" quotePrefix="1" applyNumberFormat="1" applyFont="1" applyFill="1" applyBorder="1" applyAlignment="1">
      <alignment horizontal="right" vertical="center"/>
    </xf>
    <xf numFmtId="3" fontId="23" fillId="25" borderId="41" xfId="3" applyNumberFormat="1" applyFont="1" applyFill="1" applyBorder="1" applyAlignment="1" applyProtection="1">
      <alignment vertical="center"/>
    </xf>
    <xf numFmtId="3" fontId="23" fillId="25" borderId="39" xfId="3" applyNumberFormat="1" applyFont="1" applyFill="1" applyBorder="1" applyAlignment="1" applyProtection="1">
      <alignment vertical="center"/>
    </xf>
    <xf numFmtId="3" fontId="23" fillId="25" borderId="41" xfId="3" applyNumberFormat="1" applyFont="1" applyFill="1" applyBorder="1" applyAlignment="1" applyProtection="1">
      <alignment horizontal="right" vertical="center"/>
    </xf>
    <xf numFmtId="3" fontId="23" fillId="25" borderId="39" xfId="3" applyNumberFormat="1" applyFont="1" applyFill="1" applyBorder="1" applyAlignment="1" applyProtection="1">
      <alignment horizontal="right" vertical="center"/>
    </xf>
    <xf numFmtId="3" fontId="15" fillId="25" borderId="39" xfId="3" applyNumberFormat="1" applyFont="1" applyFill="1" applyBorder="1" applyAlignment="1" applyProtection="1">
      <alignment horizontal="right" vertical="center"/>
    </xf>
    <xf numFmtId="3" fontId="23" fillId="25" borderId="41" xfId="3" applyNumberFormat="1" applyFont="1" applyFill="1" applyBorder="1" applyAlignment="1" applyProtection="1">
      <alignment horizontal="right" vertical="center"/>
      <protection locked="0"/>
    </xf>
    <xf numFmtId="3" fontId="23" fillId="25" borderId="39" xfId="3" applyNumberFormat="1" applyFont="1" applyFill="1" applyBorder="1" applyAlignment="1" applyProtection="1">
      <alignment horizontal="right" vertical="center"/>
      <protection locked="0"/>
    </xf>
    <xf numFmtId="176" fontId="18" fillId="24" borderId="1" xfId="8" applyNumberFormat="1" applyFont="1" applyFill="1" applyBorder="1" applyAlignment="1">
      <alignment horizontal="right" vertical="center"/>
    </xf>
    <xf numFmtId="179" fontId="22" fillId="24" borderId="1" xfId="8" quotePrefix="1" applyNumberFormat="1" applyFont="1" applyFill="1" applyBorder="1" applyAlignment="1">
      <alignment horizontal="right" vertical="center"/>
    </xf>
    <xf numFmtId="0" fontId="24" fillId="24" borderId="1" xfId="8" applyFont="1" applyFill="1" applyBorder="1" applyAlignment="1">
      <alignment horizontal="center" vertical="center" wrapText="1"/>
    </xf>
    <xf numFmtId="3" fontId="15" fillId="24" borderId="1" xfId="3" applyNumberFormat="1" applyFont="1" applyFill="1" applyBorder="1" applyAlignment="1">
      <alignment vertical="center"/>
    </xf>
    <xf numFmtId="3" fontId="15" fillId="24" borderId="1" xfId="3" applyNumberFormat="1" applyFont="1" applyFill="1" applyBorder="1" applyAlignment="1" applyProtection="1">
      <alignment vertical="center"/>
    </xf>
    <xf numFmtId="3" fontId="21" fillId="16" borderId="44" xfId="3" applyNumberFormat="1" applyFont="1" applyFill="1" applyBorder="1" applyAlignment="1" applyProtection="1">
      <alignment vertical="center"/>
    </xf>
    <xf numFmtId="3" fontId="15" fillId="16" borderId="46" xfId="3" applyNumberFormat="1" applyFont="1" applyFill="1" applyBorder="1" applyAlignment="1" applyProtection="1">
      <alignment horizontal="right" vertical="center"/>
    </xf>
    <xf numFmtId="3" fontId="21" fillId="16" borderId="46" xfId="3" applyNumberFormat="1" applyFont="1" applyFill="1" applyBorder="1" applyAlignment="1" applyProtection="1">
      <alignment horizontal="right" vertical="center"/>
    </xf>
    <xf numFmtId="3" fontId="23" fillId="16" borderId="46" xfId="3" applyNumberFormat="1" applyFont="1" applyFill="1" applyBorder="1" applyAlignment="1" applyProtection="1">
      <alignment horizontal="right" vertical="center"/>
    </xf>
    <xf numFmtId="3" fontId="23" fillId="16" borderId="31" xfId="3" applyNumberFormat="1" applyFont="1" applyFill="1" applyBorder="1" applyAlignment="1" applyProtection="1">
      <alignment horizontal="right" vertical="center"/>
    </xf>
    <xf numFmtId="3" fontId="15" fillId="16" borderId="31" xfId="3" applyNumberFormat="1" applyFont="1" applyFill="1" applyBorder="1" applyAlignment="1" applyProtection="1">
      <alignment horizontal="right" vertical="center"/>
    </xf>
    <xf numFmtId="3" fontId="148" fillId="20" borderId="13" xfId="3" applyNumberFormat="1" applyFont="1" applyFill="1" applyBorder="1" applyAlignment="1" applyProtection="1">
      <alignment vertical="center"/>
      <protection locked="0"/>
    </xf>
    <xf numFmtId="184" fontId="135" fillId="14" borderId="71" xfId="3" applyNumberFormat="1" applyFont="1" applyFill="1" applyBorder="1" applyAlignment="1" applyProtection="1">
      <alignment horizontal="center" vertical="center"/>
    </xf>
    <xf numFmtId="3" fontId="51" fillId="21" borderId="1" xfId="3" quotePrefix="1" applyNumberFormat="1" applyFont="1" applyFill="1" applyBorder="1" applyAlignment="1" applyProtection="1">
      <alignment horizontal="center" vertical="center"/>
    </xf>
    <xf numFmtId="0" fontId="23" fillId="21" borderId="0" xfId="3" applyFont="1" applyFill="1" applyAlignment="1">
      <alignment vertical="center"/>
    </xf>
    <xf numFmtId="0" fontId="135" fillId="16" borderId="18" xfId="3" applyNumberFormat="1" applyFont="1" applyFill="1" applyBorder="1" applyAlignment="1" applyProtection="1">
      <alignment horizontal="center" vertical="center"/>
    </xf>
    <xf numFmtId="0" fontId="135" fillId="16" borderId="1" xfId="3" applyNumberFormat="1" applyFont="1" applyFill="1" applyBorder="1" applyAlignment="1" applyProtection="1">
      <alignment horizontal="center" vertical="center"/>
    </xf>
    <xf numFmtId="184" fontId="135" fillId="25" borderId="71" xfId="3" applyNumberFormat="1" applyFont="1" applyFill="1" applyBorder="1" applyAlignment="1" applyProtection="1">
      <alignment horizontal="center" vertical="center"/>
    </xf>
    <xf numFmtId="0" fontId="15" fillId="18" borderId="1" xfId="3" applyFont="1" applyFill="1" applyBorder="1" applyAlignment="1">
      <alignment vertical="center"/>
    </xf>
    <xf numFmtId="0" fontId="15" fillId="18" borderId="1" xfId="3" applyFont="1" applyFill="1" applyBorder="1" applyAlignment="1">
      <alignment horizontal="center" vertical="center"/>
    </xf>
    <xf numFmtId="0" fontId="15" fillId="18" borderId="1" xfId="3" applyFont="1" applyFill="1" applyBorder="1" applyAlignment="1">
      <alignment horizontal="center" vertical="center" wrapText="1"/>
    </xf>
    <xf numFmtId="0" fontId="15" fillId="18" borderId="1" xfId="3" applyFont="1" applyFill="1" applyBorder="1" applyAlignment="1" applyProtection="1">
      <alignment horizontal="center" vertical="center"/>
    </xf>
    <xf numFmtId="179" fontId="18" fillId="18" borderId="1" xfId="8" quotePrefix="1" applyNumberFormat="1" applyFont="1" applyFill="1" applyBorder="1" applyAlignment="1">
      <alignment horizontal="center" vertical="center"/>
    </xf>
    <xf numFmtId="179" fontId="20" fillId="18" borderId="1" xfId="8" quotePrefix="1" applyNumberFormat="1" applyFont="1" applyFill="1" applyBorder="1" applyAlignment="1">
      <alignment horizontal="center" vertical="center"/>
    </xf>
    <xf numFmtId="0" fontId="24" fillId="18" borderId="6" xfId="3" applyFont="1" applyFill="1" applyBorder="1" applyAlignment="1">
      <alignment horizontal="center" vertical="center" wrapText="1"/>
    </xf>
    <xf numFmtId="0" fontId="15" fillId="18" borderId="6" xfId="3" applyFont="1" applyFill="1" applyBorder="1" applyAlignment="1" applyProtection="1">
      <alignment horizontal="center" vertical="center"/>
    </xf>
    <xf numFmtId="179" fontId="19" fillId="17" borderId="19" xfId="8" quotePrefix="1" applyNumberFormat="1" applyFont="1" applyFill="1" applyBorder="1" applyAlignment="1">
      <alignment horizontal="right" vertical="center"/>
    </xf>
    <xf numFmtId="3" fontId="23" fillId="17" borderId="14" xfId="3" applyNumberFormat="1" applyFont="1" applyFill="1" applyBorder="1" applyAlignment="1" applyProtection="1">
      <alignment vertical="center"/>
    </xf>
    <xf numFmtId="3" fontId="23" fillId="17" borderId="83" xfId="3" applyNumberFormat="1" applyFont="1" applyFill="1" applyBorder="1" applyAlignment="1" applyProtection="1">
      <alignment vertical="center"/>
    </xf>
    <xf numFmtId="3" fontId="23" fillId="17" borderId="54" xfId="3" applyNumberFormat="1" applyFont="1" applyFill="1" applyBorder="1" applyAlignment="1" applyProtection="1">
      <alignment vertical="center"/>
    </xf>
    <xf numFmtId="179" fontId="19" fillId="17" borderId="7" xfId="8" quotePrefix="1" applyNumberFormat="1" applyFont="1" applyFill="1" applyBorder="1" applyAlignment="1">
      <alignment horizontal="right" vertical="center"/>
    </xf>
    <xf numFmtId="3" fontId="23" fillId="17" borderId="13" xfId="3" applyNumberFormat="1" applyFont="1" applyFill="1" applyBorder="1" applyAlignment="1" applyProtection="1">
      <alignment horizontal="right" vertical="center"/>
    </xf>
    <xf numFmtId="3" fontId="23" fillId="17" borderId="41" xfId="3" applyNumberFormat="1" applyFont="1" applyFill="1" applyBorder="1" applyAlignment="1" applyProtection="1">
      <alignment horizontal="right" vertical="center"/>
    </xf>
    <xf numFmtId="3" fontId="23" fillId="17" borderId="39" xfId="3" applyNumberFormat="1" applyFont="1" applyFill="1" applyBorder="1" applyAlignment="1" applyProtection="1">
      <alignment horizontal="right" vertical="center"/>
    </xf>
    <xf numFmtId="3" fontId="23" fillId="17" borderId="41" xfId="3" applyNumberFormat="1" applyFont="1" applyFill="1" applyBorder="1" applyAlignment="1" applyProtection="1">
      <alignment horizontal="right" vertical="center"/>
      <protection locked="0"/>
    </xf>
    <xf numFmtId="3" fontId="23" fillId="17" borderId="39" xfId="3" applyNumberFormat="1" applyFont="1" applyFill="1" applyBorder="1" applyAlignment="1" applyProtection="1">
      <alignment horizontal="right" vertical="center"/>
      <protection locked="0"/>
    </xf>
    <xf numFmtId="3" fontId="15" fillId="17" borderId="39" xfId="3" applyNumberFormat="1" applyFont="1" applyFill="1" applyBorder="1" applyAlignment="1" applyProtection="1">
      <alignment horizontal="right" vertical="center"/>
    </xf>
    <xf numFmtId="179" fontId="19" fillId="17" borderId="7" xfId="8" quotePrefix="1" applyNumberFormat="1" applyFont="1" applyFill="1" applyBorder="1" applyAlignment="1">
      <alignment horizontal="right"/>
    </xf>
    <xf numFmtId="3" fontId="23" fillId="17" borderId="13" xfId="3" applyNumberFormat="1" applyFont="1" applyFill="1" applyBorder="1" applyAlignment="1" applyProtection="1">
      <alignment horizontal="right"/>
    </xf>
    <xf numFmtId="3" fontId="23" fillId="17" borderId="41" xfId="3" applyNumberFormat="1" applyFont="1" applyFill="1" applyBorder="1" applyAlignment="1" applyProtection="1">
      <alignment horizontal="right"/>
      <protection locked="0"/>
    </xf>
    <xf numFmtId="3" fontId="23" fillId="17" borderId="39" xfId="3" applyNumberFormat="1" applyFont="1" applyFill="1" applyBorder="1" applyAlignment="1" applyProtection="1">
      <alignment horizontal="right"/>
      <protection locked="0"/>
    </xf>
    <xf numFmtId="3" fontId="23" fillId="17" borderId="41" xfId="3" applyNumberFormat="1" applyFont="1" applyFill="1" applyBorder="1" applyAlignment="1" applyProtection="1">
      <alignment horizontal="right"/>
    </xf>
    <xf numFmtId="3" fontId="23" fillId="17" borderId="39" xfId="3" applyNumberFormat="1" applyFont="1" applyFill="1" applyBorder="1" applyAlignment="1" applyProtection="1">
      <alignment horizontal="right"/>
    </xf>
    <xf numFmtId="181" fontId="19" fillId="17" borderId="46" xfId="8" quotePrefix="1" applyNumberFormat="1" applyFont="1" applyFill="1" applyBorder="1" applyAlignment="1">
      <alignment horizontal="right" vertical="center"/>
    </xf>
    <xf numFmtId="3" fontId="15" fillId="18" borderId="1" xfId="3" applyNumberFormat="1" applyFont="1" applyFill="1" applyBorder="1" applyAlignment="1" applyProtection="1">
      <alignment horizontal="right" vertical="center"/>
    </xf>
    <xf numFmtId="3" fontId="51" fillId="16" borderId="1" xfId="3" quotePrefix="1" applyNumberFormat="1" applyFont="1" applyFill="1" applyBorder="1" applyAlignment="1" applyProtection="1">
      <alignment horizontal="center" vertical="center"/>
    </xf>
    <xf numFmtId="3" fontId="15" fillId="16" borderId="37" xfId="3" applyNumberFormat="1" applyFont="1" applyFill="1" applyBorder="1" applyAlignment="1" applyProtection="1">
      <alignment horizontal="right" vertical="center"/>
    </xf>
    <xf numFmtId="3" fontId="15" fillId="16" borderId="6" xfId="3" applyNumberFormat="1" applyFont="1" applyFill="1" applyBorder="1" applyAlignment="1" applyProtection="1">
      <alignment horizontal="right" vertical="center"/>
    </xf>
    <xf numFmtId="3" fontId="15" fillId="16" borderId="13" xfId="3" applyNumberFormat="1" applyFont="1" applyFill="1" applyBorder="1" applyAlignment="1" applyProtection="1">
      <alignment horizontal="right" vertical="center"/>
    </xf>
    <xf numFmtId="3" fontId="15" fillId="16" borderId="13" xfId="3" applyNumberFormat="1" applyFont="1" applyFill="1" applyBorder="1" applyAlignment="1" applyProtection="1">
      <alignment horizontal="right"/>
    </xf>
    <xf numFmtId="3" fontId="15" fillId="16" borderId="40" xfId="3" applyNumberFormat="1" applyFont="1" applyFill="1" applyBorder="1" applyAlignment="1" applyProtection="1">
      <alignment horizontal="right" vertical="center"/>
    </xf>
    <xf numFmtId="3" fontId="23" fillId="16" borderId="44" xfId="3" applyNumberFormat="1" applyFont="1" applyFill="1" applyBorder="1" applyAlignment="1" applyProtection="1">
      <alignment vertical="center"/>
    </xf>
    <xf numFmtId="3" fontId="23" fillId="16" borderId="45" xfId="3" applyNumberFormat="1" applyFont="1" applyFill="1" applyBorder="1" applyAlignment="1" applyProtection="1">
      <alignment vertical="center"/>
    </xf>
    <xf numFmtId="3" fontId="15" fillId="16" borderId="45" xfId="3" applyNumberFormat="1" applyFont="1" applyFill="1" applyBorder="1" applyAlignment="1" applyProtection="1">
      <alignment horizontal="right" vertical="center"/>
    </xf>
    <xf numFmtId="3" fontId="23" fillId="16" borderId="54" xfId="3" applyNumberFormat="1" applyFont="1" applyFill="1" applyBorder="1" applyAlignment="1" applyProtection="1">
      <alignment vertical="center"/>
    </xf>
    <xf numFmtId="3" fontId="15" fillId="16" borderId="39" xfId="3" applyNumberFormat="1" applyFont="1" applyFill="1" applyBorder="1" applyAlignment="1" applyProtection="1">
      <alignment horizontal="right" vertical="center"/>
    </xf>
    <xf numFmtId="3" fontId="23" fillId="16" borderId="39" xfId="3" applyNumberFormat="1" applyFont="1" applyFill="1" applyBorder="1" applyAlignment="1" applyProtection="1">
      <alignment horizontal="right" vertical="center"/>
    </xf>
    <xf numFmtId="3" fontId="15" fillId="16" borderId="47" xfId="3" applyNumberFormat="1" applyFont="1" applyFill="1" applyBorder="1" applyAlignment="1" applyProtection="1">
      <alignment horizontal="right" vertical="center"/>
    </xf>
    <xf numFmtId="3" fontId="15" fillId="16" borderId="42" xfId="3" applyNumberFormat="1" applyFont="1" applyFill="1" applyBorder="1" applyAlignment="1" applyProtection="1">
      <alignment horizontal="right" vertical="center"/>
    </xf>
    <xf numFmtId="0" fontId="150" fillId="16" borderId="68" xfId="3" applyNumberFormat="1" applyFont="1" applyFill="1" applyBorder="1" applyAlignment="1" applyProtection="1">
      <alignment horizontal="center" vertical="center"/>
    </xf>
    <xf numFmtId="0" fontId="151" fillId="15" borderId="1" xfId="3" applyNumberFormat="1" applyFont="1" applyFill="1" applyBorder="1" applyAlignment="1" applyProtection="1">
      <alignment horizontal="center" vertical="center"/>
    </xf>
    <xf numFmtId="0" fontId="18" fillId="15" borderId="1" xfId="8" quotePrefix="1" applyFont="1" applyFill="1" applyBorder="1" applyAlignment="1">
      <alignment horizontal="right" vertical="center"/>
    </xf>
    <xf numFmtId="0" fontId="22" fillId="15" borderId="1" xfId="8" applyFont="1" applyFill="1" applyBorder="1" applyAlignment="1">
      <alignment horizontal="right" vertical="center"/>
    </xf>
    <xf numFmtId="0" fontId="24" fillId="15" borderId="15" xfId="3" applyFont="1" applyFill="1" applyBorder="1" applyAlignment="1">
      <alignment horizontal="center" vertical="center" wrapText="1"/>
    </xf>
    <xf numFmtId="3" fontId="15" fillId="15" borderId="1" xfId="3" applyNumberFormat="1" applyFont="1" applyFill="1" applyBorder="1" applyAlignment="1" applyProtection="1">
      <alignment horizontal="right" vertical="center"/>
    </xf>
    <xf numFmtId="0" fontId="135" fillId="18" borderId="1" xfId="3" applyNumberFormat="1" applyFont="1" applyFill="1" applyBorder="1" applyAlignment="1" applyProtection="1">
      <alignment horizontal="center" vertical="center"/>
    </xf>
    <xf numFmtId="3" fontId="148" fillId="20" borderId="8" xfId="3" applyNumberFormat="1" applyFont="1" applyFill="1" applyBorder="1" applyAlignment="1" applyProtection="1">
      <alignment vertical="center"/>
    </xf>
    <xf numFmtId="3" fontId="15" fillId="0" borderId="1" xfId="3" applyNumberFormat="1" applyFont="1" applyBorder="1" applyAlignment="1">
      <alignment horizontal="right" vertical="center"/>
    </xf>
    <xf numFmtId="3" fontId="15" fillId="21" borderId="1" xfId="3" applyNumberFormat="1" applyFont="1" applyFill="1" applyBorder="1" applyAlignment="1">
      <alignment horizontal="right" vertical="center"/>
    </xf>
    <xf numFmtId="0" fontId="135" fillId="16" borderId="5" xfId="3" applyNumberFormat="1" applyFont="1" applyFill="1" applyBorder="1" applyAlignment="1" applyProtection="1">
      <alignment horizontal="center" vertical="center"/>
    </xf>
    <xf numFmtId="0" fontId="135" fillId="16" borderId="10" xfId="3" applyNumberFormat="1" applyFont="1" applyFill="1" applyBorder="1" applyAlignment="1" applyProtection="1">
      <alignment horizontal="center" vertical="center"/>
    </xf>
    <xf numFmtId="0" fontId="135" fillId="16" borderId="6" xfId="3" applyNumberFormat="1" applyFont="1" applyFill="1" applyBorder="1" applyAlignment="1" applyProtection="1">
      <alignment horizontal="center" vertical="center"/>
    </xf>
    <xf numFmtId="0" fontId="135" fillId="25" borderId="68" xfId="3" applyNumberFormat="1" applyFont="1" applyFill="1" applyBorder="1" applyAlignment="1" applyProtection="1">
      <alignment horizontal="center" vertical="center"/>
    </xf>
    <xf numFmtId="0" fontId="135" fillId="24" borderId="1" xfId="3" applyNumberFormat="1" applyFont="1" applyFill="1" applyBorder="1" applyAlignment="1" applyProtection="1">
      <alignment horizontal="center" vertical="center"/>
    </xf>
    <xf numFmtId="184" fontId="135" fillId="16" borderId="18" xfId="3" applyNumberFormat="1" applyFont="1" applyFill="1" applyBorder="1" applyAlignment="1" applyProtection="1">
      <alignment horizontal="center" vertical="center"/>
    </xf>
    <xf numFmtId="3" fontId="15" fillId="0" borderId="42" xfId="3" applyNumberFormat="1" applyFont="1" applyBorder="1" applyAlignment="1" applyProtection="1">
      <alignment horizontal="right" vertical="center"/>
    </xf>
    <xf numFmtId="3" fontId="15" fillId="0" borderId="42" xfId="3" applyNumberFormat="1" applyFont="1" applyFill="1" applyBorder="1" applyAlignment="1" applyProtection="1">
      <alignment horizontal="right" vertical="center"/>
      <protection locked="0"/>
    </xf>
    <xf numFmtId="184" fontId="135" fillId="14" borderId="18" xfId="3" applyNumberFormat="1" applyFont="1" applyFill="1" applyBorder="1" applyAlignment="1" applyProtection="1">
      <alignment horizontal="center" vertical="center"/>
    </xf>
    <xf numFmtId="3" fontId="134" fillId="14" borderId="6" xfId="3" applyNumberFormat="1" applyFont="1" applyFill="1" applyBorder="1" applyAlignment="1" applyProtection="1">
      <alignment horizontal="right" vertical="center"/>
    </xf>
    <xf numFmtId="3" fontId="134" fillId="14" borderId="13" xfId="3" applyNumberFormat="1" applyFont="1" applyFill="1" applyBorder="1" applyAlignment="1" applyProtection="1">
      <alignment horizontal="right" vertical="center"/>
    </xf>
    <xf numFmtId="3" fontId="134" fillId="14" borderId="13" xfId="3" applyNumberFormat="1" applyFont="1" applyFill="1" applyBorder="1" applyAlignment="1">
      <alignment horizontal="right" vertical="center"/>
    </xf>
    <xf numFmtId="184" fontId="135" fillId="14" borderId="13" xfId="3" applyNumberFormat="1" applyFont="1" applyFill="1" applyBorder="1" applyAlignment="1" applyProtection="1">
      <alignment horizontal="center" vertical="center"/>
    </xf>
    <xf numFmtId="1" fontId="135" fillId="14" borderId="13" xfId="3" applyNumberFormat="1" applyFont="1" applyFill="1" applyBorder="1" applyAlignment="1" applyProtection="1">
      <alignment horizontal="center" vertical="center"/>
      <protection locked="0"/>
    </xf>
    <xf numFmtId="3" fontId="134" fillId="14" borderId="13" xfId="3" applyNumberFormat="1" applyFont="1" applyFill="1" applyBorder="1" applyAlignment="1" applyProtection="1">
      <alignment horizontal="right" vertical="center"/>
      <protection locked="0"/>
    </xf>
    <xf numFmtId="0" fontId="15" fillId="0" borderId="0" xfId="3" applyFont="1" applyBorder="1" applyAlignment="1" applyProtection="1">
      <alignment vertical="center"/>
    </xf>
    <xf numFmtId="176" fontId="15" fillId="0" borderId="0" xfId="3" applyNumberFormat="1" applyFont="1" applyBorder="1" applyAlignment="1" applyProtection="1">
      <alignment vertical="center"/>
    </xf>
    <xf numFmtId="181" fontId="137" fillId="17" borderId="16" xfId="8" quotePrefix="1" applyNumberFormat="1" applyFont="1" applyFill="1" applyBorder="1" applyAlignment="1" applyProtection="1">
      <alignment horizontal="right" vertical="center"/>
    </xf>
    <xf numFmtId="182" fontId="70" fillId="26" borderId="0" xfId="11" quotePrefix="1" applyNumberFormat="1" applyFont="1" applyFill="1" applyBorder="1" applyAlignment="1">
      <alignment horizontal="right"/>
    </xf>
    <xf numFmtId="0" fontId="27" fillId="26" borderId="0" xfId="11" applyFont="1" applyFill="1" applyBorder="1"/>
    <xf numFmtId="0" fontId="27" fillId="26" borderId="0" xfId="11" quotePrefix="1" applyFont="1" applyFill="1" applyBorder="1" applyAlignment="1">
      <alignment horizontal="left"/>
    </xf>
    <xf numFmtId="0" fontId="22" fillId="26" borderId="0" xfId="11" quotePrefix="1" applyFont="1" applyFill="1" applyBorder="1" applyAlignment="1">
      <alignment horizontal="left"/>
    </xf>
    <xf numFmtId="0" fontId="22" fillId="26" borderId="0" xfId="11" applyFont="1" applyFill="1" applyBorder="1"/>
    <xf numFmtId="0" fontId="37" fillId="26" borderId="0" xfId="11" applyFont="1" applyFill="1" applyBorder="1" applyAlignment="1">
      <alignment horizontal="left"/>
    </xf>
    <xf numFmtId="0" fontId="22" fillId="26" borderId="0" xfId="11" applyFont="1" applyFill="1" applyBorder="1" applyAlignment="1">
      <alignment horizontal="left"/>
    </xf>
    <xf numFmtId="0" fontId="29" fillId="26" borderId="0" xfId="11" applyFont="1" applyFill="1" applyBorder="1"/>
    <xf numFmtId="0" fontId="29" fillId="26" borderId="0" xfId="11" quotePrefix="1" applyFont="1" applyFill="1" applyBorder="1" applyAlignment="1">
      <alignment horizontal="left"/>
    </xf>
    <xf numFmtId="0" fontId="22" fillId="26" borderId="0" xfId="8" applyFont="1" applyFill="1" applyBorder="1" applyAlignment="1">
      <alignment horizontal="left"/>
    </xf>
    <xf numFmtId="0" fontId="37" fillId="26" borderId="0" xfId="8" applyFont="1" applyFill="1" applyBorder="1" applyAlignment="1">
      <alignment horizontal="left"/>
    </xf>
    <xf numFmtId="0" fontId="37" fillId="26" borderId="0" xfId="11" quotePrefix="1" applyFont="1" applyFill="1" applyBorder="1" applyAlignment="1">
      <alignment horizontal="left"/>
    </xf>
    <xf numFmtId="0" fontId="29" fillId="26" borderId="0" xfId="11" applyFont="1" applyFill="1" applyBorder="1" applyAlignment="1">
      <alignment horizontal="left"/>
    </xf>
    <xf numFmtId="182" fontId="71" fillId="26" borderId="0" xfId="11" quotePrefix="1" applyNumberFormat="1" applyFont="1" applyFill="1" applyBorder="1" applyAlignment="1">
      <alignment horizontal="right"/>
    </xf>
    <xf numFmtId="0" fontId="37" fillId="26" borderId="0" xfId="11" applyFont="1" applyFill="1" applyBorder="1"/>
    <xf numFmtId="182" fontId="70" fillId="26" borderId="0" xfId="11" applyNumberFormat="1" applyFont="1" applyFill="1" applyBorder="1" applyAlignment="1">
      <alignment horizontal="right"/>
    </xf>
    <xf numFmtId="0" fontId="27" fillId="26" borderId="0" xfId="11" applyFont="1" applyFill="1" applyBorder="1" applyAlignment="1">
      <alignment horizontal="left"/>
    </xf>
    <xf numFmtId="0" fontId="128" fillId="27" borderId="0" xfId="5" applyFill="1"/>
    <xf numFmtId="0" fontId="128" fillId="27" borderId="0" xfId="5" applyFill="1" applyAlignment="1"/>
    <xf numFmtId="0" fontId="128" fillId="14" borderId="0" xfId="5" applyFill="1"/>
    <xf numFmtId="0" fontId="128" fillId="14" borderId="0" xfId="5" applyFill="1" applyAlignment="1"/>
    <xf numFmtId="0" fontId="15" fillId="28" borderId="50" xfId="8" applyFont="1" applyFill="1" applyBorder="1" applyAlignment="1">
      <alignment horizontal="left" vertical="center" wrapText="1" indent="1"/>
    </xf>
    <xf numFmtId="0" fontId="18" fillId="28" borderId="7" xfId="8" quotePrefix="1" applyFont="1" applyFill="1" applyBorder="1" applyAlignment="1">
      <alignment horizontal="right" vertical="center"/>
    </xf>
    <xf numFmtId="179" fontId="152" fillId="28" borderId="22" xfId="8" quotePrefix="1" applyNumberFormat="1" applyFont="1" applyFill="1" applyBorder="1" applyAlignment="1">
      <alignment horizontal="right" vertical="center"/>
    </xf>
    <xf numFmtId="0" fontId="24" fillId="0" borderId="0" xfId="0" quotePrefix="1" applyFont="1" applyAlignment="1">
      <alignment vertical="center"/>
    </xf>
    <xf numFmtId="0" fontId="15" fillId="0" borderId="0" xfId="8" quotePrefix="1" applyNumberFormat="1" applyFont="1" applyFill="1" applyBorder="1" applyAlignment="1">
      <alignment horizontal="right"/>
    </xf>
    <xf numFmtId="0" fontId="2" fillId="0" borderId="9" xfId="0" applyFont="1" applyBorder="1" applyAlignment="1" applyProtection="1">
      <alignment horizontal="center" vertical="center"/>
      <protection locked="0"/>
    </xf>
    <xf numFmtId="0" fontId="0" fillId="0" borderId="60" xfId="0" applyBorder="1" applyAlignment="1" applyProtection="1">
      <alignment vertical="center"/>
      <protection locked="0"/>
    </xf>
    <xf numFmtId="0" fontId="18" fillId="2" borderId="0" xfId="3" applyFont="1" applyFill="1" applyAlignment="1" applyProtection="1">
      <alignment vertical="center" wrapText="1"/>
      <protection locked="0"/>
    </xf>
    <xf numFmtId="0" fontId="17" fillId="0" borderId="0" xfId="3" applyFont="1" applyAlignment="1" applyProtection="1">
      <alignment vertical="center" wrapText="1"/>
      <protection locked="0"/>
    </xf>
    <xf numFmtId="0" fontId="137" fillId="17" borderId="40" xfId="8" applyFont="1" applyFill="1" applyBorder="1" applyAlignment="1" applyProtection="1">
      <alignment vertical="center" wrapText="1"/>
    </xf>
    <xf numFmtId="0" fontId="147" fillId="20" borderId="40" xfId="8" quotePrefix="1" applyFont="1" applyFill="1" applyBorder="1" applyAlignment="1" applyProtection="1">
      <alignment horizontal="left" vertical="center" wrapText="1"/>
    </xf>
    <xf numFmtId="0" fontId="153" fillId="20" borderId="40" xfId="3" applyFont="1" applyFill="1" applyBorder="1" applyAlignment="1" applyProtection="1">
      <alignment horizontal="left" vertical="center" wrapText="1"/>
    </xf>
    <xf numFmtId="0" fontId="122" fillId="12" borderId="40" xfId="8" quotePrefix="1" applyFont="1" applyFill="1" applyBorder="1" applyAlignment="1" applyProtection="1">
      <alignment horizontal="left" vertical="center"/>
    </xf>
    <xf numFmtId="0" fontId="15" fillId="19" borderId="19" xfId="3" applyFont="1" applyFill="1" applyBorder="1" applyAlignment="1" applyProtection="1">
      <alignment horizontal="center" vertical="center"/>
    </xf>
    <xf numFmtId="0" fontId="15" fillId="19" borderId="52" xfId="3" applyFont="1" applyFill="1" applyBorder="1" applyAlignment="1" applyProtection="1">
      <alignment horizontal="center" vertical="center"/>
    </xf>
    <xf numFmtId="0" fontId="0" fillId="19" borderId="52" xfId="0" applyFill="1" applyBorder="1" applyAlignment="1" applyProtection="1">
      <alignment horizontal="center" vertical="center"/>
    </xf>
    <xf numFmtId="0" fontId="0" fillId="19" borderId="73" xfId="0" applyFill="1" applyBorder="1" applyAlignment="1" applyProtection="1">
      <alignment horizontal="center" vertical="center"/>
    </xf>
    <xf numFmtId="0" fontId="15" fillId="0" borderId="0" xfId="3" applyFont="1" applyAlignment="1">
      <alignment horizontal="center" vertical="center" wrapText="1"/>
    </xf>
    <xf numFmtId="0" fontId="17" fillId="0" borderId="0" xfId="3" applyFont="1" applyAlignment="1">
      <alignment horizontal="center" vertical="center" wrapText="1"/>
    </xf>
    <xf numFmtId="0" fontId="154" fillId="14" borderId="55" xfId="3" applyFont="1" applyFill="1" applyBorder="1" applyAlignment="1" applyProtection="1">
      <alignment vertical="center" wrapText="1"/>
    </xf>
    <xf numFmtId="0" fontId="154" fillId="14" borderId="40" xfId="3" applyFont="1" applyFill="1" applyBorder="1" applyAlignment="1" applyProtection="1">
      <alignment vertical="center" wrapText="1"/>
    </xf>
    <xf numFmtId="0" fontId="154" fillId="14" borderId="74" xfId="3" applyFont="1" applyFill="1" applyBorder="1" applyAlignment="1" applyProtection="1">
      <alignment vertical="center" wrapText="1"/>
    </xf>
    <xf numFmtId="0" fontId="139" fillId="17" borderId="55" xfId="3" applyFont="1" applyFill="1" applyBorder="1" applyAlignment="1" applyProtection="1">
      <alignment horizontal="center" vertical="center" wrapText="1"/>
    </xf>
    <xf numFmtId="0" fontId="139" fillId="17" borderId="40" xfId="3" applyFont="1" applyFill="1" applyBorder="1" applyAlignment="1" applyProtection="1">
      <alignment horizontal="center" vertical="center" wrapText="1"/>
    </xf>
    <xf numFmtId="0" fontId="139" fillId="17" borderId="74" xfId="3" applyFont="1" applyFill="1" applyBorder="1" applyAlignment="1" applyProtection="1">
      <alignment horizontal="center" vertical="center" wrapText="1"/>
    </xf>
    <xf numFmtId="0" fontId="15" fillId="29" borderId="19" xfId="3" applyFont="1" applyFill="1" applyBorder="1" applyAlignment="1" applyProtection="1">
      <alignment horizontal="center" vertical="center"/>
    </xf>
    <xf numFmtId="0" fontId="15" fillId="29" borderId="52" xfId="3" applyFont="1" applyFill="1" applyBorder="1" applyAlignment="1" applyProtection="1">
      <alignment horizontal="center" vertical="center"/>
    </xf>
    <xf numFmtId="0" fontId="0" fillId="29" borderId="52" xfId="0" applyFill="1" applyBorder="1" applyAlignment="1" applyProtection="1">
      <alignment horizontal="center" vertical="center"/>
    </xf>
    <xf numFmtId="0" fontId="0" fillId="29" borderId="73" xfId="0" applyFill="1" applyBorder="1" applyAlignment="1" applyProtection="1">
      <alignment horizontal="center" vertical="center"/>
    </xf>
    <xf numFmtId="0" fontId="15" fillId="24" borderId="19" xfId="3" applyFont="1" applyFill="1" applyBorder="1" applyAlignment="1" applyProtection="1">
      <alignment horizontal="center" vertical="center"/>
    </xf>
    <xf numFmtId="0" fontId="15" fillId="24" borderId="52" xfId="3" applyFont="1" applyFill="1" applyBorder="1" applyAlignment="1" applyProtection="1">
      <alignment horizontal="center" vertical="center"/>
    </xf>
    <xf numFmtId="0" fontId="0" fillId="24" borderId="52" xfId="0" applyFill="1" applyBorder="1" applyAlignment="1" applyProtection="1">
      <alignment horizontal="center" vertical="center"/>
    </xf>
    <xf numFmtId="0" fontId="0" fillId="24" borderId="73" xfId="0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39" fillId="17" borderId="55" xfId="3" applyFont="1" applyFill="1" applyBorder="1" applyAlignment="1" applyProtection="1">
      <alignment horizontal="center" vertical="center" wrapText="1"/>
      <protection locked="0"/>
    </xf>
    <xf numFmtId="0" fontId="139" fillId="17" borderId="40" xfId="3" applyFont="1" applyFill="1" applyBorder="1" applyAlignment="1" applyProtection="1">
      <alignment horizontal="center" vertical="center" wrapText="1"/>
      <protection locked="0"/>
    </xf>
    <xf numFmtId="0" fontId="139" fillId="17" borderId="74" xfId="3" applyFont="1" applyFill="1" applyBorder="1" applyAlignment="1" applyProtection="1">
      <alignment horizontal="center" vertical="center" wrapText="1"/>
      <protection locked="0"/>
    </xf>
    <xf numFmtId="0" fontId="122" fillId="12" borderId="40" xfId="8" quotePrefix="1" applyFont="1" applyFill="1" applyBorder="1" applyAlignment="1" applyProtection="1">
      <alignment horizontal="left" vertical="center" wrapText="1"/>
    </xf>
    <xf numFmtId="0" fontId="52" fillId="7" borderId="5" xfId="3" applyFont="1" applyFill="1" applyBorder="1" applyAlignment="1">
      <alignment horizontal="center" vertical="center"/>
    </xf>
    <xf numFmtId="0" fontId="52" fillId="7" borderId="10" xfId="3" applyFont="1" applyFill="1" applyBorder="1" applyAlignment="1">
      <alignment horizontal="center" vertical="center"/>
    </xf>
    <xf numFmtId="0" fontId="18" fillId="0" borderId="5" xfId="3" applyFont="1" applyFill="1" applyBorder="1" applyAlignment="1" applyProtection="1">
      <alignment horizontal="center" vertical="center" wrapText="1"/>
    </xf>
    <xf numFmtId="0" fontId="53" fillId="0" borderId="10" xfId="3" applyFont="1" applyFill="1" applyBorder="1" applyAlignment="1" applyProtection="1">
      <alignment horizontal="center" vertical="center" wrapText="1"/>
    </xf>
    <xf numFmtId="0" fontId="133" fillId="18" borderId="15" xfId="3" applyFont="1" applyFill="1" applyBorder="1" applyAlignment="1" applyProtection="1">
      <alignment horizontal="center" vertical="center"/>
    </xf>
    <xf numFmtId="0" fontId="133" fillId="18" borderId="2" xfId="3" applyFont="1" applyFill="1" applyBorder="1" applyAlignment="1" applyProtection="1">
      <alignment horizontal="center" vertical="center"/>
    </xf>
    <xf numFmtId="0" fontId="133" fillId="18" borderId="38" xfId="3" applyFont="1" applyFill="1" applyBorder="1" applyAlignment="1" applyProtection="1">
      <alignment horizontal="center" vertical="center"/>
    </xf>
    <xf numFmtId="0" fontId="18" fillId="0" borderId="0" xfId="3" applyFont="1" applyAlignment="1">
      <alignment vertical="center" wrapText="1"/>
    </xf>
    <xf numFmtId="0" fontId="17" fillId="0" borderId="0" xfId="3" applyFont="1" applyAlignment="1">
      <alignment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 applyProtection="1">
      <alignment horizontal="center" vertical="center" wrapText="1"/>
    </xf>
    <xf numFmtId="0" fontId="15" fillId="8" borderId="0" xfId="3" applyFont="1" applyFill="1" applyBorder="1" applyAlignment="1">
      <alignment horizontal="left" vertical="center" wrapText="1"/>
    </xf>
    <xf numFmtId="0" fontId="17" fillId="8" borderId="0" xfId="3" applyFont="1" applyFill="1" applyBorder="1" applyAlignment="1">
      <alignment vertical="center" wrapText="1"/>
    </xf>
    <xf numFmtId="0" fontId="18" fillId="8" borderId="0" xfId="3" applyFont="1" applyFill="1" applyBorder="1" applyAlignment="1">
      <alignment vertical="center" wrapText="1"/>
    </xf>
    <xf numFmtId="176" fontId="15" fillId="8" borderId="0" xfId="3" applyNumberFormat="1" applyFont="1" applyFill="1" applyBorder="1" applyAlignment="1">
      <alignment horizontal="left" wrapText="1"/>
    </xf>
    <xf numFmtId="0" fontId="19" fillId="25" borderId="76" xfId="3" applyFont="1" applyFill="1" applyBorder="1" applyAlignment="1">
      <alignment vertical="center" wrapText="1"/>
    </xf>
    <xf numFmtId="0" fontId="28" fillId="25" borderId="76" xfId="3" applyFont="1" applyFill="1" applyBorder="1" applyAlignment="1">
      <alignment vertical="center" wrapText="1"/>
    </xf>
    <xf numFmtId="0" fontId="19" fillId="25" borderId="40" xfId="3" applyFont="1" applyFill="1" applyBorder="1" applyAlignment="1">
      <alignment horizontal="left" vertical="center"/>
    </xf>
    <xf numFmtId="0" fontId="19" fillId="25" borderId="40" xfId="3" applyFont="1" applyFill="1" applyBorder="1" applyAlignment="1">
      <alignment vertical="center" wrapText="1"/>
    </xf>
    <xf numFmtId="0" fontId="28" fillId="25" borderId="40" xfId="3" applyFont="1" applyFill="1" applyBorder="1" applyAlignment="1">
      <alignment vertical="center" wrapText="1"/>
    </xf>
    <xf numFmtId="0" fontId="19" fillId="25" borderId="40" xfId="8" applyFont="1" applyFill="1" applyBorder="1" applyAlignment="1">
      <alignment horizontal="left" vertical="center"/>
    </xf>
    <xf numFmtId="0" fontId="19" fillId="25" borderId="40" xfId="8" applyFont="1" applyFill="1" applyBorder="1" applyAlignment="1">
      <alignment vertical="center" wrapText="1"/>
    </xf>
    <xf numFmtId="0" fontId="19" fillId="25" borderId="23" xfId="8" applyFont="1" applyFill="1" applyBorder="1" applyAlignment="1">
      <alignment horizontal="left" vertical="center"/>
    </xf>
    <xf numFmtId="0" fontId="19" fillId="25" borderId="40" xfId="3" applyFont="1" applyFill="1" applyBorder="1" applyAlignment="1">
      <alignment horizontal="left" vertical="center" wrapText="1"/>
    </xf>
    <xf numFmtId="0" fontId="19" fillId="25" borderId="41" xfId="3" applyFont="1" applyFill="1" applyBorder="1" applyAlignment="1">
      <alignment horizontal="left" vertical="center" wrapText="1"/>
    </xf>
    <xf numFmtId="0" fontId="19" fillId="25" borderId="23" xfId="8" quotePrefix="1" applyFont="1" applyFill="1" applyBorder="1" applyAlignment="1">
      <alignment horizontal="left" vertical="center" wrapText="1"/>
    </xf>
    <xf numFmtId="0" fontId="28" fillId="25" borderId="23" xfId="3" applyFont="1" applyFill="1" applyBorder="1" applyAlignment="1">
      <alignment horizontal="left" vertical="center" wrapText="1"/>
    </xf>
    <xf numFmtId="0" fontId="19" fillId="25" borderId="12" xfId="8" quotePrefix="1" applyFont="1" applyFill="1" applyBorder="1" applyAlignment="1">
      <alignment horizontal="left" vertical="center"/>
    </xf>
    <xf numFmtId="0" fontId="19" fillId="25" borderId="23" xfId="8" applyFont="1" applyFill="1" applyBorder="1" applyAlignment="1">
      <alignment horizontal="left" vertical="center" wrapText="1"/>
    </xf>
    <xf numFmtId="0" fontId="19" fillId="25" borderId="12" xfId="8" applyFont="1" applyFill="1" applyBorder="1" applyAlignment="1">
      <alignment horizontal="left" vertical="center" wrapText="1"/>
    </xf>
    <xf numFmtId="0" fontId="28" fillId="25" borderId="12" xfId="3" applyFont="1" applyFill="1" applyBorder="1" applyAlignment="1">
      <alignment horizontal="left" vertical="center" wrapText="1"/>
    </xf>
    <xf numFmtId="0" fontId="19" fillId="25" borderId="40" xfId="8" applyFont="1" applyFill="1" applyBorder="1" applyAlignment="1">
      <alignment horizontal="left" vertical="center" wrapText="1"/>
    </xf>
    <xf numFmtId="0" fontId="28" fillId="25" borderId="40" xfId="3" applyFont="1" applyFill="1" applyBorder="1" applyAlignment="1">
      <alignment horizontal="left" vertical="center" wrapText="1"/>
    </xf>
    <xf numFmtId="0" fontId="15" fillId="15" borderId="15" xfId="3" applyFont="1" applyFill="1" applyBorder="1" applyAlignment="1" applyProtection="1">
      <alignment horizontal="center" vertical="center"/>
    </xf>
    <xf numFmtId="0" fontId="15" fillId="15" borderId="2" xfId="3" applyFont="1" applyFill="1" applyBorder="1" applyAlignment="1" applyProtection="1">
      <alignment horizontal="center" vertical="center"/>
    </xf>
    <xf numFmtId="0" fontId="15" fillId="15" borderId="38" xfId="3" applyFont="1" applyFill="1" applyBorder="1" applyAlignment="1" applyProtection="1">
      <alignment horizontal="center" vertical="center"/>
    </xf>
    <xf numFmtId="0" fontId="19" fillId="25" borderId="12" xfId="8" applyFont="1" applyFill="1" applyBorder="1" applyAlignment="1">
      <alignment vertical="center" wrapText="1"/>
    </xf>
    <xf numFmtId="0" fontId="19" fillId="25" borderId="40" xfId="8" quotePrefix="1" applyFont="1" applyFill="1" applyBorder="1" applyAlignment="1">
      <alignment horizontal="left" vertical="center" wrapText="1"/>
    </xf>
    <xf numFmtId="0" fontId="19" fillId="17" borderId="40" xfId="3" applyFont="1" applyFill="1" applyBorder="1" applyAlignment="1">
      <alignment horizontal="left" vertical="center"/>
    </xf>
    <xf numFmtId="0" fontId="19" fillId="17" borderId="12" xfId="8" applyFont="1" applyFill="1" applyBorder="1" applyAlignment="1">
      <alignment horizontal="left" vertical="center"/>
    </xf>
    <xf numFmtId="0" fontId="19" fillId="17" borderId="23" xfId="3" applyFont="1" applyFill="1" applyBorder="1" applyAlignment="1">
      <alignment horizontal="left" vertical="center"/>
    </xf>
    <xf numFmtId="0" fontId="53" fillId="0" borderId="6" xfId="3" applyFont="1" applyFill="1" applyBorder="1" applyAlignment="1" applyProtection="1">
      <alignment horizontal="center" vertical="center" wrapText="1"/>
    </xf>
    <xf numFmtId="0" fontId="19" fillId="17" borderId="40" xfId="8" applyFont="1" applyFill="1" applyBorder="1" applyAlignment="1">
      <alignment horizontal="left" vertical="center"/>
    </xf>
    <xf numFmtId="0" fontId="19" fillId="17" borderId="0" xfId="8" quotePrefix="1" applyFont="1" applyFill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9" fillId="17" borderId="23" xfId="3" applyFont="1" applyFill="1" applyBorder="1" applyAlignment="1">
      <alignment horizontal="left"/>
    </xf>
    <xf numFmtId="0" fontId="19" fillId="17" borderId="40" xfId="3" applyFont="1" applyFill="1" applyBorder="1" applyAlignment="1">
      <alignment wrapText="1"/>
    </xf>
    <xf numFmtId="0" fontId="28" fillId="17" borderId="40" xfId="3" applyFont="1" applyFill="1" applyBorder="1" applyAlignment="1">
      <alignment wrapText="1"/>
    </xf>
    <xf numFmtId="0" fontId="19" fillId="17" borderId="12" xfId="3" applyFont="1" applyFill="1" applyBorder="1" applyAlignment="1">
      <alignment horizontal="left" vertical="center"/>
    </xf>
    <xf numFmtId="0" fontId="19" fillId="17" borderId="60" xfId="3" applyFont="1" applyFill="1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15" fillId="18" borderId="19" xfId="3" applyFont="1" applyFill="1" applyBorder="1" applyAlignment="1">
      <alignment horizontal="center" vertical="center"/>
    </xf>
    <xf numFmtId="0" fontId="15" fillId="18" borderId="52" xfId="3" applyFont="1" applyFill="1" applyBorder="1" applyAlignment="1">
      <alignment horizontal="center" vertical="center"/>
    </xf>
    <xf numFmtId="0" fontId="0" fillId="18" borderId="52" xfId="0" applyFill="1" applyBorder="1" applyAlignment="1">
      <alignment horizontal="center" vertical="center"/>
    </xf>
    <xf numFmtId="0" fontId="0" fillId="18" borderId="73" xfId="0" applyFill="1" applyBorder="1" applyAlignment="1">
      <alignment horizontal="center" vertical="center"/>
    </xf>
    <xf numFmtId="0" fontId="19" fillId="17" borderId="76" xfId="8" applyFont="1" applyFill="1" applyBorder="1" applyAlignment="1">
      <alignment vertical="center" wrapText="1"/>
    </xf>
    <xf numFmtId="0" fontId="28" fillId="17" borderId="76" xfId="3" applyFont="1" applyFill="1" applyBorder="1" applyAlignment="1">
      <alignment vertical="center" wrapText="1"/>
    </xf>
    <xf numFmtId="0" fontId="19" fillId="17" borderId="0" xfId="3" applyFont="1" applyFill="1" applyBorder="1" applyAlignment="1">
      <alignment vertical="center" wrapText="1"/>
    </xf>
    <xf numFmtId="0" fontId="28" fillId="17" borderId="37" xfId="3" applyFont="1" applyFill="1" applyBorder="1" applyAlignment="1">
      <alignment vertical="center" wrapText="1"/>
    </xf>
    <xf numFmtId="0" fontId="19" fillId="17" borderId="55" xfId="3" applyFont="1" applyFill="1" applyBorder="1" applyAlignment="1">
      <alignment horizontal="left" vertical="center"/>
    </xf>
    <xf numFmtId="0" fontId="19" fillId="17" borderId="12" xfId="3" applyFont="1" applyFill="1" applyBorder="1" applyAlignment="1">
      <alignment horizontal="left"/>
    </xf>
    <xf numFmtId="0" fontId="19" fillId="17" borderId="49" xfId="3" applyFont="1" applyFill="1" applyBorder="1" applyAlignment="1">
      <alignment horizontal="left" vertical="center"/>
    </xf>
    <xf numFmtId="0" fontId="19" fillId="17" borderId="0" xfId="3" applyFont="1" applyFill="1" applyBorder="1" applyAlignment="1">
      <alignment horizontal="left" vertical="center"/>
    </xf>
    <xf numFmtId="0" fontId="28" fillId="17" borderId="0" xfId="3" applyFont="1" applyFill="1" applyBorder="1" applyAlignment="1">
      <alignment vertical="center" wrapText="1"/>
    </xf>
    <xf numFmtId="0" fontId="19" fillId="17" borderId="40" xfId="3" applyFont="1" applyFill="1" applyBorder="1" applyAlignment="1">
      <alignment horizontal="left"/>
    </xf>
  </cellXfs>
  <cellStyles count="12">
    <cellStyle name="Comma" xfId="1" builtinId="3"/>
    <cellStyle name="Hyperlink 2" xfId="2"/>
    <cellStyle name="Normal" xfId="0" builtinId="0"/>
    <cellStyle name="Normal 2" xfId="3"/>
    <cellStyle name="Normal 3" xfId="4"/>
    <cellStyle name="Normal 3 2" xfId="5"/>
    <cellStyle name="Normal 3 3" xfId="6"/>
    <cellStyle name="Normal 4" xfId="7"/>
    <cellStyle name="Normal_EBK_PROJECT_2001-last" xfId="8"/>
    <cellStyle name="Normal_EBK-2002-draft" xfId="9"/>
    <cellStyle name="Normal_MAKET" xfId="10"/>
    <cellStyle name="Normal_Sheet2" xfId="11"/>
  </cellStyles>
  <dxfs count="1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Boyadzhieva/Desktop/&#1052;&#1072;&#1082;&#1077;&#1090;&#1080;%202013/&#1058;&#1088;&#1080;&#1084;&#1077;&#1089;&#1077;&#1095;&#1077;&#1085;%20&#1086;&#1090;&#1095;&#1077;&#1090;/B3_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Gerasimova/Local%20Settings/Temporary%20Internet%20Files/OLKE/B3_20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KET"/>
      <sheetName val="Otchet"/>
      <sheetName val="Задължения и ангажименти"/>
      <sheetName val="INF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KET"/>
      <sheetName val="Otchet"/>
      <sheetName val="Задължения и ангажименти"/>
      <sheetName val="list"/>
      <sheetName val="INF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\\Minfin-pdc\GUB\TEMP\DKD-0199.xls" TargetMode="External"/><Relationship Id="rId13" Type="http://schemas.openxmlformats.org/officeDocument/2006/relationships/externalLinkPath" Target="file:///\\Minfin-pdc\GUB\TEMP\MK-0199.xls" TargetMode="External"/><Relationship Id="rId18" Type="http://schemas.openxmlformats.org/officeDocument/2006/relationships/externalLinkPath" Target="file:///\\Minfin-pdc\GUB\TEMP\MPPE-0199.xls" TargetMode="External"/><Relationship Id="rId26" Type="http://schemas.openxmlformats.org/officeDocument/2006/relationships/externalLinkPath" Target="file:///\\Minfin-pdc\GUB\TEMP\MVR-0199.xls" TargetMode="External"/><Relationship Id="rId39" Type="http://schemas.openxmlformats.org/officeDocument/2006/relationships/externalLinkPath" Target="file:///\\Minfin-pdc\GUB\TEMP\OBA-0199.xls" TargetMode="External"/><Relationship Id="rId3" Type="http://schemas.openxmlformats.org/officeDocument/2006/relationships/externalLinkPath" Target="file:///\\Minfin-pdc\GUB\TEMP\BNR-0199.xls" TargetMode="External"/><Relationship Id="rId21" Type="http://schemas.openxmlformats.org/officeDocument/2006/relationships/externalLinkPath" Target="file:///\\Minfin-pdc\GUB\TEMP\MT-0199.xls" TargetMode="External"/><Relationship Id="rId34" Type="http://schemas.openxmlformats.org/officeDocument/2006/relationships/externalLinkPath" Target="file:///\\Minfin-pdc\GUB\TEMP\NS-0198.xls" TargetMode="External"/><Relationship Id="rId42" Type="http://schemas.openxmlformats.org/officeDocument/2006/relationships/externalLinkPath" Target="file:///\\Minfin-pdc\GUB\TEMP\SVOCH-0199.xls" TargetMode="External"/><Relationship Id="rId7" Type="http://schemas.openxmlformats.org/officeDocument/2006/relationships/externalLinkPath" Target="file:///\\Minfin-pdc\GUB\TEMP\DFRR-0199.xls" TargetMode="External"/><Relationship Id="rId12" Type="http://schemas.openxmlformats.org/officeDocument/2006/relationships/externalLinkPath" Target="file:///\\Minfin-pdc\GUB\TEMP\MF-0199.xls" TargetMode="External"/><Relationship Id="rId17" Type="http://schemas.openxmlformats.org/officeDocument/2006/relationships/externalLinkPath" Target="file:///\\Minfin-pdc\GUB\TEMP\MP-0199.xls" TargetMode="External"/><Relationship Id="rId25" Type="http://schemas.openxmlformats.org/officeDocument/2006/relationships/externalLinkPath" Target="file:///\\Minfin-pdc\GUB\TEMP\MVnR-0199.xls" TargetMode="External"/><Relationship Id="rId33" Type="http://schemas.openxmlformats.org/officeDocument/2006/relationships/externalLinkPath" Target="file:///\\Minfin-pdc\GUB\TEMP\NRS-0199.xls" TargetMode="External"/><Relationship Id="rId38" Type="http://schemas.openxmlformats.org/officeDocument/2006/relationships/externalLinkPath" Target="file:///\\Minfin-pdc\GUB\TEMP\NZOK-0199.xls" TargetMode="External"/><Relationship Id="rId2" Type="http://schemas.openxmlformats.org/officeDocument/2006/relationships/externalLinkPath" Target="file:///\\Minfin-pdc\GUB\TEMP\BAN-0199.xls" TargetMode="External"/><Relationship Id="rId16" Type="http://schemas.openxmlformats.org/officeDocument/2006/relationships/externalLinkPath" Target="file:///\\Minfin-pdc\GUB\TEMP\MOSV-0199.xls" TargetMode="External"/><Relationship Id="rId20" Type="http://schemas.openxmlformats.org/officeDocument/2006/relationships/externalLinkPath" Target="file:///\\Minfin-pdc\GUB\TEMP\MS-0199.xls" TargetMode="External"/><Relationship Id="rId29" Type="http://schemas.openxmlformats.org/officeDocument/2006/relationships/externalLinkPath" Target="file:///\\Minfin-pdc\GUB\TEMP\NDK-0199.xls" TargetMode="External"/><Relationship Id="rId41" Type="http://schemas.openxmlformats.org/officeDocument/2006/relationships/externalLinkPath" Target="file:///\\Minfin-pdc\GUB\TEMP\SP-0199.xls" TargetMode="External"/><Relationship Id="rId1" Type="http://schemas.openxmlformats.org/officeDocument/2006/relationships/externalLinkPath" Target="file:///\\Minfin-pdc\GUB\TEMP\AP-0199.xls" TargetMode="External"/><Relationship Id="rId6" Type="http://schemas.openxmlformats.org/officeDocument/2006/relationships/externalLinkPath" Target="file:///\\Minfin-pdc\GUB\TEMP\CRB-0199.xls" TargetMode="External"/><Relationship Id="rId11" Type="http://schemas.openxmlformats.org/officeDocument/2006/relationships/externalLinkPath" Target="file:///\\Minfin-pdc\GUB\TEMP\KZK-0199.xls" TargetMode="External"/><Relationship Id="rId24" Type="http://schemas.openxmlformats.org/officeDocument/2006/relationships/externalLinkPath" Target="file:///\\Minfin-pdc\GUB\TEMP\MTT-0199.xls" TargetMode="External"/><Relationship Id="rId32" Type="http://schemas.openxmlformats.org/officeDocument/2006/relationships/externalLinkPath" Target="file:///\\Minfin-pdc\GUB\TEMP\NOI-0199.xls" TargetMode="External"/><Relationship Id="rId37" Type="http://schemas.openxmlformats.org/officeDocument/2006/relationships/externalLinkPath" Target="file:///\\Minfin-pdc\GUB\TEMP\NSRT-0199.xls" TargetMode="External"/><Relationship Id="rId40" Type="http://schemas.openxmlformats.org/officeDocument/2006/relationships/externalLinkPath" Target="file:///\\Minfin-pdc\GUB\TEMP\OBSH-0199.xls" TargetMode="External"/><Relationship Id="rId45" Type="http://schemas.openxmlformats.org/officeDocument/2006/relationships/printerSettings" Target="../printerSettings/printerSettings2.bin"/><Relationship Id="rId5" Type="http://schemas.openxmlformats.org/officeDocument/2006/relationships/externalLinkPath" Target="file:///\\Minfin-pdc\GUB\TEMP\BTA-0199.xls" TargetMode="External"/><Relationship Id="rId15" Type="http://schemas.openxmlformats.org/officeDocument/2006/relationships/externalLinkPath" Target="file:///\\Minfin-pdc\GUB\TEMP\MON-0199.xls" TargetMode="External"/><Relationship Id="rId23" Type="http://schemas.openxmlformats.org/officeDocument/2006/relationships/externalLinkPath" Target="file:///\\Minfin-pdc\GUB\TEMP\MTSP-nsz-0199.xls" TargetMode="External"/><Relationship Id="rId28" Type="http://schemas.openxmlformats.org/officeDocument/2006/relationships/externalLinkPath" Target="file:///\\Minfin-pdc\GUB\TEMP\MZGAR-0199.xls" TargetMode="External"/><Relationship Id="rId36" Type="http://schemas.openxmlformats.org/officeDocument/2006/relationships/externalLinkPath" Target="file:///\\Minfin-pdc\GUB\TEMP\NSO-0199.xls" TargetMode="External"/><Relationship Id="rId10" Type="http://schemas.openxmlformats.org/officeDocument/2006/relationships/externalLinkPath" Target="file:///\\Minfin-pdc\GUB\TEMP\KS-0199.xls" TargetMode="External"/><Relationship Id="rId19" Type="http://schemas.openxmlformats.org/officeDocument/2006/relationships/externalLinkPath" Target="file:///\\Minfin-pdc\GUB\TEMP\MRRB-0199.xls" TargetMode="External"/><Relationship Id="rId31" Type="http://schemas.openxmlformats.org/officeDocument/2006/relationships/externalLinkPath" Target="file:///\\Minfin-pdc\GUB\TEMP\NFB-0199.xls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externalLinkPath" Target="file:///\\Minfin-pdc\GUB\TEMP\BNT-0199.xls" TargetMode="External"/><Relationship Id="rId9" Type="http://schemas.openxmlformats.org/officeDocument/2006/relationships/externalLinkPath" Target="file:///\\Minfin-pdc\GUB\TEMP\DVU-0199.xls" TargetMode="External"/><Relationship Id="rId14" Type="http://schemas.openxmlformats.org/officeDocument/2006/relationships/externalLinkPath" Target="file:///\\Minfin-pdc\GUB\TEMP\MO-0199.xls" TargetMode="External"/><Relationship Id="rId22" Type="http://schemas.openxmlformats.org/officeDocument/2006/relationships/externalLinkPath" Target="file:///\\Minfin-pdc\GUB\TEMP\MTSP-0199.xls" TargetMode="External"/><Relationship Id="rId27" Type="http://schemas.openxmlformats.org/officeDocument/2006/relationships/externalLinkPath" Target="file:///\\Minfin-pdc\GUB\TEMP\MZ-0199.xls" TargetMode="External"/><Relationship Id="rId30" Type="http://schemas.openxmlformats.org/officeDocument/2006/relationships/externalLinkPath" Target="file:///\\Minfin-pdc\GUB\TEMP\NF-0199.xls" TargetMode="External"/><Relationship Id="rId35" Type="http://schemas.openxmlformats.org/officeDocument/2006/relationships/externalLinkPath" Target="file:///\\Minfin-pdc\GUB\TEMP\NSI-0199.xls" TargetMode="External"/><Relationship Id="rId43" Type="http://schemas.openxmlformats.org/officeDocument/2006/relationships/externalLinkPath" Target="file:///\\Minfin-pdc\GUB\TEMP\VSS-0199.xl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U150"/>
  <sheetViews>
    <sheetView tabSelected="1" topLeftCell="A20" zoomScale="60" zoomScaleNormal="60" workbookViewId="0">
      <selection activeCell="F63" sqref="F63"/>
    </sheetView>
  </sheetViews>
  <sheetFormatPr defaultRowHeight="12.75"/>
  <cols>
    <col min="1" max="1" width="5.5703125" style="11" customWidth="1"/>
    <col min="2" max="2" width="105.28515625" style="11" customWidth="1"/>
    <col min="3" max="3" width="67.85546875" style="11" customWidth="1"/>
    <col min="4" max="4" width="26" style="11" hidden="1" customWidth="1"/>
    <col min="5" max="5" width="22" style="13" customWidth="1"/>
    <col min="6" max="8" width="24.28515625" style="13" customWidth="1"/>
    <col min="9" max="9" width="20.5703125" style="11" customWidth="1"/>
    <col min="10" max="10" width="12.85546875" style="11" customWidth="1"/>
    <col min="11" max="11" width="13.7109375" style="11" hidden="1" customWidth="1"/>
    <col min="12" max="12" width="14.42578125" style="11" hidden="1" customWidth="1"/>
    <col min="13" max="13" width="14.42578125" style="11" customWidth="1"/>
    <col min="14" max="14" width="13.42578125" style="11" hidden="1" customWidth="1"/>
    <col min="15" max="15" width="11.140625" style="11" hidden="1" customWidth="1"/>
    <col min="16" max="16" width="11.140625" style="11" customWidth="1"/>
    <col min="17" max="17" width="16.28515625" style="11" hidden="1" customWidth="1"/>
    <col min="18" max="18" width="15" style="11" hidden="1" customWidth="1"/>
    <col min="19" max="19" width="15" style="13" customWidth="1"/>
    <col min="20" max="20" width="15.7109375" style="11" hidden="1" customWidth="1"/>
    <col min="21" max="21" width="15.28515625" style="11" hidden="1" customWidth="1"/>
    <col min="22" max="16384" width="9.140625" style="11"/>
  </cols>
  <sheetData>
    <row r="1" spans="1:21" ht="18">
      <c r="B1" s="12"/>
      <c r="C1" s="12"/>
      <c r="D1" s="12"/>
      <c r="F1" s="14"/>
      <c r="G1" s="14"/>
      <c r="H1" s="14"/>
    </row>
    <row r="2" spans="1:21" ht="15.75">
      <c r="B2" s="12"/>
      <c r="C2" s="12"/>
      <c r="D2" s="12"/>
      <c r="F2" s="15"/>
      <c r="G2" s="15"/>
      <c r="H2" s="15"/>
    </row>
    <row r="3" spans="1:21" ht="21.75" customHeight="1">
      <c r="B3" s="884" t="str">
        <f>BUDGET!B12</f>
        <v>Несебър</v>
      </c>
      <c r="C3" s="885"/>
      <c r="D3" s="885"/>
    </row>
    <row r="4" spans="1:21" ht="15.75">
      <c r="B4" s="9" t="s">
        <v>1500</v>
      </c>
      <c r="C4" s="9"/>
      <c r="D4" s="9"/>
      <c r="E4" s="66"/>
    </row>
    <row r="5" spans="1:21" ht="18" customHeight="1">
      <c r="B5" s="5"/>
      <c r="C5" s="5"/>
      <c r="D5" s="5"/>
    </row>
    <row r="6" spans="1:21" ht="20.25">
      <c r="B6" s="6" t="s">
        <v>1810</v>
      </c>
      <c r="C6" s="6"/>
      <c r="D6" s="6"/>
    </row>
    <row r="7" spans="1:21" ht="29.25" customHeight="1">
      <c r="B7" s="6"/>
      <c r="C7" s="6"/>
      <c r="D7" s="6"/>
    </row>
    <row r="8" spans="1:21" ht="30.75" customHeight="1" thickBot="1">
      <c r="B8" s="16"/>
      <c r="C8" s="16"/>
      <c r="D8" s="16"/>
      <c r="E8" s="17"/>
      <c r="F8" s="17"/>
      <c r="G8" s="17"/>
      <c r="H8" s="17"/>
      <c r="I8" s="17"/>
    </row>
    <row r="9" spans="1:21" ht="30.75" customHeight="1" thickTop="1">
      <c r="B9" s="6"/>
      <c r="C9" s="6"/>
      <c r="D9" s="6"/>
      <c r="E9" s="18"/>
      <c r="F9" s="18"/>
      <c r="G9" s="18"/>
      <c r="H9" s="18"/>
    </row>
    <row r="10" spans="1:21" ht="18.75" thickBot="1">
      <c r="B10" s="7"/>
      <c r="C10" s="7"/>
      <c r="D10" s="7"/>
      <c r="E10" s="13" t="s">
        <v>1563</v>
      </c>
      <c r="G10" s="13" t="s">
        <v>1567</v>
      </c>
      <c r="H10" s="13" t="s">
        <v>1568</v>
      </c>
    </row>
    <row r="11" spans="1:21" ht="23.25" customHeight="1" thickBot="1">
      <c r="B11" s="8" t="s">
        <v>1501</v>
      </c>
      <c r="C11" s="8"/>
      <c r="D11" s="8"/>
      <c r="E11" s="214" t="str">
        <f>BUDGET!F12</f>
        <v>5206</v>
      </c>
      <c r="F11" s="19" t="s">
        <v>1566</v>
      </c>
      <c r="G11" s="213">
        <f>BUDGET!E9</f>
        <v>43101</v>
      </c>
      <c r="H11" s="213">
        <f>BUDGET!F9</f>
        <v>43465</v>
      </c>
      <c r="M11" s="20"/>
      <c r="N11" s="20"/>
      <c r="O11" s="20"/>
      <c r="P11" s="20"/>
    </row>
    <row r="12" spans="1:21" ht="23.25" customHeight="1" thickTop="1" thickBot="1">
      <c r="B12" s="9" t="s">
        <v>1709</v>
      </c>
      <c r="C12" s="215" t="s">
        <v>1556</v>
      </c>
      <c r="D12" s="135"/>
      <c r="E12" s="445">
        <f>BUDGET!E17</f>
        <v>0</v>
      </c>
      <c r="F12" s="19"/>
      <c r="M12" s="20"/>
      <c r="N12" s="20"/>
      <c r="O12" s="20"/>
      <c r="P12" s="20"/>
    </row>
    <row r="13" spans="1:21" ht="23.25" customHeight="1" thickTop="1">
      <c r="B13" s="5"/>
      <c r="C13" s="5"/>
      <c r="D13" s="5"/>
      <c r="E13" s="5"/>
      <c r="F13" s="5"/>
      <c r="G13" s="5"/>
      <c r="H13" s="5"/>
      <c r="M13" s="20"/>
      <c r="N13" s="20"/>
      <c r="O13" s="20"/>
      <c r="P13" s="20"/>
    </row>
    <row r="14" spans="1:21" ht="21.75" customHeight="1" thickBot="1">
      <c r="B14" s="21"/>
      <c r="C14" s="21"/>
      <c r="D14" s="21"/>
      <c r="E14" s="23"/>
      <c r="F14" s="22"/>
      <c r="G14" s="22"/>
      <c r="H14" s="22"/>
      <c r="I14" s="22" t="s">
        <v>1565</v>
      </c>
      <c r="J14" s="24"/>
      <c r="K14" s="21"/>
      <c r="L14" s="21"/>
      <c r="M14" s="20"/>
      <c r="N14" s="20"/>
      <c r="O14" s="20"/>
      <c r="P14" s="20"/>
      <c r="Q14" s="21"/>
      <c r="R14" s="21"/>
      <c r="T14" s="20"/>
      <c r="U14" s="20"/>
    </row>
    <row r="15" spans="1:21" s="25" customFormat="1" ht="16.5" thickBot="1">
      <c r="A15" s="11"/>
      <c r="B15" s="26"/>
      <c r="C15" s="20"/>
      <c r="D15" s="20"/>
      <c r="E15" s="82"/>
      <c r="F15" s="13"/>
      <c r="G15" s="629"/>
      <c r="H15" s="631"/>
      <c r="I15" s="630"/>
      <c r="J15" s="24"/>
      <c r="K15" s="27"/>
      <c r="L15" s="27"/>
      <c r="M15" s="20"/>
      <c r="N15" s="20"/>
      <c r="O15" s="20"/>
      <c r="P15" s="20"/>
      <c r="Q15" s="21"/>
      <c r="R15" s="21"/>
      <c r="S15" s="18"/>
      <c r="T15" s="20"/>
      <c r="U15" s="20"/>
    </row>
    <row r="16" spans="1:21" s="25" customFormat="1" ht="51.75" customHeight="1" thickBot="1">
      <c r="A16" s="11"/>
      <c r="B16" s="28" t="s">
        <v>1558</v>
      </c>
      <c r="C16" s="79" t="s">
        <v>1626</v>
      </c>
      <c r="D16" s="79"/>
      <c r="E16" s="882" t="s">
        <v>1564</v>
      </c>
      <c r="F16" s="883"/>
      <c r="G16" s="625" t="s">
        <v>641</v>
      </c>
      <c r="H16" s="632"/>
      <c r="I16" s="624"/>
      <c r="J16" s="24"/>
      <c r="K16" s="27"/>
      <c r="L16" s="27"/>
      <c r="M16" s="20"/>
      <c r="N16" s="20"/>
      <c r="O16" s="20"/>
      <c r="P16" s="20"/>
      <c r="Q16" s="21"/>
      <c r="R16" s="21"/>
      <c r="S16" s="20"/>
      <c r="T16" s="20"/>
      <c r="U16" s="20"/>
    </row>
    <row r="17" spans="1:21" s="25" customFormat="1" ht="16.5" thickBot="1">
      <c r="A17" s="11"/>
      <c r="B17" s="28" t="s">
        <v>1557</v>
      </c>
      <c r="C17" s="28"/>
      <c r="D17" s="28"/>
      <c r="E17" s="637"/>
      <c r="F17" s="29" t="s">
        <v>1507</v>
      </c>
      <c r="G17" s="85"/>
      <c r="H17" s="86"/>
      <c r="I17" s="86"/>
      <c r="J17" s="24"/>
      <c r="K17" s="27"/>
      <c r="L17" s="27"/>
      <c r="M17" s="20"/>
      <c r="N17" s="20"/>
      <c r="O17" s="20"/>
      <c r="P17" s="20"/>
      <c r="Q17" s="21"/>
      <c r="R17" s="21"/>
      <c r="S17" s="20"/>
      <c r="T17" s="20"/>
      <c r="U17" s="20"/>
    </row>
    <row r="18" spans="1:21" s="25" customFormat="1" ht="16.5" thickBot="1">
      <c r="A18" s="11"/>
      <c r="B18" s="28" t="s">
        <v>1559</v>
      </c>
      <c r="C18" s="28"/>
      <c r="D18" s="28"/>
      <c r="E18" s="637"/>
      <c r="F18" s="29"/>
      <c r="G18" s="633" t="s">
        <v>1505</v>
      </c>
      <c r="H18" s="634" t="s">
        <v>1506</v>
      </c>
      <c r="I18" s="634" t="s">
        <v>1503</v>
      </c>
      <c r="J18" s="24"/>
      <c r="K18" s="27"/>
      <c r="L18" s="27"/>
      <c r="M18" s="20"/>
      <c r="N18" s="20"/>
      <c r="O18" s="20"/>
      <c r="P18" s="20"/>
      <c r="Q18" s="21"/>
      <c r="R18" s="21"/>
      <c r="S18" s="20"/>
      <c r="T18" s="20"/>
      <c r="U18" s="20"/>
    </row>
    <row r="19" spans="1:21" s="25" customFormat="1" ht="16.5" thickBot="1">
      <c r="A19" s="11"/>
      <c r="B19" s="30"/>
      <c r="C19" s="30"/>
      <c r="D19" s="30"/>
      <c r="E19" s="638"/>
      <c r="F19" s="32"/>
      <c r="G19" s="32"/>
      <c r="H19" s="31"/>
      <c r="I19" s="31"/>
      <c r="J19" s="24"/>
      <c r="K19" s="27"/>
      <c r="L19" s="27"/>
      <c r="M19" s="20"/>
      <c r="N19" s="20"/>
      <c r="O19" s="20"/>
      <c r="P19" s="20"/>
      <c r="Q19" s="21"/>
      <c r="R19" s="21"/>
      <c r="S19" s="20"/>
      <c r="T19" s="20"/>
      <c r="U19" s="20"/>
    </row>
    <row r="20" spans="1:21" s="25" customFormat="1" ht="16.5" thickBot="1">
      <c r="A20" s="11"/>
      <c r="B20" s="33"/>
      <c r="C20" s="33"/>
      <c r="D20" s="33"/>
      <c r="E20" s="639"/>
      <c r="F20" s="34" t="s">
        <v>1561</v>
      </c>
      <c r="G20" s="635" t="s">
        <v>1560</v>
      </c>
      <c r="H20" s="636" t="s">
        <v>1560</v>
      </c>
      <c r="I20" s="636" t="s">
        <v>1560</v>
      </c>
      <c r="J20" s="24"/>
      <c r="K20" s="21"/>
      <c r="L20" s="21"/>
      <c r="M20" s="20"/>
      <c r="N20" s="20"/>
      <c r="O20" s="20"/>
      <c r="P20" s="20"/>
      <c r="Q20" s="21"/>
      <c r="R20" s="21"/>
      <c r="S20" s="20"/>
      <c r="T20" s="20"/>
      <c r="U20" s="20"/>
    </row>
    <row r="21" spans="1:21" s="25" customFormat="1" ht="16.5" thickBot="1">
      <c r="A21" s="11"/>
      <c r="B21" s="35"/>
      <c r="C21" s="35"/>
      <c r="D21" s="35"/>
      <c r="E21" s="640"/>
      <c r="F21" s="36"/>
      <c r="G21" s="36"/>
      <c r="H21" s="36"/>
      <c r="I21" s="36"/>
      <c r="J21" s="24"/>
      <c r="K21" s="20"/>
      <c r="L21" s="20"/>
      <c r="M21" s="20"/>
      <c r="N21" s="20"/>
      <c r="O21" s="20"/>
      <c r="P21" s="20"/>
      <c r="Q21" s="21"/>
      <c r="R21" s="21"/>
      <c r="S21" s="20"/>
      <c r="T21" s="20"/>
      <c r="U21" s="20"/>
    </row>
    <row r="22" spans="1:21" s="25" customFormat="1" ht="18.75" thickBot="1">
      <c r="A22" s="87">
        <v>10</v>
      </c>
      <c r="B22" s="88" t="s">
        <v>1597</v>
      </c>
      <c r="C22" s="89" t="s">
        <v>108</v>
      </c>
      <c r="D22" s="37"/>
      <c r="E22" s="641"/>
      <c r="F22" s="120">
        <f t="shared" ref="F22:F53" si="0">+G22+H22+I22</f>
        <v>52128296</v>
      </c>
      <c r="G22" s="120">
        <f>+G23+G25+G36+G37</f>
        <v>0</v>
      </c>
      <c r="H22" s="120">
        <f>+H23+H25+H36+H37</f>
        <v>52128296</v>
      </c>
      <c r="I22" s="120">
        <f>+I23+I25+I36+I37</f>
        <v>0</v>
      </c>
      <c r="J22" s="24"/>
      <c r="K22" s="38"/>
      <c r="L22" s="38"/>
      <c r="M22" s="20"/>
      <c r="N22" s="20"/>
      <c r="O22" s="20"/>
      <c r="P22" s="20"/>
      <c r="Q22" s="21"/>
      <c r="R22" s="21"/>
      <c r="S22" s="20"/>
      <c r="T22" s="20"/>
      <c r="U22" s="20"/>
    </row>
    <row r="23" spans="1:21" s="25" customFormat="1" ht="16.5" thickBot="1">
      <c r="A23" s="87">
        <v>15</v>
      </c>
      <c r="B23" s="90" t="s">
        <v>1596</v>
      </c>
      <c r="C23" s="91" t="s">
        <v>663</v>
      </c>
      <c r="D23" s="39"/>
      <c r="E23" s="642"/>
      <c r="F23" s="121">
        <f t="shared" si="0"/>
        <v>28400000</v>
      </c>
      <c r="G23" s="121">
        <f>BUDGET!F22+BUDGET!F28+BUDGET!F33+BUDGET!F39+BUDGET!F47+BUDGET!F52+BUDGET!F58+BUDGET!F61+BUDGET!F64+BUDGET!F65+BUDGET!F72+BUDGET!F73+BUDGET!F74</f>
        <v>0</v>
      </c>
      <c r="H23" s="121">
        <f>BUDGET!G22+BUDGET!G28+BUDGET!G33+BUDGET!G39+BUDGET!G47+BUDGET!G52+BUDGET!G58+BUDGET!G61+BUDGET!G64+BUDGET!G65+BUDGET!G72+BUDGET!G73+BUDGET!G74</f>
        <v>28400000</v>
      </c>
      <c r="I23" s="121">
        <f>BUDGET!H22+BUDGET!H28+BUDGET!H33+BUDGET!H39+BUDGET!H47+BUDGET!H52+BUDGET!H58+BUDGET!H61+BUDGET!H64+BUDGET!H65+BUDGET!H72+BUDGET!H73+BUDGET!H74</f>
        <v>0</v>
      </c>
      <c r="J23" s="24"/>
      <c r="K23" s="1"/>
      <c r="L23" s="1"/>
      <c r="M23" s="20"/>
      <c r="N23" s="20"/>
      <c r="O23" s="20"/>
      <c r="P23" s="20"/>
      <c r="Q23" s="21"/>
      <c r="R23" s="21"/>
      <c r="S23" s="20"/>
      <c r="T23" s="20"/>
      <c r="U23" s="20"/>
    </row>
    <row r="24" spans="1:21" s="25" customFormat="1" ht="16.5" hidden="1" thickBot="1">
      <c r="A24" s="87"/>
      <c r="B24" s="92" t="s">
        <v>640</v>
      </c>
      <c r="C24" s="92" t="s">
        <v>636</v>
      </c>
      <c r="D24" s="70"/>
      <c r="E24" s="643"/>
      <c r="F24" s="122">
        <f t="shared" si="0"/>
        <v>0</v>
      </c>
      <c r="G24" s="123"/>
      <c r="H24" s="123"/>
      <c r="I24" s="123"/>
      <c r="J24" s="24"/>
      <c r="K24" s="1"/>
      <c r="L24" s="1"/>
      <c r="M24" s="20"/>
      <c r="N24" s="20"/>
      <c r="O24" s="20"/>
      <c r="P24" s="20"/>
      <c r="Q24" s="21"/>
      <c r="R24" s="21"/>
      <c r="S24" s="20"/>
      <c r="T24" s="20"/>
      <c r="U24" s="20"/>
    </row>
    <row r="25" spans="1:21" s="25" customFormat="1" ht="16.5" thickBot="1">
      <c r="A25" s="87">
        <v>20</v>
      </c>
      <c r="B25" s="93" t="s">
        <v>1598</v>
      </c>
      <c r="C25" s="93" t="s">
        <v>1574</v>
      </c>
      <c r="D25" s="74"/>
      <c r="E25" s="641"/>
      <c r="F25" s="120">
        <f t="shared" si="0"/>
        <v>23728296</v>
      </c>
      <c r="G25" s="120">
        <f>+G26+G30+G31+G32+G33</f>
        <v>0</v>
      </c>
      <c r="H25" s="120">
        <f>+H26+H30+H31+H32+H33</f>
        <v>23728296</v>
      </c>
      <c r="I25" s="120">
        <f>+I26+I30+I31+I32+I33</f>
        <v>0</v>
      </c>
      <c r="J25" s="24"/>
      <c r="K25" s="1"/>
      <c r="L25" s="1"/>
      <c r="M25" s="20"/>
      <c r="N25" s="20"/>
      <c r="O25" s="20"/>
      <c r="P25" s="20"/>
      <c r="Q25" s="21"/>
      <c r="R25" s="21"/>
      <c r="S25" s="20"/>
      <c r="T25" s="20"/>
      <c r="U25" s="20"/>
    </row>
    <row r="26" spans="1:21" s="25" customFormat="1" ht="16.5" thickBot="1">
      <c r="A26" s="87">
        <v>25</v>
      </c>
      <c r="B26" s="94" t="s">
        <v>1599</v>
      </c>
      <c r="C26" s="94" t="s">
        <v>1575</v>
      </c>
      <c r="D26" s="70"/>
      <c r="E26" s="643"/>
      <c r="F26" s="123">
        <f t="shared" si="0"/>
        <v>4505000</v>
      </c>
      <c r="G26" s="123">
        <f>BUDGET!F75</f>
        <v>0</v>
      </c>
      <c r="H26" s="123">
        <f>BUDGET!G75</f>
        <v>4505000</v>
      </c>
      <c r="I26" s="123">
        <f>BUDGET!H75</f>
        <v>0</v>
      </c>
      <c r="J26" s="24"/>
      <c r="K26" s="1"/>
      <c r="L26" s="1"/>
      <c r="M26" s="20"/>
      <c r="N26" s="20"/>
      <c r="O26" s="20"/>
      <c r="P26" s="20"/>
      <c r="Q26" s="21"/>
      <c r="R26" s="21"/>
      <c r="S26" s="20"/>
      <c r="T26" s="20"/>
      <c r="U26" s="20"/>
    </row>
    <row r="27" spans="1:21" s="25" customFormat="1" ht="16.5" thickBot="1">
      <c r="A27" s="87">
        <v>26</v>
      </c>
      <c r="B27" s="95" t="s">
        <v>1555</v>
      </c>
      <c r="C27" s="84" t="s">
        <v>642</v>
      </c>
      <c r="D27" s="41"/>
      <c r="E27" s="644"/>
      <c r="F27" s="124">
        <f t="shared" si="0"/>
        <v>0</v>
      </c>
      <c r="G27" s="122">
        <f>BUDGET!F76</f>
        <v>0</v>
      </c>
      <c r="H27" s="122">
        <f>BUDGET!G76</f>
        <v>0</v>
      </c>
      <c r="I27" s="122">
        <f>BUDGET!H76</f>
        <v>0</v>
      </c>
      <c r="J27" s="24"/>
      <c r="K27" s="1"/>
      <c r="L27" s="1"/>
      <c r="M27" s="20"/>
      <c r="N27" s="20"/>
      <c r="O27" s="20"/>
      <c r="P27" s="20"/>
      <c r="Q27" s="21"/>
      <c r="R27" s="21"/>
      <c r="S27" s="20"/>
      <c r="T27" s="20"/>
      <c r="U27" s="20"/>
    </row>
    <row r="28" spans="1:21" s="25" customFormat="1" ht="16.5" thickBot="1">
      <c r="A28" s="87">
        <v>30</v>
      </c>
      <c r="B28" s="92" t="s">
        <v>637</v>
      </c>
      <c r="C28" s="84" t="s">
        <v>643</v>
      </c>
      <c r="D28" s="41"/>
      <c r="E28" s="645"/>
      <c r="F28" s="124">
        <f t="shared" si="0"/>
        <v>3000000</v>
      </c>
      <c r="G28" s="124">
        <f>BUDGET!F78</f>
        <v>0</v>
      </c>
      <c r="H28" s="124">
        <f>BUDGET!G78</f>
        <v>3000000</v>
      </c>
      <c r="I28" s="124">
        <f>BUDGET!H78</f>
        <v>0</v>
      </c>
      <c r="J28" s="24"/>
      <c r="K28" s="1"/>
      <c r="L28" s="1"/>
      <c r="M28" s="20"/>
      <c r="N28" s="20"/>
      <c r="O28" s="20"/>
      <c r="P28" s="20"/>
      <c r="Q28" s="21"/>
      <c r="R28" s="21"/>
      <c r="S28" s="20"/>
      <c r="T28" s="20"/>
      <c r="U28" s="20"/>
    </row>
    <row r="29" spans="1:21" s="25" customFormat="1" ht="16.5" thickBot="1">
      <c r="A29" s="87">
        <v>35</v>
      </c>
      <c r="B29" s="96" t="s">
        <v>1600</v>
      </c>
      <c r="C29" s="84" t="s">
        <v>644</v>
      </c>
      <c r="D29" s="69"/>
      <c r="E29" s="645"/>
      <c r="F29" s="124">
        <f t="shared" si="0"/>
        <v>1500000</v>
      </c>
      <c r="G29" s="124">
        <f>+BUDGET!F79+BUDGET!F80</f>
        <v>0</v>
      </c>
      <c r="H29" s="124">
        <f>+BUDGET!G79+BUDGET!G80</f>
        <v>1500000</v>
      </c>
      <c r="I29" s="124">
        <f>+BUDGET!H79+BUDGET!H80</f>
        <v>0</v>
      </c>
      <c r="J29" s="24"/>
      <c r="K29" s="1"/>
      <c r="L29" s="1"/>
      <c r="M29" s="20"/>
      <c r="N29" s="20"/>
      <c r="O29" s="20"/>
      <c r="P29" s="20"/>
      <c r="Q29" s="21"/>
      <c r="R29" s="21"/>
      <c r="S29" s="20"/>
      <c r="T29" s="20"/>
      <c r="U29" s="20"/>
    </row>
    <row r="30" spans="1:21" s="25" customFormat="1" ht="16.5" thickBot="1">
      <c r="A30" s="87">
        <v>40</v>
      </c>
      <c r="B30" s="96" t="s">
        <v>1601</v>
      </c>
      <c r="C30" s="97" t="s">
        <v>645</v>
      </c>
      <c r="D30" s="69"/>
      <c r="E30" s="645"/>
      <c r="F30" s="124">
        <f t="shared" si="0"/>
        <v>14788437</v>
      </c>
      <c r="G30" s="124">
        <f>BUDGET!F91+BUDGET!F94+BUDGET!F95</f>
        <v>0</v>
      </c>
      <c r="H30" s="124">
        <f>BUDGET!G91+BUDGET!G94+BUDGET!G95</f>
        <v>14788437</v>
      </c>
      <c r="I30" s="124">
        <f>BUDGET!H91+BUDGET!H94+BUDGET!H95</f>
        <v>0</v>
      </c>
      <c r="J30" s="24"/>
      <c r="K30" s="1"/>
      <c r="L30" s="1"/>
      <c r="M30" s="20"/>
      <c r="N30" s="20"/>
      <c r="O30" s="20"/>
      <c r="P30" s="20"/>
      <c r="Q30" s="21"/>
      <c r="R30" s="21"/>
      <c r="S30" s="20"/>
      <c r="T30" s="20"/>
      <c r="U30" s="20"/>
    </row>
    <row r="31" spans="1:21" s="25" customFormat="1" ht="16.5" thickBot="1">
      <c r="A31" s="87">
        <v>45</v>
      </c>
      <c r="B31" s="96" t="s">
        <v>616</v>
      </c>
      <c r="C31" s="96" t="s">
        <v>1576</v>
      </c>
      <c r="D31" s="69"/>
      <c r="E31" s="645"/>
      <c r="F31" s="124">
        <f t="shared" si="0"/>
        <v>1584859</v>
      </c>
      <c r="G31" s="124">
        <f>BUDGET!F109</f>
        <v>0</v>
      </c>
      <c r="H31" s="124">
        <f>BUDGET!G109</f>
        <v>1584859</v>
      </c>
      <c r="I31" s="124">
        <f>BUDGET!H109</f>
        <v>0</v>
      </c>
      <c r="J31" s="24"/>
      <c r="K31" s="1"/>
      <c r="L31" s="1"/>
      <c r="M31" s="20"/>
      <c r="N31" s="20"/>
      <c r="O31" s="20"/>
      <c r="P31" s="20"/>
      <c r="Q31" s="21"/>
      <c r="R31" s="21"/>
      <c r="S31" s="20"/>
      <c r="T31" s="20"/>
      <c r="U31" s="20"/>
    </row>
    <row r="32" spans="1:21" s="25" customFormat="1" ht="16.5" thickBot="1">
      <c r="A32" s="87">
        <v>50</v>
      </c>
      <c r="B32" s="98" t="s">
        <v>617</v>
      </c>
      <c r="C32" s="98" t="s">
        <v>1702</v>
      </c>
      <c r="D32" s="71"/>
      <c r="E32" s="646"/>
      <c r="F32" s="124">
        <f t="shared" si="0"/>
        <v>850000</v>
      </c>
      <c r="G32" s="126">
        <f>BUDGET!F113+BUDGET!F122+BUDGET!F138+BUDGET!F139</f>
        <v>0</v>
      </c>
      <c r="H32" s="126">
        <f>BUDGET!G113+BUDGET!G122+BUDGET!G138+BUDGET!G139</f>
        <v>850000</v>
      </c>
      <c r="I32" s="126">
        <f>BUDGET!H113+BUDGET!H122+BUDGET!H138+BUDGET!H139</f>
        <v>0</v>
      </c>
      <c r="J32" s="24"/>
      <c r="K32" s="1"/>
      <c r="L32" s="1"/>
      <c r="M32" s="20"/>
      <c r="N32" s="20"/>
      <c r="O32" s="20"/>
      <c r="P32" s="20"/>
      <c r="Q32" s="21"/>
      <c r="R32" s="21"/>
      <c r="S32" s="20"/>
      <c r="T32" s="20"/>
      <c r="U32" s="20"/>
    </row>
    <row r="33" spans="1:21" s="25" customFormat="1" ht="16.5" thickBot="1">
      <c r="A33" s="87">
        <v>51</v>
      </c>
      <c r="B33" s="98" t="s">
        <v>1629</v>
      </c>
      <c r="C33" s="117" t="s">
        <v>677</v>
      </c>
      <c r="D33" s="71"/>
      <c r="E33" s="646"/>
      <c r="F33" s="125">
        <f t="shared" si="0"/>
        <v>2000000</v>
      </c>
      <c r="G33" s="126">
        <f>BUDGET!F126</f>
        <v>0</v>
      </c>
      <c r="H33" s="126">
        <f>BUDGET!G126</f>
        <v>2000000</v>
      </c>
      <c r="I33" s="126">
        <f>BUDGET!H126</f>
        <v>0</v>
      </c>
      <c r="J33" s="24"/>
      <c r="K33" s="1"/>
      <c r="L33" s="1"/>
      <c r="M33" s="20"/>
      <c r="N33" s="20"/>
      <c r="O33" s="20"/>
      <c r="P33" s="20"/>
      <c r="Q33" s="21"/>
      <c r="R33" s="21"/>
      <c r="S33" s="20"/>
      <c r="T33" s="20"/>
      <c r="U33" s="20"/>
    </row>
    <row r="34" spans="1:21" s="25" customFormat="1" ht="16.5" hidden="1" thickBot="1">
      <c r="A34" s="87">
        <v>52</v>
      </c>
      <c r="B34" s="95"/>
      <c r="C34" s="98"/>
      <c r="D34" s="71"/>
      <c r="E34" s="646"/>
      <c r="F34" s="120">
        <f t="shared" si="0"/>
        <v>0</v>
      </c>
      <c r="G34" s="126"/>
      <c r="H34" s="126"/>
      <c r="I34" s="126"/>
      <c r="J34" s="24"/>
      <c r="K34" s="1"/>
      <c r="L34" s="1"/>
      <c r="M34" s="20"/>
      <c r="N34" s="20"/>
      <c r="O34" s="20"/>
      <c r="P34" s="20"/>
      <c r="Q34" s="21"/>
      <c r="R34" s="21"/>
      <c r="S34" s="20"/>
      <c r="T34" s="20"/>
      <c r="U34" s="20"/>
    </row>
    <row r="35" spans="1:21" s="25" customFormat="1" ht="16.5" hidden="1" thickBot="1">
      <c r="A35" s="87"/>
      <c r="B35" s="99"/>
      <c r="C35" s="99"/>
      <c r="D35" s="73"/>
      <c r="E35" s="647"/>
      <c r="F35" s="120">
        <f t="shared" si="0"/>
        <v>0</v>
      </c>
      <c r="G35" s="127"/>
      <c r="H35" s="127"/>
      <c r="I35" s="127"/>
      <c r="J35" s="24"/>
      <c r="K35" s="1"/>
      <c r="L35" s="1"/>
      <c r="M35" s="20"/>
      <c r="N35" s="20"/>
      <c r="O35" s="20"/>
      <c r="P35" s="20"/>
      <c r="Q35" s="21"/>
      <c r="R35" s="21"/>
      <c r="S35" s="20"/>
      <c r="T35" s="20"/>
      <c r="U35" s="20"/>
    </row>
    <row r="36" spans="1:21" s="25" customFormat="1" ht="16.5" thickBot="1">
      <c r="A36" s="87">
        <v>60</v>
      </c>
      <c r="B36" s="99" t="s">
        <v>627</v>
      </c>
      <c r="C36" s="99" t="s">
        <v>1577</v>
      </c>
      <c r="D36" s="72"/>
      <c r="E36" s="648"/>
      <c r="F36" s="120">
        <f t="shared" si="0"/>
        <v>0</v>
      </c>
      <c r="G36" s="208">
        <f>+BUDGET!F140</f>
        <v>0</v>
      </c>
      <c r="H36" s="208">
        <f>+BUDGET!G140</f>
        <v>0</v>
      </c>
      <c r="I36" s="208">
        <f>+BUDGET!H140</f>
        <v>0</v>
      </c>
      <c r="J36" s="24"/>
      <c r="K36" s="1"/>
      <c r="L36" s="1"/>
      <c r="M36" s="20"/>
      <c r="N36" s="20"/>
      <c r="O36" s="20"/>
      <c r="P36" s="20"/>
      <c r="Q36" s="21"/>
      <c r="R36" s="21"/>
      <c r="S36" s="20"/>
      <c r="T36" s="20"/>
      <c r="U36" s="20"/>
    </row>
    <row r="37" spans="1:21" s="25" customFormat="1" ht="16.5" thickBot="1">
      <c r="A37" s="87">
        <v>65</v>
      </c>
      <c r="B37" s="100" t="s">
        <v>373</v>
      </c>
      <c r="C37" s="521" t="s">
        <v>109</v>
      </c>
      <c r="D37" s="41"/>
      <c r="E37" s="648"/>
      <c r="F37" s="120">
        <f t="shared" si="0"/>
        <v>0</v>
      </c>
      <c r="G37" s="208">
        <f>BUDGET!F143+BUDGET!F152+BUDGET!F161</f>
        <v>0</v>
      </c>
      <c r="H37" s="208">
        <f>BUDGET!G143+BUDGET!G152+BUDGET!G161</f>
        <v>0</v>
      </c>
      <c r="I37" s="208">
        <f>BUDGET!H143+BUDGET!H152+BUDGET!H161</f>
        <v>0</v>
      </c>
      <c r="J37" s="24"/>
      <c r="K37" s="1"/>
      <c r="L37" s="1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8.75" thickBot="1">
      <c r="A38" s="101">
        <v>70</v>
      </c>
      <c r="B38" s="102" t="s">
        <v>1607</v>
      </c>
      <c r="C38" s="103" t="s">
        <v>1581</v>
      </c>
      <c r="D38" s="37"/>
      <c r="E38" s="649"/>
      <c r="F38" s="125">
        <f t="shared" si="0"/>
        <v>65500000</v>
      </c>
      <c r="G38" s="125">
        <f>SUM(G39:G53)-G44-G46-G51-G52</f>
        <v>10071934</v>
      </c>
      <c r="H38" s="125">
        <f>SUM(H39:H53)-H44-H46-H51-H52</f>
        <v>49562389</v>
      </c>
      <c r="I38" s="125">
        <f>SUM(I39:I53)-I44-I46-I51-I52</f>
        <v>5865677</v>
      </c>
      <c r="J38" s="44"/>
      <c r="K38" s="44"/>
      <c r="L38" s="44"/>
      <c r="M38" s="1"/>
      <c r="N38" s="1"/>
      <c r="O38" s="1"/>
      <c r="P38" s="1"/>
      <c r="Q38" s="2"/>
      <c r="R38" s="2"/>
      <c r="S38" s="24"/>
      <c r="T38" s="44"/>
      <c r="U38" s="44"/>
    </row>
    <row r="39" spans="1:21" ht="15.75">
      <c r="A39" s="101">
        <v>75</v>
      </c>
      <c r="B39" s="104" t="s">
        <v>1621</v>
      </c>
      <c r="C39" s="94" t="s">
        <v>1578</v>
      </c>
      <c r="D39" s="45"/>
      <c r="E39" s="643"/>
      <c r="F39" s="121">
        <f t="shared" si="0"/>
        <v>18571077</v>
      </c>
      <c r="G39" s="123">
        <f>BUDGET!F188</f>
        <v>6576377</v>
      </c>
      <c r="H39" s="123">
        <f>BUDGET!G188</f>
        <v>8925700</v>
      </c>
      <c r="I39" s="123">
        <f>BUDGET!H188</f>
        <v>3069000</v>
      </c>
      <c r="J39" s="44"/>
      <c r="K39" s="44"/>
      <c r="L39" s="44"/>
      <c r="M39" s="44"/>
      <c r="N39" s="44"/>
      <c r="O39" s="44"/>
      <c r="P39" s="44"/>
      <c r="Q39" s="2"/>
      <c r="R39" s="2"/>
      <c r="S39" s="24"/>
      <c r="T39" s="44"/>
      <c r="U39" s="44"/>
    </row>
    <row r="40" spans="1:21" ht="15.75">
      <c r="A40" s="101">
        <v>80</v>
      </c>
      <c r="B40" s="105" t="s">
        <v>1608</v>
      </c>
      <c r="C40" s="92" t="s">
        <v>1579</v>
      </c>
      <c r="D40" s="42"/>
      <c r="E40" s="645"/>
      <c r="F40" s="124">
        <f t="shared" si="0"/>
        <v>1701515</v>
      </c>
      <c r="G40" s="124">
        <f>BUDGET!F191</f>
        <v>600991</v>
      </c>
      <c r="H40" s="124">
        <f>BUDGET!G191</f>
        <v>696750</v>
      </c>
      <c r="I40" s="124">
        <f>BUDGET!H191</f>
        <v>403774</v>
      </c>
      <c r="J40" s="44"/>
      <c r="K40" s="44"/>
      <c r="L40" s="44"/>
      <c r="M40" s="44"/>
      <c r="N40" s="44"/>
      <c r="O40" s="44"/>
      <c r="P40" s="44"/>
      <c r="Q40" s="2"/>
      <c r="R40" s="2"/>
      <c r="S40" s="24"/>
      <c r="T40" s="44"/>
      <c r="U40" s="44"/>
    </row>
    <row r="41" spans="1:21" ht="15.75">
      <c r="A41" s="101">
        <v>85</v>
      </c>
      <c r="B41" s="105" t="s">
        <v>638</v>
      </c>
      <c r="C41" s="92" t="s">
        <v>1630</v>
      </c>
      <c r="D41" s="42"/>
      <c r="E41" s="645"/>
      <c r="F41" s="124">
        <f t="shared" si="0"/>
        <v>4276468</v>
      </c>
      <c r="G41" s="124">
        <f>+BUDGET!F197+BUDGET!F205</f>
        <v>1560768</v>
      </c>
      <c r="H41" s="124">
        <f>+BUDGET!G197+BUDGET!G205</f>
        <v>2057500</v>
      </c>
      <c r="I41" s="124">
        <f>+BUDGET!H197+BUDGET!H205</f>
        <v>658200</v>
      </c>
      <c r="J41" s="44"/>
      <c r="K41" s="44"/>
      <c r="L41" s="44"/>
      <c r="M41" s="44"/>
      <c r="N41" s="44"/>
      <c r="O41" s="44"/>
      <c r="P41" s="44"/>
      <c r="Q41" s="2"/>
      <c r="R41" s="2"/>
      <c r="S41" s="24"/>
      <c r="T41" s="44"/>
      <c r="U41" s="44"/>
    </row>
    <row r="42" spans="1:21" ht="15.75">
      <c r="A42" s="101">
        <v>90</v>
      </c>
      <c r="B42" s="105" t="s">
        <v>1609</v>
      </c>
      <c r="C42" s="92" t="s">
        <v>1117</v>
      </c>
      <c r="D42" s="42"/>
      <c r="E42" s="645"/>
      <c r="F42" s="124">
        <f>+G42+H42+I42</f>
        <v>21023593</v>
      </c>
      <c r="G42" s="124">
        <f>+BUDGET!F206+BUDGET!F224+BUDGET!F273</f>
        <v>1029351</v>
      </c>
      <c r="H42" s="124">
        <f>+BUDGET!G206+BUDGET!G224+BUDGET!G273</f>
        <v>19079539</v>
      </c>
      <c r="I42" s="124">
        <f>+BUDGET!H206+BUDGET!H224+BUDGET!H273</f>
        <v>914703</v>
      </c>
      <c r="J42" s="44"/>
      <c r="K42" s="44"/>
      <c r="L42" s="44"/>
      <c r="M42" s="44"/>
      <c r="N42" s="44"/>
      <c r="O42" s="44"/>
      <c r="P42" s="44"/>
      <c r="Q42" s="2"/>
      <c r="R42" s="2"/>
      <c r="S42" s="24"/>
      <c r="T42" s="44"/>
      <c r="U42" s="44"/>
    </row>
    <row r="43" spans="1:21" ht="15.75">
      <c r="A43" s="101">
        <v>95</v>
      </c>
      <c r="B43" s="105" t="s">
        <v>1610</v>
      </c>
      <c r="C43" s="92" t="s">
        <v>1580</v>
      </c>
      <c r="D43" s="42"/>
      <c r="E43" s="645"/>
      <c r="F43" s="124">
        <f t="shared" si="0"/>
        <v>430000</v>
      </c>
      <c r="G43" s="124">
        <f>+BUDGET!F228+BUDGET!F234+BUDGET!F237+BUDGET!F238+BUDGET!F239+BUDGET!F240+BUDGET!F241</f>
        <v>0</v>
      </c>
      <c r="H43" s="124">
        <f>+BUDGET!G228+BUDGET!G234+BUDGET!G237+BUDGET!G238+BUDGET!G239+BUDGET!G240+BUDGET!G241</f>
        <v>430000</v>
      </c>
      <c r="I43" s="124">
        <f>+BUDGET!H228+BUDGET!H234+BUDGET!H237+BUDGET!H238+BUDGET!H239+BUDGET!H240+BUDGET!H241</f>
        <v>0</v>
      </c>
      <c r="J43" s="44"/>
      <c r="K43" s="44"/>
      <c r="L43" s="44"/>
      <c r="M43" s="44"/>
      <c r="N43" s="44"/>
      <c r="O43" s="44"/>
      <c r="P43" s="44"/>
      <c r="Q43" s="2"/>
      <c r="R43" s="2"/>
      <c r="S43" s="24"/>
      <c r="T43" s="44"/>
      <c r="U43" s="44"/>
    </row>
    <row r="44" spans="1:21" ht="15.75">
      <c r="A44" s="101">
        <v>100</v>
      </c>
      <c r="B44" s="92" t="s">
        <v>1633</v>
      </c>
      <c r="C44" s="92" t="s">
        <v>646</v>
      </c>
      <c r="D44" s="40"/>
      <c r="E44" s="645"/>
      <c r="F44" s="124">
        <f t="shared" si="0"/>
        <v>0</v>
      </c>
      <c r="G44" s="124">
        <f>+BUDGET!F237+BUDGET!F238+BUDGET!F239+BUDGET!F240+BUDGET!F244+BUDGET!F245+BUDGET!E249</f>
        <v>0</v>
      </c>
      <c r="H44" s="124">
        <f>+BUDGET!G237+BUDGET!G238+BUDGET!G239+BUDGET!G240+BUDGET!G244+BUDGET!G245+BUDGET!F249</f>
        <v>0</v>
      </c>
      <c r="I44" s="124">
        <f>+BUDGET!H237+BUDGET!H238+BUDGET!H239+BUDGET!H240+BUDGET!H244+BUDGET!H245+BUDGET!G249</f>
        <v>0</v>
      </c>
      <c r="J44" s="44"/>
      <c r="K44" s="44"/>
      <c r="L44" s="44"/>
      <c r="M44" s="44"/>
      <c r="N44" s="44"/>
      <c r="O44" s="44"/>
      <c r="P44" s="44"/>
      <c r="Q44" s="2"/>
      <c r="R44" s="2"/>
      <c r="S44" s="24"/>
      <c r="T44" s="44"/>
      <c r="U44" s="44"/>
    </row>
    <row r="45" spans="1:21" ht="15.75">
      <c r="A45" s="101">
        <v>105</v>
      </c>
      <c r="B45" s="105" t="s">
        <v>1611</v>
      </c>
      <c r="C45" s="92" t="s">
        <v>1118</v>
      </c>
      <c r="D45" s="42"/>
      <c r="E45" s="645"/>
      <c r="F45" s="124">
        <f t="shared" si="0"/>
        <v>1137647</v>
      </c>
      <c r="G45" s="124">
        <f>+BUDGET!F257+BUDGET!F258+BUDGET!F259+BUDGET!F260</f>
        <v>66947</v>
      </c>
      <c r="H45" s="124">
        <f>+BUDGET!G257+BUDGET!G258+BUDGET!G259+BUDGET!G260</f>
        <v>1070700</v>
      </c>
      <c r="I45" s="124">
        <f>+BUDGET!H257+BUDGET!H258+BUDGET!H259+BUDGET!H260</f>
        <v>0</v>
      </c>
      <c r="J45" s="44"/>
      <c r="K45" s="44"/>
      <c r="L45" s="44"/>
      <c r="M45" s="44"/>
      <c r="N45" s="44"/>
      <c r="O45" s="44"/>
      <c r="P45" s="44"/>
      <c r="Q45" s="2"/>
      <c r="R45" s="2"/>
      <c r="S45" s="24"/>
      <c r="T45" s="44"/>
      <c r="U45" s="44"/>
    </row>
    <row r="46" spans="1:21" ht="15.75">
      <c r="A46" s="101">
        <v>106</v>
      </c>
      <c r="B46" s="92" t="s">
        <v>874</v>
      </c>
      <c r="C46" s="92" t="s">
        <v>880</v>
      </c>
      <c r="D46" s="42"/>
      <c r="E46" s="645"/>
      <c r="F46" s="124">
        <f t="shared" si="0"/>
        <v>106947</v>
      </c>
      <c r="G46" s="124">
        <f>+BUDGET!F258</f>
        <v>66947</v>
      </c>
      <c r="H46" s="124">
        <f>+BUDGET!G258</f>
        <v>40000</v>
      </c>
      <c r="I46" s="124">
        <f>+BUDGET!H258</f>
        <v>0</v>
      </c>
      <c r="J46" s="44"/>
      <c r="K46" s="44"/>
      <c r="L46" s="44"/>
      <c r="M46" s="44"/>
      <c r="N46" s="44"/>
      <c r="O46" s="44"/>
      <c r="P46" s="44"/>
      <c r="Q46" s="2"/>
      <c r="R46" s="2"/>
      <c r="S46" s="24"/>
      <c r="T46" s="44"/>
      <c r="U46" s="44"/>
    </row>
    <row r="47" spans="1:21" ht="15.75">
      <c r="A47" s="101">
        <v>107</v>
      </c>
      <c r="B47" s="92" t="s">
        <v>875</v>
      </c>
      <c r="C47" s="106" t="s">
        <v>664</v>
      </c>
      <c r="D47" s="42"/>
      <c r="E47" s="645"/>
      <c r="F47" s="124">
        <f t="shared" si="0"/>
        <v>1769900</v>
      </c>
      <c r="G47" s="124">
        <f>+BUDGET!F267+BUDGET!F271+BUDGET!F272+BUDGET!F274</f>
        <v>167500</v>
      </c>
      <c r="H47" s="124">
        <f>+BUDGET!G267+BUDGET!G271+BUDGET!G272+BUDGET!G274</f>
        <v>1242400</v>
      </c>
      <c r="I47" s="124">
        <f>+BUDGET!H267+BUDGET!H271+BUDGET!H272+BUDGET!H274</f>
        <v>360000</v>
      </c>
      <c r="J47" s="44"/>
      <c r="K47" s="44"/>
      <c r="L47" s="44"/>
      <c r="M47" s="44"/>
      <c r="N47" s="44"/>
      <c r="O47" s="44"/>
      <c r="P47" s="44"/>
      <c r="Q47" s="2"/>
      <c r="R47" s="2"/>
      <c r="S47" s="24"/>
      <c r="T47" s="44"/>
      <c r="U47" s="44"/>
    </row>
    <row r="48" spans="1:21" ht="15.75">
      <c r="A48" s="101">
        <v>108</v>
      </c>
      <c r="B48" s="92" t="s">
        <v>876</v>
      </c>
      <c r="C48" s="92" t="s">
        <v>665</v>
      </c>
      <c r="D48" s="42"/>
      <c r="E48" s="645"/>
      <c r="F48" s="124">
        <f t="shared" si="0"/>
        <v>16589800</v>
      </c>
      <c r="G48" s="124">
        <f>BUDGET!F277+BUDGET!F278+BUDGET!F286+BUDGET!F289</f>
        <v>70000</v>
      </c>
      <c r="H48" s="124">
        <f>BUDGET!G277+BUDGET!G278+BUDGET!G286+BUDGET!G289</f>
        <v>16059800</v>
      </c>
      <c r="I48" s="124">
        <f>BUDGET!H277+BUDGET!H278+BUDGET!H286+BUDGET!H289</f>
        <v>460000</v>
      </c>
      <c r="J48" s="44"/>
      <c r="K48" s="44"/>
      <c r="L48" s="44"/>
      <c r="M48" s="44"/>
      <c r="N48" s="44"/>
      <c r="O48" s="44"/>
      <c r="P48" s="44"/>
      <c r="Q48" s="2"/>
      <c r="R48" s="2"/>
      <c r="S48" s="24"/>
      <c r="T48" s="44"/>
      <c r="U48" s="44"/>
    </row>
    <row r="49" spans="1:21" ht="15.75">
      <c r="A49" s="101">
        <v>110</v>
      </c>
      <c r="B49" s="92" t="s">
        <v>877</v>
      </c>
      <c r="C49" s="92" t="s">
        <v>666</v>
      </c>
      <c r="D49" s="40"/>
      <c r="E49" s="645"/>
      <c r="F49" s="124">
        <f t="shared" si="0"/>
        <v>0</v>
      </c>
      <c r="G49" s="124">
        <f>+BUDGET!F290</f>
        <v>0</v>
      </c>
      <c r="H49" s="124">
        <f>+BUDGET!G290</f>
        <v>0</v>
      </c>
      <c r="I49" s="124">
        <f>+BUDGET!H290</f>
        <v>0</v>
      </c>
      <c r="J49" s="44"/>
      <c r="K49" s="44"/>
      <c r="L49" s="44"/>
      <c r="M49" s="44"/>
      <c r="N49" s="44"/>
      <c r="O49" s="44"/>
      <c r="P49" s="44"/>
      <c r="Q49" s="2"/>
      <c r="R49" s="2"/>
      <c r="S49" s="24"/>
      <c r="T49" s="44"/>
      <c r="U49" s="44"/>
    </row>
    <row r="50" spans="1:21" ht="15.75">
      <c r="A50" s="101">
        <v>115</v>
      </c>
      <c r="B50" s="105" t="s">
        <v>878</v>
      </c>
      <c r="C50" s="118" t="s">
        <v>1698</v>
      </c>
      <c r="D50" s="40"/>
      <c r="E50" s="645"/>
      <c r="F50" s="124">
        <f t="shared" si="0"/>
        <v>0</v>
      </c>
      <c r="G50" s="124">
        <f>+BUDGET!F295</f>
        <v>0</v>
      </c>
      <c r="H50" s="124">
        <f>+BUDGET!G295</f>
        <v>0</v>
      </c>
      <c r="I50" s="124">
        <f>+BUDGET!H295</f>
        <v>0</v>
      </c>
      <c r="J50" s="44"/>
      <c r="K50" s="44"/>
      <c r="L50" s="44"/>
      <c r="M50" s="44"/>
      <c r="N50" s="44"/>
      <c r="O50" s="44"/>
      <c r="P50" s="44"/>
      <c r="Q50" s="2"/>
      <c r="R50" s="2"/>
      <c r="S50" s="24"/>
      <c r="T50" s="44"/>
      <c r="U50" s="44"/>
    </row>
    <row r="51" spans="1:21" ht="16.5" thickBot="1">
      <c r="A51" s="101">
        <v>120</v>
      </c>
      <c r="B51" s="92" t="s">
        <v>1632</v>
      </c>
      <c r="C51" s="92" t="s">
        <v>647</v>
      </c>
      <c r="D51" s="80"/>
      <c r="E51" s="645"/>
      <c r="F51" s="124">
        <f t="shared" si="0"/>
        <v>0</v>
      </c>
      <c r="G51" s="124">
        <f>BUDGET!F296</f>
        <v>0</v>
      </c>
      <c r="H51" s="124">
        <f>BUDGET!G296</f>
        <v>0</v>
      </c>
      <c r="I51" s="124">
        <f>BUDGET!H296</f>
        <v>0</v>
      </c>
      <c r="J51" s="44"/>
      <c r="K51" s="44"/>
      <c r="L51" s="44"/>
      <c r="M51" s="44"/>
      <c r="N51" s="44"/>
      <c r="O51" s="44"/>
      <c r="P51" s="44"/>
      <c r="Q51" s="2"/>
      <c r="R51" s="2"/>
      <c r="S51" s="24"/>
      <c r="T51" s="44"/>
      <c r="U51" s="44"/>
    </row>
    <row r="52" spans="1:21" ht="16.5" thickBot="1">
      <c r="A52" s="101">
        <v>125</v>
      </c>
      <c r="B52" s="95" t="s">
        <v>675</v>
      </c>
      <c r="C52" s="117" t="s">
        <v>676</v>
      </c>
      <c r="D52" s="62"/>
      <c r="E52" s="645"/>
      <c r="F52" s="124">
        <f t="shared" si="0"/>
        <v>0</v>
      </c>
      <c r="G52" s="124">
        <f>BUDGET!F298</f>
        <v>0</v>
      </c>
      <c r="H52" s="124">
        <f>BUDGET!G298</f>
        <v>0</v>
      </c>
      <c r="I52" s="124">
        <f>BUDGET!H298</f>
        <v>0</v>
      </c>
      <c r="J52" s="44"/>
      <c r="K52" s="44"/>
      <c r="L52" s="44"/>
      <c r="M52" s="44"/>
      <c r="N52" s="44"/>
      <c r="O52" s="44"/>
      <c r="P52" s="44"/>
      <c r="Q52" s="2"/>
      <c r="R52" s="2"/>
      <c r="S52" s="24"/>
      <c r="T52" s="44"/>
      <c r="U52" s="44"/>
    </row>
    <row r="53" spans="1:21" ht="16.5" thickBot="1">
      <c r="A53" s="119">
        <v>127</v>
      </c>
      <c r="B53" s="107" t="s">
        <v>879</v>
      </c>
      <c r="C53" s="107" t="s">
        <v>1631</v>
      </c>
      <c r="D53" s="61"/>
      <c r="E53" s="650"/>
      <c r="F53" s="126">
        <f t="shared" si="0"/>
        <v>0</v>
      </c>
      <c r="G53" s="209">
        <f>+BUDGET!F299</f>
        <v>0</v>
      </c>
      <c r="H53" s="209">
        <f>+BUDGET!G299</f>
        <v>0</v>
      </c>
      <c r="I53" s="209">
        <f>+BUDGET!H299</f>
        <v>0</v>
      </c>
      <c r="J53" s="44"/>
      <c r="K53" s="44"/>
      <c r="L53" s="44"/>
      <c r="M53" s="44"/>
      <c r="N53" s="44"/>
      <c r="O53" s="44"/>
      <c r="P53" s="44"/>
      <c r="Q53" s="2"/>
      <c r="R53" s="2"/>
      <c r="S53" s="24"/>
      <c r="T53" s="44"/>
      <c r="U53" s="44"/>
    </row>
    <row r="54" spans="1:21" ht="18.75" thickBot="1">
      <c r="A54" s="101">
        <v>130</v>
      </c>
      <c r="B54" s="108" t="s">
        <v>110</v>
      </c>
      <c r="C54" s="109" t="s">
        <v>799</v>
      </c>
      <c r="D54" s="47"/>
      <c r="E54" s="641"/>
      <c r="F54" s="127">
        <f t="shared" ref="F54:F85" si="1">+G54+H54+I54</f>
        <v>8477992</v>
      </c>
      <c r="G54" s="120">
        <f>+G55+G56+G60</f>
        <v>9653792</v>
      </c>
      <c r="H54" s="120">
        <f>+H55+H56+H60</f>
        <v>-1175800</v>
      </c>
      <c r="I54" s="120">
        <f>+I55+I56+I60</f>
        <v>0</v>
      </c>
      <c r="J54" s="44"/>
      <c r="K54" s="44"/>
      <c r="L54" s="44"/>
      <c r="M54" s="44"/>
      <c r="N54" s="44"/>
      <c r="O54" s="44"/>
      <c r="P54" s="44"/>
      <c r="Q54" s="2"/>
      <c r="R54" s="2"/>
      <c r="S54" s="24"/>
      <c r="T54" s="44"/>
      <c r="U54" s="44"/>
    </row>
    <row r="55" spans="1:21" ht="15.75">
      <c r="A55" s="101">
        <v>135</v>
      </c>
      <c r="B55" s="105" t="s">
        <v>111</v>
      </c>
      <c r="C55" s="92" t="s">
        <v>1701</v>
      </c>
      <c r="D55" s="42"/>
      <c r="E55" s="651"/>
      <c r="F55" s="123">
        <f t="shared" si="1"/>
        <v>10477992</v>
      </c>
      <c r="G55" s="128">
        <f>+BUDGET!F363+BUDGET!F377+BUDGET!F390</f>
        <v>9653792</v>
      </c>
      <c r="H55" s="128">
        <f>+BUDGET!G363+BUDGET!G377+BUDGET!G390</f>
        <v>824200</v>
      </c>
      <c r="I55" s="128">
        <f>+BUDGET!H363+BUDGET!H377+BUDGET!H390</f>
        <v>0</v>
      </c>
      <c r="J55" s="44"/>
      <c r="K55" s="44"/>
      <c r="L55" s="44"/>
      <c r="M55" s="44"/>
      <c r="N55" s="44"/>
      <c r="O55" s="44"/>
      <c r="P55" s="44"/>
      <c r="Q55" s="2"/>
      <c r="R55" s="2"/>
      <c r="S55" s="24"/>
      <c r="T55" s="44"/>
      <c r="U55" s="44"/>
    </row>
    <row r="56" spans="1:21" ht="15.75">
      <c r="A56" s="101">
        <v>140</v>
      </c>
      <c r="B56" s="105" t="s">
        <v>1612</v>
      </c>
      <c r="C56" s="92" t="s">
        <v>800</v>
      </c>
      <c r="D56" s="42"/>
      <c r="E56" s="651"/>
      <c r="F56" s="124">
        <f t="shared" si="1"/>
        <v>-2000000</v>
      </c>
      <c r="G56" s="128">
        <f>+BUDGET!F385+BUDGET!F393+BUDGET!F398+BUDGET!F401+BUDGET!F404+BUDGET!F407+BUDGET!F408+BUDGET!F411+BUDGET!F424+BUDGET!F425+BUDGET!F426+BUDGET!F427+BUDGET!F428</f>
        <v>0</v>
      </c>
      <c r="H56" s="128">
        <f>+BUDGET!G385+BUDGET!G393+BUDGET!G398+BUDGET!G401+BUDGET!G404+BUDGET!G407+BUDGET!G408+BUDGET!G411+BUDGET!G424+BUDGET!G425+BUDGET!G426+BUDGET!G427+BUDGET!G428</f>
        <v>-2000000</v>
      </c>
      <c r="I56" s="128">
        <f>+BUDGET!H385+BUDGET!H393+BUDGET!H398+BUDGET!H401+BUDGET!H404+BUDGET!H407+BUDGET!H408+BUDGET!H411+BUDGET!H424+BUDGET!H425+BUDGET!H426+BUDGET!H427+BUDGET!H428</f>
        <v>0</v>
      </c>
      <c r="J56" s="44"/>
      <c r="K56" s="44"/>
      <c r="L56" s="44"/>
      <c r="M56" s="44"/>
      <c r="N56" s="44"/>
      <c r="O56" s="44"/>
      <c r="P56" s="44"/>
      <c r="Q56" s="2"/>
      <c r="R56" s="2"/>
      <c r="S56" s="24"/>
      <c r="T56" s="44"/>
      <c r="U56" s="44"/>
    </row>
    <row r="57" spans="1:21" ht="15.75">
      <c r="A57" s="101">
        <v>145</v>
      </c>
      <c r="B57" s="107" t="s">
        <v>639</v>
      </c>
      <c r="C57" s="107" t="s">
        <v>648</v>
      </c>
      <c r="D57" s="42"/>
      <c r="E57" s="651"/>
      <c r="F57" s="124">
        <f t="shared" si="1"/>
        <v>0</v>
      </c>
      <c r="G57" s="128">
        <f>+BUDGET!F424+BUDGET!F425+BUDGET!F426+BUDGET!F427+BUDGET!F428</f>
        <v>0</v>
      </c>
      <c r="H57" s="128">
        <f>+BUDGET!G424+BUDGET!G425+BUDGET!G426+BUDGET!G427+BUDGET!G428</f>
        <v>0</v>
      </c>
      <c r="I57" s="128">
        <f>+BUDGET!H424+BUDGET!H425+BUDGET!H426+BUDGET!H427+BUDGET!H428</f>
        <v>0</v>
      </c>
      <c r="J57" s="44"/>
      <c r="K57" s="44"/>
      <c r="L57" s="44"/>
      <c r="M57" s="44"/>
      <c r="N57" s="44"/>
      <c r="O57" s="44"/>
      <c r="P57" s="44"/>
      <c r="Q57" s="2"/>
      <c r="R57" s="2"/>
      <c r="S57" s="24"/>
      <c r="T57" s="44"/>
      <c r="U57" s="44"/>
    </row>
    <row r="58" spans="1:21" ht="15.75">
      <c r="A58" s="101">
        <v>150</v>
      </c>
      <c r="B58" s="92" t="s">
        <v>1704</v>
      </c>
      <c r="C58" s="92" t="s">
        <v>636</v>
      </c>
      <c r="D58" s="42"/>
      <c r="E58" s="651"/>
      <c r="F58" s="124">
        <f t="shared" si="1"/>
        <v>0</v>
      </c>
      <c r="G58" s="128">
        <f>BUDGET!F407</f>
        <v>0</v>
      </c>
      <c r="H58" s="128">
        <f>BUDGET!G407</f>
        <v>0</v>
      </c>
      <c r="I58" s="128">
        <f>BUDGET!H407</f>
        <v>0</v>
      </c>
      <c r="J58" s="44"/>
      <c r="K58" s="44"/>
      <c r="L58" s="44"/>
      <c r="M58" s="44"/>
      <c r="N58" s="44"/>
      <c r="O58" s="44"/>
      <c r="P58" s="44"/>
      <c r="Q58" s="2"/>
      <c r="R58" s="2"/>
      <c r="S58" s="24"/>
      <c r="T58" s="44"/>
      <c r="U58" s="44"/>
    </row>
    <row r="59" spans="1:21" ht="15.75" hidden="1">
      <c r="A59" s="101">
        <v>160</v>
      </c>
      <c r="B59" s="132"/>
      <c r="C59" s="118"/>
      <c r="D59" s="42"/>
      <c r="E59" s="651"/>
      <c r="F59" s="124">
        <f t="shared" si="1"/>
        <v>0</v>
      </c>
      <c r="G59" s="128"/>
      <c r="H59" s="128"/>
      <c r="I59" s="128"/>
      <c r="J59" s="44"/>
      <c r="K59" s="44"/>
      <c r="L59" s="44"/>
      <c r="M59" s="44"/>
      <c r="N59" s="44"/>
      <c r="O59" s="44"/>
      <c r="P59" s="44"/>
      <c r="Q59" s="2"/>
      <c r="R59" s="2"/>
      <c r="S59" s="24"/>
      <c r="T59" s="44"/>
      <c r="U59" s="44"/>
    </row>
    <row r="60" spans="1:21" ht="16.5" thickBot="1">
      <c r="A60" s="119">
        <v>162</v>
      </c>
      <c r="B60" s="110" t="s">
        <v>1102</v>
      </c>
      <c r="C60" s="111" t="s">
        <v>1582</v>
      </c>
      <c r="D60" s="43"/>
      <c r="E60" s="652"/>
      <c r="F60" s="126">
        <f t="shared" si="1"/>
        <v>0</v>
      </c>
      <c r="G60" s="210">
        <f>BUDGET!F414</f>
        <v>0</v>
      </c>
      <c r="H60" s="210">
        <f>BUDGET!G414</f>
        <v>0</v>
      </c>
      <c r="I60" s="210">
        <f>BUDGET!H414</f>
        <v>0</v>
      </c>
      <c r="J60" s="44"/>
      <c r="K60" s="44"/>
      <c r="L60" s="44"/>
      <c r="M60" s="44"/>
      <c r="N60" s="44"/>
      <c r="O60" s="44"/>
      <c r="P60" s="44"/>
      <c r="Q60" s="2"/>
      <c r="R60" s="2"/>
      <c r="S60" s="24"/>
      <c r="T60" s="44"/>
      <c r="U60" s="44"/>
    </row>
    <row r="61" spans="1:21" ht="18.75" thickBot="1">
      <c r="A61" s="101">
        <v>165</v>
      </c>
      <c r="B61" s="108" t="s">
        <v>798</v>
      </c>
      <c r="C61" s="99" t="s">
        <v>672</v>
      </c>
      <c r="D61" s="62"/>
      <c r="E61" s="648"/>
      <c r="F61" s="127">
        <f t="shared" si="1"/>
        <v>0</v>
      </c>
      <c r="G61" s="208">
        <f>+BUDGET!F250</f>
        <v>0</v>
      </c>
      <c r="H61" s="208">
        <f>+BUDGET!G250</f>
        <v>0</v>
      </c>
      <c r="I61" s="208">
        <f>+BUDGET!H250</f>
        <v>0</v>
      </c>
      <c r="J61" s="44"/>
      <c r="K61" s="44"/>
      <c r="L61" s="44"/>
      <c r="M61" s="44"/>
      <c r="N61" s="44"/>
      <c r="O61" s="44"/>
      <c r="P61" s="44"/>
      <c r="Q61" s="2"/>
      <c r="R61" s="2"/>
      <c r="S61" s="24"/>
      <c r="T61" s="44"/>
      <c r="U61" s="44"/>
    </row>
    <row r="62" spans="1:21" ht="18.75" thickBot="1">
      <c r="A62" s="101">
        <v>175</v>
      </c>
      <c r="B62" s="88" t="s">
        <v>674</v>
      </c>
      <c r="C62" s="103"/>
      <c r="D62" s="47"/>
      <c r="E62" s="641"/>
      <c r="F62" s="661">
        <f>+F22-F38+F54+F61</f>
        <v>-4893712</v>
      </c>
      <c r="G62" s="661">
        <f>+G22-G38+G54+G61</f>
        <v>-418142</v>
      </c>
      <c r="H62" s="661">
        <f>+H22-H38+H54+H61</f>
        <v>1390107</v>
      </c>
      <c r="I62" s="661">
        <f>+I22-I38+I54+I61</f>
        <v>-5865677</v>
      </c>
      <c r="J62" s="44"/>
      <c r="K62" s="44"/>
      <c r="L62" s="44"/>
      <c r="M62" s="44"/>
      <c r="N62" s="44"/>
      <c r="O62" s="44"/>
      <c r="P62" s="44"/>
      <c r="Q62" s="2"/>
      <c r="R62" s="2"/>
      <c r="S62" s="24"/>
      <c r="T62" s="44"/>
      <c r="U62" s="44"/>
    </row>
    <row r="63" spans="1:21" ht="15.75">
      <c r="A63" s="101">
        <v>180</v>
      </c>
      <c r="B63" s="118" t="s">
        <v>209</v>
      </c>
      <c r="C63" s="657"/>
      <c r="D63" s="658"/>
      <c r="E63" s="659"/>
      <c r="F63" s="660" t="str">
        <f>IF(ROUND(F62,0)+ROUND(F64,0)=0,"OK","Неправилен")</f>
        <v>OK</v>
      </c>
      <c r="G63" s="660"/>
      <c r="H63" s="660"/>
      <c r="I63" s="660"/>
      <c r="J63" s="44"/>
      <c r="K63" s="44"/>
      <c r="L63" s="44"/>
      <c r="M63" s="44"/>
      <c r="N63" s="44"/>
      <c r="O63" s="44"/>
      <c r="P63" s="44"/>
      <c r="Q63" s="2"/>
      <c r="R63" s="2"/>
      <c r="S63" s="24"/>
      <c r="T63" s="44"/>
      <c r="U63" s="44"/>
    </row>
    <row r="64" spans="1:21" ht="18.75" thickBot="1">
      <c r="A64" s="101">
        <v>185</v>
      </c>
      <c r="B64" s="88" t="s">
        <v>673</v>
      </c>
      <c r="C64" s="103" t="s">
        <v>1613</v>
      </c>
      <c r="D64" s="47"/>
      <c r="E64" s="653"/>
      <c r="F64" s="125">
        <f t="shared" si="1"/>
        <v>4893712</v>
      </c>
      <c r="G64" s="129">
        <f>SUM(+G66+G74+G75+G82+G83+G84+G87+G88+G89+G90+G91+G92+G93)</f>
        <v>418142</v>
      </c>
      <c r="H64" s="129">
        <f>SUM(+H66+H74+H75+H82+H83+H84+H87+H88+H89+H90+H91+H92+H93)</f>
        <v>4475570</v>
      </c>
      <c r="I64" s="129">
        <f>SUM(+I66+I74+I75+I82+I83+I84+I87+I88+I89+I90+I91+I92+I93)</f>
        <v>0</v>
      </c>
      <c r="J64" s="44"/>
      <c r="K64" s="44"/>
      <c r="L64" s="44"/>
      <c r="M64" s="44"/>
      <c r="N64" s="44"/>
      <c r="O64" s="44"/>
      <c r="P64" s="44"/>
      <c r="Q64" s="2"/>
      <c r="R64" s="2"/>
      <c r="S64" s="24"/>
      <c r="T64" s="44"/>
      <c r="U64" s="44"/>
    </row>
    <row r="65" spans="1:21" ht="15.75">
      <c r="A65" s="101">
        <v>190</v>
      </c>
      <c r="B65" s="112"/>
      <c r="C65" s="112"/>
      <c r="D65" s="76"/>
      <c r="E65" s="654"/>
      <c r="F65" s="131">
        <f t="shared" si="1"/>
        <v>0</v>
      </c>
      <c r="G65" s="130"/>
      <c r="H65" s="130"/>
      <c r="I65" s="130"/>
      <c r="J65" s="44"/>
      <c r="K65" s="44"/>
      <c r="L65" s="44"/>
      <c r="M65" s="44"/>
      <c r="N65" s="44"/>
      <c r="O65" s="44"/>
      <c r="P65" s="44"/>
      <c r="Q65" s="2"/>
      <c r="R65" s="2"/>
      <c r="S65" s="24"/>
      <c r="T65" s="44"/>
      <c r="U65" s="44"/>
    </row>
    <row r="66" spans="1:21" ht="15.75">
      <c r="A66" s="101">
        <v>195</v>
      </c>
      <c r="B66" s="105" t="s">
        <v>1614</v>
      </c>
      <c r="C66" s="92" t="s">
        <v>1634</v>
      </c>
      <c r="D66" s="42"/>
      <c r="E66" s="651"/>
      <c r="F66" s="124">
        <f t="shared" si="1"/>
        <v>0</v>
      </c>
      <c r="G66" s="128">
        <f>SUM(G67:G73)</f>
        <v>0</v>
      </c>
      <c r="H66" s="128">
        <f>SUM(H67:H73)</f>
        <v>0</v>
      </c>
      <c r="I66" s="128">
        <f>SUM(I67:I73)</f>
        <v>0</v>
      </c>
      <c r="J66" s="44"/>
      <c r="K66" s="44"/>
      <c r="L66" s="44"/>
      <c r="M66" s="44"/>
      <c r="N66" s="44"/>
      <c r="O66" s="44"/>
      <c r="P66" s="44"/>
      <c r="Q66" s="2"/>
      <c r="R66" s="2"/>
      <c r="S66" s="24"/>
      <c r="T66" s="44"/>
      <c r="U66" s="44"/>
    </row>
    <row r="67" spans="1:21" ht="15.75">
      <c r="A67" s="101">
        <v>200</v>
      </c>
      <c r="B67" s="92" t="s">
        <v>1615</v>
      </c>
      <c r="C67" s="92" t="s">
        <v>649</v>
      </c>
      <c r="D67" s="40"/>
      <c r="E67" s="651"/>
      <c r="F67" s="124">
        <f t="shared" si="1"/>
        <v>0</v>
      </c>
      <c r="G67" s="128">
        <f>+BUDGET!F484+BUDGET!F485+BUDGET!F488+BUDGET!F489+BUDGET!F492+BUDGET!F493+BUDGET!F497</f>
        <v>0</v>
      </c>
      <c r="H67" s="128">
        <f>+BUDGET!G484+BUDGET!G485+BUDGET!G488+BUDGET!G489+BUDGET!G492+BUDGET!G493+BUDGET!G497</f>
        <v>0</v>
      </c>
      <c r="I67" s="128">
        <f>+BUDGET!H484+BUDGET!H485+BUDGET!H488+BUDGET!H489+BUDGET!H492+BUDGET!H493+BUDGET!H497</f>
        <v>0</v>
      </c>
      <c r="J67" s="44"/>
      <c r="K67" s="44"/>
      <c r="L67" s="44"/>
      <c r="M67" s="44"/>
      <c r="N67" s="44"/>
      <c r="O67" s="44"/>
      <c r="P67" s="44"/>
      <c r="Q67" s="2"/>
      <c r="R67" s="2"/>
      <c r="S67" s="24"/>
      <c r="T67" s="44"/>
      <c r="U67" s="44"/>
    </row>
    <row r="68" spans="1:21" ht="15.75">
      <c r="A68" s="101">
        <v>205</v>
      </c>
      <c r="B68" s="92" t="s">
        <v>1616</v>
      </c>
      <c r="C68" s="92" t="s">
        <v>650</v>
      </c>
      <c r="D68" s="40"/>
      <c r="E68" s="651"/>
      <c r="F68" s="124">
        <f t="shared" si="1"/>
        <v>0</v>
      </c>
      <c r="G68" s="128">
        <f>+BUDGET!F486+BUDGET!F487+BUDGET!F490+BUDGET!F491+BUDGET!F494+BUDGET!F495+BUDGET!F496+BUDGET!F498</f>
        <v>0</v>
      </c>
      <c r="H68" s="128">
        <f>+BUDGET!G486+BUDGET!G487+BUDGET!G490+BUDGET!G491+BUDGET!G494+BUDGET!G495+BUDGET!G496+BUDGET!G498</f>
        <v>0</v>
      </c>
      <c r="I68" s="128">
        <f>+BUDGET!H486+BUDGET!H487+BUDGET!H490+BUDGET!H491+BUDGET!H494+BUDGET!H495+BUDGET!H496+BUDGET!H498</f>
        <v>0</v>
      </c>
      <c r="J68" s="44"/>
      <c r="K68" s="44"/>
      <c r="L68" s="44"/>
      <c r="M68" s="44"/>
      <c r="N68" s="44"/>
      <c r="O68" s="44"/>
      <c r="P68" s="44"/>
      <c r="Q68" s="2"/>
      <c r="R68" s="2"/>
      <c r="S68" s="24"/>
      <c r="T68" s="44"/>
      <c r="U68" s="44"/>
    </row>
    <row r="69" spans="1:21" ht="15.75">
      <c r="A69" s="101">
        <v>210</v>
      </c>
      <c r="B69" s="92" t="s">
        <v>1617</v>
      </c>
      <c r="C69" s="92" t="s">
        <v>1583</v>
      </c>
      <c r="D69" s="40"/>
      <c r="E69" s="651"/>
      <c r="F69" s="124">
        <f t="shared" si="1"/>
        <v>0</v>
      </c>
      <c r="G69" s="128">
        <f>+BUDGET!F499</f>
        <v>0</v>
      </c>
      <c r="H69" s="128">
        <f>+BUDGET!G499</f>
        <v>0</v>
      </c>
      <c r="I69" s="128">
        <f>+BUDGET!H499</f>
        <v>0</v>
      </c>
      <c r="J69" s="44"/>
      <c r="K69" s="44"/>
      <c r="L69" s="44"/>
      <c r="M69" s="44"/>
      <c r="N69" s="44"/>
      <c r="O69" s="44"/>
      <c r="P69" s="44"/>
      <c r="Q69" s="2"/>
      <c r="R69" s="2"/>
      <c r="S69" s="24"/>
      <c r="T69" s="44"/>
      <c r="U69" s="44"/>
    </row>
    <row r="70" spans="1:21" ht="15.75">
      <c r="A70" s="101">
        <v>215</v>
      </c>
      <c r="B70" s="92" t="s">
        <v>1618</v>
      </c>
      <c r="C70" s="92" t="s">
        <v>1584</v>
      </c>
      <c r="D70" s="40"/>
      <c r="E70" s="651"/>
      <c r="F70" s="124">
        <f t="shared" si="1"/>
        <v>0</v>
      </c>
      <c r="G70" s="128">
        <f>+BUDGET!F504</f>
        <v>0</v>
      </c>
      <c r="H70" s="128">
        <f>+BUDGET!G504</f>
        <v>0</v>
      </c>
      <c r="I70" s="128">
        <f>+BUDGET!H504</f>
        <v>0</v>
      </c>
      <c r="J70" s="44"/>
      <c r="K70" s="44"/>
      <c r="L70" s="44"/>
      <c r="M70" s="44"/>
      <c r="N70" s="44"/>
      <c r="O70" s="44"/>
      <c r="P70" s="44"/>
      <c r="Q70" s="2"/>
      <c r="R70" s="2"/>
      <c r="S70" s="24"/>
      <c r="T70" s="44"/>
      <c r="U70" s="44"/>
    </row>
    <row r="71" spans="1:21" ht="15.75">
      <c r="A71" s="101">
        <v>220</v>
      </c>
      <c r="B71" s="92" t="s">
        <v>1619</v>
      </c>
      <c r="C71" s="92" t="s">
        <v>651</v>
      </c>
      <c r="D71" s="40"/>
      <c r="E71" s="651"/>
      <c r="F71" s="124">
        <f t="shared" si="1"/>
        <v>0</v>
      </c>
      <c r="G71" s="128">
        <f>+BUDGET!F544</f>
        <v>0</v>
      </c>
      <c r="H71" s="128">
        <f>+BUDGET!G544</f>
        <v>0</v>
      </c>
      <c r="I71" s="128">
        <f>+BUDGET!H544</f>
        <v>0</v>
      </c>
      <c r="J71" s="44"/>
      <c r="K71" s="44"/>
      <c r="L71" s="44"/>
      <c r="M71" s="44"/>
      <c r="N71" s="44"/>
      <c r="O71" s="44"/>
      <c r="P71" s="44"/>
      <c r="Q71" s="2"/>
      <c r="R71" s="2"/>
      <c r="S71" s="24"/>
      <c r="T71" s="44"/>
      <c r="U71" s="44"/>
    </row>
    <row r="72" spans="1:21" ht="15.75">
      <c r="A72" s="101">
        <v>230</v>
      </c>
      <c r="B72" s="113" t="s">
        <v>662</v>
      </c>
      <c r="C72" s="113" t="s">
        <v>652</v>
      </c>
      <c r="D72" s="67"/>
      <c r="E72" s="651"/>
      <c r="F72" s="124">
        <f t="shared" si="1"/>
        <v>0</v>
      </c>
      <c r="G72" s="128">
        <f>+BUDGET!F583+BUDGET!F584</f>
        <v>0</v>
      </c>
      <c r="H72" s="128">
        <f>+BUDGET!G583+BUDGET!G584</f>
        <v>0</v>
      </c>
      <c r="I72" s="128">
        <f>+BUDGET!H583+BUDGET!H584</f>
        <v>0</v>
      </c>
      <c r="J72" s="44"/>
      <c r="K72" s="44"/>
      <c r="L72" s="44"/>
      <c r="M72" s="44"/>
      <c r="N72" s="44"/>
      <c r="O72" s="44"/>
      <c r="P72" s="44"/>
      <c r="Q72" s="2"/>
      <c r="R72" s="2"/>
      <c r="S72" s="24"/>
      <c r="T72" s="44"/>
      <c r="U72" s="44"/>
    </row>
    <row r="73" spans="1:21" ht="15.75">
      <c r="A73" s="101">
        <v>235</v>
      </c>
      <c r="B73" s="113" t="s">
        <v>1622</v>
      </c>
      <c r="C73" s="113" t="s">
        <v>653</v>
      </c>
      <c r="D73" s="67"/>
      <c r="E73" s="651"/>
      <c r="F73" s="124">
        <f t="shared" si="1"/>
        <v>0</v>
      </c>
      <c r="G73" s="128">
        <f>+BUDGET!F585+BUDGET!F586+BUDGET!F587</f>
        <v>0</v>
      </c>
      <c r="H73" s="128">
        <f>+BUDGET!G585+BUDGET!G586+BUDGET!G587</f>
        <v>0</v>
      </c>
      <c r="I73" s="128">
        <f>+BUDGET!H585+BUDGET!H586+BUDGET!H587</f>
        <v>0</v>
      </c>
      <c r="J73" s="44"/>
      <c r="K73" s="44"/>
      <c r="L73" s="44"/>
      <c r="M73" s="44"/>
      <c r="N73" s="44"/>
      <c r="O73" s="44"/>
      <c r="P73" s="44"/>
      <c r="Q73" s="2"/>
      <c r="R73" s="2"/>
      <c r="S73" s="24"/>
      <c r="T73" s="44"/>
      <c r="U73" s="44"/>
    </row>
    <row r="74" spans="1:21" ht="15.75">
      <c r="A74" s="101">
        <v>240</v>
      </c>
      <c r="B74" s="110" t="s">
        <v>1620</v>
      </c>
      <c r="C74" s="111" t="s">
        <v>1585</v>
      </c>
      <c r="D74" s="61"/>
      <c r="E74" s="651"/>
      <c r="F74" s="124">
        <f t="shared" si="1"/>
        <v>0</v>
      </c>
      <c r="G74" s="128">
        <f>BUDGET!F463</f>
        <v>0</v>
      </c>
      <c r="H74" s="128">
        <f>BUDGET!G463</f>
        <v>0</v>
      </c>
      <c r="I74" s="128">
        <f>BUDGET!H463</f>
        <v>0</v>
      </c>
      <c r="J74" s="44"/>
      <c r="K74" s="44"/>
      <c r="L74" s="44"/>
      <c r="M74" s="44"/>
      <c r="N74" s="44"/>
      <c r="O74" s="44"/>
      <c r="P74" s="44"/>
      <c r="Q74" s="2"/>
      <c r="R74" s="2"/>
      <c r="S74" s="24"/>
      <c r="T74" s="44"/>
      <c r="U74" s="44"/>
    </row>
    <row r="75" spans="1:21" ht="15.75">
      <c r="A75" s="101">
        <v>245</v>
      </c>
      <c r="B75" s="105" t="s">
        <v>1623</v>
      </c>
      <c r="C75" s="92" t="s">
        <v>1635</v>
      </c>
      <c r="D75" s="42"/>
      <c r="E75" s="651"/>
      <c r="F75" s="124">
        <f t="shared" si="1"/>
        <v>0</v>
      </c>
      <c r="G75" s="128">
        <f>SUM(G76:G81)</f>
        <v>0</v>
      </c>
      <c r="H75" s="128">
        <f>SUM(H76:H81)</f>
        <v>0</v>
      </c>
      <c r="I75" s="128">
        <f>SUM(I76:I81)</f>
        <v>0</v>
      </c>
      <c r="J75" s="44"/>
      <c r="K75" s="44"/>
      <c r="L75" s="44"/>
      <c r="M75" s="44"/>
      <c r="N75" s="44"/>
      <c r="O75" s="44"/>
      <c r="P75" s="44"/>
      <c r="Q75" s="2"/>
      <c r="R75" s="2"/>
      <c r="S75" s="24"/>
      <c r="T75" s="44"/>
      <c r="U75" s="44"/>
    </row>
    <row r="76" spans="1:21" ht="15.75">
      <c r="A76" s="101">
        <v>250</v>
      </c>
      <c r="B76" s="92" t="s">
        <v>1624</v>
      </c>
      <c r="C76" s="92" t="s">
        <v>654</v>
      </c>
      <c r="D76" s="40"/>
      <c r="E76" s="651"/>
      <c r="F76" s="124">
        <f t="shared" si="1"/>
        <v>0</v>
      </c>
      <c r="G76" s="128">
        <f>+BUDGET!F468+BUDGET!F471</f>
        <v>0</v>
      </c>
      <c r="H76" s="128">
        <f>+BUDGET!G468+BUDGET!G471</f>
        <v>0</v>
      </c>
      <c r="I76" s="128">
        <f>+BUDGET!H468+BUDGET!H471</f>
        <v>0</v>
      </c>
      <c r="J76" s="44"/>
      <c r="K76" s="44"/>
      <c r="L76" s="44"/>
      <c r="M76" s="44"/>
      <c r="N76" s="44"/>
      <c r="O76" s="44"/>
      <c r="P76" s="44"/>
      <c r="Q76" s="2"/>
      <c r="R76" s="2"/>
      <c r="S76" s="24"/>
      <c r="T76" s="44"/>
      <c r="U76" s="44"/>
    </row>
    <row r="77" spans="1:21" ht="15.75">
      <c r="A77" s="101">
        <v>260</v>
      </c>
      <c r="B77" s="92" t="s">
        <v>1625</v>
      </c>
      <c r="C77" s="92" t="s">
        <v>655</v>
      </c>
      <c r="D77" s="40"/>
      <c r="E77" s="651"/>
      <c r="F77" s="124">
        <f t="shared" si="1"/>
        <v>0</v>
      </c>
      <c r="G77" s="128">
        <f>+BUDGET!F469+BUDGET!F472</f>
        <v>0</v>
      </c>
      <c r="H77" s="128">
        <f>+BUDGET!G469+BUDGET!G472</f>
        <v>0</v>
      </c>
      <c r="I77" s="128">
        <f>+BUDGET!H469+BUDGET!H472</f>
        <v>0</v>
      </c>
      <c r="J77" s="44"/>
      <c r="K77" s="44"/>
      <c r="L77" s="44"/>
      <c r="M77" s="44"/>
      <c r="N77" s="44"/>
      <c r="O77" s="44"/>
      <c r="P77" s="44"/>
      <c r="Q77" s="2"/>
      <c r="R77" s="2"/>
      <c r="S77" s="24"/>
      <c r="T77" s="44"/>
      <c r="U77" s="44"/>
    </row>
    <row r="78" spans="1:21" ht="15.75">
      <c r="A78" s="101">
        <v>265</v>
      </c>
      <c r="B78" s="92" t="s">
        <v>1595</v>
      </c>
      <c r="C78" s="92" t="s">
        <v>656</v>
      </c>
      <c r="D78" s="40"/>
      <c r="E78" s="651"/>
      <c r="F78" s="124">
        <f t="shared" si="1"/>
        <v>0</v>
      </c>
      <c r="G78" s="128">
        <f>BUDGET!F473</f>
        <v>0</v>
      </c>
      <c r="H78" s="128">
        <f>BUDGET!G473</f>
        <v>0</v>
      </c>
      <c r="I78" s="128">
        <f>BUDGET!H473</f>
        <v>0</v>
      </c>
      <c r="J78" s="44"/>
      <c r="K78" s="44"/>
      <c r="L78" s="44"/>
      <c r="M78" s="44"/>
      <c r="N78" s="44"/>
      <c r="O78" s="44"/>
      <c r="P78" s="44"/>
      <c r="Q78" s="2"/>
      <c r="R78" s="2"/>
      <c r="S78" s="24"/>
      <c r="T78" s="44"/>
      <c r="U78" s="44"/>
    </row>
    <row r="79" spans="1:21" ht="15.75" hidden="1">
      <c r="A79" s="101"/>
      <c r="B79" s="92"/>
      <c r="C79" s="92"/>
      <c r="D79" s="40"/>
      <c r="E79" s="651"/>
      <c r="F79" s="124">
        <f t="shared" si="1"/>
        <v>0</v>
      </c>
      <c r="G79" s="128"/>
      <c r="H79" s="128"/>
      <c r="I79" s="128"/>
      <c r="J79" s="44"/>
      <c r="K79" s="44"/>
      <c r="L79" s="44"/>
      <c r="M79" s="44"/>
      <c r="N79" s="44"/>
      <c r="O79" s="44"/>
      <c r="P79" s="44"/>
      <c r="Q79" s="2"/>
      <c r="R79" s="2"/>
      <c r="S79" s="24"/>
      <c r="T79" s="44"/>
      <c r="U79" s="44"/>
    </row>
    <row r="80" spans="1:21" ht="15.75">
      <c r="A80" s="101">
        <v>270</v>
      </c>
      <c r="B80" s="92" t="s">
        <v>1700</v>
      </c>
      <c r="C80" s="92" t="s">
        <v>657</v>
      </c>
      <c r="D80" s="40"/>
      <c r="E80" s="651"/>
      <c r="F80" s="124">
        <f t="shared" si="1"/>
        <v>0</v>
      </c>
      <c r="G80" s="128">
        <f>+BUDGET!F481</f>
        <v>0</v>
      </c>
      <c r="H80" s="128">
        <f>+BUDGET!G481</f>
        <v>0</v>
      </c>
      <c r="I80" s="128">
        <f>+BUDGET!H481</f>
        <v>0</v>
      </c>
      <c r="J80" s="44"/>
      <c r="K80" s="44"/>
      <c r="L80" s="44"/>
      <c r="M80" s="44"/>
      <c r="N80" s="44"/>
      <c r="O80" s="44"/>
      <c r="P80" s="44"/>
      <c r="Q80" s="2"/>
      <c r="R80" s="2"/>
      <c r="S80" s="24"/>
      <c r="T80" s="44"/>
      <c r="U80" s="44"/>
    </row>
    <row r="81" spans="1:21" ht="15.75">
      <c r="A81" s="101">
        <v>275</v>
      </c>
      <c r="B81" s="92" t="s">
        <v>1699</v>
      </c>
      <c r="C81" s="92" t="s">
        <v>658</v>
      </c>
      <c r="D81" s="40"/>
      <c r="E81" s="651"/>
      <c r="F81" s="124">
        <f t="shared" si="1"/>
        <v>0</v>
      </c>
      <c r="G81" s="128">
        <f>+BUDGET!F482</f>
        <v>0</v>
      </c>
      <c r="H81" s="128">
        <f>+BUDGET!G482</f>
        <v>0</v>
      </c>
      <c r="I81" s="128">
        <f>+BUDGET!H482</f>
        <v>0</v>
      </c>
      <c r="J81" s="44"/>
      <c r="K81" s="44"/>
      <c r="L81" s="44"/>
      <c r="M81" s="44"/>
      <c r="N81" s="44"/>
      <c r="O81" s="44"/>
      <c r="P81" s="44"/>
      <c r="Q81" s="2"/>
      <c r="R81" s="2"/>
      <c r="S81" s="24"/>
      <c r="T81" s="44"/>
      <c r="U81" s="44"/>
    </row>
    <row r="82" spans="1:21" ht="15.75">
      <c r="A82" s="101">
        <v>280</v>
      </c>
      <c r="B82" s="105" t="s">
        <v>635</v>
      </c>
      <c r="C82" s="92" t="s">
        <v>1586</v>
      </c>
      <c r="D82" s="42"/>
      <c r="E82" s="651"/>
      <c r="F82" s="124">
        <f t="shared" si="1"/>
        <v>0</v>
      </c>
      <c r="G82" s="128">
        <f>BUDGET!F537</f>
        <v>0</v>
      </c>
      <c r="H82" s="128">
        <f>BUDGET!G537</f>
        <v>0</v>
      </c>
      <c r="I82" s="128">
        <f>BUDGET!H537</f>
        <v>0</v>
      </c>
      <c r="J82" s="44"/>
      <c r="K82" s="44"/>
      <c r="L82" s="44"/>
      <c r="M82" s="44"/>
      <c r="N82" s="44"/>
      <c r="O82" s="44"/>
      <c r="P82" s="44"/>
      <c r="Q82" s="2"/>
      <c r="R82" s="2"/>
      <c r="S82" s="24"/>
      <c r="T82" s="44"/>
      <c r="U82" s="44"/>
    </row>
    <row r="83" spans="1:21" ht="15.75">
      <c r="A83" s="101">
        <v>285</v>
      </c>
      <c r="B83" s="105" t="s">
        <v>1594</v>
      </c>
      <c r="C83" s="92" t="s">
        <v>1587</v>
      </c>
      <c r="D83" s="42"/>
      <c r="E83" s="651"/>
      <c r="F83" s="124">
        <f t="shared" si="1"/>
        <v>0</v>
      </c>
      <c r="G83" s="128">
        <f>BUDGET!F538</f>
        <v>0</v>
      </c>
      <c r="H83" s="128">
        <f>BUDGET!G538</f>
        <v>0</v>
      </c>
      <c r="I83" s="128">
        <f>BUDGET!H538</f>
        <v>0</v>
      </c>
      <c r="J83" s="44"/>
      <c r="K83" s="44"/>
      <c r="L83" s="44"/>
      <c r="M83" s="44"/>
      <c r="N83" s="44"/>
      <c r="O83" s="44"/>
      <c r="P83" s="44"/>
      <c r="Q83" s="2"/>
      <c r="R83" s="2"/>
      <c r="S83" s="24"/>
      <c r="T83" s="44"/>
      <c r="U83" s="44"/>
    </row>
    <row r="84" spans="1:21" ht="15.75">
      <c r="A84" s="101">
        <v>290</v>
      </c>
      <c r="B84" s="105" t="s">
        <v>1593</v>
      </c>
      <c r="C84" s="92" t="s">
        <v>376</v>
      </c>
      <c r="D84" s="42"/>
      <c r="E84" s="651"/>
      <c r="F84" s="124">
        <f t="shared" si="1"/>
        <v>-3471001</v>
      </c>
      <c r="G84" s="128">
        <f>+G85+G86</f>
        <v>-53437</v>
      </c>
      <c r="H84" s="128">
        <f>+H85+H86</f>
        <v>-3417564</v>
      </c>
      <c r="I84" s="128">
        <f>+I85+I86</f>
        <v>0</v>
      </c>
      <c r="J84" s="44"/>
      <c r="K84" s="44"/>
      <c r="L84" s="44"/>
      <c r="M84" s="44"/>
      <c r="N84" s="44"/>
      <c r="O84" s="44"/>
      <c r="P84" s="44"/>
      <c r="Q84" s="2"/>
      <c r="R84" s="2"/>
      <c r="S84" s="24"/>
      <c r="T84" s="44"/>
      <c r="U84" s="44"/>
    </row>
    <row r="85" spans="1:21" ht="15.75">
      <c r="A85" s="101">
        <v>295</v>
      </c>
      <c r="B85" s="92" t="s">
        <v>1592</v>
      </c>
      <c r="C85" s="92" t="s">
        <v>377</v>
      </c>
      <c r="D85" s="42"/>
      <c r="E85" s="651"/>
      <c r="F85" s="124">
        <f t="shared" si="1"/>
        <v>-3417564</v>
      </c>
      <c r="G85" s="128">
        <f>+BUDGET!F505+BUDGET!F514+BUDGET!F518+BUDGET!F545</f>
        <v>0</v>
      </c>
      <c r="H85" s="128">
        <f>+BUDGET!G505+BUDGET!G514+BUDGET!G518+BUDGET!G545</f>
        <v>-3417564</v>
      </c>
      <c r="I85" s="128">
        <f>+BUDGET!H505+BUDGET!H514+BUDGET!H518+BUDGET!H545</f>
        <v>0</v>
      </c>
      <c r="J85" s="44"/>
      <c r="K85" s="44"/>
      <c r="L85" s="44"/>
      <c r="M85" s="44"/>
      <c r="N85" s="44"/>
      <c r="O85" s="44"/>
      <c r="P85" s="44"/>
      <c r="Q85" s="2"/>
      <c r="R85" s="2"/>
      <c r="S85" s="24"/>
      <c r="T85" s="44"/>
      <c r="U85" s="44"/>
    </row>
    <row r="86" spans="1:21" ht="15.75">
      <c r="A86" s="101">
        <v>300</v>
      </c>
      <c r="B86" s="92" t="s">
        <v>1627</v>
      </c>
      <c r="C86" s="92" t="s">
        <v>114</v>
      </c>
      <c r="D86" s="68"/>
      <c r="E86" s="651"/>
      <c r="F86" s="124">
        <f t="shared" ref="F86:F94" si="2">+G86+H86+I86</f>
        <v>-53437</v>
      </c>
      <c r="G86" s="128">
        <f>+BUDGET!F523+BUDGET!F526+BUDGET!F546</f>
        <v>-53437</v>
      </c>
      <c r="H86" s="128">
        <f>+BUDGET!G523+BUDGET!G526+BUDGET!G546</f>
        <v>0</v>
      </c>
      <c r="I86" s="128">
        <f>+BUDGET!H523+BUDGET!H526+BUDGET!H546</f>
        <v>0</v>
      </c>
      <c r="J86" s="44"/>
      <c r="K86" s="44"/>
      <c r="L86" s="44"/>
      <c r="M86" s="44"/>
      <c r="N86" s="44"/>
      <c r="O86" s="44"/>
      <c r="P86" s="44"/>
      <c r="Q86" s="2"/>
      <c r="R86" s="2"/>
      <c r="S86" s="24"/>
      <c r="T86" s="44"/>
      <c r="U86" s="44"/>
    </row>
    <row r="87" spans="1:21" ht="16.5" thickBot="1">
      <c r="A87" s="101">
        <v>310</v>
      </c>
      <c r="B87" s="114" t="s">
        <v>1103</v>
      </c>
      <c r="C87" s="107" t="s">
        <v>1588</v>
      </c>
      <c r="D87" s="77"/>
      <c r="E87" s="655"/>
      <c r="F87" s="120">
        <f t="shared" si="2"/>
        <v>0</v>
      </c>
      <c r="G87" s="211">
        <f>BUDGET!F533</f>
        <v>0</v>
      </c>
      <c r="H87" s="211">
        <f>BUDGET!G533</f>
        <v>0</v>
      </c>
      <c r="I87" s="211">
        <f>BUDGET!H533</f>
        <v>0</v>
      </c>
      <c r="J87" s="44"/>
      <c r="K87" s="44"/>
      <c r="L87" s="44"/>
      <c r="M87" s="44"/>
      <c r="N87" s="44"/>
      <c r="O87" s="44"/>
      <c r="P87" s="44"/>
      <c r="Q87" s="2"/>
      <c r="R87" s="2"/>
      <c r="S87" s="24"/>
      <c r="T87" s="44"/>
      <c r="U87" s="44"/>
    </row>
    <row r="88" spans="1:21" ht="16.5" thickBot="1">
      <c r="A88" s="101">
        <v>320</v>
      </c>
      <c r="B88" s="115" t="s">
        <v>1591</v>
      </c>
      <c r="C88" s="90" t="s">
        <v>659</v>
      </c>
      <c r="D88" s="78"/>
      <c r="E88" s="656"/>
      <c r="F88" s="120">
        <f t="shared" si="2"/>
        <v>8364713</v>
      </c>
      <c r="G88" s="212">
        <f>+BUDGET!F569+BUDGET!F570+BUDGET!F571+BUDGET!F572+BUDGET!F573+BUDGET!F574</f>
        <v>471579</v>
      </c>
      <c r="H88" s="212">
        <f>+BUDGET!G569+BUDGET!G570+BUDGET!G571+BUDGET!G572+BUDGET!G573+BUDGET!G574</f>
        <v>7893134</v>
      </c>
      <c r="I88" s="212">
        <f>+BUDGET!H569+BUDGET!H570+BUDGET!H571+BUDGET!H572+BUDGET!H573+BUDGET!H574</f>
        <v>0</v>
      </c>
      <c r="J88" s="44"/>
      <c r="K88" s="44"/>
      <c r="L88" s="44"/>
      <c r="M88" s="44"/>
      <c r="N88" s="44"/>
      <c r="O88" s="44"/>
      <c r="P88" s="44"/>
      <c r="Q88" s="2"/>
      <c r="R88" s="2"/>
      <c r="S88" s="24"/>
      <c r="T88" s="44"/>
      <c r="U88" s="44"/>
    </row>
    <row r="89" spans="1:21" ht="16.5" thickBot="1">
      <c r="A89" s="101">
        <v>330</v>
      </c>
      <c r="B89" s="116" t="s">
        <v>1590</v>
      </c>
      <c r="C89" s="116" t="s">
        <v>660</v>
      </c>
      <c r="D89" s="75"/>
      <c r="E89" s="647"/>
      <c r="F89" s="120">
        <f t="shared" si="2"/>
        <v>0</v>
      </c>
      <c r="G89" s="127">
        <f>+BUDGET!F575+BUDGET!F576+BUDGET!F577+BUDGET!F578+BUDGET!F579+BUDGET!F580+BUDGET!F581</f>
        <v>0</v>
      </c>
      <c r="H89" s="127">
        <f>+BUDGET!G575+BUDGET!G576+BUDGET!G577+BUDGET!G578+BUDGET!G579+BUDGET!G580+BUDGET!G581</f>
        <v>0</v>
      </c>
      <c r="I89" s="127">
        <f>+BUDGET!H575+BUDGET!H576+BUDGET!H577+BUDGET!H578+BUDGET!H579+BUDGET!H580+BUDGET!H581</f>
        <v>0</v>
      </c>
      <c r="J89" s="44"/>
      <c r="K89" s="44"/>
      <c r="L89" s="44"/>
      <c r="M89" s="44"/>
      <c r="N89" s="44"/>
      <c r="O89" s="44"/>
      <c r="P89" s="44"/>
      <c r="Q89" s="2"/>
      <c r="R89" s="2"/>
      <c r="S89" s="24"/>
      <c r="T89" s="44"/>
      <c r="U89" s="44"/>
    </row>
    <row r="90" spans="1:21" ht="16.5" thickBot="1">
      <c r="A90" s="101">
        <v>335</v>
      </c>
      <c r="B90" s="93" t="s">
        <v>1589</v>
      </c>
      <c r="C90" s="93" t="s">
        <v>661</v>
      </c>
      <c r="D90" s="81"/>
      <c r="E90" s="641"/>
      <c r="F90" s="120">
        <f t="shared" si="2"/>
        <v>0</v>
      </c>
      <c r="G90" s="120">
        <f>+BUDGET!F582</f>
        <v>0</v>
      </c>
      <c r="H90" s="120">
        <f>+BUDGET!G582</f>
        <v>0</v>
      </c>
      <c r="I90" s="120">
        <f>+BUDGET!H582</f>
        <v>0</v>
      </c>
      <c r="J90" s="44"/>
      <c r="K90" s="44"/>
      <c r="L90" s="44"/>
      <c r="M90" s="44"/>
      <c r="N90" s="44"/>
      <c r="O90" s="44"/>
      <c r="P90" s="44"/>
      <c r="Q90" s="2"/>
      <c r="R90" s="2"/>
      <c r="S90" s="24"/>
      <c r="T90" s="44"/>
      <c r="U90" s="44"/>
    </row>
    <row r="91" spans="1:21" ht="16.5" thickBot="1">
      <c r="A91" s="101">
        <v>340</v>
      </c>
      <c r="B91" s="100" t="s">
        <v>667</v>
      </c>
      <c r="C91" s="90" t="s">
        <v>668</v>
      </c>
      <c r="D91" s="74"/>
      <c r="E91" s="641"/>
      <c r="F91" s="120">
        <f t="shared" si="2"/>
        <v>0</v>
      </c>
      <c r="G91" s="120">
        <f>+BUDGET!F589+BUDGET!F590</f>
        <v>0</v>
      </c>
      <c r="H91" s="120">
        <f>+BUDGET!G589+BUDGET!G590</f>
        <v>0</v>
      </c>
      <c r="I91" s="120">
        <f>+BUDGET!H589+BUDGET!H590</f>
        <v>0</v>
      </c>
      <c r="J91" s="44"/>
      <c r="K91" s="44"/>
      <c r="L91" s="44"/>
      <c r="M91" s="44"/>
      <c r="N91" s="44"/>
      <c r="O91" s="44"/>
      <c r="P91" s="44"/>
      <c r="Q91" s="2"/>
      <c r="R91" s="2"/>
      <c r="S91" s="24"/>
      <c r="T91" s="44"/>
      <c r="U91" s="44"/>
    </row>
    <row r="92" spans="1:21" ht="16.5" thickBot="1">
      <c r="A92" s="101">
        <v>345</v>
      </c>
      <c r="B92" s="100" t="s">
        <v>669</v>
      </c>
      <c r="C92" s="116" t="s">
        <v>670</v>
      </c>
      <c r="D92" s="74"/>
      <c r="E92" s="641"/>
      <c r="F92" s="120">
        <f t="shared" si="2"/>
        <v>0</v>
      </c>
      <c r="G92" s="120">
        <f>+BUDGET!F591+BUDGET!F592</f>
        <v>0</v>
      </c>
      <c r="H92" s="120">
        <f>+BUDGET!G591+BUDGET!G592</f>
        <v>0</v>
      </c>
      <c r="I92" s="120">
        <f>+BUDGET!H591+BUDGET!H592</f>
        <v>0</v>
      </c>
      <c r="J92" s="44"/>
      <c r="K92" s="44"/>
      <c r="L92" s="44"/>
      <c r="M92" s="44"/>
      <c r="N92" s="44"/>
      <c r="O92" s="44"/>
      <c r="P92" s="44"/>
      <c r="Q92" s="2"/>
      <c r="R92" s="2"/>
      <c r="S92" s="24"/>
      <c r="T92" s="44"/>
      <c r="U92" s="44"/>
    </row>
    <row r="93" spans="1:21" ht="16.5" thickBot="1">
      <c r="A93" s="101">
        <v>350</v>
      </c>
      <c r="B93" s="100" t="s">
        <v>671</v>
      </c>
      <c r="C93" s="100" t="s">
        <v>1628</v>
      </c>
      <c r="D93" s="74"/>
      <c r="E93" s="641"/>
      <c r="F93" s="120">
        <f t="shared" si="2"/>
        <v>0</v>
      </c>
      <c r="G93" s="120">
        <f>BUDGET!F593</f>
        <v>0</v>
      </c>
      <c r="H93" s="120">
        <f>BUDGET!G593</f>
        <v>0</v>
      </c>
      <c r="I93" s="120">
        <f>BUDGET!H593</f>
        <v>0</v>
      </c>
      <c r="J93" s="44"/>
      <c r="K93" s="44"/>
      <c r="L93" s="44"/>
      <c r="M93" s="44"/>
      <c r="N93" s="44"/>
      <c r="O93" s="44"/>
      <c r="P93" s="44"/>
      <c r="Q93" s="2"/>
      <c r="R93" s="2"/>
      <c r="S93" s="24"/>
      <c r="T93" s="44"/>
      <c r="U93" s="44"/>
    </row>
    <row r="94" spans="1:21" ht="16.5" thickBot="1">
      <c r="A94" s="101">
        <v>355</v>
      </c>
      <c r="B94" s="100" t="s">
        <v>882</v>
      </c>
      <c r="C94" s="100" t="s">
        <v>881</v>
      </c>
      <c r="D94" s="74"/>
      <c r="E94" s="641"/>
      <c r="F94" s="120">
        <f t="shared" si="2"/>
        <v>0</v>
      </c>
      <c r="G94" s="120">
        <f>+BUDGET!F596</f>
        <v>0</v>
      </c>
      <c r="H94" s="120">
        <f>+BUDGET!G596</f>
        <v>0</v>
      </c>
      <c r="I94" s="120">
        <f>+BUDGET!H596</f>
        <v>0</v>
      </c>
      <c r="J94" s="44"/>
      <c r="K94" s="44"/>
      <c r="L94" s="44"/>
      <c r="M94" s="44"/>
      <c r="N94" s="44"/>
      <c r="O94" s="44"/>
      <c r="P94" s="44"/>
      <c r="Q94" s="2"/>
      <c r="R94" s="2"/>
      <c r="S94" s="24"/>
      <c r="T94" s="44"/>
      <c r="U94" s="44"/>
    </row>
    <row r="95" spans="1:21" ht="16.5" hidden="1" thickBot="1">
      <c r="B95" s="63" t="s">
        <v>1569</v>
      </c>
      <c r="C95" s="63"/>
      <c r="D95" s="63"/>
      <c r="E95" s="60"/>
      <c r="F95" s="60"/>
      <c r="G95" s="60"/>
      <c r="H95" s="60"/>
      <c r="I95" s="48"/>
      <c r="J95" s="44"/>
      <c r="K95" s="44"/>
      <c r="L95" s="44"/>
      <c r="M95" s="44"/>
      <c r="N95" s="44"/>
      <c r="O95" s="44"/>
      <c r="P95" s="44"/>
      <c r="Q95" s="2"/>
      <c r="R95" s="2"/>
      <c r="S95" s="24"/>
      <c r="T95" s="44"/>
      <c r="U95" s="44"/>
    </row>
    <row r="96" spans="1:21" ht="16.5" hidden="1" thickBot="1">
      <c r="B96" s="63" t="s">
        <v>1570</v>
      </c>
      <c r="C96" s="63"/>
      <c r="D96" s="63"/>
      <c r="E96" s="59"/>
      <c r="F96" s="59"/>
      <c r="G96" s="59"/>
      <c r="H96" s="59"/>
      <c r="I96" s="48"/>
      <c r="J96" s="44"/>
      <c r="K96" s="44"/>
      <c r="L96" s="44"/>
      <c r="M96" s="44"/>
      <c r="N96" s="44"/>
      <c r="O96" s="44"/>
      <c r="P96" s="44"/>
      <c r="Q96" s="2"/>
      <c r="R96" s="2"/>
      <c r="S96" s="24"/>
      <c r="T96" s="44"/>
      <c r="U96" s="44"/>
    </row>
    <row r="97" spans="2:21" ht="16.5" hidden="1" thickBot="1">
      <c r="B97" s="63" t="s">
        <v>1571</v>
      </c>
      <c r="C97" s="63"/>
      <c r="D97" s="63"/>
      <c r="E97" s="60"/>
      <c r="F97" s="60"/>
      <c r="G97" s="60"/>
      <c r="H97" s="60"/>
      <c r="I97" s="48"/>
      <c r="J97" s="44"/>
      <c r="K97" s="44"/>
      <c r="L97" s="44"/>
      <c r="M97" s="44"/>
      <c r="N97" s="44"/>
      <c r="O97" s="44"/>
      <c r="P97" s="44"/>
      <c r="Q97" s="2"/>
      <c r="R97" s="2"/>
      <c r="S97" s="24"/>
      <c r="T97" s="44"/>
      <c r="U97" s="44"/>
    </row>
    <row r="98" spans="2:21" ht="16.5" hidden="1" thickBot="1">
      <c r="B98" s="49" t="s">
        <v>1572</v>
      </c>
      <c r="C98" s="64"/>
      <c r="D98" s="64"/>
      <c r="E98" s="60"/>
      <c r="F98" s="60"/>
      <c r="G98" s="60"/>
      <c r="H98" s="60"/>
      <c r="I98" s="48"/>
      <c r="J98" s="44"/>
      <c r="K98" s="44"/>
      <c r="L98" s="44"/>
      <c r="M98" s="44"/>
      <c r="N98" s="44"/>
      <c r="O98" s="44"/>
      <c r="P98" s="44"/>
      <c r="Q98" s="2"/>
      <c r="R98" s="2"/>
      <c r="S98" s="24"/>
      <c r="T98" s="44"/>
      <c r="U98" s="44"/>
    </row>
    <row r="99" spans="2:21" ht="16.5" hidden="1" thickBot="1">
      <c r="B99" s="49"/>
      <c r="C99" s="49"/>
      <c r="D99" s="49"/>
      <c r="E99" s="3"/>
      <c r="F99" s="3"/>
      <c r="G99" s="3"/>
      <c r="H99" s="3"/>
      <c r="I99" s="46"/>
      <c r="J99" s="1"/>
      <c r="K99" s="1"/>
      <c r="L99" s="1"/>
      <c r="M99" s="1"/>
      <c r="N99" s="1"/>
      <c r="O99" s="1"/>
      <c r="P99" s="1"/>
      <c r="Q99" s="2"/>
      <c r="R99" s="2"/>
      <c r="S99" s="24"/>
      <c r="T99" s="1"/>
      <c r="U99" s="1"/>
    </row>
    <row r="100" spans="2:21" ht="16.5" hidden="1" thickBot="1">
      <c r="B100" s="64" t="s">
        <v>1573</v>
      </c>
      <c r="C100" s="64"/>
      <c r="D100" s="64"/>
      <c r="E100" s="65"/>
      <c r="F100" s="65"/>
      <c r="G100" s="65"/>
      <c r="H100" s="65"/>
      <c r="I100" s="46"/>
      <c r="J100" s="1"/>
      <c r="K100" s="1"/>
      <c r="L100" s="1"/>
      <c r="M100" s="1"/>
      <c r="N100" s="1"/>
      <c r="O100" s="1"/>
      <c r="P100" s="1"/>
      <c r="Q100" s="2"/>
      <c r="R100" s="2"/>
      <c r="S100" s="24"/>
      <c r="T100" s="1"/>
      <c r="U100" s="1"/>
    </row>
    <row r="101" spans="2:21" ht="16.5" hidden="1" thickBot="1">
      <c r="B101" s="63" t="s">
        <v>1571</v>
      </c>
      <c r="C101" s="63"/>
      <c r="D101" s="63"/>
      <c r="E101" s="3"/>
      <c r="F101" s="4"/>
      <c r="G101" s="4"/>
      <c r="H101" s="4"/>
      <c r="I101" s="46"/>
      <c r="J101" s="1"/>
      <c r="K101" s="1"/>
      <c r="L101" s="1"/>
      <c r="M101" s="1"/>
      <c r="N101" s="1"/>
      <c r="O101" s="1"/>
      <c r="P101" s="1"/>
      <c r="Q101" s="2"/>
      <c r="R101" s="2"/>
      <c r="S101" s="24"/>
      <c r="T101" s="1"/>
      <c r="U101" s="1"/>
    </row>
    <row r="102" spans="2:21" ht="16.5" hidden="1" thickBot="1">
      <c r="B102" s="49" t="s">
        <v>1572</v>
      </c>
      <c r="C102" s="49"/>
      <c r="D102" s="49"/>
      <c r="E102" s="3"/>
      <c r="F102" s="4"/>
      <c r="G102" s="4"/>
      <c r="H102" s="4"/>
      <c r="I102" s="10"/>
      <c r="J102" s="1"/>
      <c r="K102" s="1"/>
      <c r="L102" s="1"/>
      <c r="M102" s="1"/>
      <c r="N102" s="1"/>
      <c r="O102" s="1"/>
      <c r="P102" s="1"/>
      <c r="Q102" s="2"/>
      <c r="R102" s="2"/>
      <c r="S102" s="24"/>
      <c r="T102" s="1"/>
      <c r="U102" s="1"/>
    </row>
    <row r="103" spans="2:21" ht="15.75" hidden="1">
      <c r="B103" s="51"/>
      <c r="C103" s="51"/>
      <c r="D103" s="51"/>
      <c r="E103" s="53"/>
      <c r="F103" s="53"/>
      <c r="G103" s="53"/>
      <c r="H103" s="53"/>
      <c r="I103" s="10"/>
      <c r="J103" s="1"/>
      <c r="K103" s="1"/>
      <c r="L103" s="1"/>
      <c r="M103" s="1"/>
      <c r="N103" s="1"/>
      <c r="O103" s="1"/>
      <c r="P103" s="1"/>
      <c r="Q103" s="2"/>
      <c r="R103" s="2"/>
      <c r="S103" s="24"/>
      <c r="T103" s="1"/>
      <c r="U103" s="1"/>
    </row>
    <row r="104" spans="2:21" ht="15.75" hidden="1">
      <c r="B104" s="51"/>
      <c r="C104" s="51"/>
      <c r="D104" s="51"/>
      <c r="E104" s="53"/>
      <c r="F104" s="53"/>
      <c r="G104" s="53"/>
      <c r="H104" s="53"/>
      <c r="I104" s="10"/>
      <c r="J104" s="1"/>
      <c r="K104" s="1"/>
      <c r="L104" s="1"/>
      <c r="M104" s="1"/>
      <c r="N104" s="1"/>
      <c r="O104" s="1"/>
      <c r="P104" s="1"/>
      <c r="Q104" s="2"/>
      <c r="R104" s="2"/>
      <c r="S104" s="24"/>
      <c r="T104" s="1"/>
      <c r="U104" s="1"/>
    </row>
    <row r="105" spans="2:21" ht="15.75" hidden="1">
      <c r="B105" s="51"/>
      <c r="C105" s="51"/>
      <c r="D105" s="51"/>
      <c r="E105" s="53"/>
      <c r="F105" s="53"/>
      <c r="G105" s="53"/>
      <c r="H105" s="53"/>
      <c r="I105" s="10"/>
      <c r="J105" s="1"/>
      <c r="K105" s="1"/>
      <c r="L105" s="1"/>
      <c r="M105" s="1"/>
      <c r="N105" s="1"/>
      <c r="O105" s="1"/>
      <c r="P105" s="1"/>
      <c r="Q105" s="2"/>
      <c r="R105" s="2"/>
      <c r="S105" s="24"/>
      <c r="T105" s="1"/>
      <c r="U105" s="1"/>
    </row>
    <row r="106" spans="2:21" ht="15.75" hidden="1">
      <c r="B106" s="51"/>
      <c r="C106" s="51"/>
      <c r="D106" s="51"/>
      <c r="E106" s="53"/>
      <c r="F106" s="53"/>
      <c r="G106" s="53"/>
      <c r="H106" s="53"/>
      <c r="I106" s="10"/>
      <c r="J106" s="1"/>
      <c r="K106" s="1"/>
      <c r="L106" s="1"/>
      <c r="M106" s="1"/>
      <c r="N106" s="1"/>
      <c r="O106" s="1"/>
      <c r="P106" s="1"/>
      <c r="Q106" s="2"/>
      <c r="R106" s="2"/>
      <c r="S106" s="24"/>
      <c r="T106" s="1"/>
      <c r="U106" s="1"/>
    </row>
    <row r="107" spans="2:21" ht="15.75" hidden="1">
      <c r="B107" s="51"/>
      <c r="C107" s="51"/>
      <c r="D107" s="51"/>
      <c r="E107" s="52"/>
      <c r="F107" s="52"/>
      <c r="G107" s="52"/>
      <c r="H107" s="52"/>
      <c r="I107" s="10"/>
      <c r="J107" s="1"/>
      <c r="K107" s="1"/>
      <c r="L107" s="1"/>
      <c r="M107" s="1"/>
      <c r="N107" s="1"/>
      <c r="O107" s="1"/>
      <c r="P107" s="1"/>
      <c r="Q107" s="2"/>
      <c r="R107" s="2"/>
      <c r="S107" s="24"/>
      <c r="T107" s="1"/>
      <c r="U107" s="1"/>
    </row>
    <row r="108" spans="2:21" ht="15.75">
      <c r="B108" s="51"/>
      <c r="C108" s="51"/>
      <c r="D108" s="51"/>
      <c r="E108" s="52"/>
      <c r="F108" s="52"/>
      <c r="G108" s="52"/>
      <c r="H108" s="52"/>
      <c r="I108" s="10"/>
      <c r="J108" s="1"/>
      <c r="K108" s="1"/>
      <c r="L108" s="1"/>
      <c r="M108" s="1"/>
      <c r="N108" s="1"/>
      <c r="O108" s="1"/>
      <c r="P108" s="1"/>
      <c r="Q108" s="2"/>
      <c r="R108" s="2"/>
      <c r="S108" s="24"/>
      <c r="T108" s="1"/>
      <c r="U108" s="1"/>
    </row>
    <row r="109" spans="2:21" ht="15.75">
      <c r="B109" s="51"/>
      <c r="C109" s="83"/>
      <c r="D109" s="51"/>
      <c r="E109" s="52"/>
      <c r="F109" s="52"/>
      <c r="G109" s="52"/>
      <c r="H109" s="52"/>
      <c r="I109" s="10"/>
      <c r="J109" s="1"/>
      <c r="K109" s="1"/>
      <c r="L109" s="1"/>
      <c r="M109" s="1"/>
      <c r="N109" s="1"/>
      <c r="O109" s="1"/>
      <c r="P109" s="1"/>
      <c r="Q109" s="2"/>
      <c r="R109" s="2"/>
      <c r="S109" s="24"/>
      <c r="T109" s="1"/>
      <c r="U109" s="1"/>
    </row>
    <row r="110" spans="2:21" ht="15.75">
      <c r="B110" s="51"/>
      <c r="C110" s="51"/>
      <c r="D110" s="51"/>
      <c r="E110" s="52"/>
      <c r="F110" s="52"/>
      <c r="G110" s="52"/>
      <c r="H110" s="52"/>
      <c r="I110" s="10"/>
      <c r="J110" s="1"/>
      <c r="K110" s="1"/>
      <c r="L110" s="1"/>
      <c r="M110" s="1"/>
      <c r="N110" s="1"/>
      <c r="O110" s="1"/>
      <c r="P110" s="1"/>
      <c r="Q110" s="2"/>
      <c r="R110" s="2"/>
      <c r="S110" s="24"/>
      <c r="T110" s="1"/>
      <c r="U110" s="1"/>
    </row>
    <row r="111" spans="2:21" ht="15.75">
      <c r="B111" s="56" t="s">
        <v>1703</v>
      </c>
      <c r="C111" s="56"/>
      <c r="D111" s="56"/>
      <c r="E111" s="57" t="s">
        <v>1708</v>
      </c>
      <c r="F111" s="50"/>
      <c r="G111" s="50"/>
      <c r="H111" s="50"/>
      <c r="I111" s="10"/>
      <c r="J111" s="1"/>
      <c r="K111" s="1"/>
      <c r="L111" s="1"/>
      <c r="M111" s="1"/>
      <c r="N111" s="1"/>
      <c r="O111" s="1"/>
      <c r="P111" s="1"/>
      <c r="Q111" s="2"/>
      <c r="R111" s="2"/>
      <c r="S111" s="24"/>
      <c r="T111" s="1"/>
      <c r="U111" s="1"/>
    </row>
    <row r="112" spans="2:21" ht="15.75">
      <c r="B112" s="58" t="s">
        <v>1706</v>
      </c>
      <c r="C112" s="58"/>
      <c r="D112" s="58"/>
      <c r="E112" s="58" t="s">
        <v>1705</v>
      </c>
      <c r="F112" s="50"/>
      <c r="G112" s="50"/>
      <c r="H112" s="50"/>
      <c r="I112" s="10"/>
      <c r="J112" s="1"/>
      <c r="K112" s="1"/>
      <c r="L112" s="1"/>
      <c r="M112" s="1"/>
      <c r="N112" s="1"/>
      <c r="O112" s="1"/>
      <c r="P112" s="1"/>
      <c r="Q112" s="2"/>
      <c r="R112" s="2"/>
      <c r="S112" s="24"/>
      <c r="T112" s="1"/>
      <c r="U112" s="1"/>
    </row>
    <row r="113" spans="2:21" ht="15.75">
      <c r="B113" s="54" t="s">
        <v>1707</v>
      </c>
      <c r="C113" s="54"/>
      <c r="D113" s="54"/>
      <c r="E113" s="57" t="s">
        <v>1562</v>
      </c>
      <c r="F113" s="50"/>
      <c r="G113" s="50"/>
      <c r="H113" s="50"/>
      <c r="I113" s="10"/>
      <c r="J113" s="1"/>
      <c r="K113" s="1"/>
      <c r="L113" s="1"/>
      <c r="M113" s="1"/>
      <c r="N113" s="1"/>
      <c r="O113" s="1"/>
      <c r="P113" s="1"/>
      <c r="Q113" s="2"/>
      <c r="R113" s="2"/>
      <c r="S113" s="24"/>
      <c r="T113" s="1"/>
      <c r="U113" s="1"/>
    </row>
    <row r="114" spans="2:21" ht="15.75">
      <c r="B114" s="54"/>
      <c r="C114" s="54"/>
      <c r="D114" s="54"/>
      <c r="E114" s="58" t="s">
        <v>1705</v>
      </c>
      <c r="F114" s="50"/>
      <c r="G114" s="50"/>
      <c r="H114" s="50"/>
      <c r="I114" s="1"/>
      <c r="J114" s="1"/>
      <c r="K114" s="1"/>
      <c r="L114" s="1"/>
      <c r="M114" s="1"/>
      <c r="N114" s="1"/>
      <c r="O114" s="1"/>
      <c r="P114" s="1"/>
      <c r="Q114" s="2"/>
      <c r="R114" s="2"/>
      <c r="S114" s="24"/>
      <c r="T114" s="1"/>
      <c r="U114" s="1"/>
    </row>
    <row r="115" spans="2:21" ht="15.75">
      <c r="B115" s="23"/>
      <c r="C115" s="23"/>
      <c r="D115" s="23"/>
      <c r="E115" s="50"/>
      <c r="F115" s="50"/>
      <c r="G115" s="50"/>
      <c r="H115" s="50"/>
      <c r="I115" s="1"/>
      <c r="J115" s="1"/>
      <c r="K115" s="1"/>
      <c r="L115" s="1"/>
      <c r="M115" s="1"/>
      <c r="N115" s="1"/>
      <c r="O115" s="1"/>
      <c r="P115" s="1"/>
      <c r="Q115" s="2"/>
      <c r="R115" s="2"/>
      <c r="S115" s="24"/>
      <c r="T115" s="1"/>
      <c r="U115" s="1"/>
    </row>
    <row r="116" spans="2:21" ht="15.75">
      <c r="B116" s="54"/>
      <c r="C116" s="54"/>
      <c r="D116" s="54"/>
      <c r="E116" s="50"/>
      <c r="F116" s="50"/>
      <c r="G116" s="50"/>
      <c r="H116" s="50"/>
      <c r="I116" s="1"/>
      <c r="J116" s="1"/>
      <c r="K116" s="1"/>
      <c r="L116" s="1"/>
      <c r="M116" s="1"/>
      <c r="N116" s="1"/>
      <c r="O116" s="1"/>
      <c r="P116" s="1"/>
      <c r="Q116" s="2"/>
      <c r="R116" s="2"/>
      <c r="S116" s="24"/>
      <c r="T116" s="1"/>
      <c r="U116" s="1"/>
    </row>
    <row r="117" spans="2:21" ht="15.75">
      <c r="B117" s="54"/>
      <c r="C117" s="54"/>
      <c r="D117" s="54"/>
      <c r="E117" s="50"/>
      <c r="F117" s="50"/>
      <c r="G117" s="50"/>
      <c r="H117" s="50"/>
      <c r="I117" s="1"/>
      <c r="J117" s="1"/>
      <c r="K117" s="1"/>
      <c r="L117" s="1"/>
      <c r="M117" s="1"/>
      <c r="N117" s="1"/>
      <c r="O117" s="1"/>
      <c r="P117" s="1"/>
      <c r="Q117" s="2"/>
      <c r="R117" s="2"/>
      <c r="S117" s="24"/>
      <c r="T117" s="1"/>
      <c r="U117" s="1"/>
    </row>
    <row r="118" spans="2:21" ht="15.75">
      <c r="B118" s="54"/>
      <c r="C118" s="54"/>
      <c r="D118" s="54"/>
      <c r="E118" s="50"/>
      <c r="F118" s="50"/>
      <c r="G118" s="50"/>
      <c r="H118" s="50"/>
      <c r="I118" s="1"/>
      <c r="J118" s="1"/>
      <c r="K118" s="1"/>
      <c r="L118" s="1"/>
      <c r="M118" s="1"/>
      <c r="N118" s="1"/>
      <c r="O118" s="1"/>
      <c r="P118" s="1"/>
      <c r="Q118" s="2"/>
      <c r="R118" s="2"/>
      <c r="S118" s="24"/>
      <c r="T118" s="1"/>
      <c r="U118" s="1"/>
    </row>
    <row r="119" spans="2:21" ht="15.75">
      <c r="B119" s="54"/>
      <c r="C119" s="54"/>
      <c r="D119" s="54"/>
      <c r="E119" s="50"/>
      <c r="F119" s="50"/>
      <c r="G119" s="50"/>
      <c r="H119" s="50"/>
      <c r="I119" s="1"/>
      <c r="J119" s="1"/>
      <c r="K119" s="1"/>
      <c r="L119" s="1"/>
      <c r="M119" s="1"/>
      <c r="N119" s="1"/>
      <c r="O119" s="1"/>
      <c r="P119" s="1"/>
      <c r="Q119" s="2"/>
      <c r="R119" s="2"/>
      <c r="S119" s="24"/>
      <c r="T119" s="1"/>
      <c r="U119" s="1"/>
    </row>
    <row r="120" spans="2:21" ht="15.75">
      <c r="B120" s="51"/>
      <c r="C120" s="54"/>
      <c r="D120" s="54"/>
      <c r="E120" s="50"/>
      <c r="F120" s="50"/>
      <c r="G120" s="50"/>
      <c r="H120" s="50"/>
      <c r="I120" s="1"/>
      <c r="J120" s="1"/>
      <c r="K120" s="1"/>
      <c r="L120" s="1"/>
      <c r="M120" s="1"/>
      <c r="N120" s="1"/>
      <c r="O120" s="1"/>
      <c r="P120" s="1"/>
      <c r="Q120" s="2"/>
      <c r="R120" s="2"/>
      <c r="S120" s="24"/>
      <c r="T120" s="1"/>
      <c r="U120" s="1"/>
    </row>
    <row r="121" spans="2:21" ht="15.75" hidden="1">
      <c r="B121" s="51"/>
      <c r="C121" s="51"/>
      <c r="D121" s="51"/>
      <c r="E121" s="50"/>
      <c r="F121" s="50"/>
      <c r="G121" s="50"/>
      <c r="H121" s="50"/>
      <c r="I121" s="1"/>
      <c r="J121" s="1"/>
      <c r="K121" s="1"/>
      <c r="L121" s="1"/>
      <c r="M121" s="1"/>
      <c r="N121" s="1"/>
      <c r="O121" s="1"/>
      <c r="P121" s="1"/>
      <c r="Q121" s="2"/>
      <c r="R121" s="2"/>
      <c r="S121" s="24"/>
      <c r="T121" s="1"/>
      <c r="U121" s="1"/>
    </row>
    <row r="122" spans="2:21" ht="15.75" hidden="1">
      <c r="B122" s="54"/>
      <c r="C122" s="54"/>
      <c r="D122" s="54"/>
      <c r="E122" s="50"/>
      <c r="F122" s="50"/>
      <c r="G122" s="50"/>
      <c r="H122" s="50"/>
      <c r="I122" s="1"/>
      <c r="J122" s="1"/>
      <c r="K122" s="1"/>
      <c r="L122" s="1"/>
      <c r="M122" s="1"/>
      <c r="N122" s="1"/>
      <c r="O122" s="1"/>
      <c r="P122" s="1"/>
      <c r="Q122" s="2"/>
      <c r="R122" s="2"/>
      <c r="S122" s="24"/>
      <c r="T122" s="1"/>
      <c r="U122" s="1"/>
    </row>
    <row r="123" spans="2:21" ht="15.75">
      <c r="B123" s="54"/>
      <c r="C123" s="54"/>
      <c r="D123" s="54"/>
      <c r="E123" s="50"/>
      <c r="F123" s="50"/>
      <c r="G123" s="50"/>
      <c r="H123" s="50"/>
      <c r="I123" s="1"/>
      <c r="J123" s="1"/>
      <c r="K123" s="1"/>
      <c r="L123" s="1"/>
      <c r="M123" s="1"/>
      <c r="N123" s="1"/>
      <c r="O123" s="1"/>
      <c r="P123" s="1"/>
      <c r="Q123" s="2"/>
      <c r="R123" s="2"/>
      <c r="S123" s="24"/>
      <c r="T123" s="1"/>
      <c r="U123" s="1"/>
    </row>
    <row r="124" spans="2:21" ht="15.75" hidden="1">
      <c r="B124" s="51"/>
      <c r="C124" s="51"/>
      <c r="D124" s="51"/>
      <c r="E124" s="50"/>
      <c r="F124" s="50"/>
      <c r="G124" s="50"/>
      <c r="H124" s="50"/>
      <c r="I124" s="1"/>
      <c r="J124" s="1"/>
      <c r="K124" s="1"/>
      <c r="L124" s="1"/>
      <c r="M124" s="1"/>
      <c r="N124" s="1"/>
      <c r="O124" s="1"/>
      <c r="P124" s="1"/>
      <c r="Q124" s="2"/>
      <c r="R124" s="2"/>
      <c r="S124" s="24"/>
      <c r="T124" s="1"/>
      <c r="U124" s="1"/>
    </row>
    <row r="125" spans="2:21" ht="15.75" hidden="1">
      <c r="B125" s="51"/>
      <c r="C125" s="51"/>
      <c r="D125" s="51"/>
      <c r="E125" s="50"/>
      <c r="F125" s="50"/>
      <c r="G125" s="50"/>
      <c r="H125" s="50"/>
      <c r="I125" s="1"/>
      <c r="J125" s="1"/>
      <c r="K125" s="1"/>
      <c r="L125" s="1"/>
      <c r="M125" s="1"/>
      <c r="N125" s="1"/>
      <c r="O125" s="1"/>
      <c r="P125" s="1"/>
      <c r="Q125" s="2"/>
      <c r="R125" s="2"/>
      <c r="S125" s="24"/>
      <c r="T125" s="1"/>
      <c r="U125" s="1"/>
    </row>
    <row r="126" spans="2:21" ht="15.75" hidden="1">
      <c r="B126" s="51"/>
      <c r="C126" s="51"/>
      <c r="D126" s="51"/>
      <c r="E126" s="50"/>
      <c r="F126" s="50"/>
      <c r="G126" s="50"/>
      <c r="H126" s="50"/>
      <c r="I126" s="1"/>
      <c r="J126" s="1"/>
      <c r="K126" s="1"/>
      <c r="L126" s="1"/>
      <c r="M126" s="1"/>
      <c r="N126" s="1"/>
      <c r="O126" s="1"/>
      <c r="P126" s="1"/>
      <c r="Q126" s="2"/>
      <c r="R126" s="2"/>
      <c r="S126" s="24"/>
      <c r="T126" s="1"/>
      <c r="U126" s="1"/>
    </row>
    <row r="127" spans="2:21" ht="15.75" hidden="1">
      <c r="B127" s="51"/>
      <c r="C127" s="51"/>
      <c r="D127" s="51"/>
      <c r="E127" s="50"/>
      <c r="F127" s="50"/>
      <c r="G127" s="50"/>
      <c r="H127" s="50"/>
      <c r="I127" s="1"/>
      <c r="J127" s="1"/>
      <c r="K127" s="1"/>
      <c r="L127" s="1"/>
      <c r="M127" s="1"/>
      <c r="N127" s="1"/>
      <c r="O127" s="1"/>
      <c r="P127" s="1"/>
      <c r="Q127" s="2"/>
      <c r="R127" s="2"/>
      <c r="S127" s="24"/>
      <c r="T127" s="1"/>
      <c r="U127" s="1"/>
    </row>
    <row r="128" spans="2:21" ht="15.75" hidden="1">
      <c r="B128" s="51"/>
      <c r="C128" s="51"/>
      <c r="D128" s="51"/>
      <c r="E128" s="50"/>
      <c r="F128" s="50"/>
      <c r="G128" s="50"/>
      <c r="H128" s="50"/>
      <c r="I128" s="1"/>
      <c r="J128" s="1"/>
      <c r="K128" s="1"/>
      <c r="L128" s="1"/>
      <c r="M128" s="1"/>
      <c r="N128" s="1"/>
      <c r="O128" s="1"/>
      <c r="P128" s="1"/>
      <c r="Q128" s="2"/>
      <c r="R128" s="2"/>
      <c r="S128" s="24"/>
      <c r="T128" s="1"/>
      <c r="U128" s="1"/>
    </row>
    <row r="129" spans="2:21" ht="15.75" hidden="1">
      <c r="B129" s="51"/>
      <c r="C129" s="51"/>
      <c r="D129" s="51"/>
      <c r="E129" s="50"/>
      <c r="F129" s="50"/>
      <c r="G129" s="50"/>
      <c r="H129" s="50"/>
      <c r="I129" s="1"/>
      <c r="J129" s="1"/>
      <c r="K129" s="1"/>
      <c r="L129" s="1"/>
      <c r="M129" s="1"/>
      <c r="N129" s="1"/>
      <c r="O129" s="1"/>
      <c r="P129" s="1"/>
      <c r="Q129" s="2"/>
      <c r="R129" s="2"/>
      <c r="S129" s="24"/>
      <c r="T129" s="1"/>
      <c r="U129" s="1"/>
    </row>
    <row r="130" spans="2:21" ht="15.75" hidden="1">
      <c r="B130" s="54"/>
      <c r="C130" s="54"/>
      <c r="D130" s="54"/>
      <c r="E130" s="50"/>
      <c r="F130" s="50"/>
      <c r="G130" s="50"/>
      <c r="H130" s="50"/>
      <c r="I130" s="1"/>
      <c r="J130" s="1"/>
      <c r="K130" s="1"/>
      <c r="L130" s="1"/>
      <c r="M130" s="1"/>
      <c r="N130" s="1"/>
      <c r="O130" s="1"/>
      <c r="P130" s="1"/>
      <c r="Q130" s="2"/>
      <c r="R130" s="2"/>
      <c r="S130" s="24"/>
      <c r="T130" s="1"/>
      <c r="U130" s="1"/>
    </row>
    <row r="131" spans="2:21" ht="15.75" hidden="1">
      <c r="B131" s="54"/>
      <c r="C131" s="54"/>
      <c r="D131" s="54"/>
      <c r="E131" s="50"/>
      <c r="F131" s="50"/>
      <c r="G131" s="50"/>
      <c r="H131" s="50"/>
      <c r="I131" s="1"/>
      <c r="J131" s="1"/>
      <c r="K131" s="1"/>
      <c r="L131" s="1"/>
      <c r="M131" s="1"/>
      <c r="N131" s="1"/>
      <c r="O131" s="1"/>
      <c r="P131" s="1"/>
      <c r="Q131" s="2"/>
      <c r="R131" s="2"/>
      <c r="S131" s="24"/>
      <c r="T131" s="1"/>
      <c r="U131" s="1"/>
    </row>
    <row r="132" spans="2:21" ht="15.75" hidden="1">
      <c r="B132" s="51"/>
      <c r="C132" s="51"/>
      <c r="D132" s="51"/>
      <c r="E132" s="50"/>
      <c r="F132" s="50"/>
      <c r="G132" s="50"/>
      <c r="H132" s="50"/>
      <c r="I132" s="1"/>
      <c r="J132" s="1"/>
      <c r="K132" s="1"/>
      <c r="L132" s="1"/>
      <c r="M132" s="1"/>
      <c r="N132" s="1"/>
      <c r="O132" s="1"/>
      <c r="P132" s="1"/>
      <c r="Q132" s="2"/>
      <c r="R132" s="2"/>
      <c r="S132" s="24"/>
      <c r="T132" s="1"/>
      <c r="U132" s="1"/>
    </row>
    <row r="133" spans="2:21" ht="15.75">
      <c r="B133" s="54"/>
      <c r="C133" s="54"/>
      <c r="D133" s="54"/>
      <c r="E133" s="50"/>
      <c r="F133" s="50"/>
      <c r="G133" s="50"/>
      <c r="H133" s="50"/>
      <c r="I133" s="1"/>
      <c r="J133" s="1"/>
      <c r="K133" s="1"/>
      <c r="L133" s="1"/>
      <c r="M133" s="1"/>
      <c r="N133" s="1"/>
      <c r="O133" s="1"/>
      <c r="P133" s="1"/>
      <c r="Q133" s="2"/>
      <c r="R133" s="2"/>
      <c r="S133" s="24"/>
      <c r="T133" s="1"/>
      <c r="U133" s="1"/>
    </row>
    <row r="134" spans="2:21" ht="15.75" hidden="1">
      <c r="B134" s="54"/>
      <c r="C134" s="54"/>
      <c r="D134" s="54"/>
      <c r="E134" s="50"/>
      <c r="F134" s="50"/>
      <c r="G134" s="50"/>
      <c r="H134" s="50"/>
      <c r="I134" s="1"/>
      <c r="J134" s="1"/>
      <c r="K134" s="1"/>
      <c r="L134" s="1"/>
      <c r="M134" s="1"/>
      <c r="N134" s="1"/>
      <c r="O134" s="1"/>
      <c r="P134" s="1"/>
      <c r="Q134" s="2"/>
      <c r="R134" s="2"/>
      <c r="S134" s="24"/>
      <c r="T134" s="1"/>
      <c r="U134" s="1"/>
    </row>
    <row r="135" spans="2:21" ht="15.75" hidden="1">
      <c r="B135" s="54"/>
      <c r="C135" s="54"/>
      <c r="D135" s="54"/>
      <c r="E135" s="55"/>
      <c r="F135" s="50"/>
      <c r="G135" s="50"/>
      <c r="H135" s="50"/>
      <c r="I135" s="1"/>
      <c r="J135" s="1"/>
      <c r="K135" s="1"/>
      <c r="L135" s="1"/>
      <c r="M135" s="1"/>
      <c r="N135" s="1"/>
      <c r="O135" s="1"/>
      <c r="P135" s="1"/>
      <c r="Q135" s="2"/>
      <c r="R135" s="2"/>
      <c r="S135" s="24"/>
      <c r="T135" s="1"/>
      <c r="U135" s="1"/>
    </row>
    <row r="136" spans="2:21" ht="15.75" hidden="1">
      <c r="B136" s="54"/>
      <c r="C136" s="54"/>
      <c r="D136" s="54"/>
      <c r="E136" s="50"/>
      <c r="F136" s="50"/>
      <c r="G136" s="50"/>
      <c r="H136" s="50"/>
      <c r="I136" s="1"/>
      <c r="J136" s="1"/>
      <c r="K136" s="1"/>
      <c r="L136" s="1"/>
      <c r="M136" s="1"/>
      <c r="N136" s="1"/>
      <c r="O136" s="1"/>
      <c r="P136" s="1"/>
      <c r="Q136" s="2"/>
      <c r="R136" s="2"/>
      <c r="S136" s="24"/>
      <c r="T136" s="1"/>
      <c r="U136" s="1"/>
    </row>
    <row r="137" spans="2:21" ht="15.75" hidden="1">
      <c r="B137" s="54"/>
      <c r="C137" s="54"/>
      <c r="D137" s="54"/>
      <c r="E137" s="50"/>
      <c r="F137" s="50"/>
      <c r="G137" s="50"/>
      <c r="H137" s="50"/>
      <c r="I137" s="1"/>
      <c r="J137" s="1"/>
      <c r="K137" s="1"/>
      <c r="L137" s="1"/>
      <c r="M137" s="1"/>
      <c r="N137" s="1"/>
      <c r="O137" s="1"/>
      <c r="P137" s="1"/>
      <c r="Q137" s="2"/>
      <c r="R137" s="2"/>
      <c r="S137" s="24"/>
      <c r="T137" s="1"/>
      <c r="U137" s="1"/>
    </row>
    <row r="138" spans="2:21" ht="15.75" hidden="1">
      <c r="B138" s="54"/>
      <c r="C138" s="54"/>
      <c r="D138" s="54"/>
      <c r="E138" s="50"/>
      <c r="F138" s="50"/>
      <c r="G138" s="50"/>
      <c r="H138" s="50"/>
      <c r="I138" s="1"/>
      <c r="J138" s="1"/>
      <c r="K138" s="1"/>
      <c r="L138" s="1"/>
      <c r="M138" s="1"/>
      <c r="N138" s="1"/>
      <c r="O138" s="1"/>
      <c r="P138" s="1"/>
      <c r="Q138" s="2"/>
      <c r="R138" s="2"/>
      <c r="S138" s="24"/>
      <c r="T138" s="1"/>
      <c r="U138" s="1"/>
    </row>
    <row r="139" spans="2:21" ht="15.75" hidden="1">
      <c r="B139" s="54"/>
      <c r="C139" s="54"/>
      <c r="D139" s="54"/>
      <c r="E139" s="50"/>
      <c r="F139" s="50"/>
      <c r="G139" s="50"/>
      <c r="H139" s="50"/>
      <c r="I139" s="1"/>
      <c r="J139" s="1"/>
      <c r="K139" s="1"/>
      <c r="L139" s="1"/>
      <c r="M139" s="1"/>
      <c r="N139" s="1"/>
      <c r="O139" s="1"/>
      <c r="P139" s="1"/>
      <c r="Q139" s="2"/>
      <c r="R139" s="2"/>
      <c r="S139" s="24"/>
      <c r="T139" s="1"/>
      <c r="U139" s="1"/>
    </row>
    <row r="140" spans="2:21" ht="15.75" hidden="1">
      <c r="B140" s="54"/>
      <c r="C140" s="54"/>
      <c r="D140" s="54"/>
      <c r="E140" s="50"/>
      <c r="F140" s="50"/>
      <c r="G140" s="50"/>
      <c r="H140" s="50"/>
      <c r="I140" s="1"/>
      <c r="J140" s="1"/>
      <c r="K140" s="1"/>
      <c r="L140" s="1"/>
      <c r="M140" s="1"/>
      <c r="N140" s="1"/>
      <c r="O140" s="1"/>
      <c r="P140" s="1"/>
      <c r="Q140" s="2"/>
      <c r="R140" s="2"/>
      <c r="S140" s="24"/>
      <c r="T140" s="1"/>
      <c r="U140" s="1"/>
    </row>
    <row r="141" spans="2:21" ht="15.75" hidden="1">
      <c r="B141" s="54"/>
      <c r="C141" s="54"/>
      <c r="D141" s="54"/>
      <c r="E141" s="50"/>
      <c r="F141" s="50"/>
      <c r="G141" s="50"/>
      <c r="H141" s="50"/>
      <c r="I141" s="1"/>
      <c r="J141" s="1"/>
      <c r="K141" s="1"/>
      <c r="L141" s="1"/>
      <c r="M141" s="1"/>
      <c r="N141" s="1"/>
      <c r="O141" s="1"/>
      <c r="P141" s="1"/>
      <c r="Q141" s="2"/>
      <c r="R141" s="2"/>
      <c r="S141" s="24"/>
      <c r="T141" s="1"/>
      <c r="U141" s="1"/>
    </row>
    <row r="142" spans="2:21" ht="15.75" hidden="1">
      <c r="B142" s="54"/>
      <c r="C142" s="54"/>
      <c r="D142" s="54"/>
      <c r="E142" s="50"/>
      <c r="F142" s="50"/>
      <c r="G142" s="50"/>
      <c r="H142" s="50"/>
      <c r="I142" s="1"/>
      <c r="J142" s="1"/>
      <c r="K142" s="1"/>
      <c r="L142" s="1"/>
      <c r="M142" s="1"/>
      <c r="N142" s="1"/>
      <c r="O142" s="1"/>
      <c r="P142" s="1"/>
      <c r="Q142" s="2"/>
      <c r="R142" s="2"/>
      <c r="S142" s="24"/>
      <c r="T142" s="1"/>
      <c r="U142" s="1"/>
    </row>
    <row r="143" spans="2:21" ht="15.75">
      <c r="B143" s="20"/>
      <c r="C143" s="20"/>
      <c r="D143" s="20"/>
      <c r="E143" s="50"/>
      <c r="F143" s="50"/>
      <c r="G143" s="50"/>
      <c r="H143" s="50"/>
      <c r="I143" s="1"/>
      <c r="J143" s="1"/>
      <c r="K143" s="1"/>
      <c r="L143" s="1"/>
      <c r="M143" s="1"/>
      <c r="N143" s="1"/>
      <c r="O143" s="1"/>
      <c r="P143" s="1"/>
      <c r="Q143" s="2"/>
      <c r="R143" s="2"/>
      <c r="S143" s="24"/>
      <c r="T143" s="1"/>
      <c r="U143" s="1"/>
    </row>
    <row r="144" spans="2:21" ht="15.75">
      <c r="B144" s="56"/>
      <c r="C144" s="56"/>
      <c r="D144" s="56"/>
      <c r="E144" s="57"/>
      <c r="F144" s="50"/>
      <c r="G144" s="50"/>
      <c r="H144" s="50"/>
      <c r="I144" s="1"/>
      <c r="J144" s="1"/>
      <c r="K144" s="1"/>
      <c r="L144" s="1"/>
      <c r="M144" s="1"/>
      <c r="N144" s="1"/>
      <c r="O144" s="1"/>
      <c r="P144" s="1"/>
      <c r="Q144" s="2"/>
      <c r="R144" s="2"/>
      <c r="S144" s="24"/>
      <c r="T144" s="1"/>
      <c r="U144" s="1"/>
    </row>
    <row r="145" spans="2:21" ht="21.75" customHeight="1">
      <c r="B145" s="54"/>
      <c r="C145" s="54"/>
      <c r="D145" s="54"/>
      <c r="E145" s="54"/>
      <c r="F145" s="54"/>
      <c r="G145" s="50"/>
      <c r="H145" s="50"/>
      <c r="I145" s="1"/>
      <c r="J145" s="1"/>
      <c r="K145" s="1"/>
      <c r="L145" s="1"/>
      <c r="M145" s="1"/>
      <c r="N145" s="1"/>
      <c r="O145" s="1"/>
      <c r="P145" s="1"/>
      <c r="Q145" s="2"/>
      <c r="R145" s="2"/>
      <c r="S145" s="24"/>
      <c r="T145" s="1"/>
      <c r="U145" s="1"/>
    </row>
    <row r="146" spans="2:21" ht="15.75">
      <c r="B146" s="54"/>
      <c r="C146" s="54"/>
      <c r="D146" s="54"/>
      <c r="E146" s="54"/>
      <c r="F146" s="54"/>
      <c r="G146" s="50"/>
      <c r="H146" s="50"/>
      <c r="I146" s="1"/>
      <c r="J146" s="1"/>
      <c r="K146" s="1"/>
      <c r="L146" s="1"/>
      <c r="M146" s="1"/>
      <c r="N146" s="1"/>
      <c r="O146" s="1"/>
      <c r="P146" s="1"/>
      <c r="Q146" s="2"/>
      <c r="R146" s="2"/>
      <c r="S146" s="24"/>
      <c r="T146" s="1"/>
      <c r="U146" s="1"/>
    </row>
    <row r="147" spans="2:21" ht="15.75">
      <c r="E147" s="11"/>
      <c r="F147" s="11"/>
      <c r="G147" s="11"/>
      <c r="H147" s="50"/>
      <c r="I147" s="1"/>
      <c r="J147" s="1"/>
      <c r="K147" s="1"/>
      <c r="L147" s="1"/>
      <c r="M147" s="1"/>
      <c r="N147" s="1"/>
      <c r="O147" s="1"/>
      <c r="P147" s="1"/>
      <c r="Q147" s="2"/>
      <c r="R147" s="2"/>
      <c r="S147" s="24"/>
      <c r="T147" s="1"/>
      <c r="U147" s="1"/>
    </row>
    <row r="148" spans="2:21" ht="15.75">
      <c r="B148" s="54"/>
      <c r="C148" s="54"/>
      <c r="D148" s="54"/>
      <c r="E148" s="54"/>
      <c r="F148" s="54"/>
      <c r="G148" s="50"/>
      <c r="H148" s="50"/>
      <c r="I148" s="1"/>
      <c r="J148" s="1"/>
      <c r="K148" s="1"/>
      <c r="L148" s="1"/>
      <c r="M148" s="1"/>
      <c r="N148" s="1"/>
      <c r="O148" s="1"/>
      <c r="P148" s="1"/>
      <c r="Q148" s="2"/>
      <c r="R148" s="2"/>
      <c r="S148" s="24"/>
      <c r="T148" s="1"/>
      <c r="U148" s="1"/>
    </row>
    <row r="149" spans="2:21" ht="15.75">
      <c r="B149" s="54"/>
      <c r="C149" s="54"/>
      <c r="D149" s="54"/>
      <c r="E149" s="54"/>
      <c r="F149" s="54"/>
      <c r="G149" s="50"/>
      <c r="H149" s="50"/>
      <c r="I149" s="1"/>
      <c r="J149" s="1"/>
      <c r="K149" s="1"/>
      <c r="L149" s="1"/>
      <c r="M149" s="1"/>
      <c r="N149" s="1"/>
      <c r="O149" s="1"/>
      <c r="P149" s="1"/>
      <c r="Q149" s="2"/>
      <c r="R149" s="2"/>
      <c r="S149" s="24"/>
      <c r="T149" s="1"/>
      <c r="U149" s="1"/>
    </row>
    <row r="150" spans="2:21" ht="15.75">
      <c r="B150" s="54"/>
      <c r="C150" s="54"/>
      <c r="D150" s="54"/>
      <c r="E150" s="54"/>
      <c r="F150" s="54"/>
      <c r="G150" s="50"/>
      <c r="H150" s="50"/>
      <c r="I150" s="1"/>
      <c r="J150" s="1"/>
      <c r="K150" s="1"/>
      <c r="L150" s="1"/>
      <c r="M150" s="1"/>
      <c r="N150" s="1"/>
      <c r="O150" s="1"/>
      <c r="P150" s="1"/>
      <c r="Q150" s="2"/>
      <c r="R150" s="2"/>
      <c r="S150" s="24"/>
      <c r="T150" s="1"/>
      <c r="U150" s="1"/>
    </row>
  </sheetData>
  <dataConsolidate>
    <dataRefs count="43">
      <dataRef ref="B22:G48" sheet="ЕBK-отчет" r:id="rId1"/>
      <dataRef ref="B22:G48" sheet="ЕBK-отчет" r:id="rId2"/>
      <dataRef ref="B22:G48" sheet="ЕBK-отчет" r:id="rId3"/>
      <dataRef ref="B22:G48" sheet="ЕBK-отчет" r:id="rId4"/>
      <dataRef ref="B22:G48" sheet="ЕBK-отчет" r:id="rId5"/>
      <dataRef ref="B22:G48" sheet="ЕBK-отчет" r:id="rId6"/>
      <dataRef ref="B22:G48" sheet="ЕBK-отчет" r:id="rId7"/>
      <dataRef ref="B22:G48" sheet="ЕBK-отчет" r:id="rId8"/>
      <dataRef ref="B22:G48" sheet="ЕBK-отчет" r:id="rId9"/>
      <dataRef ref="B22:G48" sheet="BAL3_1~1" r:id="rId10"/>
      <dataRef ref="B22:G48" sheet="ЕBK-отчет" r:id="rId11"/>
      <dataRef ref="B22:G48" sheet="ЕBK-отчет" r:id="rId12"/>
      <dataRef ref="B22:G48" sheet="ЕBK-отчет" r:id="rId13"/>
      <dataRef ref="B22:G48" sheet="ЕBK-отчет" r:id="rId14"/>
      <dataRef ref="B22:G48" sheet="ЕBK-отчет" r:id="rId15"/>
      <dataRef ref="B22:G48" sheet="ЕBK-отчет" r:id="rId16"/>
      <dataRef ref="B22:G48" sheet="ЕBK-отчет" r:id="rId17"/>
      <dataRef ref="B22:G48" sheet="ЕBK-отчет" r:id="rId18"/>
      <dataRef ref="B22:G48" sheet="ЕBK-отчет" r:id="rId19"/>
      <dataRef ref="B22:G48" sheet="Обобщен" r:id="rId20"/>
      <dataRef ref="B22:G48" sheet="Sheet1" r:id="rId21"/>
      <dataRef ref="B22:G48" sheet="ЕBK-отчет" r:id="rId22"/>
      <dataRef ref="B22:G48" sheet="ЕBK-отчет" r:id="rId23"/>
      <dataRef ref="B22:G48" sheet="ЕBK-отчет" r:id="rId24"/>
      <dataRef ref="B22:G48" sheet="ЕBK-отчет" r:id="rId25"/>
      <dataRef ref="B22:G48" sheet="ЕBK-отчет" r:id="rId26"/>
      <dataRef ref="B22:G48" sheet="ЕBK-отчет" r:id="rId27"/>
      <dataRef ref="B22:G48" sheet="Sheet1" r:id="rId28"/>
      <dataRef ref="B22:G48" sheet="ЕBK-отчет" r:id="rId29"/>
      <dataRef ref="B22:G48" sheet="ЕВК-отчет" r:id="rId30"/>
      <dataRef ref="B22:G48" sheet="ЕBK-отчет" r:id="rId31"/>
      <dataRef ref="B22:G48" sheet="ЕBK-отчет" r:id="rId32"/>
      <dataRef ref="B22:G48" sheet="ЕBK-отчет" r:id="rId33"/>
      <dataRef ref="B22:G48" sheet="ЕBK-отчет" r:id="rId34"/>
      <dataRef ref="B22:G48" sheet="ЕBK-отчет" r:id="rId35"/>
      <dataRef ref="B22:G48" sheet="ЕBK-отчет" r:id="rId36"/>
      <dataRef ref="B22:G48" sheet="ЕBK-отчет" r:id="rId37"/>
      <dataRef ref="B22:G48" sheet="ЕBK-отчет" r:id="rId38"/>
      <dataRef ref="B22:G48" sheet="ЕBK-отчет" r:id="rId39"/>
      <dataRef ref="B22:G48" sheet="ЕBK-отчет" r:id="rId40"/>
      <dataRef ref="B22:G48" sheet="ЕBK-отчет" r:id="rId41"/>
      <dataRef ref="B22:G48" sheet="BAL3_1~1" r:id="rId42"/>
      <dataRef ref="B22:G48" sheet="ЕBK-отчет" r:id="rId43"/>
    </dataRefs>
  </dataConsolidate>
  <customSheetViews>
    <customSheetView guid="{D568CAA1-2ECB-11D7-B07A-00010309AF38}" scale="65" hiddenRows="1" hiddenColumns="1" showRuler="0" topLeftCell="A37">
      <selection activeCell="C60" sqref="C60"/>
      <pageMargins left="0.35433070866141736" right="0.23622047244094491" top="0.31496062992125984" bottom="0.35433070866141736" header="0.19685039370078741" footer="0.23622047244094491"/>
      <pageSetup paperSize="9" scale="43" orientation="landscape" r:id="rId44"/>
      <headerFooter alignWithMargins="0"/>
    </customSheetView>
  </customSheetViews>
  <mergeCells count="2">
    <mergeCell ref="E16:F16"/>
    <mergeCell ref="B3:D3"/>
  </mergeCells>
  <phoneticPr fontId="14" type="noConversion"/>
  <dataValidations xWindow="439" yWindow="304" count="13">
    <dataValidation errorStyle="information" allowBlank="1" showInputMessage="1" showErrorMessage="1" promptTitle="ПРЕДИ ДА СЪХРАНИТЕ ОТЧЕТА И ДА" prompt="ГО РАЗПЕЧАТАТЕ, СТАРТИРАЙТЕ SHOW AUDITING TOOLBAR ОТ МЕНЮ TOOLS ЗА ПРОВЕРКА ЗА ГРЕШКИ ИЛИ НАТИСНЕТЕ КОМБИНАЦИЯТА ОТ КЛАВИШИ Ctrl - K. ГРЕШКИТЕ ЩЕ БЪДАТ ОГРАДЕНИ В ЧЕРВЕНО. СЛЕД КОРЕКЦИЯ НАТИСНЕТЕ ОТНОВО Ctrl - K." sqref="D115"/>
    <dataValidation type="decimal" allowBlank="1" showInputMessage="1" showErrorMessage="1" errorTitle="Неправилна стойност" error="Неправилна стойност" promptTitle="Въвежда се кода на второстепенни" prompt="разпоредител с бюджетни кредити_x000a_препоръчва се първите две цифри (а за общините първите четири цифри) да съвпадат с тези от кода по ЕБК на първостепенния разпоредител" sqref="E4">
      <formula1>0</formula1>
      <formula2>99999999</formula2>
    </dataValidation>
    <dataValidation allowBlank="1" showErrorMessage="1" errorTitle="Неправилна стойност" error="Неправилна стойност" promptTitle="Въвежда се кода по ЕБК на първо-" sqref="E11"/>
    <dataValidation type="textLength" allowBlank="1" showInputMessage="1" showErrorMessage="1" errorTitle="Неправилна стойност" error="Неправилна стойност" promptTitle="Въвежда се наименованието на" prompt="второстепенния разпоредител с бюджетни кредити" sqref="B3:D3">
      <formula1>1</formula1>
      <formula2>99</formula2>
    </dataValidation>
    <dataValidation type="textLength" allowBlank="1" showInputMessage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D11">
      <formula1>1</formula1>
      <formula2>99</formula2>
    </dataValidation>
    <dataValidation type="whole" allowBlank="1" showInputMessage="1" showErrorMessage="1" error="въведете цяло число" sqref="E90:E94 E53:E87 E34:E51 E22:E32 F22:F94 G34:I51 G22:I32 G90:I94 G53:I87">
      <formula1>-10000000000000000</formula1>
      <formula2>10000000000000000</formula2>
    </dataValidation>
    <dataValidation type="whole" operator="greaterThanOrEqual" allowBlank="1" showInputMessage="1" showErrorMessage="1" error="въведете цяло положително число" sqref="E88 G88:I88">
      <formula1>0</formula1>
    </dataValidation>
    <dataValidation type="whole" operator="lessThanOrEqual" allowBlank="1" showInputMessage="1" showErrorMessage="1" error="въведете цяло отрицателно число" sqref="E89 G89:I89">
      <formula1>0</formula1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E52 G52:I52">
      <formula1>0</formula1>
    </dataValidation>
    <dataValidation errorStyle="information" allowBlank="1" showErrorMessage="1" promptTitle="ПРЕДИ ДА СЪХРАНИТЕ ОТЧЕТА И ДА" prompt="ГО РАЗПЕЧАТАТЕ, СТАРТИРАЙТЕ SHOW AUDITING TOOLBAR ОТ МЕНЮ TOOLS ЗА ПРОВЕРКА ЗА ГРЕШКИ ИЛИ НАТИСНЕТЕ КОМБИНАЦИЯТА ОТ КЛАВИШИ Ctrl - K. ГРЕШКИТЕ ЩЕ БЪДАТ ОГРАДЕНИ В ЧЕРВЕНО. СЛЕД КОРЕКЦИЯ НАТИСНЕТЕ ОТНОВО Ctrl - K." sqref="B115:C115"/>
    <dataValidation type="whole" allowBlank="1" showErrorMessage="1" error="въведете цяло число" promptTitle="Внимание" prompt="Въвежда се сумата по параграф 40 без подпараграф 40-71" sqref="E33 G33:I33">
      <formula1>-10000000000000000</formula1>
      <formula2>10000000000000000</formula2>
    </dataValidation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C11">
      <formula1>1</formula1>
      <formula2>99</formula2>
    </dataValidation>
    <dataValidation allowBlank="1" showErrorMessage="1" prompt="Въвежда се началната дата за периода само с цифри и разделител &quot;.&quot; или &quot;-&quot;, без букви за година и точки." sqref="G11:H11"/>
  </dataValidations>
  <pageMargins left="0.35433070866141736" right="0.23622047244094491" top="0.31496062992125984" bottom="0.35433070866141736" header="0.19685039370078741" footer="0.23622047244094491"/>
  <pageSetup paperSize="9" scale="45" orientation="portrait" r:id="rId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IJ6449"/>
  <sheetViews>
    <sheetView topLeftCell="B116" zoomScale="85" zoomScaleNormal="85" workbookViewId="0">
      <selection activeCell="B7" sqref="B7:D7"/>
    </sheetView>
  </sheetViews>
  <sheetFormatPr defaultRowHeight="15.75"/>
  <cols>
    <col min="1" max="1" width="5.28515625" style="216" hidden="1" customWidth="1"/>
    <col min="2" max="2" width="10.140625" style="216" customWidth="1"/>
    <col min="3" max="3" width="13.28515625" style="216" customWidth="1"/>
    <col min="4" max="4" width="90.42578125" style="217" customWidth="1"/>
    <col min="5" max="5" width="18.7109375" style="216" customWidth="1"/>
    <col min="6" max="7" width="17.7109375" style="216" customWidth="1"/>
    <col min="8" max="8" width="20" style="216" bestFit="1" customWidth="1"/>
    <col min="9" max="9" width="17.7109375" style="216" customWidth="1"/>
    <col min="10" max="10" width="9.85546875" style="222" hidden="1" customWidth="1"/>
    <col min="11" max="11" width="1.5703125" style="223" customWidth="1"/>
    <col min="12" max="13" width="21.7109375" style="216" customWidth="1"/>
    <col min="14" max="15" width="21.7109375" style="220" customWidth="1"/>
    <col min="16" max="16" width="1.5703125" style="252" customWidth="1"/>
    <col min="17" max="18" width="21.7109375" style="216" customWidth="1"/>
    <col min="19" max="20" width="21.7109375" style="220" customWidth="1"/>
    <col min="21" max="21" width="21.7109375" style="216" customWidth="1"/>
    <col min="22" max="23" width="21.7109375" style="220" customWidth="1"/>
    <col min="24" max="24" width="30" style="216" customWidth="1"/>
    <col min="25" max="25" width="11.7109375" style="216" customWidth="1"/>
    <col min="26" max="16384" width="9.140625" style="216"/>
  </cols>
  <sheetData>
    <row r="1" spans="1:25" ht="18.75" hidden="1" customHeight="1">
      <c r="A1" s="216" t="s">
        <v>83</v>
      </c>
      <c r="B1" s="216" t="s">
        <v>84</v>
      </c>
      <c r="C1" s="216" t="s">
        <v>85</v>
      </c>
      <c r="D1" s="217" t="s">
        <v>86</v>
      </c>
      <c r="E1" s="216" t="s">
        <v>87</v>
      </c>
      <c r="F1" s="216" t="s">
        <v>88</v>
      </c>
      <c r="G1" s="216" t="s">
        <v>88</v>
      </c>
      <c r="H1" s="216" t="s">
        <v>88</v>
      </c>
      <c r="I1" s="216" t="s">
        <v>88</v>
      </c>
      <c r="J1" s="218" t="s">
        <v>89</v>
      </c>
      <c r="K1" s="219"/>
      <c r="L1" s="216" t="s">
        <v>90</v>
      </c>
      <c r="M1" s="216" t="s">
        <v>91</v>
      </c>
      <c r="N1" s="220" t="s">
        <v>92</v>
      </c>
      <c r="O1" s="220" t="s">
        <v>93</v>
      </c>
      <c r="P1" s="221"/>
      <c r="Q1" s="216" t="s">
        <v>90</v>
      </c>
      <c r="R1" s="216" t="s">
        <v>91</v>
      </c>
      <c r="S1" s="220" t="s">
        <v>92</v>
      </c>
      <c r="T1" s="220" t="s">
        <v>93</v>
      </c>
      <c r="U1" s="216" t="s">
        <v>91</v>
      </c>
      <c r="V1" s="220" t="s">
        <v>92</v>
      </c>
      <c r="W1" s="220" t="s">
        <v>93</v>
      </c>
      <c r="Y1" s="479"/>
    </row>
    <row r="2" spans="1:25" ht="12.75" customHeight="1">
      <c r="A2" s="216">
        <v>3</v>
      </c>
      <c r="J2" s="222">
        <v>1</v>
      </c>
      <c r="P2" s="224"/>
    </row>
    <row r="3" spans="1:25">
      <c r="E3" s="225"/>
      <c r="J3" s="222">
        <v>1</v>
      </c>
      <c r="L3" s="225"/>
      <c r="N3" s="226"/>
      <c r="P3" s="224"/>
      <c r="Q3" s="225"/>
      <c r="S3" s="226"/>
      <c r="V3" s="226"/>
    </row>
    <row r="4" spans="1:25">
      <c r="E4" s="227"/>
      <c r="J4" s="222">
        <v>1</v>
      </c>
      <c r="L4" s="227"/>
      <c r="P4" s="224"/>
      <c r="Q4" s="227"/>
    </row>
    <row r="5" spans="1:25">
      <c r="C5" s="133"/>
      <c r="E5" s="216" t="s">
        <v>1710</v>
      </c>
      <c r="F5" s="216" t="s">
        <v>1710</v>
      </c>
      <c r="G5" s="216" t="s">
        <v>1710</v>
      </c>
      <c r="H5" s="216" t="s">
        <v>1710</v>
      </c>
      <c r="I5" s="216" t="s">
        <v>1710</v>
      </c>
      <c r="J5" s="222">
        <v>1</v>
      </c>
      <c r="L5" s="216" t="s">
        <v>1710</v>
      </c>
      <c r="M5" s="216" t="s">
        <v>1710</v>
      </c>
      <c r="N5" s="220" t="s">
        <v>1710</v>
      </c>
      <c r="O5" s="220" t="s">
        <v>1710</v>
      </c>
      <c r="P5" s="224"/>
      <c r="Q5" s="216" t="s">
        <v>1710</v>
      </c>
      <c r="R5" s="216" t="s">
        <v>1710</v>
      </c>
      <c r="S5" s="220" t="s">
        <v>1710</v>
      </c>
      <c r="T5" s="220" t="s">
        <v>1710</v>
      </c>
      <c r="U5" s="216" t="s">
        <v>1710</v>
      </c>
      <c r="V5" s="220" t="s">
        <v>1710</v>
      </c>
      <c r="W5" s="220" t="s">
        <v>1710</v>
      </c>
    </row>
    <row r="6" spans="1:25">
      <c r="C6" s="228"/>
      <c r="D6" s="229"/>
      <c r="E6" s="227"/>
      <c r="F6" s="216" t="s">
        <v>1710</v>
      </c>
      <c r="G6" s="216" t="s">
        <v>1710</v>
      </c>
      <c r="H6" s="216" t="s">
        <v>1710</v>
      </c>
      <c r="I6" s="216" t="s">
        <v>1710</v>
      </c>
      <c r="J6" s="222">
        <v>1</v>
      </c>
      <c r="L6" s="227"/>
      <c r="M6" s="216" t="s">
        <v>1710</v>
      </c>
      <c r="O6" s="220" t="s">
        <v>1710</v>
      </c>
      <c r="P6" s="224"/>
      <c r="Q6" s="227"/>
      <c r="R6" s="216" t="s">
        <v>1710</v>
      </c>
      <c r="T6" s="220" t="s">
        <v>1710</v>
      </c>
      <c r="U6" s="216" t="s">
        <v>1710</v>
      </c>
      <c r="W6" s="220" t="s">
        <v>1710</v>
      </c>
    </row>
    <row r="7" spans="1:25" ht="49.5" customHeight="1">
      <c r="B7" s="910" t="s">
        <v>31</v>
      </c>
      <c r="C7" s="911"/>
      <c r="D7" s="911"/>
      <c r="F7" s="230"/>
      <c r="G7" s="230"/>
      <c r="H7" s="230"/>
      <c r="I7" s="230"/>
      <c r="J7" s="222">
        <v>1</v>
      </c>
      <c r="L7" s="227"/>
      <c r="M7" s="216" t="s">
        <v>1710</v>
      </c>
      <c r="O7" s="220" t="s">
        <v>1710</v>
      </c>
      <c r="P7" s="224"/>
      <c r="Q7" s="227"/>
      <c r="R7" s="216" t="s">
        <v>1710</v>
      </c>
      <c r="T7" s="220" t="s">
        <v>1710</v>
      </c>
      <c r="U7" s="216" t="s">
        <v>1710</v>
      </c>
      <c r="W7" s="220" t="s">
        <v>1710</v>
      </c>
    </row>
    <row r="8" spans="1:25">
      <c r="C8" s="228"/>
      <c r="D8" s="229"/>
      <c r="E8" s="230" t="s">
        <v>1711</v>
      </c>
      <c r="F8" s="230" t="s">
        <v>1568</v>
      </c>
      <c r="G8" s="230"/>
      <c r="H8" s="230"/>
      <c r="I8" s="230"/>
      <c r="J8" s="222">
        <v>1</v>
      </c>
      <c r="L8" s="227"/>
      <c r="M8" s="216" t="s">
        <v>1710</v>
      </c>
      <c r="O8" s="220" t="s">
        <v>1710</v>
      </c>
      <c r="P8" s="224"/>
      <c r="Q8" s="227"/>
      <c r="R8" s="216" t="s">
        <v>1710</v>
      </c>
      <c r="T8" s="220" t="s">
        <v>1710</v>
      </c>
      <c r="U8" s="216" t="s">
        <v>1710</v>
      </c>
      <c r="W8" s="220" t="s">
        <v>1710</v>
      </c>
    </row>
    <row r="9" spans="1:25" ht="36.75" customHeight="1">
      <c r="B9" s="912" t="s">
        <v>1133</v>
      </c>
      <c r="C9" s="913"/>
      <c r="D9" s="914"/>
      <c r="E9" s="690">
        <v>43101</v>
      </c>
      <c r="F9" s="691">
        <v>43465</v>
      </c>
      <c r="G9" s="230"/>
      <c r="H9" s="230"/>
      <c r="I9" s="230"/>
      <c r="J9" s="222">
        <v>1</v>
      </c>
      <c r="L9" s="227"/>
      <c r="M9" s="216" t="s">
        <v>1710</v>
      </c>
      <c r="O9" s="220" t="s">
        <v>1710</v>
      </c>
      <c r="P9" s="224"/>
      <c r="Q9" s="227"/>
      <c r="R9" s="216" t="s">
        <v>1710</v>
      </c>
      <c r="T9" s="220" t="s">
        <v>1710</v>
      </c>
      <c r="U9" s="216" t="s">
        <v>1710</v>
      </c>
      <c r="W9" s="220" t="s">
        <v>1710</v>
      </c>
    </row>
    <row r="10" spans="1:25">
      <c r="B10" s="231" t="s">
        <v>1493</v>
      </c>
      <c r="E10" s="230"/>
      <c r="F10" s="230"/>
      <c r="G10" s="230"/>
      <c r="H10" s="230"/>
      <c r="I10" s="230"/>
      <c r="J10" s="222">
        <v>1</v>
      </c>
      <c r="L10" s="227"/>
      <c r="M10" s="216" t="s">
        <v>1710</v>
      </c>
      <c r="O10" s="220" t="s">
        <v>1710</v>
      </c>
      <c r="P10" s="224"/>
      <c r="Q10" s="227"/>
      <c r="R10" s="216" t="s">
        <v>1710</v>
      </c>
      <c r="T10" s="220" t="s">
        <v>1710</v>
      </c>
      <c r="U10" s="216" t="s">
        <v>1710</v>
      </c>
      <c r="W10" s="220" t="s">
        <v>1710</v>
      </c>
    </row>
    <row r="11" spans="1:25" ht="10.5" customHeight="1">
      <c r="B11" s="231"/>
      <c r="E11" s="231"/>
      <c r="G11" s="230"/>
      <c r="H11" s="230"/>
      <c r="I11" s="230"/>
      <c r="J11" s="222">
        <v>1</v>
      </c>
      <c r="L11" s="227"/>
      <c r="M11" s="216" t="s">
        <v>1710</v>
      </c>
      <c r="O11" s="220" t="s">
        <v>1710</v>
      </c>
      <c r="P11" s="224"/>
      <c r="Q11" s="227"/>
      <c r="R11" s="216" t="s">
        <v>1710</v>
      </c>
      <c r="T11" s="220" t="s">
        <v>1710</v>
      </c>
      <c r="U11" s="216" t="s">
        <v>1710</v>
      </c>
      <c r="W11" s="220" t="s">
        <v>1710</v>
      </c>
    </row>
    <row r="12" spans="1:25" ht="39" customHeight="1">
      <c r="B12" s="896" t="str">
        <f>VLOOKUP(F12,PRBK,2,FALSE)</f>
        <v>Несебър</v>
      </c>
      <c r="C12" s="897"/>
      <c r="D12" s="898"/>
      <c r="E12" s="230" t="s">
        <v>1712</v>
      </c>
      <c r="F12" s="692" t="s">
        <v>1132</v>
      </c>
      <c r="G12" s="230"/>
      <c r="H12" s="230"/>
      <c r="I12" s="230"/>
      <c r="J12" s="222">
        <v>1</v>
      </c>
      <c r="L12" s="227"/>
      <c r="M12" s="216" t="s">
        <v>1710</v>
      </c>
      <c r="O12" s="220" t="s">
        <v>1710</v>
      </c>
      <c r="P12" s="224"/>
      <c r="Q12" s="227"/>
      <c r="R12" s="216" t="s">
        <v>1710</v>
      </c>
      <c r="T12" s="220" t="s">
        <v>1710</v>
      </c>
      <c r="U12" s="216" t="s">
        <v>1710</v>
      </c>
      <c r="W12" s="220" t="s">
        <v>1710</v>
      </c>
    </row>
    <row r="13" spans="1:25">
      <c r="B13" s="693" t="s">
        <v>1494</v>
      </c>
      <c r="E13" s="232" t="s">
        <v>1713</v>
      </c>
      <c r="F13" s="233" t="s">
        <v>1710</v>
      </c>
      <c r="G13" s="233" t="s">
        <v>1710</v>
      </c>
      <c r="H13" s="233" t="s">
        <v>1710</v>
      </c>
      <c r="I13" s="233" t="s">
        <v>1710</v>
      </c>
      <c r="J13" s="222">
        <v>1</v>
      </c>
      <c r="L13" s="227"/>
      <c r="M13" s="216" t="s">
        <v>1710</v>
      </c>
      <c r="O13" s="220" t="s">
        <v>1710</v>
      </c>
      <c r="P13" s="224"/>
      <c r="Q13" s="227"/>
      <c r="R13" s="216" t="s">
        <v>1710</v>
      </c>
      <c r="T13" s="220" t="s">
        <v>1710</v>
      </c>
      <c r="U13" s="216" t="s">
        <v>1710</v>
      </c>
      <c r="W13" s="220" t="s">
        <v>1710</v>
      </c>
    </row>
    <row r="14" spans="1:25" ht="8.1" customHeight="1">
      <c r="B14" s="231"/>
      <c r="F14" s="230"/>
      <c r="G14" s="230"/>
      <c r="H14" s="230"/>
      <c r="I14" s="230"/>
      <c r="J14" s="222">
        <v>1</v>
      </c>
      <c r="L14" s="232"/>
      <c r="M14" s="233"/>
      <c r="N14" s="234"/>
      <c r="O14" s="235"/>
      <c r="P14" s="224"/>
      <c r="Q14" s="232"/>
      <c r="R14" s="233"/>
      <c r="S14" s="234"/>
      <c r="T14" s="235"/>
      <c r="U14" s="233"/>
      <c r="V14" s="234"/>
      <c r="W14" s="235"/>
    </row>
    <row r="15" spans="1:25" ht="8.1" customHeight="1">
      <c r="B15" s="231"/>
      <c r="F15" s="230"/>
      <c r="G15" s="230"/>
      <c r="H15" s="230"/>
      <c r="I15" s="230"/>
      <c r="J15" s="222">
        <v>1</v>
      </c>
      <c r="L15" s="232"/>
      <c r="M15" s="233"/>
      <c r="N15" s="234"/>
      <c r="O15" s="235"/>
      <c r="P15" s="224"/>
      <c r="Q15" s="232"/>
      <c r="R15" s="233"/>
      <c r="S15" s="234"/>
      <c r="T15" s="235"/>
      <c r="U15" s="233"/>
      <c r="V15" s="234"/>
      <c r="W15" s="235"/>
    </row>
    <row r="16" spans="1:25" ht="18.75" customHeight="1">
      <c r="A16" s="228"/>
      <c r="B16" s="880" t="s">
        <v>1811</v>
      </c>
      <c r="C16" s="134"/>
      <c r="D16" s="134"/>
      <c r="E16" s="133"/>
      <c r="F16" s="230"/>
      <c r="G16" s="230"/>
      <c r="H16" s="230"/>
      <c r="I16" s="230"/>
      <c r="J16" s="222">
        <v>1</v>
      </c>
      <c r="L16" s="232"/>
      <c r="M16" s="233"/>
      <c r="N16" s="234"/>
      <c r="O16" s="235"/>
      <c r="P16" s="224"/>
      <c r="Q16" s="232"/>
      <c r="R16" s="233"/>
      <c r="S16" s="234"/>
      <c r="T16" s="235"/>
      <c r="U16" s="233"/>
      <c r="V16" s="234"/>
      <c r="W16" s="235"/>
    </row>
    <row r="17" spans="1:25" ht="26.25" customHeight="1">
      <c r="A17" s="228"/>
      <c r="B17" s="134"/>
      <c r="C17" s="133"/>
      <c r="D17" s="444"/>
      <c r="E17" s="230"/>
      <c r="F17" s="230"/>
      <c r="G17" s="230"/>
      <c r="H17" s="230"/>
      <c r="I17" s="230"/>
      <c r="J17" s="222">
        <v>1</v>
      </c>
      <c r="N17" s="216"/>
      <c r="O17" s="216"/>
      <c r="P17" s="224"/>
      <c r="S17" s="216"/>
      <c r="T17" s="216"/>
      <c r="V17" s="216"/>
      <c r="W17" s="216"/>
    </row>
    <row r="18" spans="1:25" ht="16.5" thickBot="1">
      <c r="C18" s="228"/>
      <c r="D18" s="229"/>
      <c r="F18" s="236"/>
      <c r="G18" s="236"/>
      <c r="H18" s="236"/>
      <c r="I18" s="236" t="s">
        <v>1714</v>
      </c>
      <c r="J18" s="222">
        <v>1</v>
      </c>
      <c r="N18" s="216"/>
      <c r="O18" s="216"/>
      <c r="P18" s="224"/>
      <c r="S18" s="216"/>
      <c r="T18" s="216"/>
      <c r="V18" s="216"/>
      <c r="W18" s="216"/>
    </row>
    <row r="19" spans="1:25" ht="16.5" customHeight="1" thickBot="1">
      <c r="A19" s="228"/>
      <c r="B19" s="694"/>
      <c r="C19" s="695"/>
      <c r="D19" s="696" t="s">
        <v>1782</v>
      </c>
      <c r="E19" s="829" t="s">
        <v>36</v>
      </c>
      <c r="F19" s="950" t="s">
        <v>1504</v>
      </c>
      <c r="G19" s="951"/>
      <c r="H19" s="951"/>
      <c r="I19" s="952"/>
      <c r="J19" s="222">
        <v>1</v>
      </c>
      <c r="K19" s="238"/>
      <c r="N19" s="216"/>
      <c r="O19" s="216"/>
      <c r="P19" s="224"/>
      <c r="S19" s="216"/>
      <c r="T19" s="216"/>
      <c r="V19" s="216"/>
      <c r="W19" s="216"/>
    </row>
    <row r="20" spans="1:25" ht="64.5" customHeight="1" thickBot="1">
      <c r="B20" s="697" t="s">
        <v>1626</v>
      </c>
      <c r="C20" s="698" t="s">
        <v>1715</v>
      </c>
      <c r="D20" s="699" t="s">
        <v>1783</v>
      </c>
      <c r="E20" s="828">
        <v>2018</v>
      </c>
      <c r="F20" s="700" t="s">
        <v>1505</v>
      </c>
      <c r="G20" s="700" t="s">
        <v>1506</v>
      </c>
      <c r="H20" s="700" t="s">
        <v>1503</v>
      </c>
      <c r="I20" s="700" t="s">
        <v>1087</v>
      </c>
      <c r="J20" s="222">
        <v>1</v>
      </c>
      <c r="K20" s="238"/>
      <c r="N20" s="216"/>
      <c r="O20" s="216"/>
      <c r="P20" s="224"/>
      <c r="S20" s="216"/>
      <c r="T20" s="216"/>
      <c r="V20" s="216"/>
      <c r="W20" s="216"/>
    </row>
    <row r="21" spans="1:25" ht="19.5" thickBot="1">
      <c r="B21" s="240"/>
      <c r="C21" s="400"/>
      <c r="D21" s="242" t="s">
        <v>1716</v>
      </c>
      <c r="E21" s="705"/>
      <c r="F21" s="297"/>
      <c r="G21" s="297"/>
      <c r="H21" s="297"/>
      <c r="I21" s="487"/>
      <c r="J21" s="222">
        <v>1</v>
      </c>
      <c r="K21" s="238"/>
      <c r="N21" s="216"/>
      <c r="O21" s="216"/>
      <c r="P21" s="224"/>
      <c r="S21" s="216"/>
      <c r="T21" s="216"/>
      <c r="V21" s="216"/>
      <c r="W21" s="216"/>
    </row>
    <row r="22" spans="1:25" s="243" customFormat="1">
      <c r="A22" s="243">
        <v>5</v>
      </c>
      <c r="B22" s="701">
        <v>100</v>
      </c>
      <c r="C22" s="889" t="s">
        <v>1717</v>
      </c>
      <c r="D22" s="889"/>
      <c r="E22" s="705"/>
      <c r="F22" s="703">
        <f>SUM(F23:F25,F26:F27)</f>
        <v>0</v>
      </c>
      <c r="G22" s="703">
        <f>SUM(G23:G25,G26:G27)</f>
        <v>400000</v>
      </c>
      <c r="H22" s="702">
        <f>SUM(H23:H25,H26:H27)</f>
        <v>0</v>
      </c>
      <c r="I22" s="703">
        <f>SUM(I23:I25,I26:I27)</f>
        <v>400000</v>
      </c>
      <c r="J22" s="222">
        <f>(IF($E22&lt;&gt;0,$J$2,IF($I22&lt;&gt;0,$J$2,"")))</f>
        <v>1</v>
      </c>
      <c r="K22" s="245"/>
      <c r="L22" s="216"/>
      <c r="M22" s="216"/>
      <c r="N22" s="220"/>
      <c r="O22" s="220"/>
      <c r="P22" s="224"/>
      <c r="Q22" s="216"/>
      <c r="R22" s="216"/>
      <c r="S22" s="220"/>
      <c r="T22" s="220"/>
      <c r="U22" s="216"/>
      <c r="V22" s="220"/>
      <c r="W22" s="220"/>
      <c r="X22" s="216"/>
      <c r="Y22" s="216"/>
    </row>
    <row r="23" spans="1:25" ht="18.75" customHeight="1">
      <c r="A23" s="216">
        <v>10</v>
      </c>
      <c r="B23" s="136"/>
      <c r="C23" s="137">
        <v>101</v>
      </c>
      <c r="D23" s="138" t="s">
        <v>1718</v>
      </c>
      <c r="E23" s="705"/>
      <c r="F23" s="704">
        <v>0</v>
      </c>
      <c r="G23" s="704">
        <v>0</v>
      </c>
      <c r="H23" s="704">
        <v>0</v>
      </c>
      <c r="I23" s="480">
        <f>F23+G23+H23</f>
        <v>0</v>
      </c>
      <c r="J23" s="222" t="str">
        <f t="shared" ref="J23:J90" si="0">(IF($E23&lt;&gt;0,$J$2,IF($I23&lt;&gt;0,$J$2,"")))</f>
        <v/>
      </c>
      <c r="K23" s="245"/>
      <c r="N23" s="216"/>
      <c r="O23" s="216"/>
      <c r="P23" s="224"/>
      <c r="S23" s="216"/>
      <c r="T23" s="216"/>
      <c r="V23" s="216"/>
      <c r="W23" s="216"/>
    </row>
    <row r="24" spans="1:25" ht="18.75" customHeight="1">
      <c r="A24" s="216">
        <v>15</v>
      </c>
      <c r="B24" s="136"/>
      <c r="C24" s="137">
        <v>102</v>
      </c>
      <c r="D24" s="139" t="s">
        <v>1746</v>
      </c>
      <c r="E24" s="705"/>
      <c r="F24" s="704">
        <v>0</v>
      </c>
      <c r="G24" s="704">
        <v>0</v>
      </c>
      <c r="H24" s="704">
        <v>0</v>
      </c>
      <c r="I24" s="480">
        <f>F24+G24+H24</f>
        <v>0</v>
      </c>
      <c r="J24" s="222" t="str">
        <f t="shared" si="0"/>
        <v/>
      </c>
      <c r="K24" s="245"/>
      <c r="N24" s="216"/>
      <c r="O24" s="216"/>
      <c r="P24" s="224"/>
      <c r="S24" s="216"/>
      <c r="T24" s="216"/>
      <c r="V24" s="216"/>
      <c r="W24" s="216"/>
      <c r="Y24" s="243"/>
    </row>
    <row r="25" spans="1:25" ht="18.75" customHeight="1">
      <c r="A25" s="216">
        <v>20</v>
      </c>
      <c r="B25" s="136"/>
      <c r="C25" s="137">
        <v>103</v>
      </c>
      <c r="D25" s="139" t="s">
        <v>1747</v>
      </c>
      <c r="E25" s="705"/>
      <c r="F25" s="704">
        <v>0</v>
      </c>
      <c r="G25" s="451">
        <v>400000</v>
      </c>
      <c r="H25" s="704">
        <v>0</v>
      </c>
      <c r="I25" s="480">
        <f>F25+G25+H25</f>
        <v>400000</v>
      </c>
      <c r="J25" s="222">
        <f t="shared" si="0"/>
        <v>1</v>
      </c>
      <c r="K25" s="245"/>
      <c r="N25" s="216"/>
      <c r="O25" s="216"/>
      <c r="P25" s="224"/>
      <c r="S25" s="216"/>
      <c r="T25" s="216"/>
      <c r="V25" s="216"/>
      <c r="W25" s="216"/>
    </row>
    <row r="26" spans="1:25" ht="18.75" customHeight="1">
      <c r="A26" s="216">
        <v>20</v>
      </c>
      <c r="B26" s="136"/>
      <c r="C26" s="137">
        <v>108</v>
      </c>
      <c r="D26" s="446" t="s">
        <v>1748</v>
      </c>
      <c r="E26" s="705"/>
      <c r="F26" s="704">
        <v>0</v>
      </c>
      <c r="G26" s="704">
        <v>0</v>
      </c>
      <c r="H26" s="704">
        <v>0</v>
      </c>
      <c r="I26" s="480">
        <f>F26+G26+H26</f>
        <v>0</v>
      </c>
      <c r="J26" s="222" t="str">
        <f t="shared" si="0"/>
        <v/>
      </c>
      <c r="K26" s="245"/>
      <c r="N26" s="216"/>
      <c r="O26" s="216"/>
      <c r="P26" s="224"/>
      <c r="S26" s="216"/>
      <c r="T26" s="216"/>
      <c r="V26" s="216"/>
      <c r="W26" s="216"/>
    </row>
    <row r="27" spans="1:25" ht="30.75" customHeight="1">
      <c r="A27" s="247">
        <v>21</v>
      </c>
      <c r="B27" s="136"/>
      <c r="C27" s="137">
        <v>109</v>
      </c>
      <c r="D27" s="447" t="s">
        <v>1104</v>
      </c>
      <c r="E27" s="705"/>
      <c r="F27" s="843">
        <v>0</v>
      </c>
      <c r="G27" s="843">
        <v>0</v>
      </c>
      <c r="H27" s="843">
        <v>0</v>
      </c>
      <c r="I27" s="844">
        <f>F27+G27+H27</f>
        <v>0</v>
      </c>
      <c r="J27" s="222" t="str">
        <f t="shared" si="0"/>
        <v/>
      </c>
      <c r="K27" s="245"/>
      <c r="N27" s="216"/>
      <c r="O27" s="216"/>
      <c r="P27" s="224"/>
      <c r="S27" s="216"/>
      <c r="T27" s="216"/>
      <c r="V27" s="216"/>
      <c r="W27" s="216"/>
    </row>
    <row r="28" spans="1:25" s="248" customFormat="1">
      <c r="A28" s="248">
        <v>25</v>
      </c>
      <c r="B28" s="701">
        <v>200</v>
      </c>
      <c r="C28" s="889" t="s">
        <v>1719</v>
      </c>
      <c r="D28" s="889"/>
      <c r="E28" s="705"/>
      <c r="F28" s="848">
        <f>SUM(F29:F32)</f>
        <v>0</v>
      </c>
      <c r="G28" s="848">
        <f>SUM(G29:G32)</f>
        <v>0</v>
      </c>
      <c r="H28" s="849">
        <f>SUM(H29:H32)</f>
        <v>0</v>
      </c>
      <c r="I28" s="848">
        <f>SUM(I29:I32)</f>
        <v>0</v>
      </c>
      <c r="J28" s="222" t="str">
        <f t="shared" si="0"/>
        <v/>
      </c>
      <c r="K28" s="245"/>
      <c r="L28" s="216"/>
      <c r="M28" s="216"/>
      <c r="N28" s="220"/>
      <c r="O28" s="220"/>
      <c r="P28" s="224"/>
      <c r="Q28" s="216"/>
      <c r="R28" s="216"/>
      <c r="S28" s="220"/>
      <c r="T28" s="220"/>
      <c r="U28" s="216"/>
      <c r="V28" s="220"/>
      <c r="W28" s="220"/>
      <c r="X28" s="216"/>
      <c r="Y28" s="216"/>
    </row>
    <row r="29" spans="1:25">
      <c r="A29" s="216">
        <v>30</v>
      </c>
      <c r="B29" s="140"/>
      <c r="C29" s="137">
        <v>201</v>
      </c>
      <c r="D29" s="138" t="s">
        <v>1720</v>
      </c>
      <c r="E29" s="705"/>
      <c r="F29" s="704">
        <v>0</v>
      </c>
      <c r="G29" s="704">
        <v>0</v>
      </c>
      <c r="H29" s="704">
        <v>0</v>
      </c>
      <c r="I29" s="480">
        <f>F29+G29+H29</f>
        <v>0</v>
      </c>
      <c r="J29" s="222" t="str">
        <f t="shared" si="0"/>
        <v/>
      </c>
      <c r="K29" s="245"/>
      <c r="N29" s="216"/>
      <c r="O29" s="216"/>
      <c r="P29" s="224"/>
      <c r="S29" s="216"/>
      <c r="T29" s="216"/>
      <c r="V29" s="216"/>
      <c r="W29" s="216"/>
    </row>
    <row r="30" spans="1:25">
      <c r="A30" s="216">
        <v>35</v>
      </c>
      <c r="B30" s="140"/>
      <c r="C30" s="137">
        <v>202</v>
      </c>
      <c r="D30" s="139" t="s">
        <v>37</v>
      </c>
      <c r="E30" s="705"/>
      <c r="F30" s="704">
        <v>0</v>
      </c>
      <c r="G30" s="704">
        <v>0</v>
      </c>
      <c r="H30" s="704">
        <v>0</v>
      </c>
      <c r="I30" s="480">
        <f>F30+G30+H30</f>
        <v>0</v>
      </c>
      <c r="J30" s="222" t="str">
        <f t="shared" si="0"/>
        <v/>
      </c>
      <c r="K30" s="245"/>
      <c r="N30" s="216"/>
      <c r="O30" s="216"/>
      <c r="P30" s="224"/>
      <c r="S30" s="216"/>
      <c r="T30" s="216"/>
      <c r="V30" s="216"/>
      <c r="W30" s="216"/>
      <c r="Y30" s="248"/>
    </row>
    <row r="31" spans="1:25">
      <c r="A31" s="216">
        <v>40</v>
      </c>
      <c r="B31" s="140"/>
      <c r="C31" s="137">
        <v>203</v>
      </c>
      <c r="D31" s="139" t="s">
        <v>38</v>
      </c>
      <c r="E31" s="705"/>
      <c r="F31" s="704">
        <v>0</v>
      </c>
      <c r="G31" s="704">
        <v>0</v>
      </c>
      <c r="H31" s="704">
        <v>0</v>
      </c>
      <c r="I31" s="480">
        <f>F31+G31+H31</f>
        <v>0</v>
      </c>
      <c r="J31" s="222" t="str">
        <f t="shared" si="0"/>
        <v/>
      </c>
      <c r="K31" s="245"/>
      <c r="N31" s="216"/>
      <c r="O31" s="216"/>
      <c r="P31" s="224"/>
      <c r="S31" s="216"/>
      <c r="T31" s="216"/>
      <c r="V31" s="216"/>
      <c r="W31" s="216"/>
    </row>
    <row r="32" spans="1:25">
      <c r="A32" s="216">
        <v>45</v>
      </c>
      <c r="B32" s="140"/>
      <c r="C32" s="137">
        <v>204</v>
      </c>
      <c r="D32" s="141" t="s">
        <v>39</v>
      </c>
      <c r="E32" s="705"/>
      <c r="F32" s="843">
        <v>0</v>
      </c>
      <c r="G32" s="843">
        <v>0</v>
      </c>
      <c r="H32" s="843">
        <v>0</v>
      </c>
      <c r="I32" s="844">
        <f>F32+G32+H32</f>
        <v>0</v>
      </c>
      <c r="J32" s="222" t="str">
        <f t="shared" si="0"/>
        <v/>
      </c>
      <c r="K32" s="245"/>
      <c r="N32" s="216"/>
      <c r="O32" s="216"/>
      <c r="P32" s="224"/>
      <c r="S32" s="216"/>
      <c r="T32" s="216"/>
      <c r="V32" s="216"/>
      <c r="W32" s="216"/>
    </row>
    <row r="33" spans="1:25" s="248" customFormat="1" ht="32.25" customHeight="1">
      <c r="A33" s="248">
        <v>50</v>
      </c>
      <c r="B33" s="701">
        <v>400</v>
      </c>
      <c r="C33" s="915" t="s">
        <v>40</v>
      </c>
      <c r="D33" s="915"/>
      <c r="E33" s="705"/>
      <c r="F33" s="848">
        <f>SUM(F34:F38)</f>
        <v>0</v>
      </c>
      <c r="G33" s="848">
        <f>SUM(G34:G38)</f>
        <v>0</v>
      </c>
      <c r="H33" s="849">
        <f>SUM(H34:H38)</f>
        <v>0</v>
      </c>
      <c r="I33" s="848">
        <f>SUM(I34:I38)</f>
        <v>0</v>
      </c>
      <c r="J33" s="222" t="str">
        <f t="shared" si="0"/>
        <v/>
      </c>
      <c r="K33" s="245"/>
      <c r="L33" s="216"/>
      <c r="M33" s="216"/>
      <c r="N33" s="220"/>
      <c r="O33" s="220"/>
      <c r="P33" s="224"/>
      <c r="Q33" s="216"/>
      <c r="R33" s="216"/>
      <c r="S33" s="220"/>
      <c r="T33" s="220"/>
      <c r="U33" s="216"/>
      <c r="V33" s="220"/>
      <c r="W33" s="220"/>
      <c r="X33" s="216"/>
      <c r="Y33" s="216"/>
    </row>
    <row r="34" spans="1:25" ht="18" customHeight="1">
      <c r="A34" s="216">
        <v>55</v>
      </c>
      <c r="B34" s="136"/>
      <c r="C34" s="137">
        <v>401</v>
      </c>
      <c r="D34" s="448" t="s">
        <v>41</v>
      </c>
      <c r="E34" s="705"/>
      <c r="F34" s="704">
        <v>0</v>
      </c>
      <c r="G34" s="704">
        <v>0</v>
      </c>
      <c r="H34" s="704">
        <v>0</v>
      </c>
      <c r="I34" s="480">
        <f>F34+G34+H34</f>
        <v>0</v>
      </c>
      <c r="J34" s="222" t="str">
        <f t="shared" si="0"/>
        <v/>
      </c>
      <c r="K34" s="245"/>
      <c r="N34" s="216"/>
      <c r="O34" s="216"/>
      <c r="P34" s="224"/>
      <c r="S34" s="216"/>
      <c r="T34" s="216"/>
      <c r="V34" s="216"/>
      <c r="W34" s="216"/>
    </row>
    <row r="35" spans="1:25" ht="18" customHeight="1">
      <c r="A35" s="216">
        <v>56</v>
      </c>
      <c r="B35" s="136"/>
      <c r="C35" s="137">
        <v>402</v>
      </c>
      <c r="D35" s="449" t="s">
        <v>42</v>
      </c>
      <c r="E35" s="705"/>
      <c r="F35" s="704">
        <v>0</v>
      </c>
      <c r="G35" s="704">
        <v>0</v>
      </c>
      <c r="H35" s="704">
        <v>0</v>
      </c>
      <c r="I35" s="480">
        <f>F35+G35+H35</f>
        <v>0</v>
      </c>
      <c r="J35" s="222" t="str">
        <f t="shared" si="0"/>
        <v/>
      </c>
      <c r="K35" s="245"/>
      <c r="N35" s="216"/>
      <c r="O35" s="216"/>
      <c r="P35" s="224"/>
      <c r="S35" s="216"/>
      <c r="T35" s="216"/>
      <c r="V35" s="216"/>
      <c r="W35" s="216"/>
      <c r="Y35" s="248"/>
    </row>
    <row r="36" spans="1:25" ht="29.25" customHeight="1">
      <c r="A36" s="216">
        <v>57</v>
      </c>
      <c r="B36" s="136"/>
      <c r="C36" s="137">
        <v>403</v>
      </c>
      <c r="D36" s="449" t="s">
        <v>43</v>
      </c>
      <c r="E36" s="705"/>
      <c r="F36" s="704">
        <v>0</v>
      </c>
      <c r="G36" s="704">
        <v>0</v>
      </c>
      <c r="H36" s="704">
        <v>0</v>
      </c>
      <c r="I36" s="480">
        <f>F36+G36+H36</f>
        <v>0</v>
      </c>
      <c r="J36" s="222" t="str">
        <f t="shared" si="0"/>
        <v/>
      </c>
      <c r="K36" s="245"/>
      <c r="N36" s="216"/>
      <c r="O36" s="216"/>
      <c r="P36" s="224"/>
      <c r="S36" s="216"/>
      <c r="T36" s="216"/>
      <c r="V36" s="216"/>
      <c r="W36" s="216"/>
    </row>
    <row r="37" spans="1:25" ht="18" customHeight="1">
      <c r="A37" s="247">
        <v>58</v>
      </c>
      <c r="B37" s="136"/>
      <c r="C37" s="137">
        <v>404</v>
      </c>
      <c r="D37" s="450" t="s">
        <v>44</v>
      </c>
      <c r="E37" s="705"/>
      <c r="F37" s="704">
        <v>0</v>
      </c>
      <c r="G37" s="704">
        <v>0</v>
      </c>
      <c r="H37" s="704">
        <v>0</v>
      </c>
      <c r="I37" s="480">
        <f>F37+G37+H37</f>
        <v>0</v>
      </c>
      <c r="J37" s="222" t="str">
        <f t="shared" si="0"/>
        <v/>
      </c>
      <c r="K37" s="245"/>
      <c r="N37" s="216"/>
      <c r="O37" s="216"/>
      <c r="P37" s="224"/>
      <c r="S37" s="216"/>
      <c r="T37" s="216"/>
      <c r="V37" s="216"/>
      <c r="W37" s="216"/>
    </row>
    <row r="38" spans="1:25">
      <c r="A38" s="247">
        <v>59</v>
      </c>
      <c r="B38" s="136"/>
      <c r="C38" s="142">
        <v>411</v>
      </c>
      <c r="D38" s="489" t="s">
        <v>1105</v>
      </c>
      <c r="E38" s="705"/>
      <c r="F38" s="843">
        <v>0</v>
      </c>
      <c r="G38" s="843">
        <v>0</v>
      </c>
      <c r="H38" s="843">
        <v>0</v>
      </c>
      <c r="I38" s="844">
        <f>F38+G38+H38</f>
        <v>0</v>
      </c>
      <c r="J38" s="222" t="str">
        <f t="shared" si="0"/>
        <v/>
      </c>
      <c r="K38" s="245"/>
      <c r="N38" s="216"/>
      <c r="O38" s="216"/>
      <c r="P38" s="224"/>
      <c r="S38" s="216"/>
      <c r="T38" s="216"/>
      <c r="V38" s="216"/>
      <c r="W38" s="216"/>
    </row>
    <row r="39" spans="1:25" s="248" customFormat="1">
      <c r="A39" s="251">
        <v>65</v>
      </c>
      <c r="B39" s="701">
        <v>800</v>
      </c>
      <c r="C39" s="889" t="s">
        <v>33</v>
      </c>
      <c r="D39" s="889"/>
      <c r="E39" s="705"/>
      <c r="F39" s="848">
        <f>SUM(F40:F43)</f>
        <v>0</v>
      </c>
      <c r="G39" s="848">
        <f>SUM(G40:G43)</f>
        <v>0</v>
      </c>
      <c r="H39" s="849">
        <f>SUM(H40:H43)</f>
        <v>0</v>
      </c>
      <c r="I39" s="848">
        <f>SUM(I40:I46)</f>
        <v>0</v>
      </c>
      <c r="J39" s="222" t="str">
        <f t="shared" si="0"/>
        <v/>
      </c>
      <c r="K39" s="245"/>
      <c r="L39" s="216"/>
      <c r="M39" s="216"/>
      <c r="N39" s="220"/>
      <c r="O39" s="220"/>
      <c r="P39" s="224"/>
      <c r="Q39" s="216"/>
      <c r="R39" s="216"/>
      <c r="S39" s="220"/>
      <c r="T39" s="220"/>
      <c r="U39" s="216"/>
      <c r="V39" s="220"/>
      <c r="W39" s="220"/>
      <c r="X39" s="216"/>
      <c r="Y39" s="216"/>
    </row>
    <row r="40" spans="1:25">
      <c r="A40" s="216">
        <v>70</v>
      </c>
      <c r="B40" s="143"/>
      <c r="C40" s="137">
        <v>801</v>
      </c>
      <c r="D40" s="138" t="s">
        <v>45</v>
      </c>
      <c r="E40" s="705"/>
      <c r="F40" s="704">
        <v>0</v>
      </c>
      <c r="G40" s="704">
        <v>0</v>
      </c>
      <c r="H40" s="704">
        <v>0</v>
      </c>
      <c r="I40" s="480">
        <f t="shared" ref="I40:I46" si="1">F40+G40+H40</f>
        <v>0</v>
      </c>
      <c r="J40" s="222" t="str">
        <f t="shared" si="0"/>
        <v/>
      </c>
      <c r="K40" s="245"/>
      <c r="N40" s="216"/>
      <c r="O40" s="216"/>
      <c r="P40" s="224"/>
      <c r="S40" s="216"/>
      <c r="T40" s="216"/>
      <c r="V40" s="216"/>
      <c r="W40" s="216"/>
    </row>
    <row r="41" spans="1:25">
      <c r="A41" s="216">
        <v>75</v>
      </c>
      <c r="B41" s="143"/>
      <c r="C41" s="137">
        <v>802</v>
      </c>
      <c r="D41" s="139" t="s">
        <v>46</v>
      </c>
      <c r="E41" s="705"/>
      <c r="F41" s="704">
        <v>0</v>
      </c>
      <c r="G41" s="704">
        <v>0</v>
      </c>
      <c r="H41" s="704">
        <v>0</v>
      </c>
      <c r="I41" s="480">
        <f t="shared" si="1"/>
        <v>0</v>
      </c>
      <c r="J41" s="222" t="str">
        <f t="shared" si="0"/>
        <v/>
      </c>
      <c r="K41" s="245"/>
      <c r="N41" s="216"/>
      <c r="O41" s="216"/>
      <c r="P41" s="224"/>
      <c r="S41" s="216"/>
      <c r="T41" s="216"/>
      <c r="V41" s="216"/>
      <c r="W41" s="216"/>
      <c r="Y41" s="248"/>
    </row>
    <row r="42" spans="1:25">
      <c r="A42" s="247">
        <v>80</v>
      </c>
      <c r="B42" s="143"/>
      <c r="C42" s="137">
        <v>804</v>
      </c>
      <c r="D42" s="139" t="s">
        <v>47</v>
      </c>
      <c r="E42" s="705"/>
      <c r="F42" s="704">
        <v>0</v>
      </c>
      <c r="G42" s="704">
        <v>0</v>
      </c>
      <c r="H42" s="704">
        <v>0</v>
      </c>
      <c r="I42" s="480">
        <f t="shared" si="1"/>
        <v>0</v>
      </c>
      <c r="J42" s="222" t="str">
        <f t="shared" si="0"/>
        <v/>
      </c>
      <c r="K42" s="245"/>
      <c r="N42" s="216"/>
      <c r="O42" s="216"/>
      <c r="P42" s="224"/>
      <c r="S42" s="216"/>
      <c r="T42" s="216"/>
      <c r="V42" s="216"/>
      <c r="W42" s="216"/>
    </row>
    <row r="43" spans="1:25">
      <c r="A43" s="247">
        <v>85</v>
      </c>
      <c r="B43" s="143"/>
      <c r="C43" s="137">
        <v>809</v>
      </c>
      <c r="D43" s="139" t="s">
        <v>48</v>
      </c>
      <c r="E43" s="705"/>
      <c r="F43" s="704">
        <v>0</v>
      </c>
      <c r="G43" s="704">
        <v>0</v>
      </c>
      <c r="H43" s="704">
        <v>0</v>
      </c>
      <c r="I43" s="480">
        <f t="shared" si="1"/>
        <v>0</v>
      </c>
      <c r="J43" s="222" t="str">
        <f t="shared" si="0"/>
        <v/>
      </c>
      <c r="K43" s="245"/>
      <c r="N43" s="216"/>
      <c r="O43" s="216"/>
      <c r="P43" s="224"/>
      <c r="S43" s="216"/>
      <c r="T43" s="216"/>
      <c r="V43" s="216"/>
      <c r="W43" s="216"/>
    </row>
    <row r="44" spans="1:25">
      <c r="A44" s="247"/>
      <c r="B44" s="143"/>
      <c r="C44" s="137">
        <v>811</v>
      </c>
      <c r="D44" s="139" t="s">
        <v>1731</v>
      </c>
      <c r="E44" s="705"/>
      <c r="F44" s="704">
        <v>0</v>
      </c>
      <c r="G44" s="704">
        <v>0</v>
      </c>
      <c r="H44" s="704">
        <v>0</v>
      </c>
      <c r="I44" s="480">
        <f t="shared" si="1"/>
        <v>0</v>
      </c>
      <c r="J44" s="222" t="str">
        <f t="shared" si="0"/>
        <v/>
      </c>
      <c r="K44" s="245"/>
      <c r="N44" s="216"/>
      <c r="O44" s="216"/>
      <c r="P44" s="224"/>
      <c r="S44" s="216"/>
      <c r="T44" s="216"/>
      <c r="V44" s="216"/>
      <c r="W44" s="216"/>
    </row>
    <row r="45" spans="1:25">
      <c r="A45" s="247"/>
      <c r="B45" s="143"/>
      <c r="C45" s="137">
        <v>812</v>
      </c>
      <c r="D45" s="139" t="s">
        <v>1732</v>
      </c>
      <c r="E45" s="705"/>
      <c r="F45" s="704">
        <v>0</v>
      </c>
      <c r="G45" s="704">
        <v>0</v>
      </c>
      <c r="H45" s="704">
        <v>0</v>
      </c>
      <c r="I45" s="480">
        <f t="shared" si="1"/>
        <v>0</v>
      </c>
      <c r="J45" s="222" t="str">
        <f t="shared" si="0"/>
        <v/>
      </c>
      <c r="K45" s="245"/>
      <c r="N45" s="216"/>
      <c r="O45" s="216"/>
      <c r="P45" s="224"/>
      <c r="S45" s="216"/>
      <c r="T45" s="216"/>
      <c r="V45" s="216"/>
      <c r="W45" s="216"/>
    </row>
    <row r="46" spans="1:25">
      <c r="A46" s="247"/>
      <c r="B46" s="143"/>
      <c r="C46" s="137">
        <v>814</v>
      </c>
      <c r="D46" s="139" t="s">
        <v>1733</v>
      </c>
      <c r="E46" s="705"/>
      <c r="F46" s="843">
        <v>0</v>
      </c>
      <c r="G46" s="843">
        <v>0</v>
      </c>
      <c r="H46" s="843">
        <v>0</v>
      </c>
      <c r="I46" s="844">
        <f t="shared" si="1"/>
        <v>0</v>
      </c>
      <c r="J46" s="222" t="str">
        <f t="shared" si="0"/>
        <v/>
      </c>
      <c r="K46" s="245"/>
      <c r="N46" s="216"/>
      <c r="O46" s="216"/>
      <c r="P46" s="224"/>
      <c r="S46" s="216"/>
      <c r="T46" s="216"/>
      <c r="V46" s="216"/>
      <c r="W46" s="216"/>
    </row>
    <row r="47" spans="1:25" s="248" customFormat="1">
      <c r="A47" s="248">
        <v>95</v>
      </c>
      <c r="B47" s="701">
        <v>1000</v>
      </c>
      <c r="C47" s="889" t="s">
        <v>49</v>
      </c>
      <c r="D47" s="889"/>
      <c r="E47" s="705"/>
      <c r="F47" s="848">
        <f>SUM(F48:F51)</f>
        <v>0</v>
      </c>
      <c r="G47" s="848">
        <f>SUM(G48:G51)</f>
        <v>0</v>
      </c>
      <c r="H47" s="849">
        <f>SUM(H48:H51)</f>
        <v>0</v>
      </c>
      <c r="I47" s="848">
        <f>SUM(I48:I51)</f>
        <v>0</v>
      </c>
      <c r="J47" s="222" t="str">
        <f t="shared" si="0"/>
        <v/>
      </c>
      <c r="K47" s="245"/>
      <c r="L47" s="216"/>
      <c r="M47" s="216"/>
      <c r="N47" s="220"/>
      <c r="O47" s="220"/>
      <c r="P47" s="224"/>
      <c r="Q47" s="216"/>
      <c r="R47" s="216"/>
      <c r="S47" s="220"/>
      <c r="T47" s="220"/>
      <c r="U47" s="216"/>
      <c r="V47" s="220"/>
      <c r="W47" s="220"/>
      <c r="X47" s="216"/>
      <c r="Y47" s="216"/>
    </row>
    <row r="48" spans="1:25">
      <c r="A48" s="216">
        <v>100</v>
      </c>
      <c r="B48" s="143"/>
      <c r="C48" s="137">
        <v>1001</v>
      </c>
      <c r="D48" s="138" t="s">
        <v>50</v>
      </c>
      <c r="E48" s="705"/>
      <c r="F48" s="704">
        <v>0</v>
      </c>
      <c r="G48" s="704">
        <v>0</v>
      </c>
      <c r="H48" s="704">
        <v>0</v>
      </c>
      <c r="I48" s="480">
        <f>F48+G48+H48</f>
        <v>0</v>
      </c>
      <c r="J48" s="222" t="str">
        <f t="shared" si="0"/>
        <v/>
      </c>
      <c r="K48" s="245"/>
      <c r="N48" s="216"/>
      <c r="O48" s="216"/>
      <c r="P48" s="224"/>
      <c r="S48" s="216"/>
      <c r="T48" s="216"/>
      <c r="V48" s="216"/>
      <c r="W48" s="216"/>
    </row>
    <row r="49" spans="1:25" ht="22.5" customHeight="1">
      <c r="A49" s="216">
        <v>105</v>
      </c>
      <c r="B49" s="143"/>
      <c r="C49" s="137">
        <v>1002</v>
      </c>
      <c r="D49" s="139" t="s">
        <v>51</v>
      </c>
      <c r="E49" s="705"/>
      <c r="F49" s="704">
        <v>0</v>
      </c>
      <c r="G49" s="704">
        <v>0</v>
      </c>
      <c r="H49" s="704">
        <v>0</v>
      </c>
      <c r="I49" s="480">
        <f>F49+G49+H49</f>
        <v>0</v>
      </c>
      <c r="J49" s="222" t="str">
        <f t="shared" si="0"/>
        <v/>
      </c>
      <c r="K49" s="245"/>
      <c r="N49" s="216"/>
      <c r="O49" s="216"/>
      <c r="P49" s="224"/>
      <c r="S49" s="216"/>
      <c r="T49" s="216"/>
      <c r="V49" s="216"/>
      <c r="W49" s="216"/>
      <c r="Y49" s="248"/>
    </row>
    <row r="50" spans="1:25" ht="22.5" customHeight="1">
      <c r="A50" s="216">
        <v>110</v>
      </c>
      <c r="B50" s="143"/>
      <c r="C50" s="137">
        <v>1004</v>
      </c>
      <c r="D50" s="139" t="s">
        <v>52</v>
      </c>
      <c r="E50" s="705"/>
      <c r="F50" s="704">
        <v>0</v>
      </c>
      <c r="G50" s="704">
        <v>0</v>
      </c>
      <c r="H50" s="704">
        <v>0</v>
      </c>
      <c r="I50" s="480">
        <f>F50+G50+H50</f>
        <v>0</v>
      </c>
      <c r="J50" s="222" t="str">
        <f t="shared" si="0"/>
        <v/>
      </c>
      <c r="K50" s="245"/>
      <c r="N50" s="216"/>
      <c r="O50" s="216"/>
      <c r="P50" s="224"/>
      <c r="S50" s="216"/>
      <c r="T50" s="216"/>
      <c r="V50" s="216"/>
      <c r="W50" s="216"/>
    </row>
    <row r="51" spans="1:25">
      <c r="A51" s="216">
        <v>125</v>
      </c>
      <c r="B51" s="143"/>
      <c r="C51" s="142">
        <v>1007</v>
      </c>
      <c r="D51" s="141" t="s">
        <v>53</v>
      </c>
      <c r="E51" s="705"/>
      <c r="F51" s="843">
        <v>0</v>
      </c>
      <c r="G51" s="843">
        <v>0</v>
      </c>
      <c r="H51" s="843">
        <v>0</v>
      </c>
      <c r="I51" s="844">
        <f>F51+G51+H51</f>
        <v>0</v>
      </c>
      <c r="J51" s="222" t="str">
        <f t="shared" si="0"/>
        <v/>
      </c>
      <c r="K51" s="245"/>
      <c r="N51" s="216"/>
      <c r="O51" s="216"/>
      <c r="P51" s="224"/>
      <c r="S51" s="216"/>
      <c r="T51" s="216"/>
      <c r="V51" s="216"/>
      <c r="W51" s="216"/>
    </row>
    <row r="52" spans="1:25" s="248" customFormat="1">
      <c r="A52" s="248">
        <v>130</v>
      </c>
      <c r="B52" s="701">
        <v>1300</v>
      </c>
      <c r="C52" s="889" t="s">
        <v>54</v>
      </c>
      <c r="D52" s="889"/>
      <c r="E52" s="705"/>
      <c r="F52" s="848">
        <f>SUM(F53:F57)</f>
        <v>0</v>
      </c>
      <c r="G52" s="848">
        <f>SUM(G53:G57)</f>
        <v>28000000</v>
      </c>
      <c r="H52" s="849">
        <f>SUM(H53:H57)</f>
        <v>0</v>
      </c>
      <c r="I52" s="848">
        <f>SUM(I53:I57)</f>
        <v>28000000</v>
      </c>
      <c r="J52" s="222">
        <f t="shared" si="0"/>
        <v>1</v>
      </c>
      <c r="K52" s="245"/>
      <c r="L52" s="216"/>
      <c r="M52" s="216"/>
      <c r="N52" s="220"/>
      <c r="O52" s="220"/>
      <c r="P52" s="224"/>
      <c r="Q52" s="216"/>
      <c r="R52" s="216"/>
      <c r="S52" s="220"/>
      <c r="T52" s="220"/>
      <c r="U52" s="216"/>
      <c r="V52" s="220"/>
      <c r="W52" s="220"/>
      <c r="X52" s="216"/>
      <c r="Y52" s="216"/>
    </row>
    <row r="53" spans="1:25">
      <c r="A53" s="216">
        <v>135</v>
      </c>
      <c r="B53" s="136"/>
      <c r="C53" s="144">
        <v>1301</v>
      </c>
      <c r="D53" s="138" t="s">
        <v>55</v>
      </c>
      <c r="E53" s="705"/>
      <c r="F53" s="704">
        <v>0</v>
      </c>
      <c r="G53" s="246">
        <v>11500000</v>
      </c>
      <c r="H53" s="704">
        <v>0</v>
      </c>
      <c r="I53" s="480">
        <f>F53+G53+H53</f>
        <v>11500000</v>
      </c>
      <c r="J53" s="222">
        <f t="shared" si="0"/>
        <v>1</v>
      </c>
      <c r="K53" s="245"/>
      <c r="N53" s="216"/>
      <c r="O53" s="216"/>
      <c r="P53" s="224"/>
      <c r="S53" s="216"/>
      <c r="T53" s="216"/>
      <c r="V53" s="216"/>
      <c r="W53" s="216"/>
    </row>
    <row r="54" spans="1:25">
      <c r="A54" s="216">
        <v>140</v>
      </c>
      <c r="B54" s="136"/>
      <c r="C54" s="137">
        <v>1302</v>
      </c>
      <c r="D54" s="145" t="s">
        <v>56</v>
      </c>
      <c r="E54" s="705"/>
      <c r="F54" s="704">
        <v>0</v>
      </c>
      <c r="G54" s="246"/>
      <c r="H54" s="704">
        <v>0</v>
      </c>
      <c r="I54" s="480">
        <f>F54+G54+H54</f>
        <v>0</v>
      </c>
      <c r="J54" s="222" t="str">
        <f t="shared" si="0"/>
        <v/>
      </c>
      <c r="K54" s="245"/>
      <c r="N54" s="216"/>
      <c r="O54" s="216"/>
      <c r="P54" s="224"/>
      <c r="S54" s="216"/>
      <c r="T54" s="216"/>
      <c r="V54" s="216"/>
      <c r="W54" s="216"/>
      <c r="Y54" s="248"/>
    </row>
    <row r="55" spans="1:25">
      <c r="A55" s="216">
        <v>145</v>
      </c>
      <c r="B55" s="136"/>
      <c r="C55" s="137">
        <v>1303</v>
      </c>
      <c r="D55" s="145" t="s">
        <v>57</v>
      </c>
      <c r="E55" s="705"/>
      <c r="F55" s="704">
        <v>0</v>
      </c>
      <c r="G55" s="246">
        <v>2000000</v>
      </c>
      <c r="H55" s="704">
        <v>0</v>
      </c>
      <c r="I55" s="480">
        <f>F55+G55+H55</f>
        <v>2000000</v>
      </c>
      <c r="J55" s="222">
        <f t="shared" si="0"/>
        <v>1</v>
      </c>
      <c r="K55" s="245"/>
      <c r="N55" s="216"/>
      <c r="O55" s="216"/>
      <c r="P55" s="224"/>
      <c r="S55" s="216"/>
      <c r="T55" s="216"/>
      <c r="V55" s="216"/>
      <c r="W55" s="216"/>
    </row>
    <row r="56" spans="1:25">
      <c r="B56" s="136"/>
      <c r="C56" s="137">
        <v>1304</v>
      </c>
      <c r="D56" s="145" t="s">
        <v>58</v>
      </c>
      <c r="E56" s="705"/>
      <c r="F56" s="704">
        <v>0</v>
      </c>
      <c r="G56" s="246">
        <v>10000000</v>
      </c>
      <c r="H56" s="704">
        <v>0</v>
      </c>
      <c r="I56" s="480">
        <f>F56+G56+H56</f>
        <v>10000000</v>
      </c>
      <c r="J56" s="222">
        <f t="shared" si="0"/>
        <v>1</v>
      </c>
      <c r="K56" s="245"/>
      <c r="N56" s="216"/>
      <c r="O56" s="216"/>
      <c r="P56" s="224"/>
      <c r="S56" s="216"/>
      <c r="T56" s="216"/>
      <c r="V56" s="216"/>
      <c r="W56" s="216"/>
    </row>
    <row r="57" spans="1:25" s="252" customFormat="1">
      <c r="A57" s="252">
        <v>150</v>
      </c>
      <c r="B57" s="136"/>
      <c r="C57" s="137">
        <v>1308</v>
      </c>
      <c r="D57" s="145" t="s">
        <v>59</v>
      </c>
      <c r="E57" s="705"/>
      <c r="F57" s="843">
        <v>0</v>
      </c>
      <c r="G57" s="845">
        <v>4500000</v>
      </c>
      <c r="H57" s="843">
        <v>0</v>
      </c>
      <c r="I57" s="844">
        <f>F57+G57+H57</f>
        <v>4500000</v>
      </c>
      <c r="J57" s="222">
        <f t="shared" si="0"/>
        <v>1</v>
      </c>
      <c r="K57" s="245"/>
      <c r="L57" s="216"/>
      <c r="M57" s="216"/>
      <c r="N57" s="220"/>
      <c r="O57" s="220"/>
      <c r="P57" s="224"/>
      <c r="Q57" s="216"/>
      <c r="R57" s="216"/>
      <c r="S57" s="220"/>
      <c r="T57" s="220"/>
      <c r="U57" s="216"/>
      <c r="V57" s="220"/>
      <c r="W57" s="220"/>
      <c r="X57" s="216"/>
      <c r="Y57" s="216"/>
    </row>
    <row r="58" spans="1:25" s="248" customFormat="1">
      <c r="A58" s="248">
        <v>160</v>
      </c>
      <c r="B58" s="701">
        <v>1400</v>
      </c>
      <c r="C58" s="889" t="s">
        <v>60</v>
      </c>
      <c r="D58" s="889"/>
      <c r="E58" s="705"/>
      <c r="F58" s="848">
        <f>SUM(F59:F60)</f>
        <v>0</v>
      </c>
      <c r="G58" s="848">
        <f>SUM(G59:G60)</f>
        <v>0</v>
      </c>
      <c r="H58" s="849">
        <f>SUM(H59:H60)</f>
        <v>0</v>
      </c>
      <c r="I58" s="848">
        <f>SUM(I59:I60)</f>
        <v>0</v>
      </c>
      <c r="J58" s="222" t="str">
        <f t="shared" si="0"/>
        <v/>
      </c>
      <c r="K58" s="245"/>
      <c r="L58" s="216"/>
      <c r="M58" s="216"/>
      <c r="N58" s="220"/>
      <c r="O58" s="220"/>
      <c r="P58" s="224"/>
      <c r="Q58" s="216"/>
      <c r="R58" s="216"/>
      <c r="S58" s="220"/>
      <c r="T58" s="220"/>
      <c r="U58" s="216"/>
      <c r="V58" s="220"/>
      <c r="W58" s="220"/>
      <c r="X58" s="216"/>
      <c r="Y58" s="216"/>
    </row>
    <row r="59" spans="1:25" ht="21.75" customHeight="1">
      <c r="A59" s="216">
        <v>165</v>
      </c>
      <c r="B59" s="136"/>
      <c r="C59" s="144">
        <v>1401</v>
      </c>
      <c r="D59" s="138" t="s">
        <v>61</v>
      </c>
      <c r="E59" s="705"/>
      <c r="F59" s="704">
        <v>0</v>
      </c>
      <c r="G59" s="704">
        <v>0</v>
      </c>
      <c r="H59" s="704">
        <v>0</v>
      </c>
      <c r="I59" s="480">
        <f>F59+G59+H59</f>
        <v>0</v>
      </c>
      <c r="J59" s="222" t="str">
        <f t="shared" si="0"/>
        <v/>
      </c>
      <c r="K59" s="245"/>
      <c r="N59" s="216"/>
      <c r="O59" s="216"/>
      <c r="P59" s="224"/>
      <c r="S59" s="216"/>
      <c r="T59" s="216"/>
      <c r="V59" s="216"/>
      <c r="W59" s="216"/>
      <c r="Y59" s="252"/>
    </row>
    <row r="60" spans="1:25">
      <c r="A60" s="216">
        <v>170</v>
      </c>
      <c r="B60" s="136"/>
      <c r="C60" s="142">
        <v>1402</v>
      </c>
      <c r="D60" s="146" t="s">
        <v>62</v>
      </c>
      <c r="E60" s="705"/>
      <c r="F60" s="843">
        <v>0</v>
      </c>
      <c r="G60" s="843">
        <v>0</v>
      </c>
      <c r="H60" s="843">
        <v>0</v>
      </c>
      <c r="I60" s="844">
        <f>F60+G60+H60</f>
        <v>0</v>
      </c>
      <c r="J60" s="222" t="str">
        <f t="shared" si="0"/>
        <v/>
      </c>
      <c r="K60" s="245"/>
      <c r="N60" s="216"/>
      <c r="O60" s="216"/>
      <c r="P60" s="224"/>
      <c r="S60" s="216"/>
      <c r="T60" s="216"/>
      <c r="V60" s="216"/>
      <c r="W60" s="216"/>
      <c r="Y60" s="248"/>
    </row>
    <row r="61" spans="1:25" s="248" customFormat="1">
      <c r="A61" s="248">
        <v>175</v>
      </c>
      <c r="B61" s="701">
        <v>1500</v>
      </c>
      <c r="C61" s="889" t="s">
        <v>63</v>
      </c>
      <c r="D61" s="889"/>
      <c r="E61" s="705"/>
      <c r="F61" s="848">
        <f>SUM(F62:F63)</f>
        <v>0</v>
      </c>
      <c r="G61" s="848">
        <f>SUM(G62:G63)</f>
        <v>0</v>
      </c>
      <c r="H61" s="849">
        <f>SUM(H62:H63)</f>
        <v>0</v>
      </c>
      <c r="I61" s="848">
        <f>SUM(I62:I63)</f>
        <v>0</v>
      </c>
      <c r="J61" s="222" t="str">
        <f t="shared" si="0"/>
        <v/>
      </c>
      <c r="K61" s="245"/>
      <c r="L61" s="216"/>
      <c r="M61" s="216"/>
      <c r="N61" s="220"/>
      <c r="O61" s="220"/>
      <c r="P61" s="224"/>
      <c r="Q61" s="216"/>
      <c r="R61" s="216"/>
      <c r="S61" s="220"/>
      <c r="T61" s="220"/>
      <c r="U61" s="216"/>
      <c r="V61" s="220"/>
      <c r="W61" s="220"/>
      <c r="X61" s="216"/>
      <c r="Y61" s="216"/>
    </row>
    <row r="62" spans="1:25">
      <c r="A62" s="216">
        <v>180</v>
      </c>
      <c r="B62" s="136"/>
      <c r="C62" s="144">
        <v>1501</v>
      </c>
      <c r="D62" s="147" t="s">
        <v>64</v>
      </c>
      <c r="E62" s="705"/>
      <c r="F62" s="704">
        <v>0</v>
      </c>
      <c r="G62" s="704">
        <v>0</v>
      </c>
      <c r="H62" s="704">
        <v>0</v>
      </c>
      <c r="I62" s="480">
        <f>F62+G62+H62</f>
        <v>0</v>
      </c>
      <c r="J62" s="222" t="str">
        <f t="shared" si="0"/>
        <v/>
      </c>
      <c r="K62" s="245"/>
      <c r="N62" s="216"/>
      <c r="O62" s="216"/>
      <c r="P62" s="224"/>
      <c r="S62" s="216"/>
      <c r="T62" s="216"/>
      <c r="V62" s="216"/>
      <c r="W62" s="216"/>
    </row>
    <row r="63" spans="1:25">
      <c r="A63" s="216">
        <v>185</v>
      </c>
      <c r="B63" s="136"/>
      <c r="C63" s="142">
        <v>1502</v>
      </c>
      <c r="D63" s="148" t="s">
        <v>65</v>
      </c>
      <c r="E63" s="705"/>
      <c r="F63" s="843">
        <v>0</v>
      </c>
      <c r="G63" s="843">
        <v>0</v>
      </c>
      <c r="H63" s="843">
        <v>0</v>
      </c>
      <c r="I63" s="844">
        <f>F63+G63+H63</f>
        <v>0</v>
      </c>
      <c r="J63" s="222" t="str">
        <f t="shared" si="0"/>
        <v/>
      </c>
      <c r="K63" s="245"/>
      <c r="N63" s="216"/>
      <c r="O63" s="216"/>
      <c r="P63" s="224"/>
      <c r="S63" s="216"/>
      <c r="T63" s="216"/>
      <c r="V63" s="216"/>
      <c r="W63" s="216"/>
      <c r="Y63" s="248"/>
    </row>
    <row r="64" spans="1:25" s="252" customFormat="1">
      <c r="B64" s="701">
        <v>1600</v>
      </c>
      <c r="C64" s="889" t="s">
        <v>66</v>
      </c>
      <c r="D64" s="889"/>
      <c r="E64" s="705"/>
      <c r="F64" s="850">
        <v>0</v>
      </c>
      <c r="G64" s="850">
        <v>0</v>
      </c>
      <c r="H64" s="850">
        <v>0</v>
      </c>
      <c r="I64" s="848">
        <f>F64+G64+H64</f>
        <v>0</v>
      </c>
      <c r="J64" s="222" t="str">
        <f t="shared" si="0"/>
        <v/>
      </c>
      <c r="K64" s="245"/>
      <c r="L64" s="216"/>
      <c r="M64" s="216"/>
      <c r="N64" s="220"/>
      <c r="O64" s="220"/>
      <c r="P64" s="224"/>
      <c r="Q64" s="216"/>
      <c r="R64" s="216"/>
      <c r="S64" s="220"/>
      <c r="T64" s="220"/>
      <c r="U64" s="216"/>
      <c r="V64" s="220"/>
      <c r="W64" s="220"/>
      <c r="X64" s="216"/>
      <c r="Y64" s="216"/>
    </row>
    <row r="65" spans="1:25" s="248" customFormat="1">
      <c r="A65" s="248">
        <v>200</v>
      </c>
      <c r="B65" s="701">
        <v>1700</v>
      </c>
      <c r="C65" s="889" t="s">
        <v>67</v>
      </c>
      <c r="D65" s="889"/>
      <c r="E65" s="705"/>
      <c r="F65" s="848">
        <f>SUM(F66:F71)</f>
        <v>0</v>
      </c>
      <c r="G65" s="848">
        <f>SUM(G66:G71)</f>
        <v>0</v>
      </c>
      <c r="H65" s="849">
        <f>SUM(H66:H71)</f>
        <v>0</v>
      </c>
      <c r="I65" s="848">
        <f>SUM(I66:I71)</f>
        <v>0</v>
      </c>
      <c r="J65" s="222" t="str">
        <f t="shared" si="0"/>
        <v/>
      </c>
      <c r="K65" s="245"/>
      <c r="L65" s="216"/>
      <c r="M65" s="216"/>
      <c r="N65" s="220"/>
      <c r="O65" s="220"/>
      <c r="P65" s="224"/>
      <c r="Q65" s="216"/>
      <c r="R65" s="216"/>
      <c r="S65" s="220"/>
      <c r="T65" s="220"/>
      <c r="U65" s="216"/>
      <c r="V65" s="220"/>
      <c r="W65" s="220"/>
      <c r="X65" s="216"/>
      <c r="Y65" s="216"/>
    </row>
    <row r="66" spans="1:25">
      <c r="A66" s="216">
        <v>205</v>
      </c>
      <c r="B66" s="136"/>
      <c r="C66" s="144">
        <v>1701</v>
      </c>
      <c r="D66" s="138" t="s">
        <v>68</v>
      </c>
      <c r="E66" s="705"/>
      <c r="F66" s="704">
        <v>0</v>
      </c>
      <c r="G66" s="704">
        <v>0</v>
      </c>
      <c r="H66" s="704">
        <v>0</v>
      </c>
      <c r="I66" s="480">
        <f t="shared" ref="I66:I74" si="2">F66+G66+H66</f>
        <v>0</v>
      </c>
      <c r="J66" s="222" t="str">
        <f t="shared" si="0"/>
        <v/>
      </c>
      <c r="K66" s="245"/>
      <c r="N66" s="216"/>
      <c r="O66" s="216"/>
      <c r="P66" s="224"/>
      <c r="S66" s="216"/>
      <c r="T66" s="216"/>
      <c r="V66" s="216"/>
      <c r="W66" s="216"/>
      <c r="Y66" s="252"/>
    </row>
    <row r="67" spans="1:25">
      <c r="A67" s="216">
        <v>210</v>
      </c>
      <c r="B67" s="136"/>
      <c r="C67" s="137">
        <v>1702</v>
      </c>
      <c r="D67" s="139" t="s">
        <v>1749</v>
      </c>
      <c r="E67" s="705"/>
      <c r="F67" s="704">
        <v>0</v>
      </c>
      <c r="G67" s="704">
        <v>0</v>
      </c>
      <c r="H67" s="704">
        <v>0</v>
      </c>
      <c r="I67" s="480">
        <f t="shared" si="2"/>
        <v>0</v>
      </c>
      <c r="J67" s="222" t="str">
        <f t="shared" si="0"/>
        <v/>
      </c>
      <c r="K67" s="245"/>
      <c r="N67" s="216"/>
      <c r="O67" s="216"/>
      <c r="P67" s="224"/>
      <c r="S67" s="216"/>
      <c r="T67" s="216"/>
      <c r="V67" s="216"/>
      <c r="W67" s="216"/>
      <c r="Y67" s="248"/>
    </row>
    <row r="68" spans="1:25">
      <c r="A68" s="216">
        <v>215</v>
      </c>
      <c r="B68" s="136"/>
      <c r="C68" s="137">
        <v>1703</v>
      </c>
      <c r="D68" s="139" t="s">
        <v>69</v>
      </c>
      <c r="E68" s="705"/>
      <c r="F68" s="704">
        <v>0</v>
      </c>
      <c r="G68" s="704">
        <v>0</v>
      </c>
      <c r="H68" s="704">
        <v>0</v>
      </c>
      <c r="I68" s="480">
        <f t="shared" si="2"/>
        <v>0</v>
      </c>
      <c r="J68" s="222" t="str">
        <f t="shared" si="0"/>
        <v/>
      </c>
      <c r="K68" s="245"/>
      <c r="N68" s="216"/>
      <c r="O68" s="216"/>
      <c r="P68" s="224"/>
      <c r="S68" s="216"/>
      <c r="T68" s="216"/>
      <c r="V68" s="216"/>
      <c r="W68" s="216"/>
    </row>
    <row r="69" spans="1:25" ht="15.75" customHeight="1">
      <c r="A69" s="216">
        <v>225</v>
      </c>
      <c r="B69" s="136"/>
      <c r="C69" s="137">
        <v>1706</v>
      </c>
      <c r="D69" s="139" t="s">
        <v>70</v>
      </c>
      <c r="E69" s="705"/>
      <c r="F69" s="704">
        <v>0</v>
      </c>
      <c r="G69" s="704">
        <v>0</v>
      </c>
      <c r="H69" s="704">
        <v>0</v>
      </c>
      <c r="I69" s="480">
        <f t="shared" si="2"/>
        <v>0</v>
      </c>
      <c r="J69" s="222" t="str">
        <f t="shared" si="0"/>
        <v/>
      </c>
      <c r="K69" s="245"/>
      <c r="N69" s="216"/>
      <c r="O69" s="216"/>
      <c r="P69" s="224"/>
      <c r="S69" s="216"/>
      <c r="T69" s="216"/>
      <c r="V69" s="216"/>
      <c r="W69" s="216"/>
    </row>
    <row r="70" spans="1:25" ht="19.5" customHeight="1">
      <c r="A70" s="216">
        <v>226</v>
      </c>
      <c r="B70" s="136"/>
      <c r="C70" s="137">
        <v>1707</v>
      </c>
      <c r="D70" s="139" t="s">
        <v>71</v>
      </c>
      <c r="E70" s="705"/>
      <c r="F70" s="704">
        <v>0</v>
      </c>
      <c r="G70" s="704">
        <v>0</v>
      </c>
      <c r="H70" s="704">
        <v>0</v>
      </c>
      <c r="I70" s="480">
        <f t="shared" si="2"/>
        <v>0</v>
      </c>
      <c r="J70" s="222" t="str">
        <f t="shared" si="0"/>
        <v/>
      </c>
      <c r="K70" s="245"/>
      <c r="N70" s="216"/>
      <c r="O70" s="216"/>
      <c r="P70" s="224"/>
      <c r="S70" s="216"/>
      <c r="T70" s="216"/>
      <c r="V70" s="216"/>
      <c r="W70" s="216"/>
    </row>
    <row r="71" spans="1:25">
      <c r="A71" s="247">
        <v>227</v>
      </c>
      <c r="B71" s="136"/>
      <c r="C71" s="142">
        <v>1709</v>
      </c>
      <c r="D71" s="141" t="s">
        <v>72</v>
      </c>
      <c r="E71" s="705"/>
      <c r="F71" s="704">
        <v>0</v>
      </c>
      <c r="G71" s="704">
        <v>0</v>
      </c>
      <c r="H71" s="704">
        <v>0</v>
      </c>
      <c r="I71" s="480">
        <f t="shared" si="2"/>
        <v>0</v>
      </c>
      <c r="J71" s="222" t="str">
        <f t="shared" si="0"/>
        <v/>
      </c>
      <c r="K71" s="245"/>
      <c r="N71" s="216"/>
      <c r="O71" s="216"/>
      <c r="P71" s="224"/>
      <c r="S71" s="216"/>
      <c r="T71" s="216"/>
      <c r="V71" s="216"/>
      <c r="W71" s="216"/>
    </row>
    <row r="72" spans="1:25" s="248" customFormat="1">
      <c r="A72" s="256">
        <v>231</v>
      </c>
      <c r="B72" s="701">
        <v>1800</v>
      </c>
      <c r="C72" s="889" t="s">
        <v>34</v>
      </c>
      <c r="D72" s="889"/>
      <c r="E72" s="705"/>
      <c r="F72" s="781">
        <v>0</v>
      </c>
      <c r="G72" s="781">
        <v>0</v>
      </c>
      <c r="H72" s="781">
        <v>0</v>
      </c>
      <c r="I72" s="703">
        <f t="shared" si="2"/>
        <v>0</v>
      </c>
      <c r="J72" s="222" t="str">
        <f t="shared" si="0"/>
        <v/>
      </c>
      <c r="K72" s="245"/>
      <c r="L72" s="216"/>
      <c r="M72" s="216"/>
      <c r="N72" s="220"/>
      <c r="O72" s="220"/>
      <c r="P72" s="224"/>
      <c r="Q72" s="216"/>
      <c r="R72" s="216"/>
      <c r="S72" s="220"/>
      <c r="T72" s="220"/>
      <c r="U72" s="216"/>
      <c r="V72" s="220"/>
      <c r="W72" s="220"/>
      <c r="X72" s="216"/>
      <c r="Y72" s="216"/>
    </row>
    <row r="73" spans="1:25" s="248" customFormat="1">
      <c r="A73" s="248">
        <v>235</v>
      </c>
      <c r="B73" s="701">
        <v>1900</v>
      </c>
      <c r="C73" s="889" t="s">
        <v>73</v>
      </c>
      <c r="D73" s="889"/>
      <c r="E73" s="705"/>
      <c r="F73" s="846">
        <v>0</v>
      </c>
      <c r="G73" s="846">
        <v>0</v>
      </c>
      <c r="H73" s="846">
        <v>0</v>
      </c>
      <c r="I73" s="847">
        <f t="shared" si="2"/>
        <v>0</v>
      </c>
      <c r="J73" s="222" t="str">
        <f t="shared" si="0"/>
        <v/>
      </c>
      <c r="K73" s="245"/>
      <c r="L73" s="216"/>
      <c r="M73" s="216"/>
      <c r="N73" s="220"/>
      <c r="O73" s="220"/>
      <c r="P73" s="224"/>
      <c r="Q73" s="216"/>
      <c r="R73" s="216"/>
      <c r="S73" s="220"/>
      <c r="T73" s="220"/>
      <c r="U73" s="216"/>
      <c r="V73" s="220"/>
      <c r="W73" s="220"/>
      <c r="X73" s="216"/>
      <c r="Y73" s="216"/>
    </row>
    <row r="74" spans="1:25" s="248" customFormat="1">
      <c r="A74" s="248">
        <v>255</v>
      </c>
      <c r="B74" s="701">
        <v>2000</v>
      </c>
      <c r="C74" s="889" t="s">
        <v>74</v>
      </c>
      <c r="D74" s="889"/>
      <c r="E74" s="705"/>
      <c r="F74" s="850">
        <v>0</v>
      </c>
      <c r="G74" s="851"/>
      <c r="H74" s="850">
        <v>0</v>
      </c>
      <c r="I74" s="848">
        <f t="shared" si="2"/>
        <v>0</v>
      </c>
      <c r="J74" s="222" t="str">
        <f t="shared" si="0"/>
        <v/>
      </c>
      <c r="K74" s="245"/>
      <c r="L74" s="216"/>
      <c r="M74" s="216"/>
      <c r="N74" s="220"/>
      <c r="O74" s="220"/>
      <c r="P74" s="224"/>
    </row>
    <row r="75" spans="1:25" s="248" customFormat="1">
      <c r="A75" s="248">
        <v>265</v>
      </c>
      <c r="B75" s="701">
        <v>2400</v>
      </c>
      <c r="C75" s="889" t="s">
        <v>75</v>
      </c>
      <c r="D75" s="889"/>
      <c r="E75" s="705"/>
      <c r="F75" s="848">
        <f>SUM(F76:F90)</f>
        <v>0</v>
      </c>
      <c r="G75" s="848">
        <f>SUM(G76:G90)</f>
        <v>4505000</v>
      </c>
      <c r="H75" s="849">
        <f>SUM(H76:H90)</f>
        <v>0</v>
      </c>
      <c r="I75" s="848">
        <f>SUM(I76:I90)</f>
        <v>4505000</v>
      </c>
      <c r="J75" s="222">
        <f t="shared" si="0"/>
        <v>1</v>
      </c>
      <c r="K75" s="245"/>
      <c r="L75" s="216"/>
      <c r="M75" s="216"/>
      <c r="N75" s="220"/>
      <c r="O75" s="220"/>
      <c r="P75" s="224"/>
    </row>
    <row r="76" spans="1:25" ht="18.75" customHeight="1">
      <c r="A76" s="216">
        <v>270</v>
      </c>
      <c r="B76" s="136"/>
      <c r="C76" s="144">
        <v>2401</v>
      </c>
      <c r="D76" s="147" t="s">
        <v>76</v>
      </c>
      <c r="E76" s="705"/>
      <c r="F76" s="704">
        <v>0</v>
      </c>
      <c r="G76" s="246"/>
      <c r="H76" s="704">
        <v>0</v>
      </c>
      <c r="I76" s="480">
        <f>F76+G76+H76</f>
        <v>0</v>
      </c>
      <c r="J76" s="222" t="str">
        <f t="shared" si="0"/>
        <v/>
      </c>
      <c r="K76" s="245"/>
      <c r="N76" s="216"/>
      <c r="O76" s="216"/>
      <c r="P76" s="224"/>
      <c r="S76" s="216"/>
      <c r="T76" s="216"/>
      <c r="V76" s="216"/>
      <c r="W76" s="216"/>
    </row>
    <row r="77" spans="1:25">
      <c r="A77" s="216">
        <v>280</v>
      </c>
      <c r="B77" s="136"/>
      <c r="C77" s="137">
        <v>2403</v>
      </c>
      <c r="D77" s="145" t="s">
        <v>77</v>
      </c>
      <c r="E77" s="705"/>
      <c r="F77" s="704">
        <v>0</v>
      </c>
      <c r="G77" s="704">
        <v>0</v>
      </c>
      <c r="H77" s="704">
        <v>0</v>
      </c>
      <c r="I77" s="480">
        <f t="shared" ref="I77:I90" si="3">F77+G77+H77</f>
        <v>0</v>
      </c>
      <c r="J77" s="222" t="str">
        <f t="shared" si="0"/>
        <v/>
      </c>
      <c r="K77" s="245"/>
      <c r="N77" s="216"/>
      <c r="O77" s="216"/>
      <c r="P77" s="224"/>
      <c r="S77" s="216"/>
      <c r="T77" s="216"/>
      <c r="V77" s="216"/>
      <c r="W77" s="216"/>
      <c r="Y77" s="248"/>
    </row>
    <row r="78" spans="1:25">
      <c r="A78" s="216">
        <v>285</v>
      </c>
      <c r="B78" s="136"/>
      <c r="C78" s="137">
        <v>2404</v>
      </c>
      <c r="D78" s="139" t="s">
        <v>78</v>
      </c>
      <c r="E78" s="705"/>
      <c r="F78" s="452"/>
      <c r="G78" s="246">
        <v>3000000</v>
      </c>
      <c r="H78" s="704">
        <v>0</v>
      </c>
      <c r="I78" s="480">
        <f t="shared" si="3"/>
        <v>3000000</v>
      </c>
      <c r="J78" s="222">
        <f t="shared" si="0"/>
        <v>1</v>
      </c>
      <c r="K78" s="245"/>
      <c r="N78" s="216"/>
      <c r="O78" s="216"/>
      <c r="P78" s="224"/>
      <c r="S78" s="216"/>
      <c r="T78" s="216"/>
      <c r="V78" s="216"/>
      <c r="W78" s="216"/>
    </row>
    <row r="79" spans="1:25">
      <c r="A79" s="216">
        <v>290</v>
      </c>
      <c r="B79" s="136"/>
      <c r="C79" s="137">
        <v>2405</v>
      </c>
      <c r="D79" s="145" t="s">
        <v>79</v>
      </c>
      <c r="E79" s="705"/>
      <c r="F79" s="452"/>
      <c r="G79" s="246">
        <v>1200000</v>
      </c>
      <c r="H79" s="704">
        <v>0</v>
      </c>
      <c r="I79" s="480">
        <f t="shared" si="3"/>
        <v>1200000</v>
      </c>
      <c r="J79" s="222">
        <f t="shared" si="0"/>
        <v>1</v>
      </c>
      <c r="K79" s="245"/>
      <c r="N79" s="216"/>
      <c r="O79" s="216"/>
      <c r="P79" s="224"/>
      <c r="S79" s="216"/>
      <c r="T79" s="216"/>
      <c r="V79" s="216"/>
      <c r="W79" s="216"/>
    </row>
    <row r="80" spans="1:25">
      <c r="A80" s="216">
        <v>295</v>
      </c>
      <c r="B80" s="136"/>
      <c r="C80" s="137">
        <v>2406</v>
      </c>
      <c r="D80" s="145" t="s">
        <v>80</v>
      </c>
      <c r="E80" s="705"/>
      <c r="F80" s="452"/>
      <c r="G80" s="246">
        <v>300000</v>
      </c>
      <c r="H80" s="704">
        <v>0</v>
      </c>
      <c r="I80" s="480">
        <f t="shared" si="3"/>
        <v>300000</v>
      </c>
      <c r="J80" s="222">
        <f t="shared" si="0"/>
        <v>1</v>
      </c>
      <c r="K80" s="245"/>
      <c r="N80" s="216"/>
      <c r="O80" s="216"/>
      <c r="P80" s="224"/>
      <c r="S80" s="216"/>
      <c r="T80" s="216"/>
      <c r="V80" s="216"/>
      <c r="W80" s="216"/>
    </row>
    <row r="81" spans="1:25">
      <c r="A81" s="216">
        <v>300</v>
      </c>
      <c r="B81" s="136"/>
      <c r="C81" s="137">
        <v>2407</v>
      </c>
      <c r="D81" s="145" t="s">
        <v>81</v>
      </c>
      <c r="E81" s="705"/>
      <c r="F81" s="452"/>
      <c r="G81" s="246"/>
      <c r="H81" s="704">
        <v>0</v>
      </c>
      <c r="I81" s="480">
        <f t="shared" si="3"/>
        <v>0</v>
      </c>
      <c r="J81" s="222" t="str">
        <f t="shared" si="0"/>
        <v/>
      </c>
      <c r="K81" s="245"/>
      <c r="N81" s="216"/>
      <c r="O81" s="216"/>
      <c r="P81" s="224"/>
      <c r="S81" s="216"/>
      <c r="T81" s="216"/>
      <c r="V81" s="216"/>
      <c r="W81" s="216"/>
    </row>
    <row r="82" spans="1:25">
      <c r="A82" s="216">
        <v>305</v>
      </c>
      <c r="B82" s="136"/>
      <c r="C82" s="137">
        <v>2408</v>
      </c>
      <c r="D82" s="145" t="s">
        <v>842</v>
      </c>
      <c r="E82" s="705"/>
      <c r="F82" s="452"/>
      <c r="G82" s="246"/>
      <c r="H82" s="704">
        <v>0</v>
      </c>
      <c r="I82" s="480">
        <f t="shared" si="3"/>
        <v>0</v>
      </c>
      <c r="J82" s="222" t="str">
        <f t="shared" si="0"/>
        <v/>
      </c>
      <c r="K82" s="245"/>
      <c r="N82" s="216"/>
      <c r="O82" s="216"/>
      <c r="P82" s="224"/>
      <c r="S82" s="216"/>
      <c r="T82" s="216"/>
      <c r="V82" s="216"/>
      <c r="W82" s="216"/>
    </row>
    <row r="83" spans="1:25">
      <c r="A83" s="216">
        <v>310</v>
      </c>
      <c r="B83" s="136"/>
      <c r="C83" s="137">
        <v>2409</v>
      </c>
      <c r="D83" s="145" t="s">
        <v>843</v>
      </c>
      <c r="E83" s="705"/>
      <c r="F83" s="452"/>
      <c r="G83" s="246">
        <v>5000</v>
      </c>
      <c r="H83" s="704">
        <v>0</v>
      </c>
      <c r="I83" s="480">
        <f t="shared" si="3"/>
        <v>5000</v>
      </c>
      <c r="J83" s="222">
        <f t="shared" si="0"/>
        <v>1</v>
      </c>
      <c r="K83" s="245"/>
      <c r="N83" s="216"/>
      <c r="O83" s="216"/>
      <c r="P83" s="224"/>
      <c r="S83" s="216"/>
      <c r="T83" s="216"/>
      <c r="V83" s="216"/>
      <c r="W83" s="216"/>
    </row>
    <row r="84" spans="1:25">
      <c r="A84" s="216">
        <v>315</v>
      </c>
      <c r="B84" s="136"/>
      <c r="C84" s="137">
        <v>2410</v>
      </c>
      <c r="D84" s="145" t="s">
        <v>844</v>
      </c>
      <c r="E84" s="705"/>
      <c r="F84" s="704">
        <v>0</v>
      </c>
      <c r="G84" s="246"/>
      <c r="H84" s="704">
        <v>0</v>
      </c>
      <c r="I84" s="480">
        <f t="shared" si="3"/>
        <v>0</v>
      </c>
      <c r="J84" s="222" t="str">
        <f t="shared" si="0"/>
        <v/>
      </c>
      <c r="K84" s="245"/>
      <c r="N84" s="216"/>
      <c r="O84" s="216"/>
      <c r="P84" s="224"/>
      <c r="S84" s="216"/>
      <c r="T84" s="216"/>
      <c r="V84" s="216"/>
      <c r="W84" s="216"/>
    </row>
    <row r="85" spans="1:25">
      <c r="A85" s="216">
        <v>325</v>
      </c>
      <c r="B85" s="136"/>
      <c r="C85" s="137">
        <v>2412</v>
      </c>
      <c r="D85" s="139" t="s">
        <v>845</v>
      </c>
      <c r="E85" s="705"/>
      <c r="F85" s="704">
        <v>0</v>
      </c>
      <c r="G85" s="704">
        <v>0</v>
      </c>
      <c r="H85" s="704">
        <v>0</v>
      </c>
      <c r="I85" s="480">
        <f t="shared" si="3"/>
        <v>0</v>
      </c>
      <c r="J85" s="222" t="str">
        <f t="shared" si="0"/>
        <v/>
      </c>
      <c r="K85" s="245"/>
      <c r="N85" s="216"/>
      <c r="O85" s="216"/>
      <c r="P85" s="224"/>
      <c r="S85" s="216"/>
      <c r="T85" s="216"/>
      <c r="V85" s="216"/>
      <c r="W85" s="216"/>
    </row>
    <row r="86" spans="1:25">
      <c r="A86" s="216">
        <v>330</v>
      </c>
      <c r="B86" s="136"/>
      <c r="C86" s="137">
        <v>2413</v>
      </c>
      <c r="D86" s="145" t="s">
        <v>846</v>
      </c>
      <c r="E86" s="705"/>
      <c r="F86" s="704">
        <v>0</v>
      </c>
      <c r="G86" s="246"/>
      <c r="H86" s="704">
        <v>0</v>
      </c>
      <c r="I86" s="480">
        <f t="shared" si="3"/>
        <v>0</v>
      </c>
      <c r="J86" s="222" t="str">
        <f t="shared" si="0"/>
        <v/>
      </c>
      <c r="K86" s="245"/>
      <c r="N86" s="216"/>
      <c r="O86" s="216"/>
      <c r="P86" s="224"/>
      <c r="S86" s="216"/>
      <c r="T86" s="216"/>
      <c r="V86" s="216"/>
      <c r="W86" s="216"/>
    </row>
    <row r="87" spans="1:25" ht="31.5">
      <c r="A87" s="257">
        <v>335</v>
      </c>
      <c r="B87" s="136"/>
      <c r="C87" s="137">
        <v>2415</v>
      </c>
      <c r="D87" s="139" t="s">
        <v>847</v>
      </c>
      <c r="E87" s="705"/>
      <c r="F87" s="704">
        <v>0</v>
      </c>
      <c r="G87" s="704">
        <v>0</v>
      </c>
      <c r="H87" s="704">
        <v>0</v>
      </c>
      <c r="I87" s="480">
        <f t="shared" si="3"/>
        <v>0</v>
      </c>
      <c r="J87" s="222" t="str">
        <f t="shared" si="0"/>
        <v/>
      </c>
      <c r="K87" s="245"/>
      <c r="N87" s="216"/>
      <c r="O87" s="216"/>
      <c r="P87" s="224"/>
      <c r="S87" s="216"/>
      <c r="T87" s="216"/>
      <c r="V87" s="216"/>
      <c r="W87" s="216"/>
    </row>
    <row r="88" spans="1:25">
      <c r="A88" s="881"/>
      <c r="B88" s="151"/>
      <c r="C88" s="137">
        <v>2417</v>
      </c>
      <c r="D88" s="139" t="s">
        <v>1798</v>
      </c>
      <c r="E88" s="705"/>
      <c r="F88" s="275"/>
      <c r="G88" s="275"/>
      <c r="H88" s="275"/>
      <c r="I88" s="480">
        <f>F88+G88+H88</f>
        <v>0</v>
      </c>
      <c r="J88" s="222" t="str">
        <f t="shared" si="0"/>
        <v/>
      </c>
      <c r="K88" s="245"/>
      <c r="N88" s="216"/>
      <c r="O88" s="216"/>
      <c r="P88" s="224"/>
      <c r="S88" s="216"/>
      <c r="T88" s="216"/>
      <c r="V88" s="216"/>
      <c r="W88" s="216"/>
    </row>
    <row r="89" spans="1:25">
      <c r="A89" s="258">
        <v>340</v>
      </c>
      <c r="B89" s="149"/>
      <c r="C89" s="137">
        <v>2418</v>
      </c>
      <c r="D89" s="150" t="s">
        <v>848</v>
      </c>
      <c r="E89" s="705"/>
      <c r="F89" s="704">
        <v>0</v>
      </c>
      <c r="G89" s="704">
        <v>0</v>
      </c>
      <c r="H89" s="704">
        <v>0</v>
      </c>
      <c r="I89" s="480">
        <f t="shared" si="3"/>
        <v>0</v>
      </c>
      <c r="J89" s="222" t="str">
        <f t="shared" si="0"/>
        <v/>
      </c>
      <c r="K89" s="245"/>
      <c r="N89" s="216"/>
      <c r="O89" s="216"/>
      <c r="P89" s="224"/>
      <c r="S89" s="216"/>
      <c r="T89" s="216"/>
      <c r="V89" s="216"/>
      <c r="W89" s="216"/>
    </row>
    <row r="90" spans="1:25">
      <c r="A90" s="258">
        <v>345</v>
      </c>
      <c r="B90" s="151"/>
      <c r="C90" s="142">
        <v>2419</v>
      </c>
      <c r="D90" s="146" t="s">
        <v>849</v>
      </c>
      <c r="E90" s="705"/>
      <c r="F90" s="704">
        <v>0</v>
      </c>
      <c r="G90" s="275"/>
      <c r="H90" s="843">
        <v>0</v>
      </c>
      <c r="I90" s="844">
        <f t="shared" si="3"/>
        <v>0</v>
      </c>
      <c r="J90" s="222" t="str">
        <f t="shared" si="0"/>
        <v/>
      </c>
      <c r="K90" s="245"/>
      <c r="N90" s="216"/>
      <c r="O90" s="216"/>
      <c r="P90" s="224"/>
      <c r="S90" s="216"/>
      <c r="T90" s="216"/>
      <c r="V90" s="216"/>
      <c r="W90" s="216"/>
    </row>
    <row r="91" spans="1:25" s="248" customFormat="1">
      <c r="A91" s="259">
        <v>350</v>
      </c>
      <c r="B91" s="701">
        <v>2500</v>
      </c>
      <c r="C91" s="889" t="s">
        <v>850</v>
      </c>
      <c r="D91" s="889"/>
      <c r="E91" s="705"/>
      <c r="F91" s="848">
        <f>SUM(F92:F93)</f>
        <v>0</v>
      </c>
      <c r="G91" s="848">
        <f>SUM(G92:G93)</f>
        <v>0</v>
      </c>
      <c r="H91" s="849">
        <f>SUM(H92:H93)</f>
        <v>0</v>
      </c>
      <c r="I91" s="848">
        <f>SUM(I92:I93)</f>
        <v>0</v>
      </c>
      <c r="J91" s="222" t="str">
        <f t="shared" ref="J91:J157" si="4">(IF($E91&lt;&gt;0,$J$2,IF($I91&lt;&gt;0,$J$2,"")))</f>
        <v/>
      </c>
      <c r="K91" s="245"/>
      <c r="L91" s="216"/>
      <c r="M91" s="216"/>
      <c r="N91" s="220"/>
      <c r="O91" s="220"/>
      <c r="P91" s="224"/>
      <c r="Q91" s="216"/>
      <c r="R91" s="216"/>
      <c r="S91" s="220"/>
      <c r="T91" s="220"/>
      <c r="U91" s="216"/>
      <c r="V91" s="220"/>
      <c r="W91" s="220"/>
      <c r="X91" s="216"/>
      <c r="Y91" s="216"/>
    </row>
    <row r="92" spans="1:25">
      <c r="A92" s="258">
        <v>355</v>
      </c>
      <c r="B92" s="149"/>
      <c r="C92" s="144">
        <v>2501</v>
      </c>
      <c r="D92" s="454" t="s">
        <v>851</v>
      </c>
      <c r="E92" s="705"/>
      <c r="F92" s="452"/>
      <c r="G92" s="704">
        <v>0</v>
      </c>
      <c r="H92" s="704">
        <v>0</v>
      </c>
      <c r="I92" s="480">
        <f>F92+G92+H92</f>
        <v>0</v>
      </c>
      <c r="J92" s="222" t="str">
        <f t="shared" si="4"/>
        <v/>
      </c>
      <c r="K92" s="245"/>
      <c r="N92" s="216"/>
      <c r="O92" s="216"/>
      <c r="P92" s="224"/>
      <c r="S92" s="216"/>
      <c r="T92" s="216"/>
      <c r="V92" s="216"/>
      <c r="W92" s="216"/>
    </row>
    <row r="93" spans="1:25">
      <c r="A93" s="258">
        <v>356</v>
      </c>
      <c r="B93" s="151"/>
      <c r="C93" s="142">
        <v>2502</v>
      </c>
      <c r="D93" s="455" t="s">
        <v>193</v>
      </c>
      <c r="E93" s="705"/>
      <c r="F93" s="458"/>
      <c r="G93" s="843">
        <v>0</v>
      </c>
      <c r="H93" s="843">
        <v>0</v>
      </c>
      <c r="I93" s="844">
        <f>F93+G93+H93</f>
        <v>0</v>
      </c>
      <c r="J93" s="222" t="str">
        <f t="shared" si="4"/>
        <v/>
      </c>
      <c r="K93" s="245"/>
      <c r="N93" s="216"/>
      <c r="O93" s="216"/>
      <c r="P93" s="224"/>
      <c r="S93" s="216"/>
      <c r="T93" s="216"/>
      <c r="V93" s="216"/>
      <c r="W93" s="216"/>
      <c r="Y93" s="248"/>
    </row>
    <row r="94" spans="1:25" s="248" customFormat="1">
      <c r="A94" s="260">
        <v>360</v>
      </c>
      <c r="B94" s="701">
        <v>2600</v>
      </c>
      <c r="C94" s="889" t="s">
        <v>194</v>
      </c>
      <c r="D94" s="889"/>
      <c r="E94" s="705"/>
      <c r="F94" s="850">
        <v>0</v>
      </c>
      <c r="G94" s="850">
        <v>0</v>
      </c>
      <c r="H94" s="850">
        <v>0</v>
      </c>
      <c r="I94" s="848">
        <f>F94+G94+H94</f>
        <v>0</v>
      </c>
      <c r="J94" s="222" t="str">
        <f t="shared" si="4"/>
        <v/>
      </c>
      <c r="K94" s="245"/>
      <c r="L94" s="216"/>
      <c r="M94" s="216"/>
      <c r="N94" s="220"/>
      <c r="O94" s="220"/>
      <c r="P94" s="224"/>
      <c r="Q94" s="216"/>
      <c r="R94" s="216"/>
      <c r="S94" s="220"/>
      <c r="T94" s="220"/>
      <c r="U94" s="216"/>
      <c r="V94" s="220"/>
      <c r="W94" s="220"/>
      <c r="X94" s="216"/>
      <c r="Y94" s="216"/>
    </row>
    <row r="95" spans="1:25" s="248" customFormat="1">
      <c r="A95" s="260">
        <v>370</v>
      </c>
      <c r="B95" s="701">
        <v>2700</v>
      </c>
      <c r="C95" s="889" t="s">
        <v>195</v>
      </c>
      <c r="D95" s="889"/>
      <c r="E95" s="705"/>
      <c r="F95" s="848">
        <f>SUM(F96:F108)</f>
        <v>0</v>
      </c>
      <c r="G95" s="848">
        <f>SUM(G96:G108)</f>
        <v>14788437</v>
      </c>
      <c r="H95" s="849">
        <f>SUM(H96:H108)</f>
        <v>0</v>
      </c>
      <c r="I95" s="848">
        <f>SUM(I96:I108)</f>
        <v>14788437</v>
      </c>
      <c r="J95" s="222">
        <f t="shared" si="4"/>
        <v>1</v>
      </c>
      <c r="K95" s="245"/>
      <c r="L95" s="216"/>
      <c r="M95" s="216"/>
      <c r="N95" s="220"/>
      <c r="O95" s="220"/>
      <c r="P95" s="224"/>
      <c r="Q95" s="216"/>
      <c r="R95" s="216"/>
      <c r="S95" s="220"/>
      <c r="T95" s="220"/>
      <c r="U95" s="216"/>
      <c r="V95" s="220"/>
      <c r="W95" s="220"/>
      <c r="X95" s="216"/>
      <c r="Y95" s="216"/>
    </row>
    <row r="96" spans="1:25">
      <c r="A96" s="261">
        <v>375</v>
      </c>
      <c r="B96" s="136"/>
      <c r="C96" s="144">
        <v>2701</v>
      </c>
      <c r="D96" s="138" t="s">
        <v>196</v>
      </c>
      <c r="E96" s="705"/>
      <c r="F96" s="704">
        <v>0</v>
      </c>
      <c r="G96" s="246">
        <v>553437</v>
      </c>
      <c r="H96" s="704">
        <v>0</v>
      </c>
      <c r="I96" s="480">
        <f t="shared" ref="I96:I108" si="5">F96+G96+H96</f>
        <v>553437</v>
      </c>
      <c r="J96" s="222">
        <f t="shared" si="4"/>
        <v>1</v>
      </c>
      <c r="K96" s="245"/>
      <c r="N96" s="216"/>
      <c r="O96" s="216"/>
      <c r="P96" s="224"/>
      <c r="S96" s="216"/>
      <c r="T96" s="216"/>
      <c r="V96" s="216"/>
      <c r="W96" s="216"/>
      <c r="Y96" s="248"/>
    </row>
    <row r="97" spans="1:25">
      <c r="A97" s="261">
        <v>380</v>
      </c>
      <c r="B97" s="136"/>
      <c r="C97" s="137">
        <v>2702</v>
      </c>
      <c r="D97" s="139" t="s">
        <v>197</v>
      </c>
      <c r="E97" s="705"/>
      <c r="F97" s="704">
        <v>0</v>
      </c>
      <c r="G97" s="246">
        <v>5000</v>
      </c>
      <c r="H97" s="704">
        <v>0</v>
      </c>
      <c r="I97" s="480">
        <f t="shared" si="5"/>
        <v>5000</v>
      </c>
      <c r="J97" s="222">
        <f t="shared" si="4"/>
        <v>1</v>
      </c>
      <c r="K97" s="245"/>
      <c r="N97" s="216"/>
      <c r="O97" s="216"/>
      <c r="P97" s="224"/>
      <c r="S97" s="216"/>
      <c r="T97" s="216"/>
      <c r="V97" s="216"/>
      <c r="W97" s="216"/>
      <c r="Y97" s="248"/>
    </row>
    <row r="98" spans="1:25">
      <c r="A98" s="261">
        <v>385</v>
      </c>
      <c r="B98" s="136"/>
      <c r="C98" s="137">
        <v>2703</v>
      </c>
      <c r="D98" s="139" t="s">
        <v>198</v>
      </c>
      <c r="E98" s="705"/>
      <c r="F98" s="704">
        <v>0</v>
      </c>
      <c r="G98" s="246"/>
      <c r="H98" s="704">
        <v>0</v>
      </c>
      <c r="I98" s="480">
        <f t="shared" si="5"/>
        <v>0</v>
      </c>
      <c r="J98" s="222" t="str">
        <f t="shared" si="4"/>
        <v/>
      </c>
      <c r="K98" s="245"/>
      <c r="N98" s="216"/>
      <c r="O98" s="216"/>
      <c r="P98" s="224"/>
      <c r="S98" s="216"/>
      <c r="T98" s="216"/>
      <c r="V98" s="216"/>
      <c r="W98" s="216"/>
    </row>
    <row r="99" spans="1:25">
      <c r="A99" s="261">
        <v>390</v>
      </c>
      <c r="B99" s="152"/>
      <c r="C99" s="137">
        <v>2704</v>
      </c>
      <c r="D99" s="139" t="s">
        <v>199</v>
      </c>
      <c r="E99" s="705"/>
      <c r="F99" s="704">
        <v>0</v>
      </c>
      <c r="G99" s="246">
        <v>140000</v>
      </c>
      <c r="H99" s="704">
        <v>0</v>
      </c>
      <c r="I99" s="480">
        <f t="shared" si="5"/>
        <v>140000</v>
      </c>
      <c r="J99" s="222">
        <f t="shared" si="4"/>
        <v>1</v>
      </c>
      <c r="K99" s="245"/>
      <c r="N99" s="216"/>
      <c r="O99" s="216"/>
      <c r="P99" s="224"/>
      <c r="S99" s="216"/>
      <c r="T99" s="216"/>
      <c r="V99" s="216"/>
      <c r="W99" s="216"/>
    </row>
    <row r="100" spans="1:25" ht="22.5" customHeight="1">
      <c r="A100" s="261">
        <v>395</v>
      </c>
      <c r="B100" s="136"/>
      <c r="C100" s="137">
        <v>2705</v>
      </c>
      <c r="D100" s="139" t="s">
        <v>200</v>
      </c>
      <c r="E100" s="705"/>
      <c r="F100" s="704">
        <v>0</v>
      </c>
      <c r="G100" s="246">
        <v>630000</v>
      </c>
      <c r="H100" s="704">
        <v>0</v>
      </c>
      <c r="I100" s="480">
        <f t="shared" si="5"/>
        <v>630000</v>
      </c>
      <c r="J100" s="222">
        <f t="shared" si="4"/>
        <v>1</v>
      </c>
      <c r="K100" s="245"/>
      <c r="N100" s="216"/>
      <c r="O100" s="216"/>
      <c r="P100" s="224"/>
      <c r="S100" s="216"/>
      <c r="T100" s="216"/>
      <c r="V100" s="216"/>
      <c r="W100" s="216"/>
    </row>
    <row r="101" spans="1:25">
      <c r="A101" s="261">
        <v>400</v>
      </c>
      <c r="B101" s="140"/>
      <c r="C101" s="137">
        <v>2706</v>
      </c>
      <c r="D101" s="139" t="s">
        <v>201</v>
      </c>
      <c r="E101" s="705"/>
      <c r="F101" s="704">
        <v>0</v>
      </c>
      <c r="G101" s="246"/>
      <c r="H101" s="704">
        <v>0</v>
      </c>
      <c r="I101" s="480">
        <f t="shared" si="5"/>
        <v>0</v>
      </c>
      <c r="J101" s="222" t="str">
        <f t="shared" si="4"/>
        <v/>
      </c>
      <c r="K101" s="245"/>
      <c r="N101" s="216"/>
      <c r="O101" s="216"/>
      <c r="P101" s="224"/>
      <c r="S101" s="216"/>
      <c r="T101" s="216"/>
      <c r="V101" s="216"/>
      <c r="W101" s="216"/>
    </row>
    <row r="102" spans="1:25">
      <c r="A102" s="261">
        <v>405</v>
      </c>
      <c r="B102" s="136"/>
      <c r="C102" s="137">
        <v>2707</v>
      </c>
      <c r="D102" s="139" t="s">
        <v>202</v>
      </c>
      <c r="E102" s="705"/>
      <c r="F102" s="704">
        <v>0</v>
      </c>
      <c r="G102" s="246">
        <v>11730000</v>
      </c>
      <c r="H102" s="704">
        <v>0</v>
      </c>
      <c r="I102" s="480">
        <f t="shared" si="5"/>
        <v>11730000</v>
      </c>
      <c r="J102" s="222">
        <f t="shared" si="4"/>
        <v>1</v>
      </c>
      <c r="K102" s="245"/>
      <c r="N102" s="216"/>
      <c r="O102" s="216"/>
      <c r="P102" s="224"/>
      <c r="S102" s="216"/>
      <c r="T102" s="216"/>
      <c r="V102" s="216"/>
      <c r="W102" s="216"/>
    </row>
    <row r="103" spans="1:25">
      <c r="A103" s="261">
        <v>410</v>
      </c>
      <c r="B103" s="140"/>
      <c r="C103" s="137">
        <v>2708</v>
      </c>
      <c r="D103" s="139" t="s">
        <v>855</v>
      </c>
      <c r="E103" s="705"/>
      <c r="F103" s="452"/>
      <c r="G103" s="246">
        <v>20000</v>
      </c>
      <c r="H103" s="704">
        <v>0</v>
      </c>
      <c r="I103" s="480">
        <f t="shared" si="5"/>
        <v>20000</v>
      </c>
      <c r="J103" s="222">
        <f t="shared" si="4"/>
        <v>1</v>
      </c>
      <c r="K103" s="245"/>
      <c r="N103" s="216"/>
      <c r="O103" s="216"/>
      <c r="P103" s="224"/>
      <c r="S103" s="216"/>
      <c r="T103" s="216"/>
      <c r="V103" s="216"/>
      <c r="W103" s="216"/>
    </row>
    <row r="104" spans="1:25">
      <c r="A104" s="261">
        <v>420</v>
      </c>
      <c r="B104" s="136"/>
      <c r="C104" s="137">
        <v>2710</v>
      </c>
      <c r="D104" s="139" t="s">
        <v>856</v>
      </c>
      <c r="E104" s="705"/>
      <c r="F104" s="452"/>
      <c r="G104" s="246">
        <v>700000</v>
      </c>
      <c r="H104" s="704">
        <v>0</v>
      </c>
      <c r="I104" s="480">
        <f t="shared" si="5"/>
        <v>700000</v>
      </c>
      <c r="J104" s="222">
        <f t="shared" si="4"/>
        <v>1</v>
      </c>
      <c r="K104" s="245"/>
      <c r="N104" s="216"/>
      <c r="O104" s="216"/>
      <c r="P104" s="224"/>
      <c r="S104" s="216"/>
      <c r="T104" s="216"/>
      <c r="V104" s="216"/>
      <c r="W104" s="216"/>
    </row>
    <row r="105" spans="1:25">
      <c r="A105" s="261">
        <v>425</v>
      </c>
      <c r="B105" s="136"/>
      <c r="C105" s="137">
        <v>2711</v>
      </c>
      <c r="D105" s="139" t="s">
        <v>857</v>
      </c>
      <c r="E105" s="705"/>
      <c r="F105" s="452"/>
      <c r="G105" s="246">
        <v>500000</v>
      </c>
      <c r="H105" s="704">
        <v>0</v>
      </c>
      <c r="I105" s="480">
        <f t="shared" si="5"/>
        <v>500000</v>
      </c>
      <c r="J105" s="222">
        <f t="shared" si="4"/>
        <v>1</v>
      </c>
      <c r="K105" s="245"/>
      <c r="N105" s="216"/>
      <c r="O105" s="216"/>
      <c r="P105" s="224"/>
      <c r="S105" s="216"/>
      <c r="T105" s="216"/>
      <c r="V105" s="216"/>
      <c r="W105" s="216"/>
    </row>
    <row r="106" spans="1:25">
      <c r="A106" s="261">
        <v>430</v>
      </c>
      <c r="B106" s="136"/>
      <c r="C106" s="137">
        <v>2715</v>
      </c>
      <c r="D106" s="139" t="s">
        <v>858</v>
      </c>
      <c r="E106" s="705"/>
      <c r="F106" s="704">
        <v>0</v>
      </c>
      <c r="G106" s="246"/>
      <c r="H106" s="704">
        <v>0</v>
      </c>
      <c r="I106" s="480">
        <f t="shared" si="5"/>
        <v>0</v>
      </c>
      <c r="J106" s="222" t="str">
        <f t="shared" si="4"/>
        <v/>
      </c>
      <c r="K106" s="245"/>
      <c r="N106" s="216"/>
      <c r="O106" s="216"/>
      <c r="P106" s="224"/>
      <c r="S106" s="216"/>
      <c r="T106" s="216"/>
      <c r="V106" s="216"/>
      <c r="W106" s="216"/>
    </row>
    <row r="107" spans="1:25">
      <c r="A107" s="262">
        <v>436</v>
      </c>
      <c r="B107" s="136"/>
      <c r="C107" s="137">
        <v>2717</v>
      </c>
      <c r="D107" s="153" t="s">
        <v>859</v>
      </c>
      <c r="E107" s="705"/>
      <c r="F107" s="704">
        <v>0</v>
      </c>
      <c r="G107" s="246">
        <v>10000</v>
      </c>
      <c r="H107" s="704">
        <v>0</v>
      </c>
      <c r="I107" s="480">
        <f t="shared" si="5"/>
        <v>10000</v>
      </c>
      <c r="J107" s="222">
        <f t="shared" si="4"/>
        <v>1</v>
      </c>
      <c r="K107" s="245"/>
      <c r="N107" s="216"/>
      <c r="O107" s="216"/>
      <c r="P107" s="224"/>
      <c r="S107" s="216"/>
      <c r="T107" s="216"/>
      <c r="V107" s="216"/>
      <c r="W107" s="216"/>
    </row>
    <row r="108" spans="1:25">
      <c r="A108" s="261">
        <v>440</v>
      </c>
      <c r="B108" s="136"/>
      <c r="C108" s="142">
        <v>2729</v>
      </c>
      <c r="D108" s="154" t="s">
        <v>860</v>
      </c>
      <c r="E108" s="705"/>
      <c r="F108" s="452"/>
      <c r="G108" s="275">
        <v>500000</v>
      </c>
      <c r="H108" s="843">
        <v>0</v>
      </c>
      <c r="I108" s="844">
        <f t="shared" si="5"/>
        <v>500000</v>
      </c>
      <c r="J108" s="222">
        <f t="shared" si="4"/>
        <v>1</v>
      </c>
      <c r="K108" s="245"/>
      <c r="N108" s="216"/>
      <c r="O108" s="216"/>
      <c r="P108" s="224"/>
      <c r="S108" s="216"/>
      <c r="T108" s="216"/>
      <c r="V108" s="216"/>
      <c r="W108" s="216"/>
    </row>
    <row r="109" spans="1:25" s="248" customFormat="1">
      <c r="A109" s="260">
        <v>445</v>
      </c>
      <c r="B109" s="701">
        <v>2800</v>
      </c>
      <c r="C109" s="889" t="s">
        <v>861</v>
      </c>
      <c r="D109" s="889"/>
      <c r="E109" s="705"/>
      <c r="F109" s="848">
        <f>+F110+F111+F112</f>
        <v>0</v>
      </c>
      <c r="G109" s="848">
        <f>+G110+G111+G112</f>
        <v>1584859</v>
      </c>
      <c r="H109" s="849">
        <f>+H110+H111+H112</f>
        <v>0</v>
      </c>
      <c r="I109" s="848">
        <f>SUM(I110:I112)</f>
        <v>1584859</v>
      </c>
      <c r="J109" s="222">
        <f t="shared" si="4"/>
        <v>1</v>
      </c>
      <c r="K109" s="245"/>
      <c r="L109" s="216"/>
      <c r="M109" s="216"/>
      <c r="N109" s="220"/>
      <c r="O109" s="220"/>
      <c r="P109" s="224"/>
      <c r="Q109" s="216"/>
      <c r="R109" s="216"/>
      <c r="S109" s="220"/>
      <c r="T109" s="220"/>
      <c r="U109" s="216"/>
      <c r="V109" s="220"/>
      <c r="W109" s="220"/>
      <c r="X109" s="216"/>
      <c r="Y109" s="216"/>
    </row>
    <row r="110" spans="1:25" ht="32.25" customHeight="1">
      <c r="A110" s="261">
        <v>450</v>
      </c>
      <c r="B110" s="136"/>
      <c r="C110" s="137">
        <v>2801</v>
      </c>
      <c r="D110" s="147" t="s">
        <v>862</v>
      </c>
      <c r="E110" s="705"/>
      <c r="F110" s="452"/>
      <c r="G110" s="246"/>
      <c r="H110" s="704">
        <v>0</v>
      </c>
      <c r="I110" s="480">
        <f>F110+G110+H110</f>
        <v>0</v>
      </c>
      <c r="J110" s="222" t="str">
        <f t="shared" si="4"/>
        <v/>
      </c>
      <c r="K110" s="245"/>
      <c r="N110" s="216"/>
      <c r="O110" s="216"/>
      <c r="P110" s="224"/>
      <c r="S110" s="216"/>
      <c r="T110" s="216"/>
      <c r="V110" s="216"/>
      <c r="W110" s="216"/>
    </row>
    <row r="111" spans="1:25" ht="18.75" customHeight="1">
      <c r="A111" s="261">
        <v>455</v>
      </c>
      <c r="B111" s="136"/>
      <c r="C111" s="137">
        <v>2802</v>
      </c>
      <c r="D111" s="150" t="s">
        <v>863</v>
      </c>
      <c r="E111" s="705"/>
      <c r="F111" s="452"/>
      <c r="G111" s="246">
        <v>584859</v>
      </c>
      <c r="H111" s="704">
        <v>0</v>
      </c>
      <c r="I111" s="480">
        <f>F111+G111+H111</f>
        <v>584859</v>
      </c>
      <c r="J111" s="222">
        <f t="shared" si="4"/>
        <v>1</v>
      </c>
      <c r="K111" s="245"/>
      <c r="N111" s="216"/>
      <c r="O111" s="216"/>
      <c r="P111" s="224"/>
      <c r="S111" s="216"/>
      <c r="T111" s="216"/>
      <c r="V111" s="216"/>
      <c r="W111" s="216"/>
      <c r="Y111" s="248"/>
    </row>
    <row r="112" spans="1:25" ht="18.75" customHeight="1">
      <c r="A112" s="261">
        <v>455</v>
      </c>
      <c r="B112" s="136"/>
      <c r="C112" s="142">
        <v>2809</v>
      </c>
      <c r="D112" s="515" t="s">
        <v>285</v>
      </c>
      <c r="E112" s="705"/>
      <c r="F112" s="458"/>
      <c r="G112" s="275">
        <v>1000000</v>
      </c>
      <c r="H112" s="843">
        <v>0</v>
      </c>
      <c r="I112" s="844">
        <f>F112+G112+H112</f>
        <v>1000000</v>
      </c>
      <c r="J112" s="222">
        <f t="shared" si="4"/>
        <v>1</v>
      </c>
      <c r="K112" s="245"/>
      <c r="N112" s="216"/>
      <c r="O112" s="216"/>
      <c r="P112" s="224"/>
      <c r="S112" s="216"/>
      <c r="T112" s="216"/>
      <c r="V112" s="216"/>
      <c r="W112" s="216"/>
      <c r="Y112" s="248"/>
    </row>
    <row r="113" spans="1:25" s="248" customFormat="1">
      <c r="A113" s="260">
        <v>470</v>
      </c>
      <c r="B113" s="701">
        <v>3600</v>
      </c>
      <c r="C113" s="889" t="s">
        <v>1721</v>
      </c>
      <c r="D113" s="889"/>
      <c r="E113" s="705"/>
      <c r="F113" s="848">
        <f>SUM(F114:F121)</f>
        <v>0</v>
      </c>
      <c r="G113" s="848">
        <f>SUM(G114:G121)</f>
        <v>10000</v>
      </c>
      <c r="H113" s="849">
        <f>SUM(H114:H121)</f>
        <v>0</v>
      </c>
      <c r="I113" s="848">
        <f>SUM(I114:I121)</f>
        <v>10000</v>
      </c>
      <c r="J113" s="222">
        <f t="shared" si="4"/>
        <v>1</v>
      </c>
      <c r="K113" s="245"/>
      <c r="L113" s="216"/>
      <c r="M113" s="216"/>
      <c r="N113" s="220"/>
      <c r="O113" s="220"/>
      <c r="P113" s="224"/>
      <c r="Q113" s="216"/>
      <c r="R113" s="216"/>
      <c r="S113" s="220"/>
      <c r="T113" s="220"/>
      <c r="U113" s="216"/>
      <c r="V113" s="220"/>
      <c r="W113" s="220"/>
      <c r="X113" s="216"/>
      <c r="Y113" s="216"/>
    </row>
    <row r="114" spans="1:25" ht="23.25" customHeight="1">
      <c r="A114" s="261">
        <v>475</v>
      </c>
      <c r="B114" s="136"/>
      <c r="C114" s="137">
        <v>3601</v>
      </c>
      <c r="D114" s="147" t="s">
        <v>864</v>
      </c>
      <c r="E114" s="705"/>
      <c r="F114" s="452"/>
      <c r="G114" s="246"/>
      <c r="H114" s="704">
        <v>0</v>
      </c>
      <c r="I114" s="480">
        <f t="shared" ref="I114:I121" si="6">F114+G114+H114</f>
        <v>0</v>
      </c>
      <c r="J114" s="222" t="str">
        <f t="shared" si="4"/>
        <v/>
      </c>
      <c r="K114" s="245"/>
      <c r="N114" s="216"/>
      <c r="O114" s="216"/>
      <c r="P114" s="224"/>
      <c r="S114" s="216"/>
      <c r="T114" s="216"/>
      <c r="V114" s="216"/>
      <c r="W114" s="216"/>
    </row>
    <row r="115" spans="1:25" ht="23.25" customHeight="1">
      <c r="A115" s="261"/>
      <c r="B115" s="136"/>
      <c r="C115" s="137">
        <v>3605</v>
      </c>
      <c r="D115" s="159" t="s">
        <v>1734</v>
      </c>
      <c r="E115" s="705"/>
      <c r="F115" s="452"/>
      <c r="G115" s="246"/>
      <c r="H115" s="704">
        <v>0</v>
      </c>
      <c r="I115" s="480">
        <f t="shared" si="6"/>
        <v>0</v>
      </c>
      <c r="J115" s="222" t="str">
        <f t="shared" si="4"/>
        <v/>
      </c>
      <c r="K115" s="245"/>
      <c r="N115" s="216"/>
      <c r="O115" s="216"/>
      <c r="P115" s="224"/>
      <c r="S115" s="216"/>
      <c r="T115" s="216"/>
      <c r="V115" s="216"/>
      <c r="W115" s="216"/>
    </row>
    <row r="116" spans="1:25" ht="23.25" customHeight="1">
      <c r="A116" s="261"/>
      <c r="B116" s="136"/>
      <c r="C116" s="137">
        <v>3608</v>
      </c>
      <c r="D116" s="159" t="s">
        <v>1799</v>
      </c>
      <c r="E116" s="705"/>
      <c r="F116" s="704">
        <v>0</v>
      </c>
      <c r="G116" s="704">
        <v>0</v>
      </c>
      <c r="H116" s="704">
        <v>0</v>
      </c>
      <c r="I116" s="480">
        <f>F116+G116+H116</f>
        <v>0</v>
      </c>
      <c r="J116" s="222" t="str">
        <f t="shared" si="4"/>
        <v/>
      </c>
      <c r="K116" s="245"/>
      <c r="N116" s="216"/>
      <c r="O116" s="216"/>
      <c r="P116" s="224"/>
      <c r="S116" s="216"/>
      <c r="T116" s="216"/>
      <c r="V116" s="216"/>
      <c r="W116" s="216"/>
    </row>
    <row r="117" spans="1:25" ht="17.25" customHeight="1">
      <c r="A117" s="261"/>
      <c r="B117" s="136"/>
      <c r="C117" s="137">
        <v>3610</v>
      </c>
      <c r="D117" s="159" t="s">
        <v>1722</v>
      </c>
      <c r="E117" s="705"/>
      <c r="F117" s="452"/>
      <c r="G117" s="246"/>
      <c r="H117" s="704">
        <v>0</v>
      </c>
      <c r="I117" s="480">
        <f t="shared" si="6"/>
        <v>0</v>
      </c>
      <c r="J117" s="222" t="str">
        <f t="shared" si="4"/>
        <v/>
      </c>
      <c r="K117" s="245"/>
      <c r="N117" s="216"/>
      <c r="O117" s="216"/>
      <c r="P117" s="224"/>
      <c r="S117" s="216"/>
      <c r="T117" s="216"/>
      <c r="V117" s="216"/>
      <c r="W117" s="216"/>
    </row>
    <row r="118" spans="1:25">
      <c r="A118" s="261">
        <v>480</v>
      </c>
      <c r="B118" s="136"/>
      <c r="C118" s="137">
        <v>3611</v>
      </c>
      <c r="D118" s="139" t="s">
        <v>865</v>
      </c>
      <c r="E118" s="705"/>
      <c r="F118" s="452"/>
      <c r="G118" s="246"/>
      <c r="H118" s="704">
        <v>0</v>
      </c>
      <c r="I118" s="480">
        <f t="shared" si="6"/>
        <v>0</v>
      </c>
      <c r="J118" s="222" t="str">
        <f t="shared" si="4"/>
        <v/>
      </c>
      <c r="K118" s="245"/>
      <c r="N118" s="216"/>
      <c r="O118" s="216"/>
      <c r="P118" s="224"/>
      <c r="S118" s="216"/>
      <c r="T118" s="216"/>
      <c r="V118" s="216"/>
      <c r="W118" s="216"/>
      <c r="Y118" s="248"/>
    </row>
    <row r="119" spans="1:25">
      <c r="A119" s="261">
        <v>485</v>
      </c>
      <c r="B119" s="136"/>
      <c r="C119" s="137">
        <v>3612</v>
      </c>
      <c r="D119" s="139" t="s">
        <v>866</v>
      </c>
      <c r="E119" s="705"/>
      <c r="F119" s="452"/>
      <c r="G119" s="246"/>
      <c r="H119" s="704">
        <v>0</v>
      </c>
      <c r="I119" s="480">
        <f t="shared" si="6"/>
        <v>0</v>
      </c>
      <c r="J119" s="222" t="str">
        <f t="shared" si="4"/>
        <v/>
      </c>
      <c r="K119" s="245"/>
      <c r="N119" s="216"/>
      <c r="O119" s="216"/>
      <c r="P119" s="224"/>
      <c r="S119" s="216"/>
      <c r="T119" s="216"/>
      <c r="V119" s="216"/>
      <c r="W119" s="216"/>
    </row>
    <row r="120" spans="1:25" s="252" customFormat="1">
      <c r="A120" s="263"/>
      <c r="B120" s="136"/>
      <c r="C120" s="137">
        <v>3618</v>
      </c>
      <c r="D120" s="139" t="s">
        <v>1735</v>
      </c>
      <c r="E120" s="705"/>
      <c r="F120" s="453"/>
      <c r="G120" s="254"/>
      <c r="H120" s="704">
        <v>0</v>
      </c>
      <c r="I120" s="480">
        <f t="shared" si="6"/>
        <v>0</v>
      </c>
      <c r="J120" s="222" t="str">
        <f t="shared" si="4"/>
        <v/>
      </c>
      <c r="K120" s="245"/>
      <c r="L120" s="216"/>
      <c r="M120" s="216"/>
      <c r="N120" s="220"/>
      <c r="O120" s="220"/>
      <c r="P120" s="224"/>
      <c r="Q120" s="216"/>
      <c r="R120" s="216"/>
      <c r="S120" s="220"/>
      <c r="T120" s="220"/>
      <c r="U120" s="216"/>
      <c r="V120" s="220"/>
      <c r="W120" s="220"/>
      <c r="X120" s="216"/>
      <c r="Y120" s="216"/>
    </row>
    <row r="121" spans="1:25">
      <c r="A121" s="261">
        <v>490</v>
      </c>
      <c r="B121" s="136"/>
      <c r="C121" s="137">
        <v>3619</v>
      </c>
      <c r="D121" s="154" t="s">
        <v>867</v>
      </c>
      <c r="E121" s="705"/>
      <c r="F121" s="458"/>
      <c r="G121" s="275">
        <v>10000</v>
      </c>
      <c r="H121" s="843">
        <v>0</v>
      </c>
      <c r="I121" s="844">
        <f t="shared" si="6"/>
        <v>10000</v>
      </c>
      <c r="J121" s="222">
        <f t="shared" si="4"/>
        <v>1</v>
      </c>
      <c r="K121" s="245"/>
      <c r="N121" s="216"/>
      <c r="O121" s="216"/>
      <c r="P121" s="224"/>
      <c r="S121" s="216"/>
      <c r="T121" s="216"/>
      <c r="V121" s="216"/>
      <c r="W121" s="216"/>
    </row>
    <row r="122" spans="1:25" s="248" customFormat="1">
      <c r="A122" s="260">
        <v>495</v>
      </c>
      <c r="B122" s="701">
        <v>3700</v>
      </c>
      <c r="C122" s="889" t="s">
        <v>868</v>
      </c>
      <c r="D122" s="889"/>
      <c r="E122" s="705"/>
      <c r="F122" s="848">
        <f>SUM(F123:F125)</f>
        <v>0</v>
      </c>
      <c r="G122" s="848">
        <f>SUM(G123:G125)</f>
        <v>-660000</v>
      </c>
      <c r="H122" s="849">
        <f>SUM(H123:H125)</f>
        <v>0</v>
      </c>
      <c r="I122" s="848">
        <f>SUM(I123:I125)</f>
        <v>-660000</v>
      </c>
      <c r="J122" s="222">
        <f t="shared" si="4"/>
        <v>1</v>
      </c>
      <c r="K122" s="245"/>
      <c r="L122" s="216"/>
      <c r="M122" s="216"/>
      <c r="N122" s="220"/>
      <c r="O122" s="220"/>
      <c r="P122" s="224"/>
      <c r="Q122" s="216"/>
      <c r="R122" s="216"/>
      <c r="S122" s="220"/>
      <c r="T122" s="220"/>
      <c r="U122" s="216"/>
      <c r="V122" s="220"/>
      <c r="W122" s="220"/>
      <c r="X122" s="216"/>
      <c r="Y122" s="252"/>
    </row>
    <row r="123" spans="1:25">
      <c r="A123" s="261">
        <v>500</v>
      </c>
      <c r="B123" s="136"/>
      <c r="C123" s="137">
        <v>3701</v>
      </c>
      <c r="D123" s="138" t="s">
        <v>869</v>
      </c>
      <c r="E123" s="705"/>
      <c r="F123" s="452"/>
      <c r="G123" s="246">
        <v>-480000</v>
      </c>
      <c r="H123" s="704">
        <v>0</v>
      </c>
      <c r="I123" s="480">
        <f>F123+G123+H123</f>
        <v>-480000</v>
      </c>
      <c r="J123" s="222">
        <f t="shared" si="4"/>
        <v>1</v>
      </c>
      <c r="K123" s="245"/>
      <c r="N123" s="216"/>
      <c r="O123" s="216"/>
      <c r="P123" s="224"/>
      <c r="S123" s="216"/>
      <c r="T123" s="216"/>
      <c r="V123" s="216"/>
      <c r="W123" s="216"/>
    </row>
    <row r="124" spans="1:25">
      <c r="A124" s="261">
        <v>505</v>
      </c>
      <c r="B124" s="136"/>
      <c r="C124" s="137">
        <v>3702</v>
      </c>
      <c r="D124" s="139" t="s">
        <v>870</v>
      </c>
      <c r="E124" s="705"/>
      <c r="F124" s="452"/>
      <c r="G124" s="246">
        <v>-180000</v>
      </c>
      <c r="H124" s="704">
        <v>0</v>
      </c>
      <c r="I124" s="480">
        <f>F124+G124+H124</f>
        <v>-180000</v>
      </c>
      <c r="J124" s="222">
        <f t="shared" si="4"/>
        <v>1</v>
      </c>
      <c r="K124" s="245"/>
      <c r="N124" s="216"/>
      <c r="O124" s="216"/>
      <c r="P124" s="224"/>
      <c r="S124" s="216"/>
      <c r="T124" s="216"/>
      <c r="V124" s="216"/>
      <c r="W124" s="216"/>
      <c r="Y124" s="248"/>
    </row>
    <row r="125" spans="1:25">
      <c r="A125" s="261">
        <v>510</v>
      </c>
      <c r="B125" s="136"/>
      <c r="C125" s="142">
        <v>3709</v>
      </c>
      <c r="D125" s="146" t="s">
        <v>871</v>
      </c>
      <c r="E125" s="705"/>
      <c r="F125" s="458"/>
      <c r="G125" s="275"/>
      <c r="H125" s="843">
        <v>0</v>
      </c>
      <c r="I125" s="844">
        <f>F125+G125+H125</f>
        <v>0</v>
      </c>
      <c r="J125" s="222" t="str">
        <f t="shared" si="4"/>
        <v/>
      </c>
      <c r="K125" s="245"/>
      <c r="N125" s="216"/>
      <c r="O125" s="216"/>
      <c r="P125" s="224"/>
      <c r="S125" s="216"/>
      <c r="T125" s="216"/>
      <c r="V125" s="216"/>
      <c r="W125" s="216"/>
    </row>
    <row r="126" spans="1:25" s="266" customFormat="1">
      <c r="A126" s="264">
        <v>515</v>
      </c>
      <c r="B126" s="701">
        <v>4000</v>
      </c>
      <c r="C126" s="889" t="s">
        <v>872</v>
      </c>
      <c r="D126" s="889"/>
      <c r="E126" s="705"/>
      <c r="F126" s="848">
        <f>SUM(F127:F137)</f>
        <v>0</v>
      </c>
      <c r="G126" s="848">
        <f>SUM(G127:G137)</f>
        <v>2000000</v>
      </c>
      <c r="H126" s="849">
        <f>SUM(H127:H137)</f>
        <v>0</v>
      </c>
      <c r="I126" s="848">
        <f>SUM(I127:I137)</f>
        <v>2000000</v>
      </c>
      <c r="J126" s="222">
        <f t="shared" si="4"/>
        <v>1</v>
      </c>
      <c r="K126" s="245"/>
      <c r="L126" s="265"/>
      <c r="M126" s="265"/>
      <c r="N126" s="265"/>
      <c r="O126" s="265"/>
      <c r="P126" s="224"/>
      <c r="Q126" s="216"/>
      <c r="R126" s="216"/>
      <c r="S126" s="220"/>
      <c r="T126" s="220"/>
      <c r="U126" s="216"/>
      <c r="V126" s="220"/>
      <c r="W126" s="216"/>
      <c r="X126" s="216"/>
      <c r="Y126" s="216"/>
    </row>
    <row r="127" spans="1:25" s="269" customFormat="1" ht="15.75" customHeight="1">
      <c r="A127" s="267">
        <v>516</v>
      </c>
      <c r="B127" s="136"/>
      <c r="C127" s="137">
        <v>4021</v>
      </c>
      <c r="D127" s="269" t="s">
        <v>873</v>
      </c>
      <c r="E127" s="705"/>
      <c r="F127" s="452"/>
      <c r="G127" s="246"/>
      <c r="H127" s="704">
        <v>0</v>
      </c>
      <c r="I127" s="480">
        <f t="shared" ref="I127:I139" si="7">F127+G127+H127</f>
        <v>0</v>
      </c>
      <c r="J127" s="222" t="str">
        <f t="shared" si="4"/>
        <v/>
      </c>
      <c r="K127" s="245"/>
      <c r="L127" s="268"/>
      <c r="M127" s="268"/>
      <c r="N127" s="268"/>
      <c r="O127" s="268"/>
      <c r="P127" s="224"/>
      <c r="Q127" s="216"/>
      <c r="R127" s="216"/>
      <c r="S127" s="220"/>
      <c r="T127" s="220"/>
      <c r="U127" s="216"/>
      <c r="V127" s="220"/>
      <c r="W127" s="216"/>
      <c r="X127" s="216"/>
      <c r="Y127" s="216"/>
    </row>
    <row r="128" spans="1:25" s="269" customFormat="1" ht="15.75" customHeight="1">
      <c r="A128" s="267">
        <v>517</v>
      </c>
      <c r="B128" s="136"/>
      <c r="C128" s="137">
        <v>4022</v>
      </c>
      <c r="D128" s="269" t="s">
        <v>1270</v>
      </c>
      <c r="E128" s="705"/>
      <c r="F128" s="452"/>
      <c r="G128" s="246"/>
      <c r="H128" s="704">
        <v>0</v>
      </c>
      <c r="I128" s="480">
        <f t="shared" si="7"/>
        <v>0</v>
      </c>
      <c r="J128" s="222" t="str">
        <f t="shared" si="4"/>
        <v/>
      </c>
      <c r="K128" s="245"/>
      <c r="L128" s="268"/>
      <c r="M128" s="268"/>
      <c r="N128" s="268"/>
      <c r="O128" s="268"/>
      <c r="P128" s="224"/>
      <c r="Q128" s="216"/>
      <c r="R128" s="216"/>
      <c r="S128" s="220"/>
      <c r="T128" s="220"/>
      <c r="U128" s="216"/>
      <c r="V128" s="220"/>
      <c r="W128" s="216"/>
      <c r="X128" s="216"/>
      <c r="Y128" s="266"/>
    </row>
    <row r="129" spans="1:56" s="269" customFormat="1" ht="15.75" customHeight="1">
      <c r="A129" s="267">
        <v>518</v>
      </c>
      <c r="B129" s="136"/>
      <c r="C129" s="137">
        <v>4023</v>
      </c>
      <c r="D129" s="269" t="s">
        <v>1271</v>
      </c>
      <c r="E129" s="705"/>
      <c r="F129" s="452"/>
      <c r="G129" s="246"/>
      <c r="H129" s="704">
        <v>0</v>
      </c>
      <c r="I129" s="480">
        <f t="shared" si="7"/>
        <v>0</v>
      </c>
      <c r="J129" s="222" t="str">
        <f t="shared" si="4"/>
        <v/>
      </c>
      <c r="K129" s="245"/>
      <c r="L129" s="268"/>
      <c r="M129" s="268"/>
      <c r="N129" s="268"/>
      <c r="O129" s="268"/>
      <c r="P129" s="224"/>
    </row>
    <row r="130" spans="1:56" s="269" customFormat="1" ht="15.75" customHeight="1">
      <c r="A130" s="267">
        <v>519</v>
      </c>
      <c r="B130" s="136"/>
      <c r="C130" s="137">
        <v>4024</v>
      </c>
      <c r="D130" s="269" t="s">
        <v>1272</v>
      </c>
      <c r="E130" s="705"/>
      <c r="F130" s="452"/>
      <c r="G130" s="246"/>
      <c r="H130" s="704">
        <v>0</v>
      </c>
      <c r="I130" s="480">
        <f t="shared" si="7"/>
        <v>0</v>
      </c>
      <c r="J130" s="222" t="str">
        <f t="shared" si="4"/>
        <v/>
      </c>
      <c r="K130" s="245"/>
      <c r="L130" s="268"/>
      <c r="M130" s="268"/>
      <c r="N130" s="268"/>
      <c r="O130" s="268"/>
      <c r="P130" s="224"/>
    </row>
    <row r="131" spans="1:56" s="269" customFormat="1" ht="15.75" customHeight="1">
      <c r="A131" s="267">
        <v>520</v>
      </c>
      <c r="B131" s="136"/>
      <c r="C131" s="137">
        <v>4025</v>
      </c>
      <c r="D131" s="269" t="s">
        <v>1273</v>
      </c>
      <c r="E131" s="705"/>
      <c r="F131" s="452"/>
      <c r="G131" s="246"/>
      <c r="H131" s="704">
        <v>0</v>
      </c>
      <c r="I131" s="480">
        <f t="shared" si="7"/>
        <v>0</v>
      </c>
      <c r="J131" s="222" t="str">
        <f t="shared" si="4"/>
        <v/>
      </c>
      <c r="K131" s="245"/>
      <c r="L131" s="268"/>
      <c r="M131" s="268"/>
      <c r="N131" s="268"/>
      <c r="O131" s="268"/>
      <c r="P131" s="224"/>
    </row>
    <row r="132" spans="1:56" s="269" customFormat="1" ht="15.75" customHeight="1">
      <c r="A132" s="267">
        <v>521</v>
      </c>
      <c r="B132" s="136"/>
      <c r="C132" s="137">
        <v>4026</v>
      </c>
      <c r="D132" s="269" t="s">
        <v>1274</v>
      </c>
      <c r="E132" s="705"/>
      <c r="F132" s="704">
        <v>0</v>
      </c>
      <c r="G132" s="246"/>
      <c r="H132" s="704">
        <v>0</v>
      </c>
      <c r="I132" s="480">
        <f t="shared" si="7"/>
        <v>0</v>
      </c>
      <c r="J132" s="222" t="str">
        <f t="shared" si="4"/>
        <v/>
      </c>
      <c r="K132" s="245"/>
      <c r="L132" s="268"/>
      <c r="M132" s="268"/>
      <c r="N132" s="268"/>
      <c r="O132" s="268"/>
      <c r="P132" s="224"/>
    </row>
    <row r="133" spans="1:56" s="269" customFormat="1" ht="15.75" customHeight="1">
      <c r="A133" s="267">
        <v>522</v>
      </c>
      <c r="B133" s="136"/>
      <c r="C133" s="137">
        <v>4029</v>
      </c>
      <c r="D133" s="269" t="s">
        <v>1275</v>
      </c>
      <c r="E133" s="705"/>
      <c r="F133" s="452"/>
      <c r="G133" s="246"/>
      <c r="H133" s="704">
        <v>0</v>
      </c>
      <c r="I133" s="480">
        <f t="shared" si="7"/>
        <v>0</v>
      </c>
      <c r="J133" s="222" t="str">
        <f t="shared" si="4"/>
        <v/>
      </c>
      <c r="K133" s="245"/>
      <c r="L133" s="268"/>
      <c r="M133" s="268"/>
      <c r="N133" s="268"/>
      <c r="O133" s="268"/>
      <c r="P133" s="224"/>
    </row>
    <row r="134" spans="1:56" s="274" customFormat="1" ht="15.75" customHeight="1">
      <c r="A134" s="267">
        <v>523</v>
      </c>
      <c r="B134" s="136"/>
      <c r="C134" s="137">
        <v>4030</v>
      </c>
      <c r="D134" s="269" t="s">
        <v>1276</v>
      </c>
      <c r="E134" s="705"/>
      <c r="F134" s="452"/>
      <c r="G134" s="246">
        <v>500000</v>
      </c>
      <c r="H134" s="704">
        <v>0</v>
      </c>
      <c r="I134" s="480">
        <f t="shared" si="7"/>
        <v>500000</v>
      </c>
      <c r="J134" s="222">
        <f t="shared" si="4"/>
        <v>1</v>
      </c>
      <c r="K134" s="245"/>
      <c r="L134" s="270"/>
      <c r="M134" s="271"/>
      <c r="N134" s="271"/>
      <c r="O134" s="270"/>
      <c r="P134" s="224"/>
      <c r="Q134" s="271"/>
      <c r="R134" s="270"/>
      <c r="S134" s="271"/>
      <c r="T134" s="271"/>
      <c r="U134" s="270"/>
      <c r="V134" s="272"/>
      <c r="W134" s="272"/>
      <c r="X134" s="268"/>
      <c r="Y134" s="269"/>
      <c r="Z134" s="271"/>
      <c r="AA134" s="270"/>
      <c r="AB134" s="271"/>
      <c r="AC134" s="271"/>
      <c r="AD134" s="270"/>
      <c r="AE134" s="271"/>
      <c r="AF134" s="271"/>
      <c r="AG134" s="270"/>
      <c r="AH134" s="271"/>
      <c r="AI134" s="271"/>
      <c r="AJ134" s="270"/>
      <c r="AK134" s="271"/>
      <c r="AL134" s="271"/>
      <c r="AM134" s="273"/>
      <c r="AN134" s="271"/>
      <c r="AO134" s="271"/>
      <c r="AP134" s="270"/>
      <c r="AQ134" s="271"/>
      <c r="AR134" s="271"/>
      <c r="AS134" s="270"/>
      <c r="AT134" s="271"/>
      <c r="AU134" s="270"/>
      <c r="AV134" s="273"/>
      <c r="AW134" s="270"/>
      <c r="AX134" s="270"/>
      <c r="AY134" s="271"/>
      <c r="AZ134" s="271"/>
      <c r="BA134" s="270"/>
      <c r="BB134" s="271"/>
      <c r="BC134" s="216"/>
      <c r="BD134" s="271"/>
    </row>
    <row r="135" spans="1:56" s="274" customFormat="1" ht="15.75" customHeight="1">
      <c r="A135" s="267">
        <v>523</v>
      </c>
      <c r="B135" s="136"/>
      <c r="C135" s="137">
        <v>4039</v>
      </c>
      <c r="D135" s="269" t="s">
        <v>286</v>
      </c>
      <c r="E135" s="705"/>
      <c r="F135" s="452"/>
      <c r="G135" s="246"/>
      <c r="H135" s="704">
        <v>0</v>
      </c>
      <c r="I135" s="480">
        <f t="shared" si="7"/>
        <v>0</v>
      </c>
      <c r="J135" s="222" t="str">
        <f t="shared" si="4"/>
        <v/>
      </c>
      <c r="K135" s="245"/>
      <c r="L135" s="270"/>
      <c r="M135" s="271"/>
      <c r="N135" s="271"/>
      <c r="O135" s="270"/>
      <c r="P135" s="224"/>
      <c r="Q135" s="271"/>
      <c r="R135" s="270"/>
      <c r="S135" s="271"/>
      <c r="T135" s="271"/>
      <c r="U135" s="270"/>
      <c r="V135" s="272"/>
      <c r="W135" s="272"/>
      <c r="X135" s="268"/>
      <c r="Y135" s="269"/>
      <c r="Z135" s="271"/>
      <c r="AA135" s="270"/>
      <c r="AB135" s="271"/>
      <c r="AC135" s="271"/>
      <c r="AD135" s="270"/>
      <c r="AE135" s="271"/>
      <c r="AF135" s="271"/>
      <c r="AG135" s="270"/>
      <c r="AH135" s="271"/>
      <c r="AI135" s="271"/>
      <c r="AJ135" s="270"/>
      <c r="AK135" s="271"/>
      <c r="AL135" s="271"/>
      <c r="AM135" s="273"/>
      <c r="AN135" s="271"/>
      <c r="AO135" s="271"/>
      <c r="AP135" s="270"/>
      <c r="AQ135" s="271"/>
      <c r="AR135" s="271"/>
      <c r="AS135" s="270"/>
      <c r="AT135" s="271"/>
      <c r="AU135" s="270"/>
      <c r="AV135" s="273"/>
      <c r="AW135" s="270"/>
      <c r="AX135" s="270"/>
      <c r="AY135" s="271"/>
      <c r="AZ135" s="271"/>
      <c r="BA135" s="270"/>
      <c r="BB135" s="271"/>
      <c r="BC135" s="216"/>
      <c r="BD135" s="271"/>
    </row>
    <row r="136" spans="1:56" s="274" customFormat="1" ht="15.75" customHeight="1">
      <c r="A136" s="267">
        <v>524</v>
      </c>
      <c r="B136" s="136"/>
      <c r="C136" s="137">
        <v>4040</v>
      </c>
      <c r="D136" s="269" t="s">
        <v>1277</v>
      </c>
      <c r="E136" s="705"/>
      <c r="F136" s="452"/>
      <c r="G136" s="246">
        <v>1500000</v>
      </c>
      <c r="H136" s="704">
        <v>0</v>
      </c>
      <c r="I136" s="480">
        <f t="shared" si="7"/>
        <v>1500000</v>
      </c>
      <c r="J136" s="222">
        <f t="shared" si="4"/>
        <v>1</v>
      </c>
      <c r="K136" s="245"/>
      <c r="L136" s="270"/>
      <c r="M136" s="271"/>
      <c r="N136" s="271"/>
      <c r="O136" s="270"/>
      <c r="P136" s="224"/>
      <c r="Q136" s="271"/>
      <c r="R136" s="270"/>
      <c r="S136" s="271"/>
      <c r="T136" s="271"/>
      <c r="U136" s="270"/>
      <c r="V136" s="272"/>
      <c r="W136" s="272"/>
      <c r="X136" s="268"/>
      <c r="Y136" s="269"/>
      <c r="Z136" s="271"/>
      <c r="AA136" s="270"/>
      <c r="AB136" s="271"/>
      <c r="AC136" s="271"/>
      <c r="AD136" s="270"/>
      <c r="AE136" s="271"/>
      <c r="AF136" s="271"/>
      <c r="AG136" s="270"/>
      <c r="AH136" s="271"/>
      <c r="AI136" s="271"/>
      <c r="AJ136" s="270"/>
      <c r="AK136" s="271"/>
      <c r="AL136" s="271"/>
      <c r="AM136" s="273"/>
      <c r="AN136" s="271"/>
      <c r="AO136" s="271"/>
      <c r="AP136" s="270"/>
      <c r="AQ136" s="271"/>
      <c r="AR136" s="271"/>
      <c r="AS136" s="270"/>
      <c r="AT136" s="271"/>
      <c r="AU136" s="270"/>
      <c r="AV136" s="273"/>
      <c r="AW136" s="270"/>
      <c r="AX136" s="270"/>
      <c r="AY136" s="271"/>
      <c r="AZ136" s="271"/>
      <c r="BA136" s="270"/>
      <c r="BB136" s="271"/>
      <c r="BC136" s="216"/>
      <c r="BD136" s="271"/>
    </row>
    <row r="137" spans="1:56" s="274" customFormat="1" ht="15.75" customHeight="1">
      <c r="A137" s="267">
        <v>526</v>
      </c>
      <c r="B137" s="136"/>
      <c r="C137" s="137">
        <v>4072</v>
      </c>
      <c r="D137" s="456" t="s">
        <v>1278</v>
      </c>
      <c r="E137" s="705"/>
      <c r="F137" s="458"/>
      <c r="G137" s="275"/>
      <c r="H137" s="843">
        <v>0</v>
      </c>
      <c r="I137" s="844">
        <f t="shared" si="7"/>
        <v>0</v>
      </c>
      <c r="J137" s="222" t="str">
        <f t="shared" si="4"/>
        <v/>
      </c>
      <c r="K137" s="245"/>
      <c r="L137" s="270"/>
      <c r="M137" s="271"/>
      <c r="N137" s="271"/>
      <c r="O137" s="270"/>
      <c r="P137" s="224"/>
      <c r="Q137" s="271"/>
      <c r="R137" s="270"/>
      <c r="S137" s="271"/>
      <c r="T137" s="271"/>
      <c r="U137" s="270"/>
      <c r="V137" s="272"/>
      <c r="W137" s="272"/>
      <c r="X137" s="268"/>
      <c r="Y137" s="271"/>
      <c r="Z137" s="271"/>
      <c r="AA137" s="270"/>
      <c r="AB137" s="271"/>
      <c r="AC137" s="271"/>
      <c r="AD137" s="270"/>
      <c r="AE137" s="271"/>
      <c r="AF137" s="271"/>
      <c r="AG137" s="270"/>
      <c r="AH137" s="271"/>
      <c r="AI137" s="271"/>
      <c r="AJ137" s="270"/>
      <c r="AK137" s="271"/>
      <c r="AL137" s="271"/>
      <c r="AM137" s="273"/>
      <c r="AN137" s="271"/>
      <c r="AO137" s="271"/>
      <c r="AP137" s="270"/>
      <c r="AQ137" s="271"/>
      <c r="AR137" s="271"/>
      <c r="AS137" s="270"/>
      <c r="AT137" s="271"/>
      <c r="AU137" s="270"/>
      <c r="AV137" s="273"/>
      <c r="AW137" s="270"/>
      <c r="AX137" s="270"/>
      <c r="AY137" s="271"/>
      <c r="AZ137" s="271"/>
      <c r="BA137" s="270"/>
      <c r="BB137" s="271"/>
      <c r="BC137" s="216"/>
      <c r="BD137" s="271"/>
    </row>
    <row r="138" spans="1:56" s="248" customFormat="1">
      <c r="A138" s="260">
        <v>540</v>
      </c>
      <c r="B138" s="701">
        <v>4100</v>
      </c>
      <c r="C138" s="889" t="s">
        <v>1279</v>
      </c>
      <c r="D138" s="889"/>
      <c r="E138" s="705"/>
      <c r="F138" s="850">
        <v>0</v>
      </c>
      <c r="G138" s="852">
        <v>1500000</v>
      </c>
      <c r="H138" s="849"/>
      <c r="I138" s="848">
        <f t="shared" si="7"/>
        <v>1500000</v>
      </c>
      <c r="J138" s="222">
        <f t="shared" si="4"/>
        <v>1</v>
      </c>
      <c r="K138" s="245"/>
      <c r="L138" s="216"/>
      <c r="M138" s="216"/>
      <c r="N138" s="220"/>
      <c r="O138" s="220"/>
      <c r="P138" s="224"/>
      <c r="Q138" s="216"/>
      <c r="R138" s="216"/>
      <c r="S138" s="220"/>
      <c r="T138" s="220"/>
      <c r="U138" s="216"/>
      <c r="V138" s="220"/>
      <c r="W138" s="220"/>
      <c r="X138" s="216"/>
      <c r="Y138" s="271"/>
    </row>
    <row r="139" spans="1:56" s="248" customFormat="1">
      <c r="A139" s="260">
        <v>550</v>
      </c>
      <c r="B139" s="701">
        <v>4200</v>
      </c>
      <c r="C139" s="889" t="s">
        <v>1280</v>
      </c>
      <c r="D139" s="889"/>
      <c r="E139" s="705"/>
      <c r="F139" s="850">
        <v>0</v>
      </c>
      <c r="G139" s="850">
        <v>0</v>
      </c>
      <c r="H139" s="850">
        <v>0</v>
      </c>
      <c r="I139" s="848">
        <f t="shared" si="7"/>
        <v>0</v>
      </c>
      <c r="J139" s="222" t="str">
        <f t="shared" si="4"/>
        <v/>
      </c>
      <c r="K139" s="245"/>
      <c r="L139" s="216"/>
      <c r="M139" s="216"/>
      <c r="N139" s="220"/>
      <c r="O139" s="220"/>
      <c r="P139" s="224"/>
      <c r="Q139" s="216"/>
      <c r="R139" s="216"/>
      <c r="S139" s="220"/>
      <c r="T139" s="220"/>
      <c r="U139" s="216"/>
      <c r="V139" s="220"/>
      <c r="W139" s="220"/>
      <c r="X139" s="216"/>
      <c r="Y139" s="271"/>
    </row>
    <row r="140" spans="1:56" s="248" customFormat="1">
      <c r="A140" s="260">
        <v>560</v>
      </c>
      <c r="B140" s="701">
        <v>4500</v>
      </c>
      <c r="C140" s="889" t="s">
        <v>628</v>
      </c>
      <c r="D140" s="889"/>
      <c r="E140" s="705"/>
      <c r="F140" s="848">
        <f>SUM(F141:F142)</f>
        <v>0</v>
      </c>
      <c r="G140" s="848">
        <f>SUM(G141:G142)</f>
        <v>0</v>
      </c>
      <c r="H140" s="849">
        <f>SUM(H141:H142)</f>
        <v>0</v>
      </c>
      <c r="I140" s="848">
        <f>SUM(I141:I142)</f>
        <v>0</v>
      </c>
      <c r="J140" s="222" t="str">
        <f t="shared" si="4"/>
        <v/>
      </c>
      <c r="K140" s="245"/>
      <c r="L140" s="216"/>
      <c r="M140" s="216"/>
      <c r="N140" s="220"/>
      <c r="O140" s="220"/>
      <c r="P140" s="224"/>
    </row>
    <row r="141" spans="1:56">
      <c r="A141" s="261">
        <v>565</v>
      </c>
      <c r="B141" s="136"/>
      <c r="C141" s="137">
        <v>4501</v>
      </c>
      <c r="D141" s="155" t="s">
        <v>629</v>
      </c>
      <c r="E141" s="705"/>
      <c r="F141" s="452"/>
      <c r="G141" s="246"/>
      <c r="H141" s="704">
        <v>0</v>
      </c>
      <c r="I141" s="480">
        <f>F141+G141+H141</f>
        <v>0</v>
      </c>
      <c r="J141" s="222" t="str">
        <f t="shared" si="4"/>
        <v/>
      </c>
      <c r="K141" s="245"/>
      <c r="N141" s="216"/>
      <c r="O141" s="216"/>
      <c r="P141" s="224"/>
      <c r="S141" s="216"/>
      <c r="T141" s="216"/>
      <c r="V141" s="216"/>
      <c r="W141" s="216"/>
    </row>
    <row r="142" spans="1:56">
      <c r="A142" s="261">
        <v>570</v>
      </c>
      <c r="B142" s="136"/>
      <c r="C142" s="137">
        <v>4503</v>
      </c>
      <c r="D142" s="457" t="s">
        <v>630</v>
      </c>
      <c r="E142" s="705"/>
      <c r="F142" s="458"/>
      <c r="G142" s="275"/>
      <c r="H142" s="843">
        <v>0</v>
      </c>
      <c r="I142" s="844">
        <f>F142+G142+H142</f>
        <v>0</v>
      </c>
      <c r="J142" s="222" t="str">
        <f t="shared" si="4"/>
        <v/>
      </c>
      <c r="K142" s="245"/>
      <c r="N142" s="216"/>
      <c r="O142" s="216"/>
      <c r="P142" s="224"/>
      <c r="S142" s="216"/>
      <c r="T142" s="216"/>
      <c r="V142" s="216"/>
      <c r="W142" s="216"/>
      <c r="Y142" s="248"/>
    </row>
    <row r="143" spans="1:56" s="248" customFormat="1">
      <c r="A143" s="260">
        <v>575</v>
      </c>
      <c r="B143" s="701">
        <v>4600</v>
      </c>
      <c r="C143" s="889" t="s">
        <v>631</v>
      </c>
      <c r="D143" s="889"/>
      <c r="E143" s="705"/>
      <c r="F143" s="848">
        <f>SUM(F144:F151)</f>
        <v>0</v>
      </c>
      <c r="G143" s="848">
        <f>SUM(G144:G151)</f>
        <v>0</v>
      </c>
      <c r="H143" s="849">
        <f>SUM(H144:H151)</f>
        <v>0</v>
      </c>
      <c r="I143" s="848">
        <f>SUM(I144:I151)</f>
        <v>0</v>
      </c>
      <c r="J143" s="222" t="str">
        <f t="shared" si="4"/>
        <v/>
      </c>
      <c r="K143" s="245"/>
      <c r="L143" s="216"/>
      <c r="M143" s="216"/>
      <c r="N143" s="220"/>
      <c r="O143" s="220"/>
      <c r="P143" s="224"/>
      <c r="Q143" s="216"/>
      <c r="R143" s="216"/>
      <c r="S143" s="220"/>
      <c r="T143" s="220"/>
      <c r="U143" s="216"/>
      <c r="V143" s="220"/>
      <c r="W143" s="220"/>
      <c r="X143" s="216"/>
      <c r="Y143" s="216"/>
    </row>
    <row r="144" spans="1:56">
      <c r="A144" s="261">
        <v>580</v>
      </c>
      <c r="B144" s="136"/>
      <c r="C144" s="137">
        <v>4610</v>
      </c>
      <c r="D144" s="155" t="s">
        <v>374</v>
      </c>
      <c r="E144" s="705"/>
      <c r="F144" s="452"/>
      <c r="G144" s="246"/>
      <c r="H144" s="704">
        <v>0</v>
      </c>
      <c r="I144" s="480">
        <f t="shared" ref="I144:I151" si="8">F144+G144+H144</f>
        <v>0</v>
      </c>
      <c r="J144" s="222" t="str">
        <f t="shared" si="4"/>
        <v/>
      </c>
      <c r="K144" s="245"/>
      <c r="N144" s="216"/>
      <c r="O144" s="216"/>
      <c r="P144" s="224"/>
      <c r="S144" s="216"/>
      <c r="T144" s="216"/>
      <c r="V144" s="216"/>
      <c r="W144" s="216"/>
    </row>
    <row r="145" spans="1:25">
      <c r="A145" s="261">
        <v>585</v>
      </c>
      <c r="B145" s="136"/>
      <c r="C145" s="137">
        <v>4620</v>
      </c>
      <c r="D145" s="156" t="s">
        <v>632</v>
      </c>
      <c r="E145" s="705"/>
      <c r="F145" s="452"/>
      <c r="G145" s="246"/>
      <c r="H145" s="704">
        <v>0</v>
      </c>
      <c r="I145" s="480">
        <f t="shared" si="8"/>
        <v>0</v>
      </c>
      <c r="J145" s="222" t="str">
        <f t="shared" si="4"/>
        <v/>
      </c>
      <c r="K145" s="245"/>
      <c r="N145" s="216"/>
      <c r="O145" s="216"/>
      <c r="P145" s="224"/>
      <c r="S145" s="216"/>
      <c r="T145" s="216"/>
      <c r="V145" s="216"/>
      <c r="W145" s="216"/>
      <c r="Y145" s="248"/>
    </row>
    <row r="146" spans="1:25">
      <c r="A146" s="261">
        <v>590</v>
      </c>
      <c r="B146" s="136"/>
      <c r="C146" s="137">
        <v>4630</v>
      </c>
      <c r="D146" s="156" t="s">
        <v>633</v>
      </c>
      <c r="E146" s="705"/>
      <c r="F146" s="452"/>
      <c r="G146" s="246"/>
      <c r="H146" s="704">
        <v>0</v>
      </c>
      <c r="I146" s="480">
        <f t="shared" si="8"/>
        <v>0</v>
      </c>
      <c r="J146" s="222" t="str">
        <f t="shared" si="4"/>
        <v/>
      </c>
      <c r="K146" s="245"/>
      <c r="N146" s="216"/>
      <c r="O146" s="216"/>
      <c r="P146" s="224"/>
      <c r="S146" s="216"/>
      <c r="T146" s="216"/>
      <c r="V146" s="216"/>
      <c r="W146" s="216"/>
    </row>
    <row r="147" spans="1:25">
      <c r="A147" s="261">
        <v>595</v>
      </c>
      <c r="B147" s="136"/>
      <c r="C147" s="137">
        <v>4640</v>
      </c>
      <c r="D147" s="156" t="s">
        <v>375</v>
      </c>
      <c r="E147" s="705"/>
      <c r="F147" s="452"/>
      <c r="G147" s="246"/>
      <c r="H147" s="704">
        <v>0</v>
      </c>
      <c r="I147" s="480">
        <f t="shared" si="8"/>
        <v>0</v>
      </c>
      <c r="J147" s="222" t="str">
        <f t="shared" si="4"/>
        <v/>
      </c>
      <c r="K147" s="245"/>
      <c r="N147" s="216"/>
      <c r="O147" s="216"/>
      <c r="P147" s="224"/>
      <c r="S147" s="216"/>
      <c r="T147" s="216"/>
      <c r="V147" s="216"/>
      <c r="W147" s="216"/>
    </row>
    <row r="148" spans="1:25">
      <c r="A148" s="261">
        <v>600</v>
      </c>
      <c r="B148" s="136"/>
      <c r="C148" s="137">
        <v>4650</v>
      </c>
      <c r="D148" s="156" t="s">
        <v>634</v>
      </c>
      <c r="E148" s="705"/>
      <c r="F148" s="452"/>
      <c r="G148" s="246"/>
      <c r="H148" s="704">
        <v>0</v>
      </c>
      <c r="I148" s="480">
        <f t="shared" si="8"/>
        <v>0</v>
      </c>
      <c r="J148" s="222" t="str">
        <f t="shared" si="4"/>
        <v/>
      </c>
      <c r="K148" s="245"/>
      <c r="N148" s="216"/>
      <c r="O148" s="216"/>
      <c r="P148" s="224"/>
      <c r="S148" s="216"/>
      <c r="T148" s="216"/>
      <c r="V148" s="216"/>
      <c r="W148" s="216"/>
    </row>
    <row r="149" spans="1:25">
      <c r="A149" s="261">
        <v>605</v>
      </c>
      <c r="B149" s="136"/>
      <c r="C149" s="137">
        <v>4660</v>
      </c>
      <c r="D149" s="156" t="s">
        <v>361</v>
      </c>
      <c r="E149" s="705"/>
      <c r="F149" s="452"/>
      <c r="G149" s="246"/>
      <c r="H149" s="704">
        <v>0</v>
      </c>
      <c r="I149" s="480">
        <f t="shared" si="8"/>
        <v>0</v>
      </c>
      <c r="J149" s="222" t="str">
        <f t="shared" si="4"/>
        <v/>
      </c>
      <c r="K149" s="245"/>
      <c r="N149" s="216"/>
      <c r="O149" s="216"/>
      <c r="P149" s="224"/>
      <c r="S149" s="216"/>
      <c r="T149" s="216"/>
      <c r="V149" s="216"/>
      <c r="W149" s="216"/>
    </row>
    <row r="150" spans="1:25">
      <c r="A150" s="261">
        <v>610</v>
      </c>
      <c r="B150" s="136"/>
      <c r="C150" s="137">
        <v>4670</v>
      </c>
      <c r="D150" s="156" t="s">
        <v>362</v>
      </c>
      <c r="E150" s="705"/>
      <c r="F150" s="452"/>
      <c r="G150" s="246"/>
      <c r="H150" s="704">
        <v>0</v>
      </c>
      <c r="I150" s="480">
        <f t="shared" si="8"/>
        <v>0</v>
      </c>
      <c r="J150" s="222" t="str">
        <f t="shared" si="4"/>
        <v/>
      </c>
      <c r="K150" s="245"/>
      <c r="N150" s="216"/>
      <c r="O150" s="216"/>
      <c r="P150" s="224"/>
      <c r="S150" s="216"/>
      <c r="T150" s="216"/>
      <c r="V150" s="216"/>
      <c r="W150" s="216"/>
    </row>
    <row r="151" spans="1:25">
      <c r="A151" s="261">
        <v>615</v>
      </c>
      <c r="B151" s="136"/>
      <c r="C151" s="137">
        <v>4680</v>
      </c>
      <c r="D151" s="157" t="s">
        <v>363</v>
      </c>
      <c r="E151" s="705"/>
      <c r="F151" s="458"/>
      <c r="G151" s="275"/>
      <c r="H151" s="843">
        <v>0</v>
      </c>
      <c r="I151" s="844">
        <f t="shared" si="8"/>
        <v>0</v>
      </c>
      <c r="J151" s="222" t="str">
        <f t="shared" si="4"/>
        <v/>
      </c>
      <c r="K151" s="245"/>
      <c r="N151" s="216"/>
      <c r="O151" s="216"/>
      <c r="P151" s="224"/>
      <c r="S151" s="216"/>
      <c r="T151" s="216"/>
      <c r="V151" s="216"/>
      <c r="W151" s="216"/>
    </row>
    <row r="152" spans="1:25" s="248" customFormat="1">
      <c r="A152" s="260">
        <v>575</v>
      </c>
      <c r="B152" s="701">
        <v>4700</v>
      </c>
      <c r="C152" s="889" t="s">
        <v>1750</v>
      </c>
      <c r="D152" s="889"/>
      <c r="E152" s="705"/>
      <c r="F152" s="848">
        <f>SUM(F153:F160)</f>
        <v>0</v>
      </c>
      <c r="G152" s="848">
        <f>SUM(G153:G160)</f>
        <v>0</v>
      </c>
      <c r="H152" s="849">
        <f>SUM(H153:H160)</f>
        <v>0</v>
      </c>
      <c r="I152" s="848">
        <f>SUM(I153:I160)</f>
        <v>0</v>
      </c>
      <c r="J152" s="222" t="str">
        <f t="shared" si="4"/>
        <v/>
      </c>
      <c r="K152" s="245"/>
      <c r="L152" s="216"/>
      <c r="M152" s="216"/>
      <c r="N152" s="220"/>
      <c r="O152" s="220"/>
      <c r="P152" s="224"/>
      <c r="Q152" s="216"/>
      <c r="R152" s="216"/>
      <c r="S152" s="220"/>
      <c r="T152" s="220"/>
      <c r="U152" s="216"/>
      <c r="V152" s="220"/>
      <c r="W152" s="220"/>
      <c r="X152" s="216"/>
      <c r="Y152" s="216"/>
    </row>
    <row r="153" spans="1:25" ht="31.5">
      <c r="A153" s="261">
        <v>580</v>
      </c>
      <c r="B153" s="136"/>
      <c r="C153" s="137">
        <v>4743</v>
      </c>
      <c r="D153" s="155" t="s">
        <v>1751</v>
      </c>
      <c r="E153" s="705"/>
      <c r="F153" s="452"/>
      <c r="G153" s="246"/>
      <c r="H153" s="704">
        <v>0</v>
      </c>
      <c r="I153" s="480">
        <f t="shared" ref="I153:I160" si="9">F153+G153+H153</f>
        <v>0</v>
      </c>
      <c r="J153" s="222" t="str">
        <f t="shared" si="4"/>
        <v/>
      </c>
      <c r="K153" s="245"/>
      <c r="N153" s="216"/>
      <c r="O153" s="216"/>
      <c r="P153" s="224"/>
      <c r="S153" s="216"/>
      <c r="T153" s="216"/>
      <c r="V153" s="216"/>
      <c r="W153" s="216"/>
    </row>
    <row r="154" spans="1:25" ht="31.5">
      <c r="A154" s="261">
        <v>585</v>
      </c>
      <c r="B154" s="136"/>
      <c r="C154" s="137">
        <v>4744</v>
      </c>
      <c r="D154" s="156" t="s">
        <v>1752</v>
      </c>
      <c r="E154" s="705"/>
      <c r="F154" s="452"/>
      <c r="G154" s="246"/>
      <c r="H154" s="704">
        <v>0</v>
      </c>
      <c r="I154" s="480">
        <f t="shared" si="9"/>
        <v>0</v>
      </c>
      <c r="J154" s="222" t="str">
        <f t="shared" si="4"/>
        <v/>
      </c>
      <c r="K154" s="245"/>
      <c r="N154" s="216"/>
      <c r="O154" s="216"/>
      <c r="P154" s="224"/>
      <c r="S154" s="216"/>
      <c r="T154" s="216"/>
      <c r="V154" s="216"/>
      <c r="W154" s="216"/>
      <c r="Y154" s="248"/>
    </row>
    <row r="155" spans="1:25" ht="31.5">
      <c r="A155" s="261">
        <v>590</v>
      </c>
      <c r="B155" s="136"/>
      <c r="C155" s="137">
        <v>4745</v>
      </c>
      <c r="D155" s="156" t="s">
        <v>1753</v>
      </c>
      <c r="E155" s="705"/>
      <c r="F155" s="452"/>
      <c r="G155" s="246"/>
      <c r="H155" s="704">
        <v>0</v>
      </c>
      <c r="I155" s="480">
        <f t="shared" si="9"/>
        <v>0</v>
      </c>
      <c r="J155" s="222" t="str">
        <f t="shared" si="4"/>
        <v/>
      </c>
      <c r="K155" s="245"/>
      <c r="N155" s="216"/>
      <c r="O155" s="216"/>
      <c r="P155" s="224"/>
      <c r="S155" s="216"/>
      <c r="T155" s="216"/>
      <c r="V155" s="216"/>
      <c r="W155" s="216"/>
    </row>
    <row r="156" spans="1:25" ht="31.5">
      <c r="A156" s="261">
        <v>595</v>
      </c>
      <c r="B156" s="136"/>
      <c r="C156" s="137">
        <v>4749</v>
      </c>
      <c r="D156" s="156" t="s">
        <v>1754</v>
      </c>
      <c r="E156" s="705"/>
      <c r="F156" s="452"/>
      <c r="G156" s="246"/>
      <c r="H156" s="704">
        <v>0</v>
      </c>
      <c r="I156" s="480">
        <f t="shared" si="9"/>
        <v>0</v>
      </c>
      <c r="J156" s="222" t="str">
        <f t="shared" si="4"/>
        <v/>
      </c>
      <c r="K156" s="245"/>
      <c r="N156" s="216"/>
      <c r="O156" s="216"/>
      <c r="P156" s="224"/>
      <c r="S156" s="216"/>
      <c r="T156" s="216"/>
      <c r="V156" s="216"/>
      <c r="W156" s="216"/>
    </row>
    <row r="157" spans="1:25" ht="31.5">
      <c r="A157" s="261">
        <v>600</v>
      </c>
      <c r="B157" s="136"/>
      <c r="C157" s="137">
        <v>4751</v>
      </c>
      <c r="D157" s="156" t="s">
        <v>1755</v>
      </c>
      <c r="E157" s="705"/>
      <c r="F157" s="452"/>
      <c r="G157" s="246"/>
      <c r="H157" s="704">
        <v>0</v>
      </c>
      <c r="I157" s="480">
        <f t="shared" si="9"/>
        <v>0</v>
      </c>
      <c r="J157" s="222" t="str">
        <f t="shared" si="4"/>
        <v/>
      </c>
      <c r="K157" s="245"/>
      <c r="N157" s="216"/>
      <c r="O157" s="216"/>
      <c r="P157" s="224"/>
      <c r="S157" s="216"/>
      <c r="T157" s="216"/>
      <c r="V157" s="216"/>
      <c r="W157" s="216"/>
    </row>
    <row r="158" spans="1:25" ht="31.5">
      <c r="A158" s="261">
        <v>605</v>
      </c>
      <c r="B158" s="136"/>
      <c r="C158" s="137">
        <v>4752</v>
      </c>
      <c r="D158" s="156" t="s">
        <v>1756</v>
      </c>
      <c r="E158" s="705"/>
      <c r="F158" s="452"/>
      <c r="G158" s="246"/>
      <c r="H158" s="704">
        <v>0</v>
      </c>
      <c r="I158" s="480">
        <f t="shared" si="9"/>
        <v>0</v>
      </c>
      <c r="J158" s="222" t="str">
        <f t="shared" ref="J158:J169" si="10">(IF($E158&lt;&gt;0,$J$2,IF($I158&lt;&gt;0,$J$2,"")))</f>
        <v/>
      </c>
      <c r="K158" s="245"/>
      <c r="N158" s="216"/>
      <c r="O158" s="216"/>
      <c r="P158" s="224"/>
      <c r="S158" s="216"/>
      <c r="T158" s="216"/>
      <c r="V158" s="216"/>
      <c r="W158" s="216"/>
    </row>
    <row r="159" spans="1:25" ht="31.5">
      <c r="A159" s="261">
        <v>610</v>
      </c>
      <c r="B159" s="136"/>
      <c r="C159" s="137">
        <v>4753</v>
      </c>
      <c r="D159" s="156" t="s">
        <v>1757</v>
      </c>
      <c r="E159" s="705"/>
      <c r="F159" s="452"/>
      <c r="G159" s="246"/>
      <c r="H159" s="704">
        <v>0</v>
      </c>
      <c r="I159" s="480">
        <f t="shared" si="9"/>
        <v>0</v>
      </c>
      <c r="J159" s="222" t="str">
        <f t="shared" si="10"/>
        <v/>
      </c>
      <c r="K159" s="245"/>
      <c r="N159" s="216"/>
      <c r="O159" s="216"/>
      <c r="P159" s="224"/>
      <c r="S159" s="216"/>
      <c r="T159" s="216"/>
      <c r="V159" s="216"/>
      <c r="W159" s="216"/>
    </row>
    <row r="160" spans="1:25" ht="31.5">
      <c r="A160" s="261">
        <v>615</v>
      </c>
      <c r="B160" s="136"/>
      <c r="C160" s="137">
        <v>4759</v>
      </c>
      <c r="D160" s="157" t="s">
        <v>1758</v>
      </c>
      <c r="E160" s="705"/>
      <c r="F160" s="458"/>
      <c r="G160" s="275"/>
      <c r="H160" s="843">
        <v>0</v>
      </c>
      <c r="I160" s="844">
        <f t="shared" si="9"/>
        <v>0</v>
      </c>
      <c r="J160" s="222" t="str">
        <f t="shared" si="10"/>
        <v/>
      </c>
      <c r="K160" s="245"/>
      <c r="N160" s="216"/>
      <c r="O160" s="216"/>
      <c r="P160" s="224"/>
      <c r="S160" s="216"/>
      <c r="T160" s="216"/>
      <c r="V160" s="216"/>
      <c r="W160" s="216"/>
    </row>
    <row r="161" spans="1:25" s="248" customFormat="1" ht="18" customHeight="1">
      <c r="A161" s="260">
        <v>575</v>
      </c>
      <c r="B161" s="701">
        <v>4800</v>
      </c>
      <c r="C161" s="889" t="s">
        <v>287</v>
      </c>
      <c r="D161" s="889"/>
      <c r="E161" s="705"/>
      <c r="F161" s="848">
        <f>SUM(F162:F169)</f>
        <v>0</v>
      </c>
      <c r="G161" s="848">
        <f>SUM(G162:G169)</f>
        <v>0</v>
      </c>
      <c r="H161" s="849">
        <f>SUM(H162:H169)</f>
        <v>0</v>
      </c>
      <c r="I161" s="848">
        <f>SUM(I162:I169)</f>
        <v>0</v>
      </c>
      <c r="J161" s="222" t="str">
        <f t="shared" si="10"/>
        <v/>
      </c>
      <c r="K161" s="245"/>
      <c r="L161" s="216"/>
      <c r="M161" s="216"/>
      <c r="N161" s="220"/>
      <c r="O161" s="220"/>
      <c r="P161" s="224"/>
      <c r="Q161" s="216"/>
      <c r="R161" s="216"/>
      <c r="S161" s="220"/>
      <c r="T161" s="220"/>
      <c r="U161" s="216"/>
      <c r="V161" s="220"/>
      <c r="W161" s="220"/>
      <c r="X161" s="216"/>
      <c r="Y161" s="216"/>
    </row>
    <row r="162" spans="1:25">
      <c r="A162" s="261">
        <v>580</v>
      </c>
      <c r="B162" s="136"/>
      <c r="C162" s="137">
        <v>4810</v>
      </c>
      <c r="D162" s="155" t="s">
        <v>288</v>
      </c>
      <c r="E162" s="705"/>
      <c r="F162" s="452"/>
      <c r="G162" s="246"/>
      <c r="H162" s="704">
        <v>0</v>
      </c>
      <c r="I162" s="480">
        <f t="shared" ref="I162:I169" si="11">F162+G162+H162</f>
        <v>0</v>
      </c>
      <c r="J162" s="222" t="str">
        <f t="shared" si="10"/>
        <v/>
      </c>
      <c r="K162" s="245"/>
      <c r="N162" s="216"/>
      <c r="O162" s="216"/>
      <c r="P162" s="224"/>
      <c r="S162" s="216"/>
      <c r="T162" s="216"/>
      <c r="V162" s="216"/>
      <c r="W162" s="216"/>
    </row>
    <row r="163" spans="1:25" ht="31.5">
      <c r="A163" s="261">
        <v>585</v>
      </c>
      <c r="B163" s="136"/>
      <c r="C163" s="137">
        <v>4820</v>
      </c>
      <c r="D163" s="156" t="s">
        <v>289</v>
      </c>
      <c r="E163" s="705"/>
      <c r="F163" s="452"/>
      <c r="G163" s="246"/>
      <c r="H163" s="704">
        <v>0</v>
      </c>
      <c r="I163" s="480">
        <f t="shared" si="11"/>
        <v>0</v>
      </c>
      <c r="J163" s="222" t="str">
        <f t="shared" si="10"/>
        <v/>
      </c>
      <c r="K163" s="245"/>
      <c r="N163" s="216"/>
      <c r="O163" s="216"/>
      <c r="P163" s="224"/>
      <c r="S163" s="216"/>
      <c r="T163" s="216"/>
      <c r="V163" s="216"/>
      <c r="W163" s="216"/>
      <c r="Y163" s="248"/>
    </row>
    <row r="164" spans="1:25">
      <c r="A164" s="261">
        <v>590</v>
      </c>
      <c r="B164" s="136"/>
      <c r="C164" s="137">
        <v>4830</v>
      </c>
      <c r="D164" s="156" t="s">
        <v>290</v>
      </c>
      <c r="E164" s="705"/>
      <c r="F164" s="452"/>
      <c r="G164" s="246"/>
      <c r="H164" s="704">
        <v>0</v>
      </c>
      <c r="I164" s="480">
        <f t="shared" si="11"/>
        <v>0</v>
      </c>
      <c r="J164" s="222" t="str">
        <f t="shared" si="10"/>
        <v/>
      </c>
      <c r="K164" s="245"/>
      <c r="N164" s="216"/>
      <c r="O164" s="216"/>
      <c r="P164" s="224"/>
      <c r="S164" s="216"/>
      <c r="T164" s="216"/>
      <c r="V164" s="216"/>
      <c r="W164" s="216"/>
    </row>
    <row r="165" spans="1:25" ht="31.5">
      <c r="A165" s="261">
        <v>595</v>
      </c>
      <c r="B165" s="136"/>
      <c r="C165" s="137">
        <v>4840</v>
      </c>
      <c r="D165" s="156" t="s">
        <v>291</v>
      </c>
      <c r="E165" s="705"/>
      <c r="F165" s="452"/>
      <c r="G165" s="246"/>
      <c r="H165" s="704">
        <v>0</v>
      </c>
      <c r="I165" s="480">
        <f t="shared" si="11"/>
        <v>0</v>
      </c>
      <c r="J165" s="222" t="str">
        <f t="shared" si="10"/>
        <v/>
      </c>
      <c r="K165" s="245"/>
      <c r="N165" s="216"/>
      <c r="O165" s="216"/>
      <c r="P165" s="224"/>
      <c r="S165" s="216"/>
      <c r="T165" s="216"/>
      <c r="V165" s="216"/>
      <c r="W165" s="216"/>
    </row>
    <row r="166" spans="1:25" ht="31.5">
      <c r="A166" s="261">
        <v>600</v>
      </c>
      <c r="B166" s="136"/>
      <c r="C166" s="137">
        <v>4850</v>
      </c>
      <c r="D166" s="156" t="s">
        <v>292</v>
      </c>
      <c r="E166" s="705"/>
      <c r="F166" s="452"/>
      <c r="G166" s="246"/>
      <c r="H166" s="704">
        <v>0</v>
      </c>
      <c r="I166" s="480">
        <f t="shared" si="11"/>
        <v>0</v>
      </c>
      <c r="J166" s="222" t="str">
        <f t="shared" si="10"/>
        <v/>
      </c>
      <c r="K166" s="245"/>
      <c r="N166" s="216"/>
      <c r="O166" s="216"/>
      <c r="P166" s="224"/>
      <c r="S166" s="216"/>
      <c r="T166" s="216"/>
      <c r="V166" s="216"/>
      <c r="W166" s="216"/>
    </row>
    <row r="167" spans="1:25" ht="31.5">
      <c r="A167" s="261">
        <v>605</v>
      </c>
      <c r="B167" s="136"/>
      <c r="C167" s="137">
        <v>4860</v>
      </c>
      <c r="D167" s="156" t="s">
        <v>293</v>
      </c>
      <c r="E167" s="705"/>
      <c r="F167" s="452"/>
      <c r="G167" s="246"/>
      <c r="H167" s="704">
        <v>0</v>
      </c>
      <c r="I167" s="480">
        <f t="shared" si="11"/>
        <v>0</v>
      </c>
      <c r="J167" s="222" t="str">
        <f t="shared" si="10"/>
        <v/>
      </c>
      <c r="K167" s="245"/>
      <c r="N167" s="216"/>
      <c r="O167" s="216"/>
      <c r="P167" s="224"/>
      <c r="S167" s="216"/>
      <c r="T167" s="216"/>
      <c r="V167" s="216"/>
      <c r="W167" s="216"/>
    </row>
    <row r="168" spans="1:25" ht="31.5">
      <c r="A168" s="261">
        <v>610</v>
      </c>
      <c r="B168" s="136"/>
      <c r="C168" s="137">
        <v>4870</v>
      </c>
      <c r="D168" s="156" t="s">
        <v>294</v>
      </c>
      <c r="E168" s="705"/>
      <c r="F168" s="452"/>
      <c r="G168" s="246"/>
      <c r="H168" s="704">
        <v>0</v>
      </c>
      <c r="I168" s="480">
        <f t="shared" si="11"/>
        <v>0</v>
      </c>
      <c r="J168" s="222" t="str">
        <f t="shared" si="10"/>
        <v/>
      </c>
      <c r="K168" s="245"/>
      <c r="N168" s="216"/>
      <c r="O168" s="216"/>
      <c r="P168" s="224"/>
      <c r="S168" s="216"/>
      <c r="T168" s="216"/>
      <c r="V168" s="216"/>
      <c r="W168" s="216"/>
    </row>
    <row r="169" spans="1:25" ht="32.25" thickBot="1">
      <c r="A169" s="261">
        <v>615</v>
      </c>
      <c r="B169" s="136"/>
      <c r="C169" s="137">
        <v>4880</v>
      </c>
      <c r="D169" s="157" t="s">
        <v>295</v>
      </c>
      <c r="E169" s="784"/>
      <c r="F169" s="458"/>
      <c r="G169" s="275"/>
      <c r="H169" s="704">
        <v>0</v>
      </c>
      <c r="I169" s="480">
        <f t="shared" si="11"/>
        <v>0</v>
      </c>
      <c r="J169" s="222" t="str">
        <f t="shared" si="10"/>
        <v/>
      </c>
      <c r="K169" s="245"/>
      <c r="N169" s="216"/>
      <c r="O169" s="216"/>
      <c r="P169" s="224"/>
      <c r="S169" s="216"/>
      <c r="T169" s="216"/>
      <c r="V169" s="216"/>
      <c r="W169" s="216"/>
    </row>
    <row r="170" spans="1:25" s="228" customFormat="1" ht="16.5" thickBot="1">
      <c r="A170" s="276">
        <v>620</v>
      </c>
      <c r="B170" s="830"/>
      <c r="C170" s="831" t="s">
        <v>1281</v>
      </c>
      <c r="D170" s="832" t="s">
        <v>1784</v>
      </c>
      <c r="E170" s="785"/>
      <c r="F170" s="833">
        <f>SUM(F22,F28,F33,F39,F47,F52,F58,F61,F64,F65,F72,F73,F74,F75,F91,F94,F95,F109,F113,F122,F126,F138,F139,F140,F143,F152,F161)</f>
        <v>0</v>
      </c>
      <c r="G170" s="833">
        <f>SUM(G22,G28,G33,G39,G47,G52,G58,G61,G64,G65,G72,G73,G74,G75,G91,G94,G95,G109,G113,G122,G126,G138,G139,G140,G143,G152,G161)</f>
        <v>52128296</v>
      </c>
      <c r="H170" s="833">
        <f>SUM(H22,H28,H33,H39,H47,H52,H58,H61,H64,H65,H72,H73,H74,H75,H91,H94,H95,H109,H113,H122,H126,H138,H139,H140,H143,H152,H161)</f>
        <v>0</v>
      </c>
      <c r="I170" s="833">
        <f>SUM(I22,I28,I33,I39,I47,I52,I58,I61,I64,I65,I72,I73,I74,I75,I91,I94,I95,I109,I113,I122,I126,I138,I139,I140,I143,I152,I161)</f>
        <v>52128296</v>
      </c>
      <c r="J170" s="222">
        <v>1</v>
      </c>
      <c r="K170" s="223"/>
      <c r="L170" s="216"/>
      <c r="M170" s="216"/>
      <c r="N170" s="220"/>
      <c r="O170" s="220"/>
      <c r="P170" s="224"/>
      <c r="Q170" s="216"/>
      <c r="R170" s="216"/>
      <c r="S170" s="220"/>
      <c r="T170" s="220"/>
      <c r="U170" s="216"/>
      <c r="V170" s="220"/>
      <c r="W170" s="220"/>
      <c r="X170" s="216"/>
      <c r="Y170" s="216"/>
    </row>
    <row r="171" spans="1:25" ht="30" customHeight="1">
      <c r="A171" s="879">
        <v>113</v>
      </c>
      <c r="B171" s="878"/>
      <c r="C171" s="879"/>
      <c r="D171" s="877" t="s">
        <v>1781</v>
      </c>
      <c r="E171" s="705"/>
      <c r="F171" s="704">
        <v>0</v>
      </c>
      <c r="G171" s="451">
        <v>100000</v>
      </c>
      <c r="H171" s="704">
        <v>0</v>
      </c>
      <c r="I171" s="704">
        <v>0</v>
      </c>
      <c r="J171" s="222">
        <v>1</v>
      </c>
      <c r="K171" s="245"/>
      <c r="N171" s="216"/>
      <c r="O171" s="216"/>
      <c r="P171" s="224"/>
      <c r="S171" s="216"/>
      <c r="T171" s="216"/>
      <c r="V171" s="216"/>
      <c r="W171" s="216"/>
    </row>
    <row r="172" spans="1:25" s="228" customFormat="1" ht="7.5" customHeight="1">
      <c r="B172" s="151"/>
      <c r="C172" s="158"/>
      <c r="D172" s="139"/>
      <c r="E172" s="278"/>
      <c r="F172" s="278"/>
      <c r="G172" s="278"/>
      <c r="H172" s="278"/>
      <c r="I172" s="278"/>
      <c r="J172" s="222">
        <v>1</v>
      </c>
      <c r="K172" s="223"/>
      <c r="L172" s="216"/>
      <c r="M172" s="216"/>
      <c r="N172" s="220"/>
      <c r="O172" s="220"/>
      <c r="P172" s="224"/>
    </row>
    <row r="173" spans="1:25" s="228" customFormat="1">
      <c r="B173" s="216"/>
      <c r="C173" s="216"/>
      <c r="D173" s="217"/>
      <c r="E173" s="279"/>
      <c r="F173" s="279"/>
      <c r="G173" s="279"/>
      <c r="H173" s="279"/>
      <c r="I173" s="279"/>
      <c r="J173" s="222">
        <v>1</v>
      </c>
      <c r="K173" s="223"/>
      <c r="L173" s="216"/>
      <c r="M173" s="216"/>
      <c r="N173" s="220"/>
      <c r="O173" s="220"/>
      <c r="P173" s="224"/>
    </row>
    <row r="174" spans="1:25" s="228" customFormat="1">
      <c r="B174" s="216"/>
      <c r="C174" s="216"/>
      <c r="D174" s="229"/>
      <c r="E174" s="279"/>
      <c r="F174" s="279"/>
      <c r="G174" s="279"/>
      <c r="H174" s="279"/>
      <c r="I174" s="279"/>
      <c r="J174" s="222">
        <v>1</v>
      </c>
      <c r="K174" s="223"/>
      <c r="L174" s="216"/>
      <c r="M174" s="216"/>
      <c r="N174" s="220"/>
      <c r="O174" s="220"/>
      <c r="P174" s="224"/>
    </row>
    <row r="175" spans="1:25" s="228" customFormat="1" ht="39" customHeight="1">
      <c r="B175" s="894" t="str">
        <f>$B$7</f>
        <v>БЮДЖЕТ - НАЧАЛЕН ПЛАН
ПО ПЪЛНА ЕДИННА БЮДЖЕТНА КЛАСИФИКАЦИЯ</v>
      </c>
      <c r="C175" s="895"/>
      <c r="D175" s="895"/>
      <c r="E175" s="279"/>
      <c r="F175" s="279"/>
      <c r="G175" s="279"/>
      <c r="H175" s="279"/>
      <c r="I175" s="279"/>
      <c r="J175" s="222">
        <v>1</v>
      </c>
      <c r="K175" s="223"/>
      <c r="L175" s="216"/>
      <c r="M175" s="216"/>
      <c r="N175" s="220"/>
      <c r="O175" s="220"/>
      <c r="P175" s="224"/>
    </row>
    <row r="176" spans="1:25" s="228" customFormat="1">
      <c r="B176" s="216"/>
      <c r="C176" s="216"/>
      <c r="D176" s="229"/>
      <c r="E176" s="708" t="s">
        <v>1711</v>
      </c>
      <c r="F176" s="708" t="s">
        <v>1568</v>
      </c>
      <c r="G176" s="279"/>
      <c r="H176" s="279"/>
      <c r="I176" s="279"/>
      <c r="J176" s="222">
        <v>1</v>
      </c>
      <c r="K176" s="223"/>
      <c r="L176" s="216"/>
      <c r="M176" s="216"/>
      <c r="N176" s="220"/>
      <c r="O176" s="220"/>
      <c r="P176" s="224"/>
    </row>
    <row r="177" spans="1:25" s="228" customFormat="1" ht="38.25" customHeight="1">
      <c r="B177" s="899" t="str">
        <f>$B$9</f>
        <v>Несебър</v>
      </c>
      <c r="C177" s="900"/>
      <c r="D177" s="901"/>
      <c r="E177" s="690">
        <f>$E$9</f>
        <v>43101</v>
      </c>
      <c r="F177" s="691">
        <f>$F$9</f>
        <v>43465</v>
      </c>
      <c r="G177" s="279"/>
      <c r="H177" s="279"/>
      <c r="I177" s="279"/>
      <c r="J177" s="222">
        <v>1</v>
      </c>
      <c r="K177" s="223"/>
      <c r="L177" s="216"/>
      <c r="M177" s="216"/>
      <c r="N177" s="220"/>
      <c r="O177" s="220"/>
      <c r="P177" s="224"/>
    </row>
    <row r="178" spans="1:25" s="228" customFormat="1">
      <c r="B178" s="231" t="str">
        <f>$B$10</f>
        <v>(наименование на разпоредителя с бюджет)</v>
      </c>
      <c r="C178" s="216"/>
      <c r="D178" s="217"/>
      <c r="E178" s="279"/>
      <c r="F178" s="707">
        <f>$F$10</f>
        <v>0</v>
      </c>
      <c r="G178" s="279"/>
      <c r="H178" s="279"/>
      <c r="I178" s="279"/>
      <c r="J178" s="222">
        <v>1</v>
      </c>
      <c r="K178" s="223"/>
      <c r="L178" s="216"/>
      <c r="M178" s="216"/>
      <c r="N178" s="220"/>
      <c r="O178" s="220"/>
      <c r="P178" s="224"/>
    </row>
    <row r="179" spans="1:25" s="228" customFormat="1" ht="12.75" customHeight="1">
      <c r="B179" s="231"/>
      <c r="C179" s="216"/>
      <c r="D179" s="217"/>
      <c r="E179" s="282"/>
      <c r="F179" s="279"/>
      <c r="G179" s="279"/>
      <c r="H179" s="279"/>
      <c r="I179" s="279"/>
      <c r="J179" s="222">
        <v>1</v>
      </c>
      <c r="K179" s="223"/>
      <c r="L179" s="231"/>
      <c r="M179" s="216"/>
      <c r="N179" s="217"/>
      <c r="O179" s="283"/>
      <c r="P179" s="224"/>
      <c r="Q179" s="231"/>
      <c r="R179" s="216"/>
      <c r="S179" s="217"/>
      <c r="T179" s="283"/>
      <c r="U179" s="216"/>
      <c r="V179" s="217"/>
      <c r="W179" s="283"/>
    </row>
    <row r="180" spans="1:25" s="228" customFormat="1" ht="38.25" customHeight="1">
      <c r="B180" s="896" t="str">
        <f>$B$12</f>
        <v>Несебър</v>
      </c>
      <c r="C180" s="897"/>
      <c r="D180" s="898"/>
      <c r="E180" s="706" t="s">
        <v>1712</v>
      </c>
      <c r="F180" s="692" t="str">
        <f>$F$12</f>
        <v>5206</v>
      </c>
      <c r="G180" s="279"/>
      <c r="H180" s="279"/>
      <c r="I180" s="279"/>
      <c r="J180" s="222">
        <v>1</v>
      </c>
      <c r="K180" s="223"/>
      <c r="L180" s="923"/>
      <c r="M180" s="924"/>
      <c r="N180" s="924"/>
      <c r="O180" s="283"/>
      <c r="P180" s="224"/>
      <c r="Q180" s="923"/>
      <c r="R180" s="924"/>
      <c r="S180" s="924"/>
      <c r="T180" s="283"/>
      <c r="U180" s="216"/>
      <c r="V180" s="220"/>
      <c r="W180" s="283"/>
    </row>
    <row r="181" spans="1:25" s="228" customFormat="1">
      <c r="B181" s="693" t="str">
        <f>$B$13</f>
        <v>(наименование на първостепенния разпоредител с бюджет)</v>
      </c>
      <c r="C181" s="216"/>
      <c r="D181" s="217"/>
      <c r="E181" s="282" t="s">
        <v>1713</v>
      </c>
      <c r="F181" s="279"/>
      <c r="G181" s="279"/>
      <c r="H181" s="279"/>
      <c r="I181" s="279"/>
      <c r="J181" s="222">
        <v>1</v>
      </c>
      <c r="K181" s="223"/>
      <c r="L181" s="231"/>
      <c r="M181" s="216"/>
      <c r="N181" s="217"/>
      <c r="O181" s="283"/>
      <c r="P181" s="224"/>
      <c r="Q181" s="231"/>
      <c r="R181" s="216"/>
      <c r="S181" s="217"/>
      <c r="T181" s="283"/>
      <c r="U181" s="216"/>
      <c r="V181" s="217"/>
      <c r="W181" s="283"/>
    </row>
    <row r="182" spans="1:25" s="228" customFormat="1" ht="21.75" customHeight="1">
      <c r="B182" s="151"/>
      <c r="C182" s="158"/>
      <c r="D182" s="444"/>
      <c r="E182" s="278"/>
      <c r="F182" s="278"/>
      <c r="G182" s="278"/>
      <c r="H182" s="278"/>
      <c r="I182" s="278"/>
      <c r="J182" s="222">
        <v>1</v>
      </c>
      <c r="K182" s="223"/>
      <c r="L182" s="279"/>
      <c r="M182" s="279"/>
      <c r="N182" s="283"/>
      <c r="O182" s="283"/>
      <c r="P182" s="224"/>
      <c r="Q182" s="279"/>
      <c r="R182" s="279"/>
      <c r="S182" s="283"/>
      <c r="T182" s="283"/>
      <c r="U182" s="279"/>
      <c r="V182" s="283"/>
      <c r="W182" s="283"/>
    </row>
    <row r="183" spans="1:25" s="228" customFormat="1" ht="16.5" thickBot="1">
      <c r="B183" s="216"/>
      <c r="C183" s="216"/>
      <c r="D183" s="229"/>
      <c r="E183" s="279"/>
      <c r="F183" s="282"/>
      <c r="G183" s="282"/>
      <c r="H183" s="282"/>
      <c r="I183" s="282" t="s">
        <v>1714</v>
      </c>
      <c r="J183" s="222">
        <v>1</v>
      </c>
      <c r="K183" s="223"/>
      <c r="L183" s="284" t="s">
        <v>94</v>
      </c>
      <c r="M183" s="279"/>
      <c r="N183" s="283"/>
      <c r="O183" s="285" t="s">
        <v>1714</v>
      </c>
      <c r="P183" s="224"/>
      <c r="Q183" s="286" t="s">
        <v>95</v>
      </c>
      <c r="R183" s="287"/>
      <c r="S183" s="288"/>
      <c r="T183" s="289"/>
      <c r="U183" s="287"/>
      <c r="V183" s="288"/>
      <c r="W183" s="289" t="s">
        <v>1714</v>
      </c>
    </row>
    <row r="184" spans="1:25" s="228" customFormat="1" ht="31.5" customHeight="1" thickBot="1">
      <c r="B184" s="711"/>
      <c r="C184" s="712"/>
      <c r="D184" s="713" t="s">
        <v>1282</v>
      </c>
      <c r="E184" s="834"/>
      <c r="F184" s="920" t="s">
        <v>1504</v>
      </c>
      <c r="G184" s="921"/>
      <c r="H184" s="921"/>
      <c r="I184" s="922"/>
      <c r="J184" s="222">
        <v>1</v>
      </c>
      <c r="K184" s="223"/>
      <c r="L184" s="925" t="s">
        <v>1812</v>
      </c>
      <c r="M184" s="925" t="s">
        <v>1813</v>
      </c>
      <c r="N184" s="918" t="s">
        <v>1814</v>
      </c>
      <c r="O184" s="918" t="s">
        <v>96</v>
      </c>
      <c r="P184" s="223"/>
      <c r="Q184" s="918" t="s">
        <v>1815</v>
      </c>
      <c r="R184" s="918" t="s">
        <v>1816</v>
      </c>
      <c r="S184" s="918" t="s">
        <v>1817</v>
      </c>
      <c r="T184" s="918" t="s">
        <v>97</v>
      </c>
      <c r="U184" s="290" t="s">
        <v>98</v>
      </c>
      <c r="V184" s="290"/>
      <c r="W184" s="291"/>
      <c r="X184" s="916" t="s">
        <v>99</v>
      </c>
    </row>
    <row r="185" spans="1:25" s="228" customFormat="1" ht="44.25" customHeight="1" thickBot="1">
      <c r="B185" s="714" t="s">
        <v>1626</v>
      </c>
      <c r="C185" s="715" t="s">
        <v>1715</v>
      </c>
      <c r="D185" s="716" t="s">
        <v>1039</v>
      </c>
      <c r="E185" s="785"/>
      <c r="F185" s="717" t="str">
        <f>+F20</f>
        <v>държавни дейности</v>
      </c>
      <c r="G185" s="717" t="str">
        <f>+G20</f>
        <v>местни дейности</v>
      </c>
      <c r="H185" s="717" t="str">
        <f>+H20</f>
        <v>дофинансиране</v>
      </c>
      <c r="I185" s="718" t="str">
        <f>+I20</f>
        <v>Общо</v>
      </c>
      <c r="J185" s="222">
        <v>1</v>
      </c>
      <c r="K185" s="223"/>
      <c r="L185" s="926"/>
      <c r="M185" s="926"/>
      <c r="N185" s="927"/>
      <c r="O185" s="927"/>
      <c r="P185" s="223"/>
      <c r="Q185" s="919"/>
      <c r="R185" s="919"/>
      <c r="S185" s="919"/>
      <c r="T185" s="919"/>
      <c r="U185" s="294">
        <v>2018</v>
      </c>
      <c r="V185" s="294">
        <v>2019</v>
      </c>
      <c r="W185" s="294" t="s">
        <v>1806</v>
      </c>
      <c r="X185" s="917"/>
    </row>
    <row r="186" spans="1:25" s="228" customFormat="1" ht="19.5" thickBot="1">
      <c r="B186" s="618"/>
      <c r="C186" s="295"/>
      <c r="D186" s="296" t="s">
        <v>1283</v>
      </c>
      <c r="E186" s="785"/>
      <c r="F186" s="297"/>
      <c r="G186" s="297"/>
      <c r="H186" s="487"/>
      <c r="I186" s="487"/>
      <c r="J186" s="222">
        <v>1</v>
      </c>
      <c r="K186" s="223"/>
      <c r="L186" s="298" t="s">
        <v>100</v>
      </c>
      <c r="M186" s="298" t="s">
        <v>101</v>
      </c>
      <c r="N186" s="299" t="s">
        <v>102</v>
      </c>
      <c r="O186" s="299" t="s">
        <v>103</v>
      </c>
      <c r="P186" s="223"/>
      <c r="Q186" s="300" t="s">
        <v>104</v>
      </c>
      <c r="R186" s="300" t="s">
        <v>105</v>
      </c>
      <c r="S186" s="300" t="s">
        <v>106</v>
      </c>
      <c r="T186" s="300" t="s">
        <v>107</v>
      </c>
      <c r="U186" s="300" t="s">
        <v>1064</v>
      </c>
      <c r="V186" s="300" t="s">
        <v>1065</v>
      </c>
      <c r="W186" s="300" t="s">
        <v>1066</v>
      </c>
      <c r="X186" s="301" t="s">
        <v>1067</v>
      </c>
    </row>
    <row r="187" spans="1:25" s="228" customFormat="1" ht="78.75" customHeight="1" thickBot="1">
      <c r="B187" s="302"/>
      <c r="C187" s="303"/>
      <c r="D187" s="302"/>
      <c r="E187" s="730"/>
      <c r="F187" s="304"/>
      <c r="G187" s="304"/>
      <c r="H187" s="304"/>
      <c r="I187" s="304"/>
      <c r="J187" s="222">
        <v>1</v>
      </c>
      <c r="K187" s="223"/>
      <c r="L187" s="305" t="s">
        <v>1068</v>
      </c>
      <c r="M187" s="305" t="s">
        <v>1068</v>
      </c>
      <c r="N187" s="305" t="s">
        <v>1069</v>
      </c>
      <c r="O187" s="305" t="s">
        <v>1070</v>
      </c>
      <c r="P187" s="306"/>
      <c r="Q187" s="305" t="s">
        <v>1068</v>
      </c>
      <c r="R187" s="305" t="s">
        <v>1068</v>
      </c>
      <c r="S187" s="305" t="s">
        <v>1071</v>
      </c>
      <c r="T187" s="305" t="s">
        <v>1072</v>
      </c>
      <c r="U187" s="305" t="s">
        <v>1068</v>
      </c>
      <c r="V187" s="305" t="s">
        <v>1068</v>
      </c>
      <c r="W187" s="305" t="s">
        <v>1068</v>
      </c>
      <c r="X187" s="307" t="s">
        <v>1073</v>
      </c>
    </row>
    <row r="188" spans="1:25" s="248" customFormat="1" ht="34.5" customHeight="1" thickBot="1">
      <c r="A188" s="260">
        <v>5</v>
      </c>
      <c r="B188" s="709">
        <v>100</v>
      </c>
      <c r="C188" s="886" t="s">
        <v>1284</v>
      </c>
      <c r="D188" s="886"/>
      <c r="E188" s="710"/>
      <c r="F188" s="710">
        <f>SUMIF($B$609:$B$12314,$B188,F$609:F$12314)</f>
        <v>6576377</v>
      </c>
      <c r="G188" s="710">
        <f>SUMIF($B$609:$B$12314,$B188,G$609:G$12314)</f>
        <v>8925700</v>
      </c>
      <c r="H188" s="710">
        <f>SUMIF($B$609:$B$12314,$B188,H$609:H$12314)</f>
        <v>3069000</v>
      </c>
      <c r="I188" s="710">
        <f>SUMIF($B$609:$B$12314,$B188,I$609:I$12314)</f>
        <v>18571077</v>
      </c>
      <c r="J188" s="222">
        <f t="shared" ref="J188:J255" si="12">(IF($E188&lt;&gt;0,$J$2,IF($I188&lt;&gt;0,$J$2,"")))</f>
        <v>1</v>
      </c>
      <c r="K188" s="245"/>
      <c r="L188" s="522">
        <f>SUMIF($B$609:$B$12314,$B188,L$609:L$12314)</f>
        <v>0</v>
      </c>
      <c r="M188" s="523">
        <f>SUMIF($B$609:$B$12314,$B188,M$609:M$12314)</f>
        <v>0</v>
      </c>
      <c r="N188" s="523">
        <f>SUMIF($B$609:$B$12314,$B188,N$609:N$12314)</f>
        <v>18571077</v>
      </c>
      <c r="O188" s="523">
        <f>SUMIF($B$609:$B$12314,$B188,O$609:O$12314)</f>
        <v>-18571077</v>
      </c>
      <c r="P188" s="245"/>
      <c r="Q188" s="774">
        <f t="shared" ref="Q188:W188" si="13">SUMIF($B$609:$B$12314,$B188,Q$609:Q$12314)</f>
        <v>0</v>
      </c>
      <c r="R188" s="774">
        <f t="shared" si="13"/>
        <v>0</v>
      </c>
      <c r="S188" s="774">
        <f t="shared" si="13"/>
        <v>0</v>
      </c>
      <c r="T188" s="774">
        <f t="shared" si="13"/>
        <v>0</v>
      </c>
      <c r="U188" s="774">
        <f t="shared" si="13"/>
        <v>0</v>
      </c>
      <c r="V188" s="774">
        <f t="shared" si="13"/>
        <v>0</v>
      </c>
      <c r="W188" s="774">
        <f t="shared" si="13"/>
        <v>0</v>
      </c>
      <c r="X188" s="619">
        <f>T188-U188-V188-W188</f>
        <v>0</v>
      </c>
      <c r="Y188" s="228"/>
    </row>
    <row r="189" spans="1:25" ht="19.5" customHeight="1" thickBot="1">
      <c r="A189" s="261">
        <v>10</v>
      </c>
      <c r="B189" s="140"/>
      <c r="C189" s="144">
        <v>101</v>
      </c>
      <c r="D189" s="138" t="s">
        <v>1285</v>
      </c>
      <c r="E189" s="705"/>
      <c r="F189" s="250">
        <f t="shared" ref="F189:I190" si="14">SUMIF($C$609:$C$12314,$C189,F$609:F$12314)</f>
        <v>6050911</v>
      </c>
      <c r="G189" s="250">
        <f t="shared" si="14"/>
        <v>8925700</v>
      </c>
      <c r="H189" s="250">
        <f t="shared" si="14"/>
        <v>2939000</v>
      </c>
      <c r="I189" s="250">
        <f t="shared" si="14"/>
        <v>17915611</v>
      </c>
      <c r="J189" s="222">
        <f t="shared" si="12"/>
        <v>1</v>
      </c>
      <c r="K189" s="245"/>
      <c r="L189" s="315">
        <f t="shared" ref="L189:O190" si="15">SUMIF($C$609:$C$12314,$C189,L$609:L$12314)</f>
        <v>0</v>
      </c>
      <c r="M189" s="316">
        <f t="shared" si="15"/>
        <v>0</v>
      </c>
      <c r="N189" s="316">
        <f t="shared" si="15"/>
        <v>17915611</v>
      </c>
      <c r="O189" s="316">
        <f t="shared" si="15"/>
        <v>-17915611</v>
      </c>
      <c r="P189" s="245"/>
      <c r="Q189" s="775">
        <f t="shared" ref="Q189:W190" si="16">SUMIF($C$609:$C$12314,$C189,Q$609:Q$12314)</f>
        <v>0</v>
      </c>
      <c r="R189" s="775">
        <f t="shared" si="16"/>
        <v>0</v>
      </c>
      <c r="S189" s="775">
        <f t="shared" si="16"/>
        <v>0</v>
      </c>
      <c r="T189" s="775">
        <f t="shared" si="16"/>
        <v>0</v>
      </c>
      <c r="U189" s="775">
        <f t="shared" si="16"/>
        <v>0</v>
      </c>
      <c r="V189" s="775">
        <f t="shared" si="16"/>
        <v>0</v>
      </c>
      <c r="W189" s="775">
        <f t="shared" si="16"/>
        <v>0</v>
      </c>
      <c r="X189" s="314">
        <f t="shared" ref="X189:X254" si="17">T189-U189-V189-W189</f>
        <v>0</v>
      </c>
      <c r="Y189" s="228"/>
    </row>
    <row r="190" spans="1:25" ht="19.5" thickBot="1">
      <c r="A190" s="261">
        <v>15</v>
      </c>
      <c r="B190" s="140"/>
      <c r="C190" s="137">
        <v>102</v>
      </c>
      <c r="D190" s="139" t="s">
        <v>1286</v>
      </c>
      <c r="E190" s="705"/>
      <c r="F190" s="250">
        <f t="shared" si="14"/>
        <v>525466</v>
      </c>
      <c r="G190" s="250">
        <f t="shared" si="14"/>
        <v>0</v>
      </c>
      <c r="H190" s="250">
        <f t="shared" si="14"/>
        <v>130000</v>
      </c>
      <c r="I190" s="250">
        <f t="shared" si="14"/>
        <v>655466</v>
      </c>
      <c r="J190" s="222">
        <f t="shared" si="12"/>
        <v>1</v>
      </c>
      <c r="K190" s="245"/>
      <c r="L190" s="315">
        <f t="shared" si="15"/>
        <v>0</v>
      </c>
      <c r="M190" s="316">
        <f t="shared" si="15"/>
        <v>0</v>
      </c>
      <c r="N190" s="316">
        <f t="shared" si="15"/>
        <v>655466</v>
      </c>
      <c r="O190" s="316">
        <f t="shared" si="15"/>
        <v>-655466</v>
      </c>
      <c r="P190" s="245"/>
      <c r="Q190" s="775">
        <f t="shared" si="16"/>
        <v>0</v>
      </c>
      <c r="R190" s="775">
        <f t="shared" si="16"/>
        <v>0</v>
      </c>
      <c r="S190" s="775">
        <f t="shared" si="16"/>
        <v>0</v>
      </c>
      <c r="T190" s="775">
        <f t="shared" si="16"/>
        <v>0</v>
      </c>
      <c r="U190" s="775">
        <f t="shared" si="16"/>
        <v>0</v>
      </c>
      <c r="V190" s="775">
        <f t="shared" si="16"/>
        <v>0</v>
      </c>
      <c r="W190" s="775">
        <f t="shared" si="16"/>
        <v>0</v>
      </c>
      <c r="X190" s="314">
        <f t="shared" si="17"/>
        <v>0</v>
      </c>
      <c r="Y190" s="248"/>
    </row>
    <row r="191" spans="1:25" s="248" customFormat="1" ht="19.5" customHeight="1" thickBot="1">
      <c r="A191" s="260">
        <v>35</v>
      </c>
      <c r="B191" s="709">
        <v>200</v>
      </c>
      <c r="C191" s="886" t="s">
        <v>1287</v>
      </c>
      <c r="D191" s="886"/>
      <c r="E191" s="710"/>
      <c r="F191" s="710">
        <f>SUMIF($B$609:$B$12314,$B191,F$609:F$12314)</f>
        <v>600991</v>
      </c>
      <c r="G191" s="710">
        <f>SUMIF($B$609:$B$12314,$B191,G$609:G$12314)</f>
        <v>696750</v>
      </c>
      <c r="H191" s="710">
        <f>SUMIF($B$609:$B$12314,$B191,H$609:H$12314)</f>
        <v>403774</v>
      </c>
      <c r="I191" s="710">
        <f>SUMIF($B$609:$B$12314,$B191,I$609:I$12314)</f>
        <v>1701515</v>
      </c>
      <c r="J191" s="222">
        <f t="shared" si="12"/>
        <v>1</v>
      </c>
      <c r="K191" s="245"/>
      <c r="L191" s="525">
        <f>SUMIF($B$609:$B$12314,$B191,L$609:L$12314)</f>
        <v>0</v>
      </c>
      <c r="M191" s="526">
        <f>SUMIF($B$609:$B$12314,$B191,M$609:M$12314)</f>
        <v>0</v>
      </c>
      <c r="N191" s="526">
        <f>SUMIF($B$609:$B$12314,$B191,N$609:N$12314)</f>
        <v>1701515</v>
      </c>
      <c r="O191" s="526">
        <f>SUMIF($B$609:$B$12314,$B191,O$609:O$12314)</f>
        <v>-1701515</v>
      </c>
      <c r="P191" s="245"/>
      <c r="Q191" s="776">
        <f t="shared" ref="Q191:W191" si="18">SUMIF($B$609:$B$12314,$B191,Q$609:Q$12314)</f>
        <v>0</v>
      </c>
      <c r="R191" s="776">
        <f t="shared" si="18"/>
        <v>0</v>
      </c>
      <c r="S191" s="776">
        <f t="shared" si="18"/>
        <v>0</v>
      </c>
      <c r="T191" s="776">
        <f t="shared" si="18"/>
        <v>0</v>
      </c>
      <c r="U191" s="776">
        <f t="shared" si="18"/>
        <v>0</v>
      </c>
      <c r="V191" s="776">
        <f t="shared" si="18"/>
        <v>0</v>
      </c>
      <c r="W191" s="776">
        <f t="shared" si="18"/>
        <v>0</v>
      </c>
      <c r="X191" s="524">
        <f t="shared" si="17"/>
        <v>0</v>
      </c>
      <c r="Y191" s="216"/>
    </row>
    <row r="192" spans="1:25" ht="21.75" customHeight="1" thickBot="1">
      <c r="A192" s="261">
        <v>40</v>
      </c>
      <c r="B192" s="143"/>
      <c r="C192" s="144">
        <v>201</v>
      </c>
      <c r="D192" s="138" t="s">
        <v>1288</v>
      </c>
      <c r="E192" s="705"/>
      <c r="F192" s="250">
        <f t="shared" ref="F192:I196" si="19">SUMIF($C$609:$C$12314,$C192,F$609:F$12314)</f>
        <v>77000</v>
      </c>
      <c r="G192" s="250">
        <f t="shared" si="19"/>
        <v>11200</v>
      </c>
      <c r="H192" s="250">
        <f t="shared" si="19"/>
        <v>130000</v>
      </c>
      <c r="I192" s="250">
        <f t="shared" si="19"/>
        <v>218200</v>
      </c>
      <c r="J192" s="222">
        <f t="shared" si="12"/>
        <v>1</v>
      </c>
      <c r="K192" s="245"/>
      <c r="L192" s="315">
        <f t="shared" ref="L192:O196" si="20">SUMIF($C$609:$C$12314,$C192,L$609:L$12314)</f>
        <v>0</v>
      </c>
      <c r="M192" s="316">
        <f t="shared" si="20"/>
        <v>0</v>
      </c>
      <c r="N192" s="316">
        <f t="shared" si="20"/>
        <v>218200</v>
      </c>
      <c r="O192" s="316">
        <f t="shared" si="20"/>
        <v>-218200</v>
      </c>
      <c r="P192" s="245"/>
      <c r="Q192" s="775">
        <f t="shared" ref="Q192:W196" si="21">SUMIF($C$609:$C$12314,$C192,Q$609:Q$12314)</f>
        <v>0</v>
      </c>
      <c r="R192" s="775">
        <f t="shared" si="21"/>
        <v>0</v>
      </c>
      <c r="S192" s="775">
        <f t="shared" si="21"/>
        <v>0</v>
      </c>
      <c r="T192" s="775">
        <f t="shared" si="21"/>
        <v>0</v>
      </c>
      <c r="U192" s="775">
        <f t="shared" si="21"/>
        <v>0</v>
      </c>
      <c r="V192" s="775">
        <f t="shared" si="21"/>
        <v>0</v>
      </c>
      <c r="W192" s="775">
        <f t="shared" si="21"/>
        <v>0</v>
      </c>
      <c r="X192" s="314">
        <f t="shared" si="17"/>
        <v>0</v>
      </c>
    </row>
    <row r="193" spans="1:25" ht="19.5" thickBot="1">
      <c r="A193" s="261">
        <v>45</v>
      </c>
      <c r="B193" s="136"/>
      <c r="C193" s="137">
        <v>202</v>
      </c>
      <c r="D193" s="145" t="s">
        <v>1289</v>
      </c>
      <c r="E193" s="705"/>
      <c r="F193" s="250">
        <f t="shared" si="19"/>
        <v>20500</v>
      </c>
      <c r="G193" s="250">
        <f t="shared" si="19"/>
        <v>242000</v>
      </c>
      <c r="H193" s="250">
        <f t="shared" si="19"/>
        <v>75200</v>
      </c>
      <c r="I193" s="250">
        <f t="shared" si="19"/>
        <v>337700</v>
      </c>
      <c r="J193" s="222">
        <f t="shared" si="12"/>
        <v>1</v>
      </c>
      <c r="K193" s="245"/>
      <c r="L193" s="315">
        <f t="shared" si="20"/>
        <v>0</v>
      </c>
      <c r="M193" s="316">
        <f t="shared" si="20"/>
        <v>0</v>
      </c>
      <c r="N193" s="316">
        <f t="shared" si="20"/>
        <v>337700</v>
      </c>
      <c r="O193" s="316">
        <f t="shared" si="20"/>
        <v>-337700</v>
      </c>
      <c r="P193" s="245"/>
      <c r="Q193" s="775">
        <f t="shared" si="21"/>
        <v>0</v>
      </c>
      <c r="R193" s="775">
        <f t="shared" si="21"/>
        <v>0</v>
      </c>
      <c r="S193" s="775">
        <f t="shared" si="21"/>
        <v>0</v>
      </c>
      <c r="T193" s="775">
        <f t="shared" si="21"/>
        <v>0</v>
      </c>
      <c r="U193" s="775">
        <f t="shared" si="21"/>
        <v>0</v>
      </c>
      <c r="V193" s="775">
        <f t="shared" si="21"/>
        <v>0</v>
      </c>
      <c r="W193" s="775">
        <f t="shared" si="21"/>
        <v>0</v>
      </c>
      <c r="X193" s="314">
        <f t="shared" si="17"/>
        <v>0</v>
      </c>
      <c r="Y193" s="248"/>
    </row>
    <row r="194" spans="1:25" ht="32.25" thickBot="1">
      <c r="A194" s="261">
        <v>50</v>
      </c>
      <c r="B194" s="152"/>
      <c r="C194" s="137">
        <v>205</v>
      </c>
      <c r="D194" s="145" t="s">
        <v>933</v>
      </c>
      <c r="E194" s="705"/>
      <c r="F194" s="250">
        <f t="shared" si="19"/>
        <v>274791</v>
      </c>
      <c r="G194" s="250">
        <f t="shared" si="19"/>
        <v>295050</v>
      </c>
      <c r="H194" s="250">
        <f t="shared" si="19"/>
        <v>92750</v>
      </c>
      <c r="I194" s="250">
        <f t="shared" si="19"/>
        <v>662591</v>
      </c>
      <c r="J194" s="222">
        <f t="shared" si="12"/>
        <v>1</v>
      </c>
      <c r="K194" s="245"/>
      <c r="L194" s="315">
        <f t="shared" si="20"/>
        <v>0</v>
      </c>
      <c r="M194" s="316">
        <f t="shared" si="20"/>
        <v>0</v>
      </c>
      <c r="N194" s="316">
        <f t="shared" si="20"/>
        <v>662591</v>
      </c>
      <c r="O194" s="316">
        <f t="shared" si="20"/>
        <v>-662591</v>
      </c>
      <c r="P194" s="245"/>
      <c r="Q194" s="775">
        <f t="shared" si="21"/>
        <v>0</v>
      </c>
      <c r="R194" s="775">
        <f t="shared" si="21"/>
        <v>0</v>
      </c>
      <c r="S194" s="775">
        <f t="shared" si="21"/>
        <v>0</v>
      </c>
      <c r="T194" s="775">
        <f t="shared" si="21"/>
        <v>0</v>
      </c>
      <c r="U194" s="775">
        <f t="shared" si="21"/>
        <v>0</v>
      </c>
      <c r="V194" s="775">
        <f t="shared" si="21"/>
        <v>0</v>
      </c>
      <c r="W194" s="775">
        <f t="shared" si="21"/>
        <v>0</v>
      </c>
      <c r="X194" s="314">
        <f t="shared" si="17"/>
        <v>0</v>
      </c>
    </row>
    <row r="195" spans="1:25" ht="21.75" customHeight="1" thickBot="1">
      <c r="A195" s="261">
        <v>55</v>
      </c>
      <c r="B195" s="152"/>
      <c r="C195" s="137">
        <v>208</v>
      </c>
      <c r="D195" s="159" t="s">
        <v>934</v>
      </c>
      <c r="E195" s="705"/>
      <c r="F195" s="250">
        <f t="shared" si="19"/>
        <v>228700</v>
      </c>
      <c r="G195" s="250">
        <f t="shared" si="19"/>
        <v>148500</v>
      </c>
      <c r="H195" s="250">
        <f t="shared" si="19"/>
        <v>105824</v>
      </c>
      <c r="I195" s="250">
        <f t="shared" si="19"/>
        <v>483024</v>
      </c>
      <c r="J195" s="222">
        <f t="shared" si="12"/>
        <v>1</v>
      </c>
      <c r="K195" s="245"/>
      <c r="L195" s="315">
        <f t="shared" si="20"/>
        <v>0</v>
      </c>
      <c r="M195" s="316">
        <f t="shared" si="20"/>
        <v>0</v>
      </c>
      <c r="N195" s="316">
        <f t="shared" si="20"/>
        <v>483024</v>
      </c>
      <c r="O195" s="316">
        <f t="shared" si="20"/>
        <v>-483024</v>
      </c>
      <c r="P195" s="245"/>
      <c r="Q195" s="775">
        <f t="shared" si="21"/>
        <v>0</v>
      </c>
      <c r="R195" s="775">
        <f t="shared" si="21"/>
        <v>0</v>
      </c>
      <c r="S195" s="775">
        <f t="shared" si="21"/>
        <v>0</v>
      </c>
      <c r="T195" s="775">
        <f t="shared" si="21"/>
        <v>0</v>
      </c>
      <c r="U195" s="775">
        <f t="shared" si="21"/>
        <v>0</v>
      </c>
      <c r="V195" s="775">
        <f t="shared" si="21"/>
        <v>0</v>
      </c>
      <c r="W195" s="775">
        <f t="shared" si="21"/>
        <v>0</v>
      </c>
      <c r="X195" s="314">
        <f t="shared" si="17"/>
        <v>0</v>
      </c>
    </row>
    <row r="196" spans="1:25" ht="19.5" thickBot="1">
      <c r="A196" s="261">
        <v>60</v>
      </c>
      <c r="B196" s="143"/>
      <c r="C196" s="142">
        <v>209</v>
      </c>
      <c r="D196" s="148" t="s">
        <v>935</v>
      </c>
      <c r="E196" s="705"/>
      <c r="F196" s="250">
        <f t="shared" si="19"/>
        <v>0</v>
      </c>
      <c r="G196" s="250">
        <f t="shared" si="19"/>
        <v>0</v>
      </c>
      <c r="H196" s="250">
        <f t="shared" si="19"/>
        <v>0</v>
      </c>
      <c r="I196" s="250">
        <f t="shared" si="19"/>
        <v>0</v>
      </c>
      <c r="J196" s="222" t="str">
        <f t="shared" si="12"/>
        <v/>
      </c>
      <c r="K196" s="245"/>
      <c r="L196" s="315">
        <f t="shared" si="20"/>
        <v>0</v>
      </c>
      <c r="M196" s="316">
        <f t="shared" si="20"/>
        <v>0</v>
      </c>
      <c r="N196" s="316">
        <f t="shared" si="20"/>
        <v>0</v>
      </c>
      <c r="O196" s="316">
        <f t="shared" si="20"/>
        <v>0</v>
      </c>
      <c r="P196" s="245"/>
      <c r="Q196" s="775">
        <f t="shared" si="21"/>
        <v>0</v>
      </c>
      <c r="R196" s="775">
        <f t="shared" si="21"/>
        <v>0</v>
      </c>
      <c r="S196" s="775">
        <f t="shared" si="21"/>
        <v>0</v>
      </c>
      <c r="T196" s="775">
        <f t="shared" si="21"/>
        <v>0</v>
      </c>
      <c r="U196" s="775">
        <f t="shared" si="21"/>
        <v>0</v>
      </c>
      <c r="V196" s="775">
        <f t="shared" si="21"/>
        <v>0</v>
      </c>
      <c r="W196" s="775">
        <f t="shared" si="21"/>
        <v>0</v>
      </c>
      <c r="X196" s="314">
        <f t="shared" si="17"/>
        <v>0</v>
      </c>
    </row>
    <row r="197" spans="1:25" s="248" customFormat="1" ht="19.5" customHeight="1" thickBot="1">
      <c r="A197" s="260">
        <v>65</v>
      </c>
      <c r="B197" s="709">
        <v>500</v>
      </c>
      <c r="C197" s="886" t="s">
        <v>210</v>
      </c>
      <c r="D197" s="886"/>
      <c r="E197" s="710"/>
      <c r="F197" s="710">
        <f>SUMIF($B$609:$B$12314,$B197,F$609:F$12314)</f>
        <v>1553768</v>
      </c>
      <c r="G197" s="710">
        <f>SUMIF($B$609:$B$12314,$B197,G$609:G$12314)</f>
        <v>2057500</v>
      </c>
      <c r="H197" s="710">
        <f>SUMIF($B$609:$B$12314,$B197,H$609:H$12314)</f>
        <v>658200</v>
      </c>
      <c r="I197" s="710">
        <f>SUMIF($B$609:$B$12314,$B197,I$609:I$12314)</f>
        <v>4269468</v>
      </c>
      <c r="J197" s="222">
        <f t="shared" si="12"/>
        <v>1</v>
      </c>
      <c r="K197" s="245"/>
      <c r="L197" s="525">
        <f>SUMIF($B$609:$B$12314,$B197,L$609:L$12314)</f>
        <v>0</v>
      </c>
      <c r="M197" s="526">
        <f>SUMIF($B$609:$B$12314,$B197,M$609:M$12314)</f>
        <v>0</v>
      </c>
      <c r="N197" s="526">
        <f>SUMIF($B$609:$B$12314,$B197,N$609:N$12314)</f>
        <v>4269468</v>
      </c>
      <c r="O197" s="526">
        <f>SUMIF($B$609:$B$12314,$B197,O$609:O$12314)</f>
        <v>-4269468</v>
      </c>
      <c r="P197" s="245"/>
      <c r="Q197" s="776">
        <f t="shared" ref="Q197:W197" si="22">SUMIF($B$609:$B$12314,$B197,Q$609:Q$12314)</f>
        <v>0</v>
      </c>
      <c r="R197" s="776">
        <f t="shared" si="22"/>
        <v>0</v>
      </c>
      <c r="S197" s="776">
        <f t="shared" si="22"/>
        <v>0</v>
      </c>
      <c r="T197" s="776">
        <f t="shared" si="22"/>
        <v>0</v>
      </c>
      <c r="U197" s="776">
        <f t="shared" si="22"/>
        <v>0</v>
      </c>
      <c r="V197" s="776">
        <f t="shared" si="22"/>
        <v>0</v>
      </c>
      <c r="W197" s="776">
        <f t="shared" si="22"/>
        <v>0</v>
      </c>
      <c r="X197" s="524">
        <f t="shared" si="17"/>
        <v>0</v>
      </c>
      <c r="Y197" s="216"/>
    </row>
    <row r="198" spans="1:25" ht="19.5" thickBot="1">
      <c r="A198" s="261">
        <v>70</v>
      </c>
      <c r="B198" s="143"/>
      <c r="C198" s="160">
        <v>551</v>
      </c>
      <c r="D198" s="459" t="s">
        <v>211</v>
      </c>
      <c r="E198" s="705"/>
      <c r="F198" s="250">
        <f t="shared" ref="F198:I204" si="23">SUMIF($C$609:$C$12314,$C198,F$609:F$12314)</f>
        <v>826019</v>
      </c>
      <c r="G198" s="250">
        <f t="shared" si="23"/>
        <v>1283600</v>
      </c>
      <c r="H198" s="250">
        <f t="shared" si="23"/>
        <v>399000</v>
      </c>
      <c r="I198" s="250">
        <f t="shared" si="23"/>
        <v>2508619</v>
      </c>
      <c r="J198" s="222">
        <f t="shared" si="12"/>
        <v>1</v>
      </c>
      <c r="K198" s="245"/>
      <c r="L198" s="315">
        <f t="shared" ref="L198:O204" si="24">SUMIF($C$609:$C$12314,$C198,L$609:L$12314)</f>
        <v>0</v>
      </c>
      <c r="M198" s="316">
        <f t="shared" si="24"/>
        <v>0</v>
      </c>
      <c r="N198" s="316">
        <f t="shared" si="24"/>
        <v>2508619</v>
      </c>
      <c r="O198" s="316">
        <f t="shared" si="24"/>
        <v>-2508619</v>
      </c>
      <c r="P198" s="245"/>
      <c r="Q198" s="775">
        <f t="shared" ref="Q198:W204" si="25">SUMIF($C$609:$C$12314,$C198,Q$609:Q$12314)</f>
        <v>0</v>
      </c>
      <c r="R198" s="775">
        <f t="shared" si="25"/>
        <v>0</v>
      </c>
      <c r="S198" s="775">
        <f t="shared" si="25"/>
        <v>0</v>
      </c>
      <c r="T198" s="775">
        <f t="shared" si="25"/>
        <v>0</v>
      </c>
      <c r="U198" s="775">
        <f t="shared" si="25"/>
        <v>0</v>
      </c>
      <c r="V198" s="775">
        <f t="shared" si="25"/>
        <v>0</v>
      </c>
      <c r="W198" s="775">
        <f t="shared" si="25"/>
        <v>0</v>
      </c>
      <c r="X198" s="314">
        <f t="shared" si="17"/>
        <v>0</v>
      </c>
    </row>
    <row r="199" spans="1:25" ht="19.5" thickBot="1">
      <c r="A199" s="261">
        <v>75</v>
      </c>
      <c r="B199" s="143"/>
      <c r="C199" s="161">
        <v>552</v>
      </c>
      <c r="D199" s="460" t="s">
        <v>212</v>
      </c>
      <c r="E199" s="705"/>
      <c r="F199" s="250">
        <f t="shared" si="23"/>
        <v>195850</v>
      </c>
      <c r="G199" s="250">
        <f t="shared" si="23"/>
        <v>0</v>
      </c>
      <c r="H199" s="250">
        <f t="shared" si="23"/>
        <v>10200</v>
      </c>
      <c r="I199" s="250">
        <f t="shared" si="23"/>
        <v>206050</v>
      </c>
      <c r="J199" s="222">
        <f t="shared" si="12"/>
        <v>1</v>
      </c>
      <c r="K199" s="245"/>
      <c r="L199" s="315">
        <f t="shared" si="24"/>
        <v>0</v>
      </c>
      <c r="M199" s="316">
        <f t="shared" si="24"/>
        <v>0</v>
      </c>
      <c r="N199" s="316">
        <f t="shared" si="24"/>
        <v>206050</v>
      </c>
      <c r="O199" s="316">
        <f t="shared" si="24"/>
        <v>-206050</v>
      </c>
      <c r="P199" s="245"/>
      <c r="Q199" s="775">
        <f t="shared" si="25"/>
        <v>0</v>
      </c>
      <c r="R199" s="775">
        <f t="shared" si="25"/>
        <v>0</v>
      </c>
      <c r="S199" s="775">
        <f t="shared" si="25"/>
        <v>0</v>
      </c>
      <c r="T199" s="775">
        <f t="shared" si="25"/>
        <v>0</v>
      </c>
      <c r="U199" s="775">
        <f t="shared" si="25"/>
        <v>0</v>
      </c>
      <c r="V199" s="775">
        <f t="shared" si="25"/>
        <v>0</v>
      </c>
      <c r="W199" s="775">
        <f t="shared" si="25"/>
        <v>0</v>
      </c>
      <c r="X199" s="314">
        <f t="shared" si="17"/>
        <v>0</v>
      </c>
      <c r="Y199" s="248"/>
    </row>
    <row r="200" spans="1:25" ht="19.5" thickBot="1">
      <c r="A200" s="261"/>
      <c r="B200" s="143"/>
      <c r="C200" s="161">
        <v>558</v>
      </c>
      <c r="D200" s="460" t="s">
        <v>1731</v>
      </c>
      <c r="E200" s="705"/>
      <c r="F200" s="250">
        <f t="shared" si="23"/>
        <v>0</v>
      </c>
      <c r="G200" s="250">
        <f t="shared" si="23"/>
        <v>0</v>
      </c>
      <c r="H200" s="250">
        <f t="shared" si="23"/>
        <v>0</v>
      </c>
      <c r="I200" s="250">
        <f t="shared" si="23"/>
        <v>0</v>
      </c>
      <c r="J200" s="222" t="str">
        <f t="shared" si="12"/>
        <v/>
      </c>
      <c r="K200" s="245"/>
      <c r="L200" s="315">
        <f t="shared" si="24"/>
        <v>0</v>
      </c>
      <c r="M200" s="316">
        <f t="shared" si="24"/>
        <v>0</v>
      </c>
      <c r="N200" s="316">
        <f t="shared" si="24"/>
        <v>0</v>
      </c>
      <c r="O200" s="316">
        <f t="shared" si="24"/>
        <v>0</v>
      </c>
      <c r="P200" s="245"/>
      <c r="Q200" s="775">
        <f t="shared" si="25"/>
        <v>0</v>
      </c>
      <c r="R200" s="775">
        <f t="shared" si="25"/>
        <v>0</v>
      </c>
      <c r="S200" s="775">
        <f t="shared" si="25"/>
        <v>0</v>
      </c>
      <c r="T200" s="775">
        <f t="shared" si="25"/>
        <v>0</v>
      </c>
      <c r="U200" s="775">
        <f t="shared" si="25"/>
        <v>0</v>
      </c>
      <c r="V200" s="775">
        <f t="shared" si="25"/>
        <v>0</v>
      </c>
      <c r="W200" s="775">
        <f t="shared" si="25"/>
        <v>0</v>
      </c>
      <c r="X200" s="314">
        <f>T200-U200-V200-W200</f>
        <v>0</v>
      </c>
      <c r="Y200" s="248"/>
    </row>
    <row r="201" spans="1:25" ht="19.5" thickBot="1">
      <c r="A201" s="261">
        <v>80</v>
      </c>
      <c r="B201" s="143"/>
      <c r="C201" s="161">
        <v>560</v>
      </c>
      <c r="D201" s="461" t="s">
        <v>213</v>
      </c>
      <c r="E201" s="705"/>
      <c r="F201" s="250">
        <f t="shared" si="23"/>
        <v>362006</v>
      </c>
      <c r="G201" s="250">
        <f t="shared" si="23"/>
        <v>497400</v>
      </c>
      <c r="H201" s="250">
        <f t="shared" si="23"/>
        <v>171000</v>
      </c>
      <c r="I201" s="250">
        <f t="shared" si="23"/>
        <v>1030406</v>
      </c>
      <c r="J201" s="222">
        <f t="shared" si="12"/>
        <v>1</v>
      </c>
      <c r="K201" s="245"/>
      <c r="L201" s="315">
        <f t="shared" si="24"/>
        <v>0</v>
      </c>
      <c r="M201" s="316">
        <f t="shared" si="24"/>
        <v>0</v>
      </c>
      <c r="N201" s="316">
        <f t="shared" si="24"/>
        <v>1030406</v>
      </c>
      <c r="O201" s="316">
        <f t="shared" si="24"/>
        <v>-1030406</v>
      </c>
      <c r="P201" s="245"/>
      <c r="Q201" s="775">
        <f t="shared" si="25"/>
        <v>0</v>
      </c>
      <c r="R201" s="775">
        <f t="shared" si="25"/>
        <v>0</v>
      </c>
      <c r="S201" s="775">
        <f t="shared" si="25"/>
        <v>0</v>
      </c>
      <c r="T201" s="775">
        <f t="shared" si="25"/>
        <v>0</v>
      </c>
      <c r="U201" s="775">
        <f t="shared" si="25"/>
        <v>0</v>
      </c>
      <c r="V201" s="775">
        <f t="shared" si="25"/>
        <v>0</v>
      </c>
      <c r="W201" s="775">
        <f t="shared" si="25"/>
        <v>0</v>
      </c>
      <c r="X201" s="314">
        <f t="shared" si="17"/>
        <v>0</v>
      </c>
    </row>
    <row r="202" spans="1:25" ht="22.5" customHeight="1" thickBot="1">
      <c r="A202" s="261">
        <v>85</v>
      </c>
      <c r="B202" s="143"/>
      <c r="C202" s="161">
        <v>580</v>
      </c>
      <c r="D202" s="460" t="s">
        <v>214</v>
      </c>
      <c r="E202" s="705"/>
      <c r="F202" s="250">
        <f t="shared" si="23"/>
        <v>169893</v>
      </c>
      <c r="G202" s="250">
        <f t="shared" si="23"/>
        <v>276500</v>
      </c>
      <c r="H202" s="250">
        <f t="shared" si="23"/>
        <v>78000</v>
      </c>
      <c r="I202" s="250">
        <f t="shared" si="23"/>
        <v>524393</v>
      </c>
      <c r="J202" s="222">
        <f t="shared" si="12"/>
        <v>1</v>
      </c>
      <c r="K202" s="245"/>
      <c r="L202" s="315">
        <f t="shared" si="24"/>
        <v>0</v>
      </c>
      <c r="M202" s="316">
        <f t="shared" si="24"/>
        <v>0</v>
      </c>
      <c r="N202" s="316">
        <f t="shared" si="24"/>
        <v>524393</v>
      </c>
      <c r="O202" s="316">
        <f t="shared" si="24"/>
        <v>-524393</v>
      </c>
      <c r="P202" s="245"/>
      <c r="Q202" s="775">
        <f t="shared" si="25"/>
        <v>0</v>
      </c>
      <c r="R202" s="775">
        <f t="shared" si="25"/>
        <v>0</v>
      </c>
      <c r="S202" s="775">
        <f t="shared" si="25"/>
        <v>0</v>
      </c>
      <c r="T202" s="775">
        <f t="shared" si="25"/>
        <v>0</v>
      </c>
      <c r="U202" s="775">
        <f t="shared" si="25"/>
        <v>0</v>
      </c>
      <c r="V202" s="775">
        <f t="shared" si="25"/>
        <v>0</v>
      </c>
      <c r="W202" s="775">
        <f t="shared" si="25"/>
        <v>0</v>
      </c>
      <c r="X202" s="314">
        <f t="shared" si="17"/>
        <v>0</v>
      </c>
    </row>
    <row r="203" spans="1:25" ht="22.5" customHeight="1" thickBot="1">
      <c r="A203" s="261"/>
      <c r="B203" s="143"/>
      <c r="C203" s="161">
        <v>588</v>
      </c>
      <c r="D203" s="460" t="s">
        <v>1736</v>
      </c>
      <c r="E203" s="705"/>
      <c r="F203" s="250">
        <f t="shared" si="23"/>
        <v>0</v>
      </c>
      <c r="G203" s="250">
        <f t="shared" si="23"/>
        <v>0</v>
      </c>
      <c r="H203" s="250">
        <f t="shared" si="23"/>
        <v>0</v>
      </c>
      <c r="I203" s="250">
        <f t="shared" si="23"/>
        <v>0</v>
      </c>
      <c r="J203" s="222" t="str">
        <f t="shared" si="12"/>
        <v/>
      </c>
      <c r="K203" s="245"/>
      <c r="L203" s="315">
        <f t="shared" si="24"/>
        <v>0</v>
      </c>
      <c r="M203" s="316">
        <f t="shared" si="24"/>
        <v>0</v>
      </c>
      <c r="N203" s="316">
        <f t="shared" si="24"/>
        <v>0</v>
      </c>
      <c r="O203" s="316">
        <f t="shared" si="24"/>
        <v>0</v>
      </c>
      <c r="P203" s="245"/>
      <c r="Q203" s="775">
        <f t="shared" si="25"/>
        <v>0</v>
      </c>
      <c r="R203" s="775">
        <f t="shared" si="25"/>
        <v>0</v>
      </c>
      <c r="S203" s="775">
        <f t="shared" si="25"/>
        <v>0</v>
      </c>
      <c r="T203" s="775">
        <f t="shared" si="25"/>
        <v>0</v>
      </c>
      <c r="U203" s="775">
        <f t="shared" si="25"/>
        <v>0</v>
      </c>
      <c r="V203" s="775">
        <f t="shared" si="25"/>
        <v>0</v>
      </c>
      <c r="W203" s="775">
        <f t="shared" si="25"/>
        <v>0</v>
      </c>
      <c r="X203" s="314">
        <f t="shared" si="17"/>
        <v>0</v>
      </c>
    </row>
    <row r="204" spans="1:25" ht="32.25" thickBot="1">
      <c r="A204" s="261">
        <v>90</v>
      </c>
      <c r="B204" s="143"/>
      <c r="C204" s="162">
        <v>590</v>
      </c>
      <c r="D204" s="462" t="s">
        <v>215</v>
      </c>
      <c r="E204" s="705"/>
      <c r="F204" s="250">
        <f t="shared" si="23"/>
        <v>0</v>
      </c>
      <c r="G204" s="250">
        <f t="shared" si="23"/>
        <v>0</v>
      </c>
      <c r="H204" s="250">
        <f t="shared" si="23"/>
        <v>0</v>
      </c>
      <c r="I204" s="250">
        <f t="shared" si="23"/>
        <v>0</v>
      </c>
      <c r="J204" s="222" t="str">
        <f t="shared" si="12"/>
        <v/>
      </c>
      <c r="K204" s="245"/>
      <c r="L204" s="315">
        <f t="shared" si="24"/>
        <v>0</v>
      </c>
      <c r="M204" s="316">
        <f t="shared" si="24"/>
        <v>0</v>
      </c>
      <c r="N204" s="316">
        <f t="shared" si="24"/>
        <v>0</v>
      </c>
      <c r="O204" s="316">
        <f t="shared" si="24"/>
        <v>0</v>
      </c>
      <c r="P204" s="245"/>
      <c r="Q204" s="775">
        <f t="shared" si="25"/>
        <v>0</v>
      </c>
      <c r="R204" s="775">
        <f t="shared" si="25"/>
        <v>0</v>
      </c>
      <c r="S204" s="775">
        <f t="shared" si="25"/>
        <v>0</v>
      </c>
      <c r="T204" s="775">
        <f t="shared" si="25"/>
        <v>0</v>
      </c>
      <c r="U204" s="775">
        <f t="shared" si="25"/>
        <v>0</v>
      </c>
      <c r="V204" s="775">
        <f t="shared" si="25"/>
        <v>0</v>
      </c>
      <c r="W204" s="775">
        <f t="shared" si="25"/>
        <v>0</v>
      </c>
      <c r="X204" s="314">
        <f t="shared" si="17"/>
        <v>0</v>
      </c>
    </row>
    <row r="205" spans="1:25" s="248" customFormat="1" ht="24" customHeight="1" thickBot="1">
      <c r="A205" s="260">
        <v>115</v>
      </c>
      <c r="B205" s="709">
        <v>800</v>
      </c>
      <c r="C205" s="886" t="s">
        <v>216</v>
      </c>
      <c r="D205" s="886"/>
      <c r="E205" s="710"/>
      <c r="F205" s="710">
        <f t="shared" ref="F205:I206" si="26">SUMIF($B$609:$B$12314,$B205,F$609:F$12314)</f>
        <v>7000</v>
      </c>
      <c r="G205" s="710">
        <f t="shared" si="26"/>
        <v>0</v>
      </c>
      <c r="H205" s="710">
        <f t="shared" si="26"/>
        <v>0</v>
      </c>
      <c r="I205" s="710">
        <f t="shared" si="26"/>
        <v>7000</v>
      </c>
      <c r="J205" s="222">
        <f t="shared" si="12"/>
        <v>1</v>
      </c>
      <c r="K205" s="245"/>
      <c r="L205" s="317">
        <f t="shared" ref="L205:O206" si="27">SUMIF($B$609:$B$12314,$B205,L$609:L$12314)</f>
        <v>0</v>
      </c>
      <c r="M205" s="318">
        <f t="shared" si="27"/>
        <v>0</v>
      </c>
      <c r="N205" s="318">
        <f t="shared" si="27"/>
        <v>7000</v>
      </c>
      <c r="O205" s="318">
        <f t="shared" si="27"/>
        <v>-7000</v>
      </c>
      <c r="P205" s="245"/>
      <c r="Q205" s="777">
        <f t="shared" ref="Q205:W206" si="28">SUMIF($B$609:$B$12314,$B205,Q$609:Q$12314)</f>
        <v>0</v>
      </c>
      <c r="R205" s="777">
        <f t="shared" si="28"/>
        <v>0</v>
      </c>
      <c r="S205" s="777">
        <f t="shared" si="28"/>
        <v>0</v>
      </c>
      <c r="T205" s="777">
        <f t="shared" si="28"/>
        <v>0</v>
      </c>
      <c r="U205" s="777">
        <f t="shared" si="28"/>
        <v>0</v>
      </c>
      <c r="V205" s="777">
        <f t="shared" si="28"/>
        <v>0</v>
      </c>
      <c r="W205" s="777">
        <f t="shared" si="28"/>
        <v>0</v>
      </c>
      <c r="X205" s="314">
        <f t="shared" si="17"/>
        <v>0</v>
      </c>
      <c r="Y205" s="216"/>
    </row>
    <row r="206" spans="1:25" s="248" customFormat="1" ht="19.5" thickBot="1">
      <c r="A206" s="260">
        <v>125</v>
      </c>
      <c r="B206" s="709">
        <v>1000</v>
      </c>
      <c r="C206" s="886" t="s">
        <v>217</v>
      </c>
      <c r="D206" s="886"/>
      <c r="E206" s="710"/>
      <c r="F206" s="710">
        <f t="shared" si="26"/>
        <v>1029351</v>
      </c>
      <c r="G206" s="710">
        <f t="shared" si="26"/>
        <v>18820639</v>
      </c>
      <c r="H206" s="710">
        <f t="shared" si="26"/>
        <v>904103</v>
      </c>
      <c r="I206" s="710">
        <f t="shared" si="26"/>
        <v>20754093</v>
      </c>
      <c r="J206" s="222">
        <f t="shared" si="12"/>
        <v>1</v>
      </c>
      <c r="K206" s="245"/>
      <c r="L206" s="317">
        <f t="shared" si="27"/>
        <v>0</v>
      </c>
      <c r="M206" s="318">
        <f t="shared" si="27"/>
        <v>0</v>
      </c>
      <c r="N206" s="318">
        <f t="shared" si="27"/>
        <v>20754093</v>
      </c>
      <c r="O206" s="318">
        <f t="shared" si="27"/>
        <v>-20754093</v>
      </c>
      <c r="P206" s="245"/>
      <c r="Q206" s="317">
        <f t="shared" si="28"/>
        <v>0</v>
      </c>
      <c r="R206" s="317">
        <f t="shared" si="28"/>
        <v>0</v>
      </c>
      <c r="S206" s="317">
        <f t="shared" si="28"/>
        <v>20342733</v>
      </c>
      <c r="T206" s="317">
        <f t="shared" si="28"/>
        <v>-20342733</v>
      </c>
      <c r="U206" s="317">
        <f t="shared" si="28"/>
        <v>0</v>
      </c>
      <c r="V206" s="317">
        <f t="shared" si="28"/>
        <v>0</v>
      </c>
      <c r="W206" s="317">
        <f t="shared" si="28"/>
        <v>0</v>
      </c>
      <c r="X206" s="314">
        <f t="shared" si="17"/>
        <v>-20342733</v>
      </c>
      <c r="Y206" s="216"/>
    </row>
    <row r="207" spans="1:25" ht="19.5" thickBot="1">
      <c r="A207" s="261">
        <v>130</v>
      </c>
      <c r="B207" s="136"/>
      <c r="C207" s="144">
        <v>1011</v>
      </c>
      <c r="D207" s="163" t="s">
        <v>218</v>
      </c>
      <c r="E207" s="705"/>
      <c r="F207" s="250">
        <f t="shared" ref="F207:I223" si="29">SUMIF($C$609:$C$12314,$C207,F$609:F$12314)</f>
        <v>449425</v>
      </c>
      <c r="G207" s="250">
        <f t="shared" si="29"/>
        <v>669325</v>
      </c>
      <c r="H207" s="250">
        <f t="shared" si="29"/>
        <v>78600</v>
      </c>
      <c r="I207" s="250">
        <f t="shared" si="29"/>
        <v>1197350</v>
      </c>
      <c r="J207" s="222">
        <f t="shared" si="12"/>
        <v>1</v>
      </c>
      <c r="K207" s="245"/>
      <c r="L207" s="315">
        <f t="shared" ref="L207:O223" si="30">SUMIF($C$609:$C$12314,$C207,L$609:L$12314)</f>
        <v>0</v>
      </c>
      <c r="M207" s="316">
        <f t="shared" si="30"/>
        <v>0</v>
      </c>
      <c r="N207" s="316">
        <f t="shared" si="30"/>
        <v>1197350</v>
      </c>
      <c r="O207" s="316">
        <f t="shared" si="30"/>
        <v>-1197350</v>
      </c>
      <c r="P207" s="245"/>
      <c r="Q207" s="315">
        <f t="shared" ref="Q207:W216" si="31">SUMIF($C$609:$C$12314,$C207,Q$609:Q$12314)</f>
        <v>0</v>
      </c>
      <c r="R207" s="315">
        <f t="shared" si="31"/>
        <v>0</v>
      </c>
      <c r="S207" s="315">
        <f t="shared" si="31"/>
        <v>1197350</v>
      </c>
      <c r="T207" s="315">
        <f t="shared" si="31"/>
        <v>-1197350</v>
      </c>
      <c r="U207" s="315">
        <f t="shared" si="31"/>
        <v>0</v>
      </c>
      <c r="V207" s="315">
        <f t="shared" si="31"/>
        <v>0</v>
      </c>
      <c r="W207" s="315">
        <f t="shared" si="31"/>
        <v>0</v>
      </c>
      <c r="X207" s="314">
        <f t="shared" si="17"/>
        <v>-1197350</v>
      </c>
      <c r="Y207" s="248"/>
    </row>
    <row r="208" spans="1:25" ht="19.5" thickBot="1">
      <c r="A208" s="261">
        <v>135</v>
      </c>
      <c r="B208" s="136"/>
      <c r="C208" s="137">
        <v>1012</v>
      </c>
      <c r="D208" s="145" t="s">
        <v>219</v>
      </c>
      <c r="E208" s="705"/>
      <c r="F208" s="250">
        <f t="shared" si="29"/>
        <v>1000</v>
      </c>
      <c r="G208" s="250">
        <f t="shared" si="29"/>
        <v>20700</v>
      </c>
      <c r="H208" s="250">
        <f t="shared" si="29"/>
        <v>2650</v>
      </c>
      <c r="I208" s="250">
        <f t="shared" si="29"/>
        <v>24350</v>
      </c>
      <c r="J208" s="222">
        <f t="shared" si="12"/>
        <v>1</v>
      </c>
      <c r="K208" s="245"/>
      <c r="L208" s="315">
        <f t="shared" si="30"/>
        <v>0</v>
      </c>
      <c r="M208" s="316">
        <f t="shared" si="30"/>
        <v>0</v>
      </c>
      <c r="N208" s="316">
        <f t="shared" si="30"/>
        <v>24350</v>
      </c>
      <c r="O208" s="316">
        <f t="shared" si="30"/>
        <v>-24350</v>
      </c>
      <c r="P208" s="245"/>
      <c r="Q208" s="315">
        <f t="shared" si="31"/>
        <v>0</v>
      </c>
      <c r="R208" s="315">
        <f t="shared" si="31"/>
        <v>0</v>
      </c>
      <c r="S208" s="315">
        <f t="shared" si="31"/>
        <v>24350</v>
      </c>
      <c r="T208" s="315">
        <f t="shared" si="31"/>
        <v>-24350</v>
      </c>
      <c r="U208" s="315">
        <f t="shared" si="31"/>
        <v>0</v>
      </c>
      <c r="V208" s="315">
        <f t="shared" si="31"/>
        <v>0</v>
      </c>
      <c r="W208" s="315">
        <f t="shared" si="31"/>
        <v>0</v>
      </c>
      <c r="X208" s="314">
        <f t="shared" si="17"/>
        <v>-24350</v>
      </c>
      <c r="Y208" s="248"/>
    </row>
    <row r="209" spans="1:25" ht="19.5" thickBot="1">
      <c r="A209" s="261">
        <v>140</v>
      </c>
      <c r="B209" s="136"/>
      <c r="C209" s="137">
        <v>1013</v>
      </c>
      <c r="D209" s="145" t="s">
        <v>220</v>
      </c>
      <c r="E209" s="705"/>
      <c r="F209" s="250">
        <f t="shared" si="29"/>
        <v>24500</v>
      </c>
      <c r="G209" s="250">
        <f t="shared" si="29"/>
        <v>139850</v>
      </c>
      <c r="H209" s="250">
        <f t="shared" si="29"/>
        <v>14400</v>
      </c>
      <c r="I209" s="250">
        <f t="shared" si="29"/>
        <v>178750</v>
      </c>
      <c r="J209" s="222">
        <f t="shared" si="12"/>
        <v>1</v>
      </c>
      <c r="K209" s="245"/>
      <c r="L209" s="315">
        <f t="shared" si="30"/>
        <v>0</v>
      </c>
      <c r="M209" s="316">
        <f t="shared" si="30"/>
        <v>0</v>
      </c>
      <c r="N209" s="316">
        <f t="shared" si="30"/>
        <v>178750</v>
      </c>
      <c r="O209" s="316">
        <f t="shared" si="30"/>
        <v>-178750</v>
      </c>
      <c r="P209" s="245"/>
      <c r="Q209" s="315">
        <f t="shared" si="31"/>
        <v>0</v>
      </c>
      <c r="R209" s="315">
        <f t="shared" si="31"/>
        <v>0</v>
      </c>
      <c r="S209" s="315">
        <f t="shared" si="31"/>
        <v>178750</v>
      </c>
      <c r="T209" s="315">
        <f t="shared" si="31"/>
        <v>-178750</v>
      </c>
      <c r="U209" s="315">
        <f t="shared" si="31"/>
        <v>0</v>
      </c>
      <c r="V209" s="315">
        <f t="shared" si="31"/>
        <v>0</v>
      </c>
      <c r="W209" s="315">
        <f t="shared" si="31"/>
        <v>0</v>
      </c>
      <c r="X209" s="314">
        <f t="shared" si="17"/>
        <v>-178750</v>
      </c>
    </row>
    <row r="210" spans="1:25" ht="19.5" thickBot="1">
      <c r="A210" s="261">
        <v>145</v>
      </c>
      <c r="B210" s="136"/>
      <c r="C210" s="137">
        <v>1014</v>
      </c>
      <c r="D210" s="145" t="s">
        <v>221</v>
      </c>
      <c r="E210" s="705"/>
      <c r="F210" s="250">
        <f t="shared" si="29"/>
        <v>28260</v>
      </c>
      <c r="G210" s="250">
        <f t="shared" si="29"/>
        <v>13100</v>
      </c>
      <c r="H210" s="250">
        <f t="shared" si="29"/>
        <v>30084</v>
      </c>
      <c r="I210" s="250">
        <f t="shared" si="29"/>
        <v>71444</v>
      </c>
      <c r="J210" s="222">
        <f t="shared" si="12"/>
        <v>1</v>
      </c>
      <c r="K210" s="245"/>
      <c r="L210" s="315">
        <f t="shared" si="30"/>
        <v>0</v>
      </c>
      <c r="M210" s="316">
        <f t="shared" si="30"/>
        <v>0</v>
      </c>
      <c r="N210" s="316">
        <f t="shared" si="30"/>
        <v>71444</v>
      </c>
      <c r="O210" s="316">
        <f t="shared" si="30"/>
        <v>-71444</v>
      </c>
      <c r="P210" s="245"/>
      <c r="Q210" s="315">
        <f t="shared" si="31"/>
        <v>0</v>
      </c>
      <c r="R210" s="315">
        <f t="shared" si="31"/>
        <v>0</v>
      </c>
      <c r="S210" s="315">
        <f t="shared" si="31"/>
        <v>71444</v>
      </c>
      <c r="T210" s="315">
        <f t="shared" si="31"/>
        <v>-71444</v>
      </c>
      <c r="U210" s="315">
        <f t="shared" si="31"/>
        <v>0</v>
      </c>
      <c r="V210" s="315">
        <f t="shared" si="31"/>
        <v>0</v>
      </c>
      <c r="W210" s="315">
        <f t="shared" si="31"/>
        <v>0</v>
      </c>
      <c r="X210" s="314">
        <f t="shared" si="17"/>
        <v>-71444</v>
      </c>
    </row>
    <row r="211" spans="1:25" ht="19.5" thickBot="1">
      <c r="A211" s="261">
        <v>150</v>
      </c>
      <c r="B211" s="136"/>
      <c r="C211" s="137">
        <v>1015</v>
      </c>
      <c r="D211" s="145" t="s">
        <v>222</v>
      </c>
      <c r="E211" s="705"/>
      <c r="F211" s="250">
        <f t="shared" si="29"/>
        <v>59344</v>
      </c>
      <c r="G211" s="250">
        <f t="shared" si="29"/>
        <v>2621319</v>
      </c>
      <c r="H211" s="250">
        <f t="shared" si="29"/>
        <v>96888</v>
      </c>
      <c r="I211" s="250">
        <f t="shared" si="29"/>
        <v>2777551</v>
      </c>
      <c r="J211" s="222">
        <f t="shared" si="12"/>
        <v>1</v>
      </c>
      <c r="K211" s="245"/>
      <c r="L211" s="315">
        <f t="shared" si="30"/>
        <v>0</v>
      </c>
      <c r="M211" s="316">
        <f t="shared" si="30"/>
        <v>0</v>
      </c>
      <c r="N211" s="316">
        <f t="shared" si="30"/>
        <v>2777551</v>
      </c>
      <c r="O211" s="316">
        <f t="shared" si="30"/>
        <v>-2777551</v>
      </c>
      <c r="P211" s="245"/>
      <c r="Q211" s="315">
        <f t="shared" si="31"/>
        <v>0</v>
      </c>
      <c r="R211" s="315">
        <f t="shared" si="31"/>
        <v>0</v>
      </c>
      <c r="S211" s="315">
        <f t="shared" si="31"/>
        <v>2777551</v>
      </c>
      <c r="T211" s="315">
        <f t="shared" si="31"/>
        <v>-2777551</v>
      </c>
      <c r="U211" s="315">
        <f t="shared" si="31"/>
        <v>0</v>
      </c>
      <c r="V211" s="315">
        <f t="shared" si="31"/>
        <v>0</v>
      </c>
      <c r="W211" s="315">
        <f t="shared" si="31"/>
        <v>0</v>
      </c>
      <c r="X211" s="314">
        <f t="shared" si="17"/>
        <v>-2777551</v>
      </c>
    </row>
    <row r="212" spans="1:25" ht="19.5" thickBot="1">
      <c r="A212" s="261">
        <v>155</v>
      </c>
      <c r="B212" s="136"/>
      <c r="C212" s="137">
        <v>1016</v>
      </c>
      <c r="D212" s="145" t="s">
        <v>223</v>
      </c>
      <c r="E212" s="705"/>
      <c r="F212" s="250">
        <f t="shared" si="29"/>
        <v>2500</v>
      </c>
      <c r="G212" s="250">
        <f t="shared" si="29"/>
        <v>4386450</v>
      </c>
      <c r="H212" s="250">
        <f t="shared" si="29"/>
        <v>478181</v>
      </c>
      <c r="I212" s="250">
        <f t="shared" si="29"/>
        <v>4867131</v>
      </c>
      <c r="J212" s="222">
        <f t="shared" si="12"/>
        <v>1</v>
      </c>
      <c r="K212" s="245"/>
      <c r="L212" s="315">
        <f t="shared" si="30"/>
        <v>0</v>
      </c>
      <c r="M212" s="316">
        <f t="shared" si="30"/>
        <v>0</v>
      </c>
      <c r="N212" s="316">
        <f t="shared" si="30"/>
        <v>4867131</v>
      </c>
      <c r="O212" s="316">
        <f t="shared" si="30"/>
        <v>-4867131</v>
      </c>
      <c r="P212" s="245"/>
      <c r="Q212" s="315">
        <f t="shared" si="31"/>
        <v>0</v>
      </c>
      <c r="R212" s="315">
        <f t="shared" si="31"/>
        <v>0</v>
      </c>
      <c r="S212" s="315">
        <f t="shared" si="31"/>
        <v>4867131</v>
      </c>
      <c r="T212" s="315">
        <f t="shared" si="31"/>
        <v>-4867131</v>
      </c>
      <c r="U212" s="315">
        <f t="shared" si="31"/>
        <v>0</v>
      </c>
      <c r="V212" s="315">
        <f t="shared" si="31"/>
        <v>0</v>
      </c>
      <c r="W212" s="315">
        <f t="shared" si="31"/>
        <v>0</v>
      </c>
      <c r="X212" s="314">
        <f t="shared" si="17"/>
        <v>-4867131</v>
      </c>
    </row>
    <row r="213" spans="1:25" ht="19.5" thickBot="1">
      <c r="A213" s="261">
        <v>160</v>
      </c>
      <c r="B213" s="140"/>
      <c r="C213" s="164">
        <v>1020</v>
      </c>
      <c r="D213" s="165" t="s">
        <v>224</v>
      </c>
      <c r="E213" s="705"/>
      <c r="F213" s="250">
        <f t="shared" si="29"/>
        <v>125808</v>
      </c>
      <c r="G213" s="250">
        <f t="shared" si="29"/>
        <v>5481080</v>
      </c>
      <c r="H213" s="250">
        <f t="shared" si="29"/>
        <v>130000</v>
      </c>
      <c r="I213" s="250">
        <f t="shared" si="29"/>
        <v>5736888</v>
      </c>
      <c r="J213" s="222">
        <f t="shared" si="12"/>
        <v>1</v>
      </c>
      <c r="K213" s="245"/>
      <c r="L213" s="315">
        <f t="shared" si="30"/>
        <v>0</v>
      </c>
      <c r="M213" s="316">
        <f t="shared" si="30"/>
        <v>0</v>
      </c>
      <c r="N213" s="316">
        <f t="shared" si="30"/>
        <v>5736888</v>
      </c>
      <c r="O213" s="316">
        <f t="shared" si="30"/>
        <v>-5736888</v>
      </c>
      <c r="P213" s="245"/>
      <c r="Q213" s="315">
        <f t="shared" si="31"/>
        <v>0</v>
      </c>
      <c r="R213" s="315">
        <f t="shared" si="31"/>
        <v>0</v>
      </c>
      <c r="S213" s="315">
        <f t="shared" si="31"/>
        <v>5736888</v>
      </c>
      <c r="T213" s="315">
        <f t="shared" si="31"/>
        <v>-5736888</v>
      </c>
      <c r="U213" s="315">
        <f t="shared" si="31"/>
        <v>0</v>
      </c>
      <c r="V213" s="315">
        <f t="shared" si="31"/>
        <v>0</v>
      </c>
      <c r="W213" s="315">
        <f t="shared" si="31"/>
        <v>0</v>
      </c>
      <c r="X213" s="314">
        <f t="shared" si="17"/>
        <v>-5736888</v>
      </c>
    </row>
    <row r="214" spans="1:25" ht="19.5" thickBot="1">
      <c r="A214" s="261">
        <v>165</v>
      </c>
      <c r="B214" s="136"/>
      <c r="C214" s="137">
        <v>1030</v>
      </c>
      <c r="D214" s="145" t="s">
        <v>225</v>
      </c>
      <c r="E214" s="705"/>
      <c r="F214" s="250">
        <f t="shared" si="29"/>
        <v>192625</v>
      </c>
      <c r="G214" s="250">
        <f t="shared" si="29"/>
        <v>4828075</v>
      </c>
      <c r="H214" s="250">
        <f t="shared" si="29"/>
        <v>47600</v>
      </c>
      <c r="I214" s="250">
        <f t="shared" si="29"/>
        <v>5068300</v>
      </c>
      <c r="J214" s="222">
        <f t="shared" si="12"/>
        <v>1</v>
      </c>
      <c r="K214" s="245"/>
      <c r="L214" s="315">
        <f t="shared" si="30"/>
        <v>0</v>
      </c>
      <c r="M214" s="316">
        <f t="shared" si="30"/>
        <v>0</v>
      </c>
      <c r="N214" s="316">
        <f t="shared" si="30"/>
        <v>5068300</v>
      </c>
      <c r="O214" s="316">
        <f t="shared" si="30"/>
        <v>-5068300</v>
      </c>
      <c r="P214" s="245"/>
      <c r="Q214" s="315">
        <f t="shared" si="31"/>
        <v>0</v>
      </c>
      <c r="R214" s="315">
        <f t="shared" si="31"/>
        <v>0</v>
      </c>
      <c r="S214" s="315">
        <f t="shared" si="31"/>
        <v>5068300</v>
      </c>
      <c r="T214" s="315">
        <f t="shared" si="31"/>
        <v>-5068300</v>
      </c>
      <c r="U214" s="315">
        <f t="shared" si="31"/>
        <v>0</v>
      </c>
      <c r="V214" s="315">
        <f t="shared" si="31"/>
        <v>0</v>
      </c>
      <c r="W214" s="315">
        <f t="shared" si="31"/>
        <v>0</v>
      </c>
      <c r="X214" s="314">
        <f t="shared" si="17"/>
        <v>-5068300</v>
      </c>
    </row>
    <row r="215" spans="1:25" ht="19.5" thickBot="1">
      <c r="A215" s="261">
        <v>175</v>
      </c>
      <c r="B215" s="136"/>
      <c r="C215" s="164">
        <v>1051</v>
      </c>
      <c r="D215" s="167" t="s">
        <v>226</v>
      </c>
      <c r="E215" s="705"/>
      <c r="F215" s="250">
        <f t="shared" si="29"/>
        <v>18120</v>
      </c>
      <c r="G215" s="250">
        <f t="shared" si="29"/>
        <v>182740</v>
      </c>
      <c r="H215" s="250">
        <f t="shared" si="29"/>
        <v>20500</v>
      </c>
      <c r="I215" s="250">
        <f t="shared" si="29"/>
        <v>221360</v>
      </c>
      <c r="J215" s="222">
        <f t="shared" si="12"/>
        <v>1</v>
      </c>
      <c r="K215" s="245"/>
      <c r="L215" s="315">
        <f t="shared" si="30"/>
        <v>0</v>
      </c>
      <c r="M215" s="316">
        <f t="shared" si="30"/>
        <v>0</v>
      </c>
      <c r="N215" s="316">
        <f t="shared" si="30"/>
        <v>221360</v>
      </c>
      <c r="O215" s="316">
        <f t="shared" si="30"/>
        <v>-221360</v>
      </c>
      <c r="P215" s="245"/>
      <c r="Q215" s="775">
        <f t="shared" si="31"/>
        <v>0</v>
      </c>
      <c r="R215" s="775">
        <f t="shared" si="31"/>
        <v>0</v>
      </c>
      <c r="S215" s="775">
        <f t="shared" si="31"/>
        <v>0</v>
      </c>
      <c r="T215" s="775">
        <f t="shared" si="31"/>
        <v>0</v>
      </c>
      <c r="U215" s="775">
        <f t="shared" si="31"/>
        <v>0</v>
      </c>
      <c r="V215" s="775">
        <f t="shared" si="31"/>
        <v>0</v>
      </c>
      <c r="W215" s="775">
        <f t="shared" si="31"/>
        <v>0</v>
      </c>
      <c r="X215" s="314">
        <f t="shared" si="17"/>
        <v>0</v>
      </c>
    </row>
    <row r="216" spans="1:25" ht="19.5" thickBot="1">
      <c r="A216" s="261">
        <v>180</v>
      </c>
      <c r="B216" s="136"/>
      <c r="C216" s="137">
        <v>1052</v>
      </c>
      <c r="D216" s="145" t="s">
        <v>227</v>
      </c>
      <c r="E216" s="705"/>
      <c r="F216" s="250">
        <f t="shared" si="29"/>
        <v>5000</v>
      </c>
      <c r="G216" s="250">
        <f t="shared" si="29"/>
        <v>100000</v>
      </c>
      <c r="H216" s="250">
        <f t="shared" si="29"/>
        <v>0</v>
      </c>
      <c r="I216" s="250">
        <f t="shared" si="29"/>
        <v>105000</v>
      </c>
      <c r="J216" s="222">
        <f t="shared" si="12"/>
        <v>1</v>
      </c>
      <c r="K216" s="245"/>
      <c r="L216" s="315">
        <f t="shared" si="30"/>
        <v>0</v>
      </c>
      <c r="M216" s="316">
        <f t="shared" si="30"/>
        <v>0</v>
      </c>
      <c r="N216" s="316">
        <f t="shared" si="30"/>
        <v>105000</v>
      </c>
      <c r="O216" s="316">
        <f t="shared" si="30"/>
        <v>-105000</v>
      </c>
      <c r="P216" s="245"/>
      <c r="Q216" s="775">
        <f t="shared" si="31"/>
        <v>0</v>
      </c>
      <c r="R216" s="775">
        <f t="shared" si="31"/>
        <v>0</v>
      </c>
      <c r="S216" s="775">
        <f t="shared" si="31"/>
        <v>0</v>
      </c>
      <c r="T216" s="775">
        <f t="shared" si="31"/>
        <v>0</v>
      </c>
      <c r="U216" s="775">
        <f t="shared" si="31"/>
        <v>0</v>
      </c>
      <c r="V216" s="775">
        <f t="shared" si="31"/>
        <v>0</v>
      </c>
      <c r="W216" s="775">
        <f t="shared" si="31"/>
        <v>0</v>
      </c>
      <c r="X216" s="314">
        <f t="shared" si="17"/>
        <v>0</v>
      </c>
    </row>
    <row r="217" spans="1:25" ht="19.5" thickBot="1">
      <c r="A217" s="261">
        <v>185</v>
      </c>
      <c r="B217" s="136"/>
      <c r="C217" s="168">
        <v>1053</v>
      </c>
      <c r="D217" s="169" t="s">
        <v>1737</v>
      </c>
      <c r="E217" s="705"/>
      <c r="F217" s="250">
        <f t="shared" si="29"/>
        <v>0</v>
      </c>
      <c r="G217" s="250">
        <f t="shared" si="29"/>
        <v>0</v>
      </c>
      <c r="H217" s="250">
        <f t="shared" si="29"/>
        <v>0</v>
      </c>
      <c r="I217" s="250">
        <f t="shared" si="29"/>
        <v>0</v>
      </c>
      <c r="J217" s="222" t="str">
        <f t="shared" si="12"/>
        <v/>
      </c>
      <c r="K217" s="245"/>
      <c r="L217" s="315">
        <f t="shared" si="30"/>
        <v>0</v>
      </c>
      <c r="M217" s="316">
        <f t="shared" si="30"/>
        <v>0</v>
      </c>
      <c r="N217" s="316">
        <f t="shared" si="30"/>
        <v>0</v>
      </c>
      <c r="O217" s="316">
        <f t="shared" si="30"/>
        <v>0</v>
      </c>
      <c r="P217" s="245"/>
      <c r="Q217" s="775">
        <f t="shared" ref="Q217:W223" si="32">SUMIF($C$609:$C$12314,$C217,Q$609:Q$12314)</f>
        <v>0</v>
      </c>
      <c r="R217" s="775">
        <f t="shared" si="32"/>
        <v>0</v>
      </c>
      <c r="S217" s="775">
        <f t="shared" si="32"/>
        <v>0</v>
      </c>
      <c r="T217" s="775">
        <f t="shared" si="32"/>
        <v>0</v>
      </c>
      <c r="U217" s="775">
        <f t="shared" si="32"/>
        <v>0</v>
      </c>
      <c r="V217" s="775">
        <f t="shared" si="32"/>
        <v>0</v>
      </c>
      <c r="W217" s="775">
        <f t="shared" si="32"/>
        <v>0</v>
      </c>
      <c r="X217" s="314">
        <f t="shared" si="17"/>
        <v>0</v>
      </c>
    </row>
    <row r="218" spans="1:25" ht="19.5" thickBot="1">
      <c r="A218" s="261">
        <v>190</v>
      </c>
      <c r="B218" s="136"/>
      <c r="C218" s="137">
        <v>1062</v>
      </c>
      <c r="D218" s="139" t="s">
        <v>228</v>
      </c>
      <c r="E218" s="705"/>
      <c r="F218" s="250">
        <f t="shared" si="29"/>
        <v>9440</v>
      </c>
      <c r="G218" s="250">
        <f t="shared" si="29"/>
        <v>109200</v>
      </c>
      <c r="H218" s="250">
        <f t="shared" si="29"/>
        <v>5200</v>
      </c>
      <c r="I218" s="250">
        <f t="shared" si="29"/>
        <v>123840</v>
      </c>
      <c r="J218" s="222">
        <f t="shared" si="12"/>
        <v>1</v>
      </c>
      <c r="K218" s="245"/>
      <c r="L218" s="315">
        <f t="shared" si="30"/>
        <v>0</v>
      </c>
      <c r="M218" s="316">
        <f t="shared" si="30"/>
        <v>0</v>
      </c>
      <c r="N218" s="316">
        <f t="shared" si="30"/>
        <v>123840</v>
      </c>
      <c r="O218" s="316">
        <f t="shared" si="30"/>
        <v>-123840</v>
      </c>
      <c r="P218" s="245"/>
      <c r="Q218" s="315">
        <f t="shared" si="32"/>
        <v>0</v>
      </c>
      <c r="R218" s="315">
        <f t="shared" si="32"/>
        <v>0</v>
      </c>
      <c r="S218" s="315">
        <f t="shared" si="32"/>
        <v>123840</v>
      </c>
      <c r="T218" s="315">
        <f t="shared" si="32"/>
        <v>-123840</v>
      </c>
      <c r="U218" s="315">
        <f t="shared" si="32"/>
        <v>0</v>
      </c>
      <c r="V218" s="315">
        <f t="shared" si="32"/>
        <v>0</v>
      </c>
      <c r="W218" s="315">
        <f t="shared" si="32"/>
        <v>0</v>
      </c>
      <c r="X218" s="314">
        <f t="shared" si="17"/>
        <v>-123840</v>
      </c>
    </row>
    <row r="219" spans="1:25" ht="19.5" thickBot="1">
      <c r="A219" s="261">
        <v>200</v>
      </c>
      <c r="B219" s="136"/>
      <c r="C219" s="168">
        <v>1063</v>
      </c>
      <c r="D219" s="170" t="s">
        <v>1502</v>
      </c>
      <c r="E219" s="705"/>
      <c r="F219" s="250">
        <f t="shared" si="29"/>
        <v>0</v>
      </c>
      <c r="G219" s="250">
        <f t="shared" si="29"/>
        <v>0</v>
      </c>
      <c r="H219" s="250">
        <f t="shared" si="29"/>
        <v>0</v>
      </c>
      <c r="I219" s="250">
        <f t="shared" si="29"/>
        <v>0</v>
      </c>
      <c r="J219" s="222" t="str">
        <f t="shared" si="12"/>
        <v/>
      </c>
      <c r="K219" s="245"/>
      <c r="L219" s="315">
        <f t="shared" si="30"/>
        <v>0</v>
      </c>
      <c r="M219" s="316">
        <f t="shared" si="30"/>
        <v>0</v>
      </c>
      <c r="N219" s="316">
        <f t="shared" si="30"/>
        <v>0</v>
      </c>
      <c r="O219" s="316">
        <f t="shared" si="30"/>
        <v>0</v>
      </c>
      <c r="P219" s="245"/>
      <c r="Q219" s="315">
        <f t="shared" si="32"/>
        <v>0</v>
      </c>
      <c r="R219" s="315">
        <f t="shared" si="32"/>
        <v>0</v>
      </c>
      <c r="S219" s="315">
        <f t="shared" si="32"/>
        <v>0</v>
      </c>
      <c r="T219" s="315">
        <f t="shared" si="32"/>
        <v>0</v>
      </c>
      <c r="U219" s="315">
        <f t="shared" si="32"/>
        <v>0</v>
      </c>
      <c r="V219" s="315">
        <f t="shared" si="32"/>
        <v>0</v>
      </c>
      <c r="W219" s="315">
        <f t="shared" si="32"/>
        <v>0</v>
      </c>
      <c r="X219" s="314">
        <f>T219-U219-V219-W219</f>
        <v>0</v>
      </c>
    </row>
    <row r="220" spans="1:25" ht="19.5" thickBot="1">
      <c r="A220" s="261">
        <v>200</v>
      </c>
      <c r="B220" s="136"/>
      <c r="C220" s="168">
        <v>1069</v>
      </c>
      <c r="D220" s="170" t="s">
        <v>230</v>
      </c>
      <c r="E220" s="705"/>
      <c r="F220" s="250">
        <f t="shared" si="29"/>
        <v>0</v>
      </c>
      <c r="G220" s="250">
        <f t="shared" si="29"/>
        <v>0</v>
      </c>
      <c r="H220" s="250">
        <f t="shared" si="29"/>
        <v>0</v>
      </c>
      <c r="I220" s="250">
        <f t="shared" si="29"/>
        <v>0</v>
      </c>
      <c r="J220" s="222" t="str">
        <f t="shared" si="12"/>
        <v/>
      </c>
      <c r="K220" s="245"/>
      <c r="L220" s="315">
        <f t="shared" si="30"/>
        <v>0</v>
      </c>
      <c r="M220" s="316">
        <f t="shared" si="30"/>
        <v>0</v>
      </c>
      <c r="N220" s="316">
        <f t="shared" si="30"/>
        <v>0</v>
      </c>
      <c r="O220" s="316">
        <f t="shared" si="30"/>
        <v>0</v>
      </c>
      <c r="P220" s="245"/>
      <c r="Q220" s="315">
        <f t="shared" si="32"/>
        <v>0</v>
      </c>
      <c r="R220" s="315">
        <f t="shared" si="32"/>
        <v>0</v>
      </c>
      <c r="S220" s="315">
        <f t="shared" si="32"/>
        <v>0</v>
      </c>
      <c r="T220" s="315">
        <f t="shared" si="32"/>
        <v>0</v>
      </c>
      <c r="U220" s="315">
        <f t="shared" si="32"/>
        <v>0</v>
      </c>
      <c r="V220" s="315">
        <f t="shared" si="32"/>
        <v>0</v>
      </c>
      <c r="W220" s="315">
        <f t="shared" si="32"/>
        <v>0</v>
      </c>
      <c r="X220" s="314">
        <f t="shared" si="17"/>
        <v>0</v>
      </c>
    </row>
    <row r="221" spans="1:25" ht="32.25" thickBot="1">
      <c r="A221" s="261">
        <v>205</v>
      </c>
      <c r="B221" s="140"/>
      <c r="C221" s="137">
        <v>1091</v>
      </c>
      <c r="D221" s="145" t="s">
        <v>231</v>
      </c>
      <c r="E221" s="705"/>
      <c r="F221" s="250">
        <f t="shared" si="29"/>
        <v>0</v>
      </c>
      <c r="G221" s="250">
        <f t="shared" si="29"/>
        <v>0</v>
      </c>
      <c r="H221" s="250">
        <f t="shared" si="29"/>
        <v>0</v>
      </c>
      <c r="I221" s="250">
        <f t="shared" si="29"/>
        <v>0</v>
      </c>
      <c r="J221" s="222" t="str">
        <f t="shared" si="12"/>
        <v/>
      </c>
      <c r="K221" s="245"/>
      <c r="L221" s="315">
        <f t="shared" si="30"/>
        <v>0</v>
      </c>
      <c r="M221" s="316">
        <f t="shared" si="30"/>
        <v>0</v>
      </c>
      <c r="N221" s="316">
        <f t="shared" si="30"/>
        <v>0</v>
      </c>
      <c r="O221" s="316">
        <f t="shared" si="30"/>
        <v>0</v>
      </c>
      <c r="P221" s="245"/>
      <c r="Q221" s="315">
        <f t="shared" si="32"/>
        <v>0</v>
      </c>
      <c r="R221" s="315">
        <f t="shared" si="32"/>
        <v>0</v>
      </c>
      <c r="S221" s="315">
        <f t="shared" si="32"/>
        <v>0</v>
      </c>
      <c r="T221" s="315">
        <f t="shared" si="32"/>
        <v>0</v>
      </c>
      <c r="U221" s="315">
        <f t="shared" si="32"/>
        <v>0</v>
      </c>
      <c r="V221" s="315">
        <f t="shared" si="32"/>
        <v>0</v>
      </c>
      <c r="W221" s="315">
        <f t="shared" si="32"/>
        <v>0</v>
      </c>
      <c r="X221" s="314">
        <f t="shared" si="17"/>
        <v>0</v>
      </c>
    </row>
    <row r="222" spans="1:25" ht="19.5" thickBot="1">
      <c r="A222" s="261">
        <v>210</v>
      </c>
      <c r="B222" s="136"/>
      <c r="C222" s="137">
        <v>1092</v>
      </c>
      <c r="D222" s="145" t="s">
        <v>364</v>
      </c>
      <c r="E222" s="705"/>
      <c r="F222" s="250">
        <f t="shared" si="29"/>
        <v>0</v>
      </c>
      <c r="G222" s="250">
        <f t="shared" si="29"/>
        <v>85000</v>
      </c>
      <c r="H222" s="250">
        <f t="shared" si="29"/>
        <v>0</v>
      </c>
      <c r="I222" s="250">
        <f t="shared" si="29"/>
        <v>85000</v>
      </c>
      <c r="J222" s="222">
        <f t="shared" si="12"/>
        <v>1</v>
      </c>
      <c r="K222" s="245"/>
      <c r="L222" s="315">
        <f t="shared" si="30"/>
        <v>0</v>
      </c>
      <c r="M222" s="316">
        <f t="shared" si="30"/>
        <v>0</v>
      </c>
      <c r="N222" s="316">
        <f t="shared" si="30"/>
        <v>85000</v>
      </c>
      <c r="O222" s="316">
        <f t="shared" si="30"/>
        <v>-85000</v>
      </c>
      <c r="P222" s="245"/>
      <c r="Q222" s="775">
        <f t="shared" si="32"/>
        <v>0</v>
      </c>
      <c r="R222" s="775">
        <f t="shared" si="32"/>
        <v>0</v>
      </c>
      <c r="S222" s="775">
        <f t="shared" si="32"/>
        <v>0</v>
      </c>
      <c r="T222" s="775">
        <f t="shared" si="32"/>
        <v>0</v>
      </c>
      <c r="U222" s="775">
        <f t="shared" si="32"/>
        <v>0</v>
      </c>
      <c r="V222" s="775">
        <f t="shared" si="32"/>
        <v>0</v>
      </c>
      <c r="W222" s="775">
        <f t="shared" si="32"/>
        <v>0</v>
      </c>
      <c r="X222" s="314">
        <f t="shared" si="17"/>
        <v>0</v>
      </c>
    </row>
    <row r="223" spans="1:25" ht="19.5" thickBot="1">
      <c r="A223" s="261">
        <v>215</v>
      </c>
      <c r="B223" s="136"/>
      <c r="C223" s="142">
        <v>1098</v>
      </c>
      <c r="D223" s="146" t="s">
        <v>232</v>
      </c>
      <c r="E223" s="705"/>
      <c r="F223" s="250">
        <f t="shared" si="29"/>
        <v>113329</v>
      </c>
      <c r="G223" s="250">
        <f t="shared" si="29"/>
        <v>183800</v>
      </c>
      <c r="H223" s="250">
        <f t="shared" si="29"/>
        <v>0</v>
      </c>
      <c r="I223" s="250">
        <f t="shared" si="29"/>
        <v>297129</v>
      </c>
      <c r="J223" s="222">
        <f t="shared" si="12"/>
        <v>1</v>
      </c>
      <c r="K223" s="245"/>
      <c r="L223" s="315">
        <f t="shared" si="30"/>
        <v>0</v>
      </c>
      <c r="M223" s="316">
        <f t="shared" si="30"/>
        <v>0</v>
      </c>
      <c r="N223" s="316">
        <f t="shared" si="30"/>
        <v>297129</v>
      </c>
      <c r="O223" s="316">
        <f t="shared" si="30"/>
        <v>-297129</v>
      </c>
      <c r="P223" s="245"/>
      <c r="Q223" s="315">
        <f t="shared" si="32"/>
        <v>0</v>
      </c>
      <c r="R223" s="315">
        <f t="shared" si="32"/>
        <v>0</v>
      </c>
      <c r="S223" s="315">
        <f t="shared" si="32"/>
        <v>297129</v>
      </c>
      <c r="T223" s="315">
        <f t="shared" si="32"/>
        <v>-297129</v>
      </c>
      <c r="U223" s="315">
        <f t="shared" si="32"/>
        <v>0</v>
      </c>
      <c r="V223" s="315">
        <f t="shared" si="32"/>
        <v>0</v>
      </c>
      <c r="W223" s="315">
        <f t="shared" si="32"/>
        <v>0</v>
      </c>
      <c r="X223" s="314">
        <f t="shared" si="17"/>
        <v>-297129</v>
      </c>
    </row>
    <row r="224" spans="1:25" s="248" customFormat="1" ht="19.5" customHeight="1" thickBot="1">
      <c r="A224" s="260">
        <v>220</v>
      </c>
      <c r="B224" s="709">
        <v>1900</v>
      </c>
      <c r="C224" s="886" t="s">
        <v>296</v>
      </c>
      <c r="D224" s="886"/>
      <c r="E224" s="710"/>
      <c r="F224" s="710">
        <f>SUMIF($B$609:$B$12314,$B224,F$609:F$12314)</f>
        <v>0</v>
      </c>
      <c r="G224" s="710">
        <f>SUMIF($B$609:$B$12314,$B224,G$609:G$12314)</f>
        <v>208900</v>
      </c>
      <c r="H224" s="710">
        <f>SUMIF($B$609:$B$12314,$B224,H$609:H$12314)</f>
        <v>10600</v>
      </c>
      <c r="I224" s="710">
        <f>SUMIF($B$609:$B$12314,$B224,I$609:I$12314)</f>
        <v>219500</v>
      </c>
      <c r="J224" s="222">
        <f t="shared" si="12"/>
        <v>1</v>
      </c>
      <c r="K224" s="245"/>
      <c r="L224" s="317">
        <f>SUMIF($B$609:$B$12314,$B224,L$609:L$12314)</f>
        <v>0</v>
      </c>
      <c r="M224" s="318">
        <f>SUMIF($B$609:$B$12314,$B224,M$609:M$12314)</f>
        <v>0</v>
      </c>
      <c r="N224" s="318">
        <f>SUMIF($B$609:$B$12314,$B224,N$609:N$12314)</f>
        <v>219500</v>
      </c>
      <c r="O224" s="318">
        <f>SUMIF($B$609:$B$12314,$B224,O$609:O$12314)</f>
        <v>-219500</v>
      </c>
      <c r="P224" s="245"/>
      <c r="Q224" s="777">
        <f t="shared" ref="Q224:W224" si="33">SUMIF($B$609:$B$12314,$B224,Q$609:Q$12314)</f>
        <v>0</v>
      </c>
      <c r="R224" s="777">
        <f t="shared" si="33"/>
        <v>0</v>
      </c>
      <c r="S224" s="777">
        <f t="shared" si="33"/>
        <v>0</v>
      </c>
      <c r="T224" s="777">
        <f t="shared" si="33"/>
        <v>0</v>
      </c>
      <c r="U224" s="777">
        <f t="shared" si="33"/>
        <v>0</v>
      </c>
      <c r="V224" s="777">
        <f t="shared" si="33"/>
        <v>0</v>
      </c>
      <c r="W224" s="777">
        <f t="shared" si="33"/>
        <v>0</v>
      </c>
      <c r="X224" s="314">
        <f>T224-U224-V224-W224</f>
        <v>0</v>
      </c>
      <c r="Y224" s="216"/>
    </row>
    <row r="225" spans="1:25" ht="32.25" thickBot="1">
      <c r="A225" s="261">
        <v>225</v>
      </c>
      <c r="B225" s="136"/>
      <c r="C225" s="144">
        <v>1901</v>
      </c>
      <c r="D225" s="147" t="s">
        <v>297</v>
      </c>
      <c r="E225" s="705"/>
      <c r="F225" s="250">
        <f t="shared" ref="F225:I227" si="34">SUMIF($C$609:$C$12314,$C225,F$609:F$12314)</f>
        <v>0</v>
      </c>
      <c r="G225" s="250">
        <f t="shared" si="34"/>
        <v>113000</v>
      </c>
      <c r="H225" s="250">
        <f t="shared" si="34"/>
        <v>100</v>
      </c>
      <c r="I225" s="250">
        <f t="shared" si="34"/>
        <v>113100</v>
      </c>
      <c r="J225" s="222">
        <f t="shared" si="12"/>
        <v>1</v>
      </c>
      <c r="K225" s="245"/>
      <c r="L225" s="315">
        <f t="shared" ref="L225:O227" si="35">SUMIF($C$609:$C$12314,$C225,L$609:L$12314)</f>
        <v>0</v>
      </c>
      <c r="M225" s="316">
        <f t="shared" si="35"/>
        <v>0</v>
      </c>
      <c r="N225" s="316">
        <f t="shared" si="35"/>
        <v>113100</v>
      </c>
      <c r="O225" s="316">
        <f t="shared" si="35"/>
        <v>-113100</v>
      </c>
      <c r="P225" s="245"/>
      <c r="Q225" s="775">
        <f t="shared" ref="Q225:W227" si="36">SUMIF($C$609:$C$12314,$C225,Q$609:Q$12314)</f>
        <v>0</v>
      </c>
      <c r="R225" s="775">
        <f t="shared" si="36"/>
        <v>0</v>
      </c>
      <c r="S225" s="775">
        <f t="shared" si="36"/>
        <v>0</v>
      </c>
      <c r="T225" s="775">
        <f t="shared" si="36"/>
        <v>0</v>
      </c>
      <c r="U225" s="775">
        <f t="shared" si="36"/>
        <v>0</v>
      </c>
      <c r="V225" s="775">
        <f t="shared" si="36"/>
        <v>0</v>
      </c>
      <c r="W225" s="775">
        <f t="shared" si="36"/>
        <v>0</v>
      </c>
      <c r="X225" s="314">
        <f>T225-U225-V225-W225</f>
        <v>0</v>
      </c>
    </row>
    <row r="226" spans="1:25" ht="31.5" customHeight="1" thickBot="1">
      <c r="A226" s="261">
        <v>230</v>
      </c>
      <c r="B226" s="171"/>
      <c r="C226" s="137">
        <v>1981</v>
      </c>
      <c r="D226" s="159" t="s">
        <v>298</v>
      </c>
      <c r="E226" s="705"/>
      <c r="F226" s="250">
        <f t="shared" si="34"/>
        <v>0</v>
      </c>
      <c r="G226" s="250">
        <f t="shared" si="34"/>
        <v>94900</v>
      </c>
      <c r="H226" s="250">
        <f t="shared" si="34"/>
        <v>10500</v>
      </c>
      <c r="I226" s="250">
        <f t="shared" si="34"/>
        <v>105400</v>
      </c>
      <c r="J226" s="222">
        <f t="shared" si="12"/>
        <v>1</v>
      </c>
      <c r="K226" s="245"/>
      <c r="L226" s="315">
        <f t="shared" si="35"/>
        <v>0</v>
      </c>
      <c r="M226" s="316">
        <f t="shared" si="35"/>
        <v>0</v>
      </c>
      <c r="N226" s="316">
        <f t="shared" si="35"/>
        <v>105400</v>
      </c>
      <c r="O226" s="316">
        <f t="shared" si="35"/>
        <v>-105400</v>
      </c>
      <c r="P226" s="245"/>
      <c r="Q226" s="775">
        <f t="shared" si="36"/>
        <v>0</v>
      </c>
      <c r="R226" s="775">
        <f t="shared" si="36"/>
        <v>0</v>
      </c>
      <c r="S226" s="775">
        <f t="shared" si="36"/>
        <v>0</v>
      </c>
      <c r="T226" s="775">
        <f t="shared" si="36"/>
        <v>0</v>
      </c>
      <c r="U226" s="775">
        <f t="shared" si="36"/>
        <v>0</v>
      </c>
      <c r="V226" s="775">
        <f t="shared" si="36"/>
        <v>0</v>
      </c>
      <c r="W226" s="775">
        <f t="shared" si="36"/>
        <v>0</v>
      </c>
      <c r="X226" s="314">
        <f>T226-U226-V226-W226</f>
        <v>0</v>
      </c>
      <c r="Y226" s="248"/>
    </row>
    <row r="227" spans="1:25" ht="29.25" customHeight="1" thickBot="1">
      <c r="A227" s="261">
        <v>245</v>
      </c>
      <c r="B227" s="136"/>
      <c r="C227" s="142">
        <v>1991</v>
      </c>
      <c r="D227" s="154" t="s">
        <v>299</v>
      </c>
      <c r="E227" s="705"/>
      <c r="F227" s="250">
        <f t="shared" si="34"/>
        <v>0</v>
      </c>
      <c r="G227" s="250">
        <f t="shared" si="34"/>
        <v>1000</v>
      </c>
      <c r="H227" s="250">
        <f t="shared" si="34"/>
        <v>0</v>
      </c>
      <c r="I227" s="250">
        <f t="shared" si="34"/>
        <v>1000</v>
      </c>
      <c r="J227" s="222">
        <f t="shared" si="12"/>
        <v>1</v>
      </c>
      <c r="K227" s="245"/>
      <c r="L227" s="315">
        <f t="shared" si="35"/>
        <v>0</v>
      </c>
      <c r="M227" s="316">
        <f t="shared" si="35"/>
        <v>0</v>
      </c>
      <c r="N227" s="316">
        <f t="shared" si="35"/>
        <v>1000</v>
      </c>
      <c r="O227" s="316">
        <f t="shared" si="35"/>
        <v>-1000</v>
      </c>
      <c r="P227" s="245"/>
      <c r="Q227" s="775">
        <f t="shared" si="36"/>
        <v>0</v>
      </c>
      <c r="R227" s="775">
        <f t="shared" si="36"/>
        <v>0</v>
      </c>
      <c r="S227" s="775">
        <f t="shared" si="36"/>
        <v>0</v>
      </c>
      <c r="T227" s="775">
        <f t="shared" si="36"/>
        <v>0</v>
      </c>
      <c r="U227" s="775">
        <f t="shared" si="36"/>
        <v>0</v>
      </c>
      <c r="V227" s="775">
        <f t="shared" si="36"/>
        <v>0</v>
      </c>
      <c r="W227" s="775">
        <f t="shared" si="36"/>
        <v>0</v>
      </c>
      <c r="X227" s="314">
        <f>T227-U227-V227-W227</f>
        <v>0</v>
      </c>
    </row>
    <row r="228" spans="1:25" s="248" customFormat="1" ht="19.5" customHeight="1" thickBot="1">
      <c r="A228" s="260">
        <v>220</v>
      </c>
      <c r="B228" s="709">
        <v>2100</v>
      </c>
      <c r="C228" s="886" t="s">
        <v>1106</v>
      </c>
      <c r="D228" s="886"/>
      <c r="E228" s="710"/>
      <c r="F228" s="710">
        <f>SUMIF($B$609:$B$12314,$B228,F$609:F$12314)</f>
        <v>0</v>
      </c>
      <c r="G228" s="710">
        <f>SUMIF($B$609:$B$12314,$B228,G$609:G$12314)</f>
        <v>0</v>
      </c>
      <c r="H228" s="710">
        <f>SUMIF($B$609:$B$12314,$B228,H$609:H$12314)</f>
        <v>0</v>
      </c>
      <c r="I228" s="710">
        <f>SUMIF($B$609:$B$12314,$B228,I$609:I$12314)</f>
        <v>0</v>
      </c>
      <c r="J228" s="222" t="str">
        <f t="shared" si="12"/>
        <v/>
      </c>
      <c r="K228" s="245"/>
      <c r="L228" s="317">
        <f>SUMIF($B$609:$B$12314,$B228,L$609:L$12314)</f>
        <v>0</v>
      </c>
      <c r="M228" s="318">
        <f>SUMIF($B$609:$B$12314,$B228,M$609:M$12314)</f>
        <v>0</v>
      </c>
      <c r="N228" s="318">
        <f>SUMIF($B$609:$B$12314,$B228,N$609:N$12314)</f>
        <v>0</v>
      </c>
      <c r="O228" s="318">
        <f>SUMIF($B$609:$B$12314,$B228,O$609:O$12314)</f>
        <v>0</v>
      </c>
      <c r="P228" s="245"/>
      <c r="Q228" s="777">
        <f t="shared" ref="Q228:W228" si="37">SUMIF($B$609:$B$12314,$B228,Q$609:Q$12314)</f>
        <v>0</v>
      </c>
      <c r="R228" s="777">
        <f t="shared" si="37"/>
        <v>0</v>
      </c>
      <c r="S228" s="777">
        <f t="shared" si="37"/>
        <v>0</v>
      </c>
      <c r="T228" s="777">
        <f t="shared" si="37"/>
        <v>0</v>
      </c>
      <c r="U228" s="777">
        <f t="shared" si="37"/>
        <v>0</v>
      </c>
      <c r="V228" s="777">
        <f t="shared" si="37"/>
        <v>0</v>
      </c>
      <c r="W228" s="777">
        <f t="shared" si="37"/>
        <v>0</v>
      </c>
      <c r="X228" s="314">
        <f t="shared" si="17"/>
        <v>0</v>
      </c>
      <c r="Y228" s="216"/>
    </row>
    <row r="229" spans="1:25" ht="19.5" thickBot="1">
      <c r="A229" s="261">
        <v>225</v>
      </c>
      <c r="B229" s="136"/>
      <c r="C229" s="144">
        <v>2110</v>
      </c>
      <c r="D229" s="147" t="s">
        <v>233</v>
      </c>
      <c r="E229" s="705"/>
      <c r="F229" s="250">
        <f t="shared" ref="F229:I233" si="38">SUMIF($C$609:$C$12314,$C229,F$609:F$12314)</f>
        <v>0</v>
      </c>
      <c r="G229" s="250">
        <f t="shared" si="38"/>
        <v>0</v>
      </c>
      <c r="H229" s="250">
        <f t="shared" si="38"/>
        <v>0</v>
      </c>
      <c r="I229" s="250">
        <f t="shared" si="38"/>
        <v>0</v>
      </c>
      <c r="J229" s="222" t="str">
        <f t="shared" si="12"/>
        <v/>
      </c>
      <c r="K229" s="245"/>
      <c r="L229" s="315">
        <f t="shared" ref="L229:O233" si="39">SUMIF($C$609:$C$12314,$C229,L$609:L$12314)</f>
        <v>0</v>
      </c>
      <c r="M229" s="316">
        <f t="shared" si="39"/>
        <v>0</v>
      </c>
      <c r="N229" s="316">
        <f t="shared" si="39"/>
        <v>0</v>
      </c>
      <c r="O229" s="316">
        <f t="shared" si="39"/>
        <v>0</v>
      </c>
      <c r="P229" s="245"/>
      <c r="Q229" s="775">
        <f t="shared" ref="Q229:W233" si="40">SUMIF($C$609:$C$12314,$C229,Q$609:Q$12314)</f>
        <v>0</v>
      </c>
      <c r="R229" s="775">
        <f t="shared" si="40"/>
        <v>0</v>
      </c>
      <c r="S229" s="775">
        <f t="shared" si="40"/>
        <v>0</v>
      </c>
      <c r="T229" s="775">
        <f t="shared" si="40"/>
        <v>0</v>
      </c>
      <c r="U229" s="775">
        <f t="shared" si="40"/>
        <v>0</v>
      </c>
      <c r="V229" s="775">
        <f t="shared" si="40"/>
        <v>0</v>
      </c>
      <c r="W229" s="775">
        <f t="shared" si="40"/>
        <v>0</v>
      </c>
      <c r="X229" s="314">
        <f t="shared" si="17"/>
        <v>0</v>
      </c>
    </row>
    <row r="230" spans="1:25" ht="19.5" thickBot="1">
      <c r="A230" s="261">
        <v>230</v>
      </c>
      <c r="B230" s="171"/>
      <c r="C230" s="137">
        <v>2120</v>
      </c>
      <c r="D230" s="159" t="s">
        <v>234</v>
      </c>
      <c r="E230" s="705"/>
      <c r="F230" s="250">
        <f t="shared" si="38"/>
        <v>0</v>
      </c>
      <c r="G230" s="250">
        <f t="shared" si="38"/>
        <v>0</v>
      </c>
      <c r="H230" s="250">
        <f t="shared" si="38"/>
        <v>0</v>
      </c>
      <c r="I230" s="250">
        <f t="shared" si="38"/>
        <v>0</v>
      </c>
      <c r="J230" s="222" t="str">
        <f t="shared" si="12"/>
        <v/>
      </c>
      <c r="K230" s="245"/>
      <c r="L230" s="315">
        <f t="shared" si="39"/>
        <v>0</v>
      </c>
      <c r="M230" s="316">
        <f t="shared" si="39"/>
        <v>0</v>
      </c>
      <c r="N230" s="316">
        <f t="shared" si="39"/>
        <v>0</v>
      </c>
      <c r="O230" s="316">
        <f t="shared" si="39"/>
        <v>0</v>
      </c>
      <c r="P230" s="245"/>
      <c r="Q230" s="775">
        <f t="shared" si="40"/>
        <v>0</v>
      </c>
      <c r="R230" s="775">
        <f t="shared" si="40"/>
        <v>0</v>
      </c>
      <c r="S230" s="775">
        <f t="shared" si="40"/>
        <v>0</v>
      </c>
      <c r="T230" s="775">
        <f t="shared" si="40"/>
        <v>0</v>
      </c>
      <c r="U230" s="775">
        <f t="shared" si="40"/>
        <v>0</v>
      </c>
      <c r="V230" s="775">
        <f t="shared" si="40"/>
        <v>0</v>
      </c>
      <c r="W230" s="775">
        <f t="shared" si="40"/>
        <v>0</v>
      </c>
      <c r="X230" s="314">
        <f t="shared" si="17"/>
        <v>0</v>
      </c>
      <c r="Y230" s="248"/>
    </row>
    <row r="231" spans="1:25" ht="23.25" customHeight="1" thickBot="1">
      <c r="A231" s="261">
        <v>235</v>
      </c>
      <c r="B231" s="171"/>
      <c r="C231" s="137">
        <v>2125</v>
      </c>
      <c r="D231" s="159" t="s">
        <v>235</v>
      </c>
      <c r="E231" s="705"/>
      <c r="F231" s="250">
        <f t="shared" si="38"/>
        <v>0</v>
      </c>
      <c r="G231" s="250">
        <f t="shared" si="38"/>
        <v>0</v>
      </c>
      <c r="H231" s="250">
        <f t="shared" si="38"/>
        <v>0</v>
      </c>
      <c r="I231" s="250">
        <f t="shared" si="38"/>
        <v>0</v>
      </c>
      <c r="J231" s="222" t="str">
        <f t="shared" si="12"/>
        <v/>
      </c>
      <c r="K231" s="245"/>
      <c r="L231" s="315">
        <f t="shared" si="39"/>
        <v>0</v>
      </c>
      <c r="M231" s="316">
        <f t="shared" si="39"/>
        <v>0</v>
      </c>
      <c r="N231" s="316">
        <f t="shared" si="39"/>
        <v>0</v>
      </c>
      <c r="O231" s="316">
        <f t="shared" si="39"/>
        <v>0</v>
      </c>
      <c r="P231" s="245"/>
      <c r="Q231" s="775">
        <f t="shared" si="40"/>
        <v>0</v>
      </c>
      <c r="R231" s="775">
        <f t="shared" si="40"/>
        <v>0</v>
      </c>
      <c r="S231" s="775">
        <f t="shared" si="40"/>
        <v>0</v>
      </c>
      <c r="T231" s="775">
        <f t="shared" si="40"/>
        <v>0</v>
      </c>
      <c r="U231" s="775">
        <f t="shared" si="40"/>
        <v>0</v>
      </c>
      <c r="V231" s="775">
        <f t="shared" si="40"/>
        <v>0</v>
      </c>
      <c r="W231" s="775">
        <f t="shared" si="40"/>
        <v>0</v>
      </c>
      <c r="X231" s="314">
        <f t="shared" si="17"/>
        <v>0</v>
      </c>
    </row>
    <row r="232" spans="1:25" ht="22.5" customHeight="1" thickBot="1">
      <c r="A232" s="261">
        <v>240</v>
      </c>
      <c r="B232" s="143"/>
      <c r="C232" s="137">
        <v>2140</v>
      </c>
      <c r="D232" s="159" t="s">
        <v>236</v>
      </c>
      <c r="E232" s="705"/>
      <c r="F232" s="250">
        <f t="shared" si="38"/>
        <v>0</v>
      </c>
      <c r="G232" s="250">
        <f t="shared" si="38"/>
        <v>0</v>
      </c>
      <c r="H232" s="250">
        <f t="shared" si="38"/>
        <v>0</v>
      </c>
      <c r="I232" s="250">
        <f t="shared" si="38"/>
        <v>0</v>
      </c>
      <c r="J232" s="222" t="str">
        <f t="shared" si="12"/>
        <v/>
      </c>
      <c r="K232" s="245"/>
      <c r="L232" s="315">
        <f t="shared" si="39"/>
        <v>0</v>
      </c>
      <c r="M232" s="316">
        <f t="shared" si="39"/>
        <v>0</v>
      </c>
      <c r="N232" s="316">
        <f t="shared" si="39"/>
        <v>0</v>
      </c>
      <c r="O232" s="316">
        <f t="shared" si="39"/>
        <v>0</v>
      </c>
      <c r="P232" s="245"/>
      <c r="Q232" s="775">
        <f t="shared" si="40"/>
        <v>0</v>
      </c>
      <c r="R232" s="775">
        <f t="shared" si="40"/>
        <v>0</v>
      </c>
      <c r="S232" s="775">
        <f t="shared" si="40"/>
        <v>0</v>
      </c>
      <c r="T232" s="775">
        <f t="shared" si="40"/>
        <v>0</v>
      </c>
      <c r="U232" s="775">
        <f t="shared" si="40"/>
        <v>0</v>
      </c>
      <c r="V232" s="775">
        <f t="shared" si="40"/>
        <v>0</v>
      </c>
      <c r="W232" s="775">
        <f t="shared" si="40"/>
        <v>0</v>
      </c>
      <c r="X232" s="314">
        <f t="shared" si="17"/>
        <v>0</v>
      </c>
    </row>
    <row r="233" spans="1:25" ht="23.25" customHeight="1" thickBot="1">
      <c r="A233" s="261">
        <v>245</v>
      </c>
      <c r="B233" s="136"/>
      <c r="C233" s="142">
        <v>2190</v>
      </c>
      <c r="D233" s="154" t="s">
        <v>237</v>
      </c>
      <c r="E233" s="705"/>
      <c r="F233" s="250">
        <f t="shared" si="38"/>
        <v>0</v>
      </c>
      <c r="G233" s="250">
        <f t="shared" si="38"/>
        <v>0</v>
      </c>
      <c r="H233" s="250">
        <f t="shared" si="38"/>
        <v>0</v>
      </c>
      <c r="I233" s="250">
        <f t="shared" si="38"/>
        <v>0</v>
      </c>
      <c r="J233" s="222" t="str">
        <f t="shared" si="12"/>
        <v/>
      </c>
      <c r="K233" s="245"/>
      <c r="L233" s="315">
        <f t="shared" si="39"/>
        <v>0</v>
      </c>
      <c r="M233" s="316">
        <f t="shared" si="39"/>
        <v>0</v>
      </c>
      <c r="N233" s="316">
        <f t="shared" si="39"/>
        <v>0</v>
      </c>
      <c r="O233" s="316">
        <f t="shared" si="39"/>
        <v>0</v>
      </c>
      <c r="P233" s="245"/>
      <c r="Q233" s="775">
        <f t="shared" si="40"/>
        <v>0</v>
      </c>
      <c r="R233" s="775">
        <f t="shared" si="40"/>
        <v>0</v>
      </c>
      <c r="S233" s="775">
        <f t="shared" si="40"/>
        <v>0</v>
      </c>
      <c r="T233" s="775">
        <f t="shared" si="40"/>
        <v>0</v>
      </c>
      <c r="U233" s="775">
        <f t="shared" si="40"/>
        <v>0</v>
      </c>
      <c r="V233" s="775">
        <f t="shared" si="40"/>
        <v>0</v>
      </c>
      <c r="W233" s="775">
        <f t="shared" si="40"/>
        <v>0</v>
      </c>
      <c r="X233" s="314">
        <f t="shared" si="17"/>
        <v>0</v>
      </c>
    </row>
    <row r="234" spans="1:25" s="248" customFormat="1" ht="19.5" customHeight="1" thickBot="1">
      <c r="A234" s="260">
        <v>250</v>
      </c>
      <c r="B234" s="709">
        <v>2200</v>
      </c>
      <c r="C234" s="886" t="s">
        <v>238</v>
      </c>
      <c r="D234" s="886"/>
      <c r="E234" s="710"/>
      <c r="F234" s="710">
        <f>SUMIF($B$609:$B$12314,$B234,F$609:F$12314)</f>
        <v>0</v>
      </c>
      <c r="G234" s="710">
        <f>SUMIF($B$609:$B$12314,$B234,G$609:G$12314)</f>
        <v>430000</v>
      </c>
      <c r="H234" s="710">
        <f>SUMIF($B$609:$B$12314,$B234,H$609:H$12314)</f>
        <v>0</v>
      </c>
      <c r="I234" s="710">
        <f>SUMIF($B$609:$B$12314,$B234,I$609:I$12314)</f>
        <v>430000</v>
      </c>
      <c r="J234" s="222">
        <f t="shared" si="12"/>
        <v>1</v>
      </c>
      <c r="K234" s="245"/>
      <c r="L234" s="317">
        <f>SUMIF($B$609:$B$12314,$B234,L$609:L$12314)</f>
        <v>0</v>
      </c>
      <c r="M234" s="318">
        <f>SUMIF($B$609:$B$12314,$B234,M$609:M$12314)</f>
        <v>0</v>
      </c>
      <c r="N234" s="318">
        <f>SUMIF($B$609:$B$12314,$B234,N$609:N$12314)</f>
        <v>430000</v>
      </c>
      <c r="O234" s="318">
        <f>SUMIF($B$609:$B$12314,$B234,O$609:O$12314)</f>
        <v>-430000</v>
      </c>
      <c r="P234" s="245"/>
      <c r="Q234" s="777">
        <f t="shared" ref="Q234:W234" si="41">SUMIF($B$609:$B$12314,$B234,Q$609:Q$12314)</f>
        <v>0</v>
      </c>
      <c r="R234" s="777">
        <f t="shared" si="41"/>
        <v>0</v>
      </c>
      <c r="S234" s="777">
        <f t="shared" si="41"/>
        <v>0</v>
      </c>
      <c r="T234" s="777">
        <f t="shared" si="41"/>
        <v>0</v>
      </c>
      <c r="U234" s="777">
        <f t="shared" si="41"/>
        <v>0</v>
      </c>
      <c r="V234" s="777">
        <f t="shared" si="41"/>
        <v>0</v>
      </c>
      <c r="W234" s="777">
        <f t="shared" si="41"/>
        <v>0</v>
      </c>
      <c r="X234" s="314">
        <f t="shared" si="17"/>
        <v>0</v>
      </c>
      <c r="Y234" s="216"/>
    </row>
    <row r="235" spans="1:25" ht="19.5" thickBot="1">
      <c r="A235" s="261">
        <v>255</v>
      </c>
      <c r="B235" s="136"/>
      <c r="C235" s="137">
        <v>2221</v>
      </c>
      <c r="D235" s="139" t="s">
        <v>365</v>
      </c>
      <c r="E235" s="705"/>
      <c r="F235" s="250">
        <f t="shared" ref="F235:I236" si="42">SUMIF($C$609:$C$12314,$C235,F$609:F$12314)</f>
        <v>0</v>
      </c>
      <c r="G235" s="250">
        <f t="shared" si="42"/>
        <v>120000</v>
      </c>
      <c r="H235" s="250">
        <f t="shared" si="42"/>
        <v>0</v>
      </c>
      <c r="I235" s="250">
        <f t="shared" si="42"/>
        <v>120000</v>
      </c>
      <c r="J235" s="222">
        <f t="shared" si="12"/>
        <v>1</v>
      </c>
      <c r="K235" s="245"/>
      <c r="L235" s="775">
        <f t="shared" ref="L235:O236" si="43">SUMIF($C$609:$C$12314,$C235,L$609:L$12314)</f>
        <v>0</v>
      </c>
      <c r="M235" s="779">
        <f t="shared" si="43"/>
        <v>0</v>
      </c>
      <c r="N235" s="779">
        <f t="shared" si="43"/>
        <v>120000</v>
      </c>
      <c r="O235" s="779">
        <f t="shared" si="43"/>
        <v>-120000</v>
      </c>
      <c r="P235" s="245"/>
      <c r="Q235" s="775">
        <f t="shared" ref="Q235:W236" si="44">SUMIF($C$609:$C$12314,$C235,Q$609:Q$12314)</f>
        <v>0</v>
      </c>
      <c r="R235" s="775">
        <f t="shared" si="44"/>
        <v>0</v>
      </c>
      <c r="S235" s="775">
        <f t="shared" si="44"/>
        <v>0</v>
      </c>
      <c r="T235" s="775">
        <f t="shared" si="44"/>
        <v>0</v>
      </c>
      <c r="U235" s="775">
        <f t="shared" si="44"/>
        <v>0</v>
      </c>
      <c r="V235" s="775">
        <f t="shared" si="44"/>
        <v>0</v>
      </c>
      <c r="W235" s="775">
        <f t="shared" si="44"/>
        <v>0</v>
      </c>
      <c r="X235" s="314">
        <f t="shared" si="17"/>
        <v>0</v>
      </c>
    </row>
    <row r="236" spans="1:25" ht="19.5" thickBot="1">
      <c r="A236" s="261">
        <v>265</v>
      </c>
      <c r="B236" s="136"/>
      <c r="C236" s="142">
        <v>2224</v>
      </c>
      <c r="D236" s="141" t="s">
        <v>239</v>
      </c>
      <c r="E236" s="705"/>
      <c r="F236" s="250">
        <f t="shared" si="42"/>
        <v>0</v>
      </c>
      <c r="G236" s="250">
        <f t="shared" si="42"/>
        <v>310000</v>
      </c>
      <c r="H236" s="250">
        <f t="shared" si="42"/>
        <v>0</v>
      </c>
      <c r="I236" s="250">
        <f t="shared" si="42"/>
        <v>310000</v>
      </c>
      <c r="J236" s="222">
        <f t="shared" si="12"/>
        <v>1</v>
      </c>
      <c r="K236" s="245"/>
      <c r="L236" s="315">
        <f t="shared" si="43"/>
        <v>0</v>
      </c>
      <c r="M236" s="316">
        <f t="shared" si="43"/>
        <v>0</v>
      </c>
      <c r="N236" s="316">
        <f t="shared" si="43"/>
        <v>310000</v>
      </c>
      <c r="O236" s="316">
        <f t="shared" si="43"/>
        <v>-310000</v>
      </c>
      <c r="P236" s="245"/>
      <c r="Q236" s="775">
        <f t="shared" si="44"/>
        <v>0</v>
      </c>
      <c r="R236" s="775">
        <f t="shared" si="44"/>
        <v>0</v>
      </c>
      <c r="S236" s="775">
        <f t="shared" si="44"/>
        <v>0</v>
      </c>
      <c r="T236" s="775">
        <f t="shared" si="44"/>
        <v>0</v>
      </c>
      <c r="U236" s="775">
        <f t="shared" si="44"/>
        <v>0</v>
      </c>
      <c r="V236" s="775">
        <f t="shared" si="44"/>
        <v>0</v>
      </c>
      <c r="W236" s="775">
        <f t="shared" si="44"/>
        <v>0</v>
      </c>
      <c r="X236" s="314">
        <f t="shared" si="17"/>
        <v>0</v>
      </c>
    </row>
    <row r="237" spans="1:25" s="248" customFormat="1" ht="19.5" customHeight="1" thickBot="1">
      <c r="A237" s="260">
        <v>270</v>
      </c>
      <c r="B237" s="709">
        <v>2500</v>
      </c>
      <c r="C237" s="886" t="s">
        <v>240</v>
      </c>
      <c r="D237" s="886"/>
      <c r="E237" s="710"/>
      <c r="F237" s="710">
        <f t="shared" ref="F237:I241" si="45">SUMIF($B$609:$B$12314,$B237,F$609:F$12314)</f>
        <v>0</v>
      </c>
      <c r="G237" s="710">
        <f t="shared" si="45"/>
        <v>0</v>
      </c>
      <c r="H237" s="710">
        <f t="shared" si="45"/>
        <v>0</v>
      </c>
      <c r="I237" s="710">
        <f t="shared" si="45"/>
        <v>0</v>
      </c>
      <c r="J237" s="222" t="str">
        <f t="shared" si="12"/>
        <v/>
      </c>
      <c r="K237" s="245"/>
      <c r="L237" s="317">
        <f t="shared" ref="L237:O241" si="46">SUMIF($B$609:$B$12314,$B237,L$609:L$12314)</f>
        <v>0</v>
      </c>
      <c r="M237" s="318">
        <f t="shared" si="46"/>
        <v>0</v>
      </c>
      <c r="N237" s="318">
        <f t="shared" si="46"/>
        <v>0</v>
      </c>
      <c r="O237" s="318">
        <f t="shared" si="46"/>
        <v>0</v>
      </c>
      <c r="P237" s="245"/>
      <c r="Q237" s="777">
        <f t="shared" ref="Q237:W241" si="47">SUMIF($B$609:$B$12314,$B237,Q$609:Q$12314)</f>
        <v>0</v>
      </c>
      <c r="R237" s="777">
        <f t="shared" si="47"/>
        <v>0</v>
      </c>
      <c r="S237" s="777">
        <f t="shared" si="47"/>
        <v>0</v>
      </c>
      <c r="T237" s="777">
        <f t="shared" si="47"/>
        <v>0</v>
      </c>
      <c r="U237" s="777">
        <f t="shared" si="47"/>
        <v>0</v>
      </c>
      <c r="V237" s="777">
        <f t="shared" si="47"/>
        <v>0</v>
      </c>
      <c r="W237" s="777">
        <f t="shared" si="47"/>
        <v>0</v>
      </c>
      <c r="X237" s="314">
        <f t="shared" si="17"/>
        <v>0</v>
      </c>
      <c r="Y237" s="216"/>
    </row>
    <row r="238" spans="1:25" s="248" customFormat="1" ht="20.25" customHeight="1" thickBot="1">
      <c r="A238" s="260">
        <v>290</v>
      </c>
      <c r="B238" s="709">
        <v>2600</v>
      </c>
      <c r="C238" s="886" t="s">
        <v>241</v>
      </c>
      <c r="D238" s="886"/>
      <c r="E238" s="710"/>
      <c r="F238" s="710">
        <f t="shared" si="45"/>
        <v>0</v>
      </c>
      <c r="G238" s="710">
        <f t="shared" si="45"/>
        <v>0</v>
      </c>
      <c r="H238" s="710">
        <f t="shared" si="45"/>
        <v>0</v>
      </c>
      <c r="I238" s="710">
        <f t="shared" si="45"/>
        <v>0</v>
      </c>
      <c r="J238" s="222" t="str">
        <f t="shared" si="12"/>
        <v/>
      </c>
      <c r="K238" s="245"/>
      <c r="L238" s="317">
        <f t="shared" si="46"/>
        <v>0</v>
      </c>
      <c r="M238" s="318">
        <f t="shared" si="46"/>
        <v>0</v>
      </c>
      <c r="N238" s="318">
        <f t="shared" si="46"/>
        <v>0</v>
      </c>
      <c r="O238" s="318">
        <f t="shared" si="46"/>
        <v>0</v>
      </c>
      <c r="P238" s="245"/>
      <c r="Q238" s="777">
        <f t="shared" si="47"/>
        <v>0</v>
      </c>
      <c r="R238" s="777">
        <f t="shared" si="47"/>
        <v>0</v>
      </c>
      <c r="S238" s="777">
        <f t="shared" si="47"/>
        <v>0</v>
      </c>
      <c r="T238" s="777">
        <f t="shared" si="47"/>
        <v>0</v>
      </c>
      <c r="U238" s="777">
        <f t="shared" si="47"/>
        <v>0</v>
      </c>
      <c r="V238" s="777">
        <f t="shared" si="47"/>
        <v>0</v>
      </c>
      <c r="W238" s="777">
        <f t="shared" si="47"/>
        <v>0</v>
      </c>
      <c r="X238" s="314">
        <f t="shared" si="17"/>
        <v>0</v>
      </c>
      <c r="Y238" s="216"/>
    </row>
    <row r="239" spans="1:25" s="248" customFormat="1" ht="24" customHeight="1" thickBot="1">
      <c r="A239" s="319">
        <v>320</v>
      </c>
      <c r="B239" s="709">
        <v>2700</v>
      </c>
      <c r="C239" s="886" t="s">
        <v>242</v>
      </c>
      <c r="D239" s="886"/>
      <c r="E239" s="710"/>
      <c r="F239" s="710">
        <f t="shared" si="45"/>
        <v>0</v>
      </c>
      <c r="G239" s="710">
        <f t="shared" si="45"/>
        <v>0</v>
      </c>
      <c r="H239" s="710">
        <f t="shared" si="45"/>
        <v>0</v>
      </c>
      <c r="I239" s="710">
        <f t="shared" si="45"/>
        <v>0</v>
      </c>
      <c r="J239" s="222" t="str">
        <f t="shared" si="12"/>
        <v/>
      </c>
      <c r="K239" s="245"/>
      <c r="L239" s="317">
        <f t="shared" si="46"/>
        <v>0</v>
      </c>
      <c r="M239" s="318">
        <f t="shared" si="46"/>
        <v>0</v>
      </c>
      <c r="N239" s="318">
        <f t="shared" si="46"/>
        <v>0</v>
      </c>
      <c r="O239" s="318">
        <f t="shared" si="46"/>
        <v>0</v>
      </c>
      <c r="P239" s="245"/>
      <c r="Q239" s="777">
        <f t="shared" si="47"/>
        <v>0</v>
      </c>
      <c r="R239" s="777">
        <f t="shared" si="47"/>
        <v>0</v>
      </c>
      <c r="S239" s="777">
        <f t="shared" si="47"/>
        <v>0</v>
      </c>
      <c r="T239" s="777">
        <f t="shared" si="47"/>
        <v>0</v>
      </c>
      <c r="U239" s="777">
        <f t="shared" si="47"/>
        <v>0</v>
      </c>
      <c r="V239" s="777">
        <f t="shared" si="47"/>
        <v>0</v>
      </c>
      <c r="W239" s="777">
        <f t="shared" si="47"/>
        <v>0</v>
      </c>
      <c r="X239" s="314">
        <f t="shared" si="17"/>
        <v>0</v>
      </c>
    </row>
    <row r="240" spans="1:25" s="248" customFormat="1" ht="33.75" customHeight="1" thickBot="1">
      <c r="A240" s="260">
        <v>330</v>
      </c>
      <c r="B240" s="709">
        <v>2800</v>
      </c>
      <c r="C240" s="886" t="s">
        <v>1738</v>
      </c>
      <c r="D240" s="886"/>
      <c r="E240" s="710"/>
      <c r="F240" s="710">
        <f t="shared" si="45"/>
        <v>0</v>
      </c>
      <c r="G240" s="710">
        <f t="shared" si="45"/>
        <v>0</v>
      </c>
      <c r="H240" s="710">
        <f t="shared" si="45"/>
        <v>0</v>
      </c>
      <c r="I240" s="710">
        <f t="shared" si="45"/>
        <v>0</v>
      </c>
      <c r="J240" s="222" t="str">
        <f t="shared" si="12"/>
        <v/>
      </c>
      <c r="K240" s="245"/>
      <c r="L240" s="317">
        <f t="shared" si="46"/>
        <v>0</v>
      </c>
      <c r="M240" s="318">
        <f t="shared" si="46"/>
        <v>0</v>
      </c>
      <c r="N240" s="318">
        <f t="shared" si="46"/>
        <v>0</v>
      </c>
      <c r="O240" s="318">
        <f t="shared" si="46"/>
        <v>0</v>
      </c>
      <c r="P240" s="245"/>
      <c r="Q240" s="777">
        <f t="shared" si="47"/>
        <v>0</v>
      </c>
      <c r="R240" s="777">
        <f t="shared" si="47"/>
        <v>0</v>
      </c>
      <c r="S240" s="777">
        <f t="shared" si="47"/>
        <v>0</v>
      </c>
      <c r="T240" s="777">
        <f t="shared" si="47"/>
        <v>0</v>
      </c>
      <c r="U240" s="777">
        <f t="shared" si="47"/>
        <v>0</v>
      </c>
      <c r="V240" s="777">
        <f t="shared" si="47"/>
        <v>0</v>
      </c>
      <c r="W240" s="777">
        <f t="shared" si="47"/>
        <v>0</v>
      </c>
      <c r="X240" s="314">
        <f t="shared" si="17"/>
        <v>0</v>
      </c>
    </row>
    <row r="241" spans="1:25" s="248" customFormat="1" ht="19.5" customHeight="1" thickBot="1">
      <c r="A241" s="260">
        <v>350</v>
      </c>
      <c r="B241" s="709">
        <v>2900</v>
      </c>
      <c r="C241" s="886" t="s">
        <v>243</v>
      </c>
      <c r="D241" s="886"/>
      <c r="E241" s="710"/>
      <c r="F241" s="710">
        <f t="shared" si="45"/>
        <v>0</v>
      </c>
      <c r="G241" s="710">
        <f t="shared" si="45"/>
        <v>0</v>
      </c>
      <c r="H241" s="710">
        <f t="shared" si="45"/>
        <v>0</v>
      </c>
      <c r="I241" s="710">
        <f t="shared" si="45"/>
        <v>0</v>
      </c>
      <c r="J241" s="222" t="str">
        <f t="shared" si="12"/>
        <v/>
      </c>
      <c r="K241" s="245"/>
      <c r="L241" s="317">
        <f t="shared" si="46"/>
        <v>0</v>
      </c>
      <c r="M241" s="318">
        <f t="shared" si="46"/>
        <v>0</v>
      </c>
      <c r="N241" s="318">
        <f t="shared" si="46"/>
        <v>0</v>
      </c>
      <c r="O241" s="318">
        <f t="shared" si="46"/>
        <v>0</v>
      </c>
      <c r="P241" s="245"/>
      <c r="Q241" s="777">
        <f t="shared" si="47"/>
        <v>0</v>
      </c>
      <c r="R241" s="777">
        <f t="shared" si="47"/>
        <v>0</v>
      </c>
      <c r="S241" s="777">
        <f t="shared" si="47"/>
        <v>0</v>
      </c>
      <c r="T241" s="777">
        <f t="shared" si="47"/>
        <v>0</v>
      </c>
      <c r="U241" s="777">
        <f t="shared" si="47"/>
        <v>0</v>
      </c>
      <c r="V241" s="777">
        <f t="shared" si="47"/>
        <v>0</v>
      </c>
      <c r="W241" s="777">
        <f t="shared" si="47"/>
        <v>0</v>
      </c>
      <c r="X241" s="314">
        <f t="shared" si="17"/>
        <v>0</v>
      </c>
    </row>
    <row r="242" spans="1:25" ht="19.5" thickBot="1">
      <c r="A242" s="261">
        <v>355</v>
      </c>
      <c r="B242" s="172"/>
      <c r="C242" s="144">
        <v>2910</v>
      </c>
      <c r="D242" s="320" t="s">
        <v>1759</v>
      </c>
      <c r="E242" s="705"/>
      <c r="F242" s="250">
        <f t="shared" ref="F242:I249" si="48">SUMIF($C$609:$C$12314,$C242,F$609:F$12314)</f>
        <v>0</v>
      </c>
      <c r="G242" s="250">
        <f t="shared" si="48"/>
        <v>0</v>
      </c>
      <c r="H242" s="250">
        <f t="shared" si="48"/>
        <v>0</v>
      </c>
      <c r="I242" s="250">
        <f t="shared" si="48"/>
        <v>0</v>
      </c>
      <c r="J242" s="222" t="str">
        <f t="shared" si="12"/>
        <v/>
      </c>
      <c r="K242" s="245"/>
      <c r="L242" s="315">
        <f t="shared" ref="L242:O249" si="49">SUMIF($C$609:$C$12314,$C242,L$609:L$12314)</f>
        <v>0</v>
      </c>
      <c r="M242" s="316">
        <f t="shared" si="49"/>
        <v>0</v>
      </c>
      <c r="N242" s="316">
        <f t="shared" si="49"/>
        <v>0</v>
      </c>
      <c r="O242" s="316">
        <f t="shared" si="49"/>
        <v>0</v>
      </c>
      <c r="P242" s="245"/>
      <c r="Q242" s="775">
        <f t="shared" ref="Q242:W249" si="50">SUMIF($C$609:$C$12314,$C242,Q$609:Q$12314)</f>
        <v>0</v>
      </c>
      <c r="R242" s="775">
        <f t="shared" si="50"/>
        <v>0</v>
      </c>
      <c r="S242" s="775">
        <f t="shared" si="50"/>
        <v>0</v>
      </c>
      <c r="T242" s="775">
        <f t="shared" si="50"/>
        <v>0</v>
      </c>
      <c r="U242" s="775">
        <f t="shared" si="50"/>
        <v>0</v>
      </c>
      <c r="V242" s="775">
        <f t="shared" si="50"/>
        <v>0</v>
      </c>
      <c r="W242" s="775">
        <f t="shared" si="50"/>
        <v>0</v>
      </c>
      <c r="X242" s="314">
        <f>T242-U242-V242-W242</f>
        <v>0</v>
      </c>
      <c r="Y242" s="248"/>
    </row>
    <row r="243" spans="1:25" ht="19.5" thickBot="1">
      <c r="A243" s="261">
        <v>355</v>
      </c>
      <c r="B243" s="172"/>
      <c r="C243" s="144">
        <v>2920</v>
      </c>
      <c r="D243" s="320" t="s">
        <v>244</v>
      </c>
      <c r="E243" s="705"/>
      <c r="F243" s="250">
        <f t="shared" si="48"/>
        <v>0</v>
      </c>
      <c r="G243" s="250">
        <f t="shared" si="48"/>
        <v>0</v>
      </c>
      <c r="H243" s="250">
        <f t="shared" si="48"/>
        <v>0</v>
      </c>
      <c r="I243" s="250">
        <f t="shared" si="48"/>
        <v>0</v>
      </c>
      <c r="J243" s="222" t="str">
        <f t="shared" si="12"/>
        <v/>
      </c>
      <c r="K243" s="245"/>
      <c r="L243" s="315">
        <f t="shared" si="49"/>
        <v>0</v>
      </c>
      <c r="M243" s="316">
        <f t="shared" si="49"/>
        <v>0</v>
      </c>
      <c r="N243" s="316">
        <f t="shared" si="49"/>
        <v>0</v>
      </c>
      <c r="O243" s="316">
        <f t="shared" si="49"/>
        <v>0</v>
      </c>
      <c r="P243" s="245"/>
      <c r="Q243" s="775">
        <f t="shared" si="50"/>
        <v>0</v>
      </c>
      <c r="R243" s="775">
        <f t="shared" si="50"/>
        <v>0</v>
      </c>
      <c r="S243" s="775">
        <f t="shared" si="50"/>
        <v>0</v>
      </c>
      <c r="T243" s="775">
        <f t="shared" si="50"/>
        <v>0</v>
      </c>
      <c r="U243" s="775">
        <f t="shared" si="50"/>
        <v>0</v>
      </c>
      <c r="V243" s="775">
        <f t="shared" si="50"/>
        <v>0</v>
      </c>
      <c r="W243" s="775">
        <f t="shared" si="50"/>
        <v>0</v>
      </c>
      <c r="X243" s="314">
        <f t="shared" si="17"/>
        <v>0</v>
      </c>
      <c r="Y243" s="248"/>
    </row>
    <row r="244" spans="1:25" ht="32.25" thickBot="1">
      <c r="A244" s="261">
        <v>375</v>
      </c>
      <c r="B244" s="172"/>
      <c r="C244" s="168">
        <v>2969</v>
      </c>
      <c r="D244" s="321" t="s">
        <v>245</v>
      </c>
      <c r="E244" s="705"/>
      <c r="F244" s="250">
        <f t="shared" si="48"/>
        <v>0</v>
      </c>
      <c r="G244" s="250">
        <f t="shared" si="48"/>
        <v>0</v>
      </c>
      <c r="H244" s="250">
        <f t="shared" si="48"/>
        <v>0</v>
      </c>
      <c r="I244" s="250">
        <f t="shared" si="48"/>
        <v>0</v>
      </c>
      <c r="J244" s="222" t="str">
        <f t="shared" si="12"/>
        <v/>
      </c>
      <c r="K244" s="245"/>
      <c r="L244" s="315">
        <f t="shared" si="49"/>
        <v>0</v>
      </c>
      <c r="M244" s="316">
        <f t="shared" si="49"/>
        <v>0</v>
      </c>
      <c r="N244" s="316">
        <f t="shared" si="49"/>
        <v>0</v>
      </c>
      <c r="O244" s="316">
        <f t="shared" si="49"/>
        <v>0</v>
      </c>
      <c r="P244" s="245"/>
      <c r="Q244" s="775">
        <f t="shared" si="50"/>
        <v>0</v>
      </c>
      <c r="R244" s="775">
        <f t="shared" si="50"/>
        <v>0</v>
      </c>
      <c r="S244" s="775">
        <f t="shared" si="50"/>
        <v>0</v>
      </c>
      <c r="T244" s="775">
        <f t="shared" si="50"/>
        <v>0</v>
      </c>
      <c r="U244" s="775">
        <f t="shared" si="50"/>
        <v>0</v>
      </c>
      <c r="V244" s="775">
        <f t="shared" si="50"/>
        <v>0</v>
      </c>
      <c r="W244" s="775">
        <f t="shared" si="50"/>
        <v>0</v>
      </c>
      <c r="X244" s="314">
        <f t="shared" si="17"/>
        <v>0</v>
      </c>
      <c r="Y244" s="248"/>
    </row>
    <row r="245" spans="1:25" ht="32.25" thickBot="1">
      <c r="A245" s="261">
        <v>380</v>
      </c>
      <c r="B245" s="172"/>
      <c r="C245" s="168">
        <v>2970</v>
      </c>
      <c r="D245" s="321" t="s">
        <v>246</v>
      </c>
      <c r="E245" s="705"/>
      <c r="F245" s="250">
        <f t="shared" si="48"/>
        <v>0</v>
      </c>
      <c r="G245" s="250">
        <f t="shared" si="48"/>
        <v>0</v>
      </c>
      <c r="H245" s="250">
        <f t="shared" si="48"/>
        <v>0</v>
      </c>
      <c r="I245" s="250">
        <f t="shared" si="48"/>
        <v>0</v>
      </c>
      <c r="J245" s="222" t="str">
        <f t="shared" si="12"/>
        <v/>
      </c>
      <c r="K245" s="245"/>
      <c r="L245" s="315">
        <f t="shared" si="49"/>
        <v>0</v>
      </c>
      <c r="M245" s="316">
        <f t="shared" si="49"/>
        <v>0</v>
      </c>
      <c r="N245" s="316">
        <f t="shared" si="49"/>
        <v>0</v>
      </c>
      <c r="O245" s="316">
        <f t="shared" si="49"/>
        <v>0</v>
      </c>
      <c r="P245" s="245"/>
      <c r="Q245" s="775">
        <f t="shared" si="50"/>
        <v>0</v>
      </c>
      <c r="R245" s="775">
        <f t="shared" si="50"/>
        <v>0</v>
      </c>
      <c r="S245" s="775">
        <f t="shared" si="50"/>
        <v>0</v>
      </c>
      <c r="T245" s="775">
        <f t="shared" si="50"/>
        <v>0</v>
      </c>
      <c r="U245" s="775">
        <f t="shared" si="50"/>
        <v>0</v>
      </c>
      <c r="V245" s="775">
        <f t="shared" si="50"/>
        <v>0</v>
      </c>
      <c r="W245" s="775">
        <f t="shared" si="50"/>
        <v>0</v>
      </c>
      <c r="X245" s="314">
        <f t="shared" si="17"/>
        <v>0</v>
      </c>
    </row>
    <row r="246" spans="1:25" ht="19.5" thickBot="1">
      <c r="A246" s="261">
        <v>385</v>
      </c>
      <c r="B246" s="172"/>
      <c r="C246" s="166">
        <v>2989</v>
      </c>
      <c r="D246" s="322" t="s">
        <v>247</v>
      </c>
      <c r="E246" s="705"/>
      <c r="F246" s="250">
        <f t="shared" si="48"/>
        <v>0</v>
      </c>
      <c r="G246" s="250">
        <f t="shared" si="48"/>
        <v>0</v>
      </c>
      <c r="H246" s="250">
        <f t="shared" si="48"/>
        <v>0</v>
      </c>
      <c r="I246" s="250">
        <f t="shared" si="48"/>
        <v>0</v>
      </c>
      <c r="J246" s="222" t="str">
        <f t="shared" si="12"/>
        <v/>
      </c>
      <c r="K246" s="245"/>
      <c r="L246" s="315">
        <f t="shared" si="49"/>
        <v>0</v>
      </c>
      <c r="M246" s="316">
        <f t="shared" si="49"/>
        <v>0</v>
      </c>
      <c r="N246" s="316">
        <f t="shared" si="49"/>
        <v>0</v>
      </c>
      <c r="O246" s="316">
        <f t="shared" si="49"/>
        <v>0</v>
      </c>
      <c r="P246" s="245"/>
      <c r="Q246" s="775">
        <f t="shared" si="50"/>
        <v>0</v>
      </c>
      <c r="R246" s="775">
        <f t="shared" si="50"/>
        <v>0</v>
      </c>
      <c r="S246" s="775">
        <f t="shared" si="50"/>
        <v>0</v>
      </c>
      <c r="T246" s="775">
        <f t="shared" si="50"/>
        <v>0</v>
      </c>
      <c r="U246" s="775">
        <f t="shared" si="50"/>
        <v>0</v>
      </c>
      <c r="V246" s="775">
        <f t="shared" si="50"/>
        <v>0</v>
      </c>
      <c r="W246" s="775">
        <f t="shared" si="50"/>
        <v>0</v>
      </c>
      <c r="X246" s="314">
        <f t="shared" si="17"/>
        <v>0</v>
      </c>
    </row>
    <row r="247" spans="1:25" ht="32.25" thickBot="1">
      <c r="A247" s="261">
        <v>390</v>
      </c>
      <c r="B247" s="136"/>
      <c r="C247" s="137">
        <v>2990</v>
      </c>
      <c r="D247" s="323" t="s">
        <v>1760</v>
      </c>
      <c r="E247" s="705"/>
      <c r="F247" s="250">
        <f t="shared" si="48"/>
        <v>0</v>
      </c>
      <c r="G247" s="250">
        <f t="shared" si="48"/>
        <v>0</v>
      </c>
      <c r="H247" s="250">
        <f t="shared" si="48"/>
        <v>0</v>
      </c>
      <c r="I247" s="250">
        <f t="shared" si="48"/>
        <v>0</v>
      </c>
      <c r="J247" s="222" t="str">
        <f t="shared" si="12"/>
        <v/>
      </c>
      <c r="K247" s="245"/>
      <c r="L247" s="315">
        <f t="shared" si="49"/>
        <v>0</v>
      </c>
      <c r="M247" s="316">
        <f t="shared" si="49"/>
        <v>0</v>
      </c>
      <c r="N247" s="316">
        <f t="shared" si="49"/>
        <v>0</v>
      </c>
      <c r="O247" s="316">
        <f t="shared" si="49"/>
        <v>0</v>
      </c>
      <c r="P247" s="245"/>
      <c r="Q247" s="775">
        <f t="shared" si="50"/>
        <v>0</v>
      </c>
      <c r="R247" s="775">
        <f t="shared" si="50"/>
        <v>0</v>
      </c>
      <c r="S247" s="775">
        <f t="shared" si="50"/>
        <v>0</v>
      </c>
      <c r="T247" s="775">
        <f t="shared" si="50"/>
        <v>0</v>
      </c>
      <c r="U247" s="775">
        <f t="shared" si="50"/>
        <v>0</v>
      </c>
      <c r="V247" s="775">
        <f t="shared" si="50"/>
        <v>0</v>
      </c>
      <c r="W247" s="775">
        <f t="shared" si="50"/>
        <v>0</v>
      </c>
      <c r="X247" s="314">
        <f>T247-U247-V247-W247</f>
        <v>0</v>
      </c>
    </row>
    <row r="248" spans="1:25" ht="19.5" thickBot="1">
      <c r="A248" s="261">
        <v>390</v>
      </c>
      <c r="B248" s="136"/>
      <c r="C248" s="137">
        <v>2991</v>
      </c>
      <c r="D248" s="323" t="s">
        <v>248</v>
      </c>
      <c r="E248" s="705"/>
      <c r="F248" s="250">
        <f t="shared" si="48"/>
        <v>0</v>
      </c>
      <c r="G248" s="250">
        <f t="shared" si="48"/>
        <v>0</v>
      </c>
      <c r="H248" s="250">
        <f t="shared" si="48"/>
        <v>0</v>
      </c>
      <c r="I248" s="250">
        <f t="shared" si="48"/>
        <v>0</v>
      </c>
      <c r="J248" s="222" t="str">
        <f t="shared" si="12"/>
        <v/>
      </c>
      <c r="K248" s="245"/>
      <c r="L248" s="315">
        <f t="shared" si="49"/>
        <v>0</v>
      </c>
      <c r="M248" s="316">
        <f t="shared" si="49"/>
        <v>0</v>
      </c>
      <c r="N248" s="316">
        <f t="shared" si="49"/>
        <v>0</v>
      </c>
      <c r="O248" s="316">
        <f t="shared" si="49"/>
        <v>0</v>
      </c>
      <c r="P248" s="245"/>
      <c r="Q248" s="775">
        <f t="shared" si="50"/>
        <v>0</v>
      </c>
      <c r="R248" s="775">
        <f t="shared" si="50"/>
        <v>0</v>
      </c>
      <c r="S248" s="775">
        <f t="shared" si="50"/>
        <v>0</v>
      </c>
      <c r="T248" s="775">
        <f t="shared" si="50"/>
        <v>0</v>
      </c>
      <c r="U248" s="775">
        <f t="shared" si="50"/>
        <v>0</v>
      </c>
      <c r="V248" s="775">
        <f t="shared" si="50"/>
        <v>0</v>
      </c>
      <c r="W248" s="775">
        <f t="shared" si="50"/>
        <v>0</v>
      </c>
      <c r="X248" s="314">
        <f t="shared" si="17"/>
        <v>0</v>
      </c>
    </row>
    <row r="249" spans="1:25" ht="19.5" thickBot="1">
      <c r="A249" s="261">
        <v>395</v>
      </c>
      <c r="B249" s="136"/>
      <c r="C249" s="142">
        <v>2992</v>
      </c>
      <c r="D249" s="516" t="s">
        <v>249</v>
      </c>
      <c r="E249" s="705"/>
      <c r="F249" s="250">
        <f t="shared" si="48"/>
        <v>0</v>
      </c>
      <c r="G249" s="250">
        <f t="shared" si="48"/>
        <v>0</v>
      </c>
      <c r="H249" s="250">
        <f t="shared" si="48"/>
        <v>0</v>
      </c>
      <c r="I249" s="250">
        <f t="shared" si="48"/>
        <v>0</v>
      </c>
      <c r="J249" s="222" t="str">
        <f t="shared" si="12"/>
        <v/>
      </c>
      <c r="K249" s="245"/>
      <c r="L249" s="315">
        <f t="shared" si="49"/>
        <v>0</v>
      </c>
      <c r="M249" s="316">
        <f t="shared" si="49"/>
        <v>0</v>
      </c>
      <c r="N249" s="316">
        <f t="shared" si="49"/>
        <v>0</v>
      </c>
      <c r="O249" s="316">
        <f t="shared" si="49"/>
        <v>0</v>
      </c>
      <c r="P249" s="245"/>
      <c r="Q249" s="775">
        <f t="shared" si="50"/>
        <v>0</v>
      </c>
      <c r="R249" s="775">
        <f t="shared" si="50"/>
        <v>0</v>
      </c>
      <c r="S249" s="775">
        <f t="shared" si="50"/>
        <v>0</v>
      </c>
      <c r="T249" s="775">
        <f t="shared" si="50"/>
        <v>0</v>
      </c>
      <c r="U249" s="775">
        <f t="shared" si="50"/>
        <v>0</v>
      </c>
      <c r="V249" s="775">
        <f t="shared" si="50"/>
        <v>0</v>
      </c>
      <c r="W249" s="775">
        <f t="shared" si="50"/>
        <v>0</v>
      </c>
      <c r="X249" s="314">
        <f>T249-U249-V249-W249</f>
        <v>0</v>
      </c>
    </row>
    <row r="250" spans="1:25" s="248" customFormat="1" ht="19.5" customHeight="1" thickBot="1">
      <c r="A250" s="256">
        <v>397</v>
      </c>
      <c r="B250" s="709">
        <v>3300</v>
      </c>
      <c r="C250" s="886" t="s">
        <v>250</v>
      </c>
      <c r="D250" s="886"/>
      <c r="E250" s="710"/>
      <c r="F250" s="710">
        <f>SUMIF($B$609:$B$12314,$B250,F$609:F$12314)</f>
        <v>0</v>
      </c>
      <c r="G250" s="710">
        <f>SUMIF($B$609:$B$12314,$B250,G$609:G$12314)</f>
        <v>0</v>
      </c>
      <c r="H250" s="710">
        <f>SUMIF($B$609:$B$12314,$B250,H$609:H$12314)</f>
        <v>0</v>
      </c>
      <c r="I250" s="710">
        <f>SUMIF($B$609:$B$12314,$B250,I$609:I$12314)</f>
        <v>0</v>
      </c>
      <c r="J250" s="222" t="str">
        <f t="shared" si="12"/>
        <v/>
      </c>
      <c r="K250" s="245"/>
      <c r="L250" s="777">
        <f>SUMIF($B$609:$B$12314,$B250,L$609:L$12314)</f>
        <v>0</v>
      </c>
      <c r="M250" s="778">
        <f>SUMIF($B$609:$B$12314,$B250,M$609:M$12314)</f>
        <v>0</v>
      </c>
      <c r="N250" s="778">
        <f>SUMIF($B$609:$B$12314,$B250,N$609:N$12314)</f>
        <v>0</v>
      </c>
      <c r="O250" s="778">
        <f>SUMIF($B$609:$B$12314,$B250,O$609:O$12314)</f>
        <v>0</v>
      </c>
      <c r="P250" s="245"/>
      <c r="Q250" s="777">
        <f t="shared" ref="Q250:W250" si="51">SUMIF($B$609:$B$12314,$B250,Q$609:Q$12314)</f>
        <v>0</v>
      </c>
      <c r="R250" s="777">
        <f t="shared" si="51"/>
        <v>0</v>
      </c>
      <c r="S250" s="777">
        <f t="shared" si="51"/>
        <v>0</v>
      </c>
      <c r="T250" s="777">
        <f t="shared" si="51"/>
        <v>0</v>
      </c>
      <c r="U250" s="777">
        <f t="shared" si="51"/>
        <v>0</v>
      </c>
      <c r="V250" s="777">
        <f t="shared" si="51"/>
        <v>0</v>
      </c>
      <c r="W250" s="777">
        <f t="shared" si="51"/>
        <v>0</v>
      </c>
      <c r="X250" s="314">
        <f t="shared" si="17"/>
        <v>0</v>
      </c>
      <c r="Y250" s="216"/>
    </row>
    <row r="251" spans="1:25" ht="19.5" thickBot="1">
      <c r="A251" s="247">
        <v>398</v>
      </c>
      <c r="B251" s="143"/>
      <c r="C251" s="144">
        <v>3301</v>
      </c>
      <c r="D251" s="463" t="s">
        <v>251</v>
      </c>
      <c r="E251" s="705"/>
      <c r="F251" s="250">
        <f t="shared" ref="F251:I256" si="52">SUMIF($C$609:$C$12314,$C251,F$609:F$12314)</f>
        <v>0</v>
      </c>
      <c r="G251" s="250">
        <f t="shared" si="52"/>
        <v>0</v>
      </c>
      <c r="H251" s="250">
        <f t="shared" si="52"/>
        <v>0</v>
      </c>
      <c r="I251" s="250">
        <f t="shared" si="52"/>
        <v>0</v>
      </c>
      <c r="J251" s="222" t="str">
        <f t="shared" si="12"/>
        <v/>
      </c>
      <c r="K251" s="245"/>
      <c r="L251" s="775">
        <f t="shared" ref="L251:O256" si="53">SUMIF($C$609:$C$12314,$C251,L$609:L$12314)</f>
        <v>0</v>
      </c>
      <c r="M251" s="779">
        <f t="shared" si="53"/>
        <v>0</v>
      </c>
      <c r="N251" s="779">
        <f t="shared" si="53"/>
        <v>0</v>
      </c>
      <c r="O251" s="779">
        <f t="shared" si="53"/>
        <v>0</v>
      </c>
      <c r="P251" s="245"/>
      <c r="Q251" s="775">
        <f t="shared" ref="Q251:W256" si="54">SUMIF($C$609:$C$12314,$C251,Q$609:Q$12314)</f>
        <v>0</v>
      </c>
      <c r="R251" s="775">
        <f t="shared" si="54"/>
        <v>0</v>
      </c>
      <c r="S251" s="775">
        <f t="shared" si="54"/>
        <v>0</v>
      </c>
      <c r="T251" s="775">
        <f t="shared" si="54"/>
        <v>0</v>
      </c>
      <c r="U251" s="775">
        <f t="shared" si="54"/>
        <v>0</v>
      </c>
      <c r="V251" s="775">
        <f t="shared" si="54"/>
        <v>0</v>
      </c>
      <c r="W251" s="775">
        <f t="shared" si="54"/>
        <v>0</v>
      </c>
      <c r="X251" s="314">
        <f t="shared" si="17"/>
        <v>0</v>
      </c>
    </row>
    <row r="252" spans="1:25" ht="19.5" thickBot="1">
      <c r="A252" s="247">
        <v>399</v>
      </c>
      <c r="B252" s="143"/>
      <c r="C252" s="168">
        <v>3302</v>
      </c>
      <c r="D252" s="464" t="s">
        <v>252</v>
      </c>
      <c r="E252" s="705"/>
      <c r="F252" s="250">
        <f t="shared" si="52"/>
        <v>0</v>
      </c>
      <c r="G252" s="250">
        <f t="shared" si="52"/>
        <v>0</v>
      </c>
      <c r="H252" s="250">
        <f t="shared" si="52"/>
        <v>0</v>
      </c>
      <c r="I252" s="250">
        <f t="shared" si="52"/>
        <v>0</v>
      </c>
      <c r="J252" s="222" t="str">
        <f t="shared" si="12"/>
        <v/>
      </c>
      <c r="K252" s="245"/>
      <c r="L252" s="775">
        <f t="shared" si="53"/>
        <v>0</v>
      </c>
      <c r="M252" s="779">
        <f t="shared" si="53"/>
        <v>0</v>
      </c>
      <c r="N252" s="779">
        <f t="shared" si="53"/>
        <v>0</v>
      </c>
      <c r="O252" s="779">
        <f t="shared" si="53"/>
        <v>0</v>
      </c>
      <c r="P252" s="245"/>
      <c r="Q252" s="775">
        <f t="shared" si="54"/>
        <v>0</v>
      </c>
      <c r="R252" s="775">
        <f t="shared" si="54"/>
        <v>0</v>
      </c>
      <c r="S252" s="775">
        <f t="shared" si="54"/>
        <v>0</v>
      </c>
      <c r="T252" s="775">
        <f t="shared" si="54"/>
        <v>0</v>
      </c>
      <c r="U252" s="775">
        <f t="shared" si="54"/>
        <v>0</v>
      </c>
      <c r="V252" s="775">
        <f t="shared" si="54"/>
        <v>0</v>
      </c>
      <c r="W252" s="775">
        <f t="shared" si="54"/>
        <v>0</v>
      </c>
      <c r="X252" s="314">
        <f t="shared" si="17"/>
        <v>0</v>
      </c>
      <c r="Y252" s="248"/>
    </row>
    <row r="253" spans="1:25" ht="19.5" thickBot="1">
      <c r="A253" s="247">
        <v>400</v>
      </c>
      <c r="B253" s="143"/>
      <c r="C253" s="168">
        <v>3303</v>
      </c>
      <c r="D253" s="321" t="s">
        <v>253</v>
      </c>
      <c r="E253" s="705"/>
      <c r="F253" s="250">
        <f t="shared" si="52"/>
        <v>0</v>
      </c>
      <c r="G253" s="250">
        <f t="shared" si="52"/>
        <v>0</v>
      </c>
      <c r="H253" s="250">
        <f t="shared" si="52"/>
        <v>0</v>
      </c>
      <c r="I253" s="250">
        <f t="shared" si="52"/>
        <v>0</v>
      </c>
      <c r="J253" s="222" t="str">
        <f t="shared" si="12"/>
        <v/>
      </c>
      <c r="K253" s="245"/>
      <c r="L253" s="775">
        <f t="shared" si="53"/>
        <v>0</v>
      </c>
      <c r="M253" s="779">
        <f t="shared" si="53"/>
        <v>0</v>
      </c>
      <c r="N253" s="779">
        <f t="shared" si="53"/>
        <v>0</v>
      </c>
      <c r="O253" s="779">
        <f t="shared" si="53"/>
        <v>0</v>
      </c>
      <c r="P253" s="245"/>
      <c r="Q253" s="775">
        <f t="shared" si="54"/>
        <v>0</v>
      </c>
      <c r="R253" s="775">
        <f t="shared" si="54"/>
        <v>0</v>
      </c>
      <c r="S253" s="775">
        <f t="shared" si="54"/>
        <v>0</v>
      </c>
      <c r="T253" s="775">
        <f t="shared" si="54"/>
        <v>0</v>
      </c>
      <c r="U253" s="775">
        <f t="shared" si="54"/>
        <v>0</v>
      </c>
      <c r="V253" s="775">
        <f t="shared" si="54"/>
        <v>0</v>
      </c>
      <c r="W253" s="775">
        <f t="shared" si="54"/>
        <v>0</v>
      </c>
      <c r="X253" s="314">
        <f t="shared" si="17"/>
        <v>0</v>
      </c>
    </row>
    <row r="254" spans="1:25" ht="19.5" thickBot="1">
      <c r="A254" s="247">
        <v>401</v>
      </c>
      <c r="B254" s="143"/>
      <c r="C254" s="166">
        <v>3304</v>
      </c>
      <c r="D254" s="465" t="s">
        <v>254</v>
      </c>
      <c r="E254" s="705"/>
      <c r="F254" s="250">
        <f t="shared" si="52"/>
        <v>0</v>
      </c>
      <c r="G254" s="250">
        <f t="shared" si="52"/>
        <v>0</v>
      </c>
      <c r="H254" s="250">
        <f t="shared" si="52"/>
        <v>0</v>
      </c>
      <c r="I254" s="250">
        <f t="shared" si="52"/>
        <v>0</v>
      </c>
      <c r="J254" s="222" t="str">
        <f t="shared" si="12"/>
        <v/>
      </c>
      <c r="K254" s="245"/>
      <c r="L254" s="775">
        <f t="shared" si="53"/>
        <v>0</v>
      </c>
      <c r="M254" s="779">
        <f t="shared" si="53"/>
        <v>0</v>
      </c>
      <c r="N254" s="779">
        <f t="shared" si="53"/>
        <v>0</v>
      </c>
      <c r="O254" s="779">
        <f t="shared" si="53"/>
        <v>0</v>
      </c>
      <c r="P254" s="245"/>
      <c r="Q254" s="775">
        <f t="shared" si="54"/>
        <v>0</v>
      </c>
      <c r="R254" s="775">
        <f t="shared" si="54"/>
        <v>0</v>
      </c>
      <c r="S254" s="775">
        <f t="shared" si="54"/>
        <v>0</v>
      </c>
      <c r="T254" s="775">
        <f t="shared" si="54"/>
        <v>0</v>
      </c>
      <c r="U254" s="775">
        <f t="shared" si="54"/>
        <v>0</v>
      </c>
      <c r="V254" s="775">
        <f t="shared" si="54"/>
        <v>0</v>
      </c>
      <c r="W254" s="775">
        <f t="shared" si="54"/>
        <v>0</v>
      </c>
      <c r="X254" s="314">
        <f t="shared" si="17"/>
        <v>0</v>
      </c>
    </row>
    <row r="255" spans="1:25" ht="19.5" thickBot="1">
      <c r="A255" s="247">
        <v>402</v>
      </c>
      <c r="B255" s="143"/>
      <c r="C255" s="142">
        <v>3305</v>
      </c>
      <c r="D255" s="466" t="s">
        <v>255</v>
      </c>
      <c r="E255" s="705"/>
      <c r="F255" s="250">
        <f t="shared" si="52"/>
        <v>0</v>
      </c>
      <c r="G255" s="250">
        <f t="shared" si="52"/>
        <v>0</v>
      </c>
      <c r="H255" s="250">
        <f t="shared" si="52"/>
        <v>0</v>
      </c>
      <c r="I255" s="250">
        <f t="shared" si="52"/>
        <v>0</v>
      </c>
      <c r="J255" s="222" t="str">
        <f t="shared" si="12"/>
        <v/>
      </c>
      <c r="K255" s="245"/>
      <c r="L255" s="775">
        <f t="shared" si="53"/>
        <v>0</v>
      </c>
      <c r="M255" s="779">
        <f t="shared" si="53"/>
        <v>0</v>
      </c>
      <c r="N255" s="779">
        <f t="shared" si="53"/>
        <v>0</v>
      </c>
      <c r="O255" s="779">
        <f t="shared" si="53"/>
        <v>0</v>
      </c>
      <c r="P255" s="245"/>
      <c r="Q255" s="775">
        <f t="shared" si="54"/>
        <v>0</v>
      </c>
      <c r="R255" s="775">
        <f t="shared" si="54"/>
        <v>0</v>
      </c>
      <c r="S255" s="775">
        <f t="shared" si="54"/>
        <v>0</v>
      </c>
      <c r="T255" s="775">
        <f t="shared" si="54"/>
        <v>0</v>
      </c>
      <c r="U255" s="775">
        <f t="shared" si="54"/>
        <v>0</v>
      </c>
      <c r="V255" s="775">
        <f t="shared" si="54"/>
        <v>0</v>
      </c>
      <c r="W255" s="775">
        <f t="shared" si="54"/>
        <v>0</v>
      </c>
      <c r="X255" s="314">
        <f t="shared" ref="X255:X299" si="55">T255-U255-V255-W255</f>
        <v>0</v>
      </c>
    </row>
    <row r="256" spans="1:25" s="248" customFormat="1" ht="32.25" thickBot="1">
      <c r="A256" s="326">
        <v>404</v>
      </c>
      <c r="B256" s="143"/>
      <c r="C256" s="142">
        <v>3306</v>
      </c>
      <c r="D256" s="466" t="s">
        <v>1739</v>
      </c>
      <c r="E256" s="705"/>
      <c r="F256" s="250">
        <f t="shared" si="52"/>
        <v>0</v>
      </c>
      <c r="G256" s="250">
        <f t="shared" si="52"/>
        <v>0</v>
      </c>
      <c r="H256" s="250">
        <f t="shared" si="52"/>
        <v>0</v>
      </c>
      <c r="I256" s="250">
        <f t="shared" si="52"/>
        <v>0</v>
      </c>
      <c r="J256" s="222" t="str">
        <f t="shared" ref="J256:J302" si="56">(IF($E256&lt;&gt;0,$J$2,IF($I256&lt;&gt;0,$J$2,"")))</f>
        <v/>
      </c>
      <c r="K256" s="245"/>
      <c r="L256" s="775">
        <f t="shared" si="53"/>
        <v>0</v>
      </c>
      <c r="M256" s="779">
        <f t="shared" si="53"/>
        <v>0</v>
      </c>
      <c r="N256" s="779">
        <f t="shared" si="53"/>
        <v>0</v>
      </c>
      <c r="O256" s="779">
        <f t="shared" si="53"/>
        <v>0</v>
      </c>
      <c r="P256" s="245"/>
      <c r="Q256" s="775">
        <f t="shared" si="54"/>
        <v>0</v>
      </c>
      <c r="R256" s="775">
        <f t="shared" si="54"/>
        <v>0</v>
      </c>
      <c r="S256" s="775">
        <f t="shared" si="54"/>
        <v>0</v>
      </c>
      <c r="T256" s="775">
        <f t="shared" si="54"/>
        <v>0</v>
      </c>
      <c r="U256" s="775">
        <f t="shared" si="54"/>
        <v>0</v>
      </c>
      <c r="V256" s="775">
        <f t="shared" si="54"/>
        <v>0</v>
      </c>
      <c r="W256" s="775">
        <f t="shared" si="54"/>
        <v>0</v>
      </c>
      <c r="X256" s="314">
        <f t="shared" si="55"/>
        <v>0</v>
      </c>
      <c r="Y256" s="216"/>
    </row>
    <row r="257" spans="1:25" s="248" customFormat="1" ht="19.5" customHeight="1" thickBot="1">
      <c r="A257" s="326">
        <v>404</v>
      </c>
      <c r="B257" s="709">
        <v>3900</v>
      </c>
      <c r="C257" s="886" t="s">
        <v>256</v>
      </c>
      <c r="D257" s="886"/>
      <c r="E257" s="710"/>
      <c r="F257" s="710">
        <f t="shared" ref="F257:I260" si="57">SUMIF($B$609:$B$12314,$B257,F$609:F$12314)</f>
        <v>0</v>
      </c>
      <c r="G257" s="710">
        <f t="shared" si="57"/>
        <v>0</v>
      </c>
      <c r="H257" s="710">
        <f t="shared" si="57"/>
        <v>0</v>
      </c>
      <c r="I257" s="710">
        <f t="shared" si="57"/>
        <v>0</v>
      </c>
      <c r="J257" s="222" t="str">
        <f t="shared" si="56"/>
        <v/>
      </c>
      <c r="K257" s="245"/>
      <c r="L257" s="317">
        <f t="shared" ref="L257:O260" si="58">SUMIF($B$609:$B$12314,$B257,L$609:L$12314)</f>
        <v>0</v>
      </c>
      <c r="M257" s="318">
        <f t="shared" si="58"/>
        <v>0</v>
      </c>
      <c r="N257" s="318">
        <f t="shared" si="58"/>
        <v>0</v>
      </c>
      <c r="O257" s="318">
        <f t="shared" si="58"/>
        <v>0</v>
      </c>
      <c r="P257" s="245"/>
      <c r="Q257" s="317">
        <f t="shared" ref="Q257:W260" si="59">SUMIF($B$609:$B$12314,$B257,Q$609:Q$12314)</f>
        <v>0</v>
      </c>
      <c r="R257" s="317">
        <f t="shared" si="59"/>
        <v>0</v>
      </c>
      <c r="S257" s="317">
        <f t="shared" si="59"/>
        <v>0</v>
      </c>
      <c r="T257" s="317">
        <f t="shared" si="59"/>
        <v>0</v>
      </c>
      <c r="U257" s="317">
        <f t="shared" si="59"/>
        <v>0</v>
      </c>
      <c r="V257" s="317">
        <f t="shared" si="59"/>
        <v>0</v>
      </c>
      <c r="W257" s="317">
        <f t="shared" si="59"/>
        <v>0</v>
      </c>
      <c r="X257" s="314">
        <f t="shared" si="55"/>
        <v>0</v>
      </c>
      <c r="Y257" s="216"/>
    </row>
    <row r="258" spans="1:25" s="248" customFormat="1" ht="19.5" thickBot="1">
      <c r="A258" s="260">
        <v>440</v>
      </c>
      <c r="B258" s="709">
        <v>4000</v>
      </c>
      <c r="C258" s="886" t="s">
        <v>257</v>
      </c>
      <c r="D258" s="886"/>
      <c r="E258" s="710"/>
      <c r="F258" s="710">
        <f t="shared" si="57"/>
        <v>66947</v>
      </c>
      <c r="G258" s="710">
        <f t="shared" si="57"/>
        <v>40000</v>
      </c>
      <c r="H258" s="710">
        <f t="shared" si="57"/>
        <v>0</v>
      </c>
      <c r="I258" s="710">
        <f t="shared" si="57"/>
        <v>106947</v>
      </c>
      <c r="J258" s="222">
        <f t="shared" si="56"/>
        <v>1</v>
      </c>
      <c r="K258" s="245"/>
      <c r="L258" s="317">
        <f t="shared" si="58"/>
        <v>0</v>
      </c>
      <c r="M258" s="318">
        <f t="shared" si="58"/>
        <v>0</v>
      </c>
      <c r="N258" s="318">
        <f t="shared" si="58"/>
        <v>106947</v>
      </c>
      <c r="O258" s="318">
        <f t="shared" si="58"/>
        <v>-106947</v>
      </c>
      <c r="P258" s="245"/>
      <c r="Q258" s="777">
        <f t="shared" si="59"/>
        <v>0</v>
      </c>
      <c r="R258" s="777">
        <f t="shared" si="59"/>
        <v>0</v>
      </c>
      <c r="S258" s="777">
        <f t="shared" si="59"/>
        <v>0</v>
      </c>
      <c r="T258" s="777">
        <f t="shared" si="59"/>
        <v>0</v>
      </c>
      <c r="U258" s="777">
        <f t="shared" si="59"/>
        <v>0</v>
      </c>
      <c r="V258" s="777">
        <f t="shared" si="59"/>
        <v>0</v>
      </c>
      <c r="W258" s="777">
        <f t="shared" si="59"/>
        <v>0</v>
      </c>
      <c r="X258" s="314">
        <f t="shared" si="55"/>
        <v>0</v>
      </c>
    </row>
    <row r="259" spans="1:25" s="248" customFormat="1" ht="19.5" thickBot="1">
      <c r="A259" s="260">
        <v>450</v>
      </c>
      <c r="B259" s="709">
        <v>4100</v>
      </c>
      <c r="C259" s="886" t="s">
        <v>258</v>
      </c>
      <c r="D259" s="886"/>
      <c r="E259" s="710"/>
      <c r="F259" s="710">
        <f t="shared" si="57"/>
        <v>0</v>
      </c>
      <c r="G259" s="710">
        <f t="shared" si="57"/>
        <v>0</v>
      </c>
      <c r="H259" s="710">
        <f t="shared" si="57"/>
        <v>0</v>
      </c>
      <c r="I259" s="710">
        <f t="shared" si="57"/>
        <v>0</v>
      </c>
      <c r="J259" s="222" t="str">
        <f t="shared" si="56"/>
        <v/>
      </c>
      <c r="K259" s="245"/>
      <c r="L259" s="777">
        <f t="shared" si="58"/>
        <v>0</v>
      </c>
      <c r="M259" s="778">
        <f t="shared" si="58"/>
        <v>0</v>
      </c>
      <c r="N259" s="778">
        <f t="shared" si="58"/>
        <v>0</v>
      </c>
      <c r="O259" s="778">
        <f t="shared" si="58"/>
        <v>0</v>
      </c>
      <c r="P259" s="245"/>
      <c r="Q259" s="777">
        <f t="shared" si="59"/>
        <v>0</v>
      </c>
      <c r="R259" s="777">
        <f t="shared" si="59"/>
        <v>0</v>
      </c>
      <c r="S259" s="777">
        <f t="shared" si="59"/>
        <v>0</v>
      </c>
      <c r="T259" s="777">
        <f t="shared" si="59"/>
        <v>0</v>
      </c>
      <c r="U259" s="777">
        <f t="shared" si="59"/>
        <v>0</v>
      </c>
      <c r="V259" s="777">
        <f t="shared" si="59"/>
        <v>0</v>
      </c>
      <c r="W259" s="777">
        <f t="shared" si="59"/>
        <v>0</v>
      </c>
      <c r="X259" s="314">
        <f t="shared" si="55"/>
        <v>0</v>
      </c>
    </row>
    <row r="260" spans="1:25" s="248" customFormat="1" ht="19.5" customHeight="1" thickBot="1">
      <c r="A260" s="260">
        <v>495</v>
      </c>
      <c r="B260" s="709">
        <v>4200</v>
      </c>
      <c r="C260" s="886" t="s">
        <v>259</v>
      </c>
      <c r="D260" s="886"/>
      <c r="E260" s="710"/>
      <c r="F260" s="710">
        <f t="shared" si="57"/>
        <v>0</v>
      </c>
      <c r="G260" s="710">
        <f t="shared" si="57"/>
        <v>1030700</v>
      </c>
      <c r="H260" s="710">
        <f t="shared" si="57"/>
        <v>0</v>
      </c>
      <c r="I260" s="710">
        <f t="shared" si="57"/>
        <v>1030700</v>
      </c>
      <c r="J260" s="222">
        <f t="shared" si="56"/>
        <v>1</v>
      </c>
      <c r="K260" s="245"/>
      <c r="L260" s="317">
        <f t="shared" si="58"/>
        <v>0</v>
      </c>
      <c r="M260" s="318">
        <f t="shared" si="58"/>
        <v>0</v>
      </c>
      <c r="N260" s="318">
        <f t="shared" si="58"/>
        <v>1030700</v>
      </c>
      <c r="O260" s="318">
        <f t="shared" si="58"/>
        <v>-1030700</v>
      </c>
      <c r="P260" s="245"/>
      <c r="Q260" s="317">
        <f t="shared" si="59"/>
        <v>0</v>
      </c>
      <c r="R260" s="317">
        <f t="shared" si="59"/>
        <v>0</v>
      </c>
      <c r="S260" s="317">
        <f t="shared" si="59"/>
        <v>1030700</v>
      </c>
      <c r="T260" s="317">
        <f t="shared" si="59"/>
        <v>-1030700</v>
      </c>
      <c r="U260" s="317">
        <f t="shared" si="59"/>
        <v>0</v>
      </c>
      <c r="V260" s="317">
        <f t="shared" si="59"/>
        <v>0</v>
      </c>
      <c r="W260" s="317">
        <f t="shared" si="59"/>
        <v>0</v>
      </c>
      <c r="X260" s="314">
        <f t="shared" si="55"/>
        <v>-1030700</v>
      </c>
    </row>
    <row r="261" spans="1:25" ht="19.5" thickBot="1">
      <c r="A261" s="261">
        <v>500</v>
      </c>
      <c r="B261" s="173"/>
      <c r="C261" s="144">
        <v>4201</v>
      </c>
      <c r="D261" s="138" t="s">
        <v>260</v>
      </c>
      <c r="E261" s="705"/>
      <c r="F261" s="250">
        <f t="shared" ref="F261:I266" si="60">SUMIF($C$609:$C$12314,$C261,F$609:F$12314)</f>
        <v>0</v>
      </c>
      <c r="G261" s="250">
        <f t="shared" si="60"/>
        <v>0</v>
      </c>
      <c r="H261" s="250">
        <f t="shared" si="60"/>
        <v>0</v>
      </c>
      <c r="I261" s="250">
        <f t="shared" si="60"/>
        <v>0</v>
      </c>
      <c r="J261" s="222" t="str">
        <f t="shared" si="56"/>
        <v/>
      </c>
      <c r="K261" s="245"/>
      <c r="L261" s="315">
        <f t="shared" ref="L261:O266" si="61">SUMIF($C$609:$C$12314,$C261,L$609:L$12314)</f>
        <v>0</v>
      </c>
      <c r="M261" s="316">
        <f t="shared" si="61"/>
        <v>0</v>
      </c>
      <c r="N261" s="316">
        <f t="shared" si="61"/>
        <v>0</v>
      </c>
      <c r="O261" s="316">
        <f t="shared" si="61"/>
        <v>0</v>
      </c>
      <c r="P261" s="245"/>
      <c r="Q261" s="315">
        <f t="shared" ref="Q261:W266" si="62">SUMIF($C$609:$C$12314,$C261,Q$609:Q$12314)</f>
        <v>0</v>
      </c>
      <c r="R261" s="315">
        <f t="shared" si="62"/>
        <v>0</v>
      </c>
      <c r="S261" s="315">
        <f t="shared" si="62"/>
        <v>0</v>
      </c>
      <c r="T261" s="315">
        <f t="shared" si="62"/>
        <v>0</v>
      </c>
      <c r="U261" s="315">
        <f t="shared" si="62"/>
        <v>0</v>
      </c>
      <c r="V261" s="315">
        <f t="shared" si="62"/>
        <v>0</v>
      </c>
      <c r="W261" s="315">
        <f t="shared" si="62"/>
        <v>0</v>
      </c>
      <c r="X261" s="314">
        <f t="shared" si="55"/>
        <v>0</v>
      </c>
      <c r="Y261" s="248"/>
    </row>
    <row r="262" spans="1:25" ht="19.5" thickBot="1">
      <c r="A262" s="261">
        <v>505</v>
      </c>
      <c r="B262" s="173"/>
      <c r="C262" s="137">
        <v>4202</v>
      </c>
      <c r="D262" s="139" t="s">
        <v>261</v>
      </c>
      <c r="E262" s="705"/>
      <c r="F262" s="250">
        <f t="shared" si="60"/>
        <v>0</v>
      </c>
      <c r="G262" s="250">
        <f t="shared" si="60"/>
        <v>0</v>
      </c>
      <c r="H262" s="250">
        <f t="shared" si="60"/>
        <v>0</v>
      </c>
      <c r="I262" s="250">
        <f t="shared" si="60"/>
        <v>0</v>
      </c>
      <c r="J262" s="222" t="str">
        <f t="shared" si="56"/>
        <v/>
      </c>
      <c r="K262" s="245"/>
      <c r="L262" s="315">
        <f t="shared" si="61"/>
        <v>0</v>
      </c>
      <c r="M262" s="316">
        <f t="shared" si="61"/>
        <v>0</v>
      </c>
      <c r="N262" s="316">
        <f t="shared" si="61"/>
        <v>0</v>
      </c>
      <c r="O262" s="316">
        <f t="shared" si="61"/>
        <v>0</v>
      </c>
      <c r="P262" s="245"/>
      <c r="Q262" s="315">
        <f t="shared" si="62"/>
        <v>0</v>
      </c>
      <c r="R262" s="315">
        <f t="shared" si="62"/>
        <v>0</v>
      </c>
      <c r="S262" s="315">
        <f t="shared" si="62"/>
        <v>0</v>
      </c>
      <c r="T262" s="315">
        <f t="shared" si="62"/>
        <v>0</v>
      </c>
      <c r="U262" s="315">
        <f t="shared" si="62"/>
        <v>0</v>
      </c>
      <c r="V262" s="315">
        <f t="shared" si="62"/>
        <v>0</v>
      </c>
      <c r="W262" s="315">
        <f t="shared" si="62"/>
        <v>0</v>
      </c>
      <c r="X262" s="314">
        <f t="shared" si="55"/>
        <v>0</v>
      </c>
      <c r="Y262" s="248"/>
    </row>
    <row r="263" spans="1:25" ht="19.5" thickBot="1">
      <c r="A263" s="261">
        <v>510</v>
      </c>
      <c r="B263" s="173"/>
      <c r="C263" s="137">
        <v>4214</v>
      </c>
      <c r="D263" s="139" t="s">
        <v>262</v>
      </c>
      <c r="E263" s="705"/>
      <c r="F263" s="250">
        <f t="shared" si="60"/>
        <v>0</v>
      </c>
      <c r="G263" s="250">
        <f t="shared" si="60"/>
        <v>1030700</v>
      </c>
      <c r="H263" s="250">
        <f t="shared" si="60"/>
        <v>0</v>
      </c>
      <c r="I263" s="250">
        <f t="shared" si="60"/>
        <v>1030700</v>
      </c>
      <c r="J263" s="222">
        <f t="shared" si="56"/>
        <v>1</v>
      </c>
      <c r="K263" s="245"/>
      <c r="L263" s="315">
        <f t="shared" si="61"/>
        <v>0</v>
      </c>
      <c r="M263" s="316">
        <f t="shared" si="61"/>
        <v>0</v>
      </c>
      <c r="N263" s="316">
        <f t="shared" si="61"/>
        <v>1030700</v>
      </c>
      <c r="O263" s="316">
        <f t="shared" si="61"/>
        <v>-1030700</v>
      </c>
      <c r="P263" s="245"/>
      <c r="Q263" s="315">
        <f t="shared" si="62"/>
        <v>0</v>
      </c>
      <c r="R263" s="315">
        <f t="shared" si="62"/>
        <v>0</v>
      </c>
      <c r="S263" s="315">
        <f t="shared" si="62"/>
        <v>1030700</v>
      </c>
      <c r="T263" s="315">
        <f t="shared" si="62"/>
        <v>-1030700</v>
      </c>
      <c r="U263" s="315">
        <f t="shared" si="62"/>
        <v>0</v>
      </c>
      <c r="V263" s="315">
        <f t="shared" si="62"/>
        <v>0</v>
      </c>
      <c r="W263" s="315">
        <f t="shared" si="62"/>
        <v>0</v>
      </c>
      <c r="X263" s="314">
        <f t="shared" si="55"/>
        <v>-1030700</v>
      </c>
    </row>
    <row r="264" spans="1:25" ht="19.5" thickBot="1">
      <c r="A264" s="261">
        <v>515</v>
      </c>
      <c r="B264" s="173"/>
      <c r="C264" s="137">
        <v>4217</v>
      </c>
      <c r="D264" s="139" t="s">
        <v>263</v>
      </c>
      <c r="E264" s="705"/>
      <c r="F264" s="250">
        <f t="shared" si="60"/>
        <v>0</v>
      </c>
      <c r="G264" s="250">
        <f t="shared" si="60"/>
        <v>0</v>
      </c>
      <c r="H264" s="250">
        <f t="shared" si="60"/>
        <v>0</v>
      </c>
      <c r="I264" s="250">
        <f t="shared" si="60"/>
        <v>0</v>
      </c>
      <c r="J264" s="222" t="str">
        <f t="shared" si="56"/>
        <v/>
      </c>
      <c r="K264" s="245"/>
      <c r="L264" s="315">
        <f t="shared" si="61"/>
        <v>0</v>
      </c>
      <c r="M264" s="316">
        <f t="shared" si="61"/>
        <v>0</v>
      </c>
      <c r="N264" s="316">
        <f t="shared" si="61"/>
        <v>0</v>
      </c>
      <c r="O264" s="316">
        <f t="shared" si="61"/>
        <v>0</v>
      </c>
      <c r="P264" s="245"/>
      <c r="Q264" s="315">
        <f t="shared" si="62"/>
        <v>0</v>
      </c>
      <c r="R264" s="315">
        <f t="shared" si="62"/>
        <v>0</v>
      </c>
      <c r="S264" s="315">
        <f t="shared" si="62"/>
        <v>0</v>
      </c>
      <c r="T264" s="315">
        <f t="shared" si="62"/>
        <v>0</v>
      </c>
      <c r="U264" s="315">
        <f t="shared" si="62"/>
        <v>0</v>
      </c>
      <c r="V264" s="315">
        <f t="shared" si="62"/>
        <v>0</v>
      </c>
      <c r="W264" s="315">
        <f t="shared" si="62"/>
        <v>0</v>
      </c>
      <c r="X264" s="314">
        <f t="shared" si="55"/>
        <v>0</v>
      </c>
    </row>
    <row r="265" spans="1:25" ht="19.5" thickBot="1">
      <c r="A265" s="261">
        <v>520</v>
      </c>
      <c r="B265" s="173"/>
      <c r="C265" s="137">
        <v>4218</v>
      </c>
      <c r="D265" s="145" t="s">
        <v>264</v>
      </c>
      <c r="E265" s="705"/>
      <c r="F265" s="250">
        <f t="shared" si="60"/>
        <v>0</v>
      </c>
      <c r="G265" s="250">
        <f t="shared" si="60"/>
        <v>0</v>
      </c>
      <c r="H265" s="250">
        <f t="shared" si="60"/>
        <v>0</v>
      </c>
      <c r="I265" s="250">
        <f t="shared" si="60"/>
        <v>0</v>
      </c>
      <c r="J265" s="222" t="str">
        <f t="shared" si="56"/>
        <v/>
      </c>
      <c r="K265" s="245"/>
      <c r="L265" s="315">
        <f t="shared" si="61"/>
        <v>0</v>
      </c>
      <c r="M265" s="316">
        <f t="shared" si="61"/>
        <v>0</v>
      </c>
      <c r="N265" s="316">
        <f t="shared" si="61"/>
        <v>0</v>
      </c>
      <c r="O265" s="316">
        <f t="shared" si="61"/>
        <v>0</v>
      </c>
      <c r="P265" s="245"/>
      <c r="Q265" s="315">
        <f t="shared" si="62"/>
        <v>0</v>
      </c>
      <c r="R265" s="315">
        <f t="shared" si="62"/>
        <v>0</v>
      </c>
      <c r="S265" s="315">
        <f t="shared" si="62"/>
        <v>0</v>
      </c>
      <c r="T265" s="315">
        <f t="shared" si="62"/>
        <v>0</v>
      </c>
      <c r="U265" s="315">
        <f t="shared" si="62"/>
        <v>0</v>
      </c>
      <c r="V265" s="315">
        <f t="shared" si="62"/>
        <v>0</v>
      </c>
      <c r="W265" s="315">
        <f t="shared" si="62"/>
        <v>0</v>
      </c>
      <c r="X265" s="314">
        <f t="shared" si="55"/>
        <v>0</v>
      </c>
    </row>
    <row r="266" spans="1:25" ht="19.5" thickBot="1">
      <c r="A266" s="261">
        <v>525</v>
      </c>
      <c r="B266" s="173"/>
      <c r="C266" s="137">
        <v>4219</v>
      </c>
      <c r="D266" s="156" t="s">
        <v>265</v>
      </c>
      <c r="E266" s="705"/>
      <c r="F266" s="250">
        <f t="shared" si="60"/>
        <v>0</v>
      </c>
      <c r="G266" s="250">
        <f t="shared" si="60"/>
        <v>0</v>
      </c>
      <c r="H266" s="250">
        <f t="shared" si="60"/>
        <v>0</v>
      </c>
      <c r="I266" s="250">
        <f t="shared" si="60"/>
        <v>0</v>
      </c>
      <c r="J266" s="222" t="str">
        <f t="shared" si="56"/>
        <v/>
      </c>
      <c r="K266" s="245"/>
      <c r="L266" s="315">
        <f t="shared" si="61"/>
        <v>0</v>
      </c>
      <c r="M266" s="316">
        <f t="shared" si="61"/>
        <v>0</v>
      </c>
      <c r="N266" s="316">
        <f t="shared" si="61"/>
        <v>0</v>
      </c>
      <c r="O266" s="316">
        <f t="shared" si="61"/>
        <v>0</v>
      </c>
      <c r="P266" s="245"/>
      <c r="Q266" s="315">
        <f t="shared" si="62"/>
        <v>0</v>
      </c>
      <c r="R266" s="315">
        <f t="shared" si="62"/>
        <v>0</v>
      </c>
      <c r="S266" s="315">
        <f t="shared" si="62"/>
        <v>0</v>
      </c>
      <c r="T266" s="315">
        <f t="shared" si="62"/>
        <v>0</v>
      </c>
      <c r="U266" s="315">
        <f t="shared" si="62"/>
        <v>0</v>
      </c>
      <c r="V266" s="315">
        <f t="shared" si="62"/>
        <v>0</v>
      </c>
      <c r="W266" s="315">
        <f t="shared" si="62"/>
        <v>0</v>
      </c>
      <c r="X266" s="314">
        <f t="shared" si="55"/>
        <v>0</v>
      </c>
    </row>
    <row r="267" spans="1:25" s="248" customFormat="1" ht="19.5" customHeight="1" thickBot="1">
      <c r="A267" s="260">
        <v>635</v>
      </c>
      <c r="B267" s="709">
        <v>4300</v>
      </c>
      <c r="C267" s="886" t="s">
        <v>1740</v>
      </c>
      <c r="D267" s="886"/>
      <c r="E267" s="710"/>
      <c r="F267" s="710">
        <f>SUMIF($B$609:$B$12314,$B267,F$609:F$12314)</f>
        <v>0</v>
      </c>
      <c r="G267" s="710">
        <f>SUMIF($B$609:$B$12314,$B267,G$609:G$12314)</f>
        <v>0</v>
      </c>
      <c r="H267" s="710">
        <f>SUMIF($B$609:$B$12314,$B267,H$609:H$12314)</f>
        <v>0</v>
      </c>
      <c r="I267" s="710">
        <f>SUMIF($B$609:$B$12314,$B267,I$609:I$12314)</f>
        <v>0</v>
      </c>
      <c r="J267" s="222" t="str">
        <f t="shared" si="56"/>
        <v/>
      </c>
      <c r="K267" s="245"/>
      <c r="L267" s="317">
        <f>SUMIF($B$609:$B$12314,$B267,L$609:L$12314)</f>
        <v>0</v>
      </c>
      <c r="M267" s="318">
        <f>SUMIF($B$609:$B$12314,$B267,M$609:M$12314)</f>
        <v>0</v>
      </c>
      <c r="N267" s="318">
        <f>SUMIF($B$609:$B$12314,$B267,N$609:N$12314)</f>
        <v>0</v>
      </c>
      <c r="O267" s="318">
        <f>SUMIF($B$609:$B$12314,$B267,O$609:O$12314)</f>
        <v>0</v>
      </c>
      <c r="P267" s="245"/>
      <c r="Q267" s="317">
        <f t="shared" ref="Q267:W267" si="63">SUMIF($B$609:$B$12314,$B267,Q$609:Q$12314)</f>
        <v>0</v>
      </c>
      <c r="R267" s="317">
        <f t="shared" si="63"/>
        <v>0</v>
      </c>
      <c r="S267" s="317">
        <f t="shared" si="63"/>
        <v>0</v>
      </c>
      <c r="T267" s="317">
        <f t="shared" si="63"/>
        <v>0</v>
      </c>
      <c r="U267" s="317">
        <f t="shared" si="63"/>
        <v>0</v>
      </c>
      <c r="V267" s="317">
        <f t="shared" si="63"/>
        <v>0</v>
      </c>
      <c r="W267" s="317">
        <f t="shared" si="63"/>
        <v>0</v>
      </c>
      <c r="X267" s="314">
        <f t="shared" si="55"/>
        <v>0</v>
      </c>
      <c r="Y267" s="216"/>
    </row>
    <row r="268" spans="1:25" ht="19.5" thickBot="1">
      <c r="A268" s="261">
        <v>640</v>
      </c>
      <c r="B268" s="173"/>
      <c r="C268" s="144">
        <v>4301</v>
      </c>
      <c r="D268" s="163" t="s">
        <v>266</v>
      </c>
      <c r="E268" s="705"/>
      <c r="F268" s="250">
        <f t="shared" ref="F268:I270" si="64">SUMIF($C$609:$C$12314,$C268,F$609:F$12314)</f>
        <v>0</v>
      </c>
      <c r="G268" s="250">
        <f t="shared" si="64"/>
        <v>0</v>
      </c>
      <c r="H268" s="250">
        <f t="shared" si="64"/>
        <v>0</v>
      </c>
      <c r="I268" s="250">
        <f t="shared" si="64"/>
        <v>0</v>
      </c>
      <c r="J268" s="222" t="str">
        <f t="shared" si="56"/>
        <v/>
      </c>
      <c r="K268" s="245"/>
      <c r="L268" s="315">
        <f t="shared" ref="L268:O270" si="65">SUMIF($C$609:$C$12314,$C268,L$609:L$12314)</f>
        <v>0</v>
      </c>
      <c r="M268" s="316">
        <f t="shared" si="65"/>
        <v>0</v>
      </c>
      <c r="N268" s="316">
        <f t="shared" si="65"/>
        <v>0</v>
      </c>
      <c r="O268" s="316">
        <f t="shared" si="65"/>
        <v>0</v>
      </c>
      <c r="P268" s="245"/>
      <c r="Q268" s="315">
        <f t="shared" ref="Q268:W270" si="66">SUMIF($C$609:$C$12314,$C268,Q$609:Q$12314)</f>
        <v>0</v>
      </c>
      <c r="R268" s="315">
        <f t="shared" si="66"/>
        <v>0</v>
      </c>
      <c r="S268" s="315">
        <f t="shared" si="66"/>
        <v>0</v>
      </c>
      <c r="T268" s="315">
        <f t="shared" si="66"/>
        <v>0</v>
      </c>
      <c r="U268" s="315">
        <f t="shared" si="66"/>
        <v>0</v>
      </c>
      <c r="V268" s="315">
        <f t="shared" si="66"/>
        <v>0</v>
      </c>
      <c r="W268" s="315">
        <f t="shared" si="66"/>
        <v>0</v>
      </c>
      <c r="X268" s="314">
        <f t="shared" si="55"/>
        <v>0</v>
      </c>
    </row>
    <row r="269" spans="1:25" ht="20.25" customHeight="1" thickBot="1">
      <c r="A269" s="261">
        <v>645</v>
      </c>
      <c r="B269" s="173"/>
      <c r="C269" s="137">
        <v>4302</v>
      </c>
      <c r="D269" s="139" t="s">
        <v>267</v>
      </c>
      <c r="E269" s="705"/>
      <c r="F269" s="250">
        <f t="shared" si="64"/>
        <v>0</v>
      </c>
      <c r="G269" s="250">
        <f t="shared" si="64"/>
        <v>0</v>
      </c>
      <c r="H269" s="250">
        <f t="shared" si="64"/>
        <v>0</v>
      </c>
      <c r="I269" s="250">
        <f t="shared" si="64"/>
        <v>0</v>
      </c>
      <c r="J269" s="222" t="str">
        <f t="shared" si="56"/>
        <v/>
      </c>
      <c r="K269" s="245"/>
      <c r="L269" s="315">
        <f t="shared" si="65"/>
        <v>0</v>
      </c>
      <c r="M269" s="316">
        <f t="shared" si="65"/>
        <v>0</v>
      </c>
      <c r="N269" s="316">
        <f t="shared" si="65"/>
        <v>0</v>
      </c>
      <c r="O269" s="316">
        <f t="shared" si="65"/>
        <v>0</v>
      </c>
      <c r="P269" s="245"/>
      <c r="Q269" s="315">
        <f t="shared" si="66"/>
        <v>0</v>
      </c>
      <c r="R269" s="315">
        <f t="shared" si="66"/>
        <v>0</v>
      </c>
      <c r="S269" s="315">
        <f t="shared" si="66"/>
        <v>0</v>
      </c>
      <c r="T269" s="315">
        <f t="shared" si="66"/>
        <v>0</v>
      </c>
      <c r="U269" s="315">
        <f t="shared" si="66"/>
        <v>0</v>
      </c>
      <c r="V269" s="315">
        <f t="shared" si="66"/>
        <v>0</v>
      </c>
      <c r="W269" s="315">
        <f t="shared" si="66"/>
        <v>0</v>
      </c>
      <c r="X269" s="314">
        <f t="shared" si="55"/>
        <v>0</v>
      </c>
      <c r="Y269" s="248"/>
    </row>
    <row r="270" spans="1:25" ht="19.5" thickBot="1">
      <c r="A270" s="261">
        <v>650</v>
      </c>
      <c r="B270" s="173"/>
      <c r="C270" s="142">
        <v>4309</v>
      </c>
      <c r="D270" s="148" t="s">
        <v>268</v>
      </c>
      <c r="E270" s="705"/>
      <c r="F270" s="250">
        <f t="shared" si="64"/>
        <v>0</v>
      </c>
      <c r="G270" s="250">
        <f t="shared" si="64"/>
        <v>0</v>
      </c>
      <c r="H270" s="250">
        <f t="shared" si="64"/>
        <v>0</v>
      </c>
      <c r="I270" s="250">
        <f t="shared" si="64"/>
        <v>0</v>
      </c>
      <c r="J270" s="222" t="str">
        <f t="shared" si="56"/>
        <v/>
      </c>
      <c r="K270" s="245"/>
      <c r="L270" s="315">
        <f t="shared" si="65"/>
        <v>0</v>
      </c>
      <c r="M270" s="316">
        <f t="shared" si="65"/>
        <v>0</v>
      </c>
      <c r="N270" s="316">
        <f t="shared" si="65"/>
        <v>0</v>
      </c>
      <c r="O270" s="316">
        <f t="shared" si="65"/>
        <v>0</v>
      </c>
      <c r="P270" s="245"/>
      <c r="Q270" s="315">
        <f t="shared" si="66"/>
        <v>0</v>
      </c>
      <c r="R270" s="315">
        <f t="shared" si="66"/>
        <v>0</v>
      </c>
      <c r="S270" s="315">
        <f t="shared" si="66"/>
        <v>0</v>
      </c>
      <c r="T270" s="315">
        <f t="shared" si="66"/>
        <v>0</v>
      </c>
      <c r="U270" s="315">
        <f t="shared" si="66"/>
        <v>0</v>
      </c>
      <c r="V270" s="315">
        <f t="shared" si="66"/>
        <v>0</v>
      </c>
      <c r="W270" s="315">
        <f t="shared" si="66"/>
        <v>0</v>
      </c>
      <c r="X270" s="314">
        <f t="shared" si="55"/>
        <v>0</v>
      </c>
    </row>
    <row r="271" spans="1:25" s="248" customFormat="1" ht="19.5" customHeight="1" thickBot="1">
      <c r="A271" s="260">
        <v>655</v>
      </c>
      <c r="B271" s="709">
        <v>4400</v>
      </c>
      <c r="C271" s="886" t="s">
        <v>1741</v>
      </c>
      <c r="D271" s="886"/>
      <c r="E271" s="710"/>
      <c r="F271" s="710">
        <f t="shared" ref="F271:I274" si="67">SUMIF($B$609:$B$12314,$B271,F$609:F$12314)</f>
        <v>0</v>
      </c>
      <c r="G271" s="710">
        <f t="shared" si="67"/>
        <v>0</v>
      </c>
      <c r="H271" s="710">
        <f t="shared" si="67"/>
        <v>0</v>
      </c>
      <c r="I271" s="710">
        <f t="shared" si="67"/>
        <v>0</v>
      </c>
      <c r="J271" s="222" t="str">
        <f t="shared" si="56"/>
        <v/>
      </c>
      <c r="K271" s="245"/>
      <c r="L271" s="317">
        <f t="shared" ref="L271:O274" si="68">SUMIF($B$609:$B$12314,$B271,L$609:L$12314)</f>
        <v>0</v>
      </c>
      <c r="M271" s="318">
        <f t="shared" si="68"/>
        <v>0</v>
      </c>
      <c r="N271" s="318">
        <f t="shared" si="68"/>
        <v>0</v>
      </c>
      <c r="O271" s="318">
        <f t="shared" si="68"/>
        <v>0</v>
      </c>
      <c r="P271" s="245"/>
      <c r="Q271" s="317">
        <f t="shared" ref="Q271:W274" si="69">SUMIF($B$609:$B$12314,$B271,Q$609:Q$12314)</f>
        <v>0</v>
      </c>
      <c r="R271" s="317">
        <f t="shared" si="69"/>
        <v>0</v>
      </c>
      <c r="S271" s="317">
        <f t="shared" si="69"/>
        <v>0</v>
      </c>
      <c r="T271" s="317">
        <f t="shared" si="69"/>
        <v>0</v>
      </c>
      <c r="U271" s="317">
        <f t="shared" si="69"/>
        <v>0</v>
      </c>
      <c r="V271" s="317">
        <f t="shared" si="69"/>
        <v>0</v>
      </c>
      <c r="W271" s="317">
        <f t="shared" si="69"/>
        <v>0</v>
      </c>
      <c r="X271" s="314">
        <f t="shared" si="55"/>
        <v>0</v>
      </c>
      <c r="Y271" s="216"/>
    </row>
    <row r="272" spans="1:25" s="248" customFormat="1" ht="19.5" customHeight="1" thickBot="1">
      <c r="A272" s="260">
        <v>665</v>
      </c>
      <c r="B272" s="709">
        <v>4500</v>
      </c>
      <c r="C272" s="886" t="s">
        <v>1742</v>
      </c>
      <c r="D272" s="886"/>
      <c r="E272" s="710"/>
      <c r="F272" s="710">
        <f t="shared" si="67"/>
        <v>167500</v>
      </c>
      <c r="G272" s="710">
        <f t="shared" si="67"/>
        <v>1242400</v>
      </c>
      <c r="H272" s="710">
        <f t="shared" si="67"/>
        <v>360000</v>
      </c>
      <c r="I272" s="710">
        <f t="shared" si="67"/>
        <v>1769900</v>
      </c>
      <c r="J272" s="222">
        <f t="shared" si="56"/>
        <v>1</v>
      </c>
      <c r="K272" s="245"/>
      <c r="L272" s="317">
        <f t="shared" si="68"/>
        <v>0</v>
      </c>
      <c r="M272" s="318">
        <f t="shared" si="68"/>
        <v>0</v>
      </c>
      <c r="N272" s="318">
        <f t="shared" si="68"/>
        <v>1769900</v>
      </c>
      <c r="O272" s="318">
        <f t="shared" si="68"/>
        <v>-1769900</v>
      </c>
      <c r="P272" s="245"/>
      <c r="Q272" s="317">
        <f t="shared" si="69"/>
        <v>0</v>
      </c>
      <c r="R272" s="317">
        <f t="shared" si="69"/>
        <v>0</v>
      </c>
      <c r="S272" s="317">
        <f t="shared" si="69"/>
        <v>1769900</v>
      </c>
      <c r="T272" s="317">
        <f t="shared" si="69"/>
        <v>-1769900</v>
      </c>
      <c r="U272" s="317">
        <f t="shared" si="69"/>
        <v>0</v>
      </c>
      <c r="V272" s="317">
        <f t="shared" si="69"/>
        <v>0</v>
      </c>
      <c r="W272" s="317">
        <f t="shared" si="69"/>
        <v>0</v>
      </c>
      <c r="X272" s="314">
        <f t="shared" si="55"/>
        <v>-1769900</v>
      </c>
      <c r="Y272" s="216"/>
    </row>
    <row r="273" spans="1:25" s="248" customFormat="1" ht="18.75" customHeight="1" thickBot="1">
      <c r="A273" s="260">
        <v>675</v>
      </c>
      <c r="B273" s="709">
        <v>4600</v>
      </c>
      <c r="C273" s="886" t="s">
        <v>269</v>
      </c>
      <c r="D273" s="886"/>
      <c r="E273" s="710"/>
      <c r="F273" s="710">
        <f t="shared" si="67"/>
        <v>0</v>
      </c>
      <c r="G273" s="710">
        <f t="shared" si="67"/>
        <v>50000</v>
      </c>
      <c r="H273" s="710">
        <f t="shared" si="67"/>
        <v>0</v>
      </c>
      <c r="I273" s="710">
        <f t="shared" si="67"/>
        <v>50000</v>
      </c>
      <c r="J273" s="222">
        <f t="shared" si="56"/>
        <v>1</v>
      </c>
      <c r="K273" s="245"/>
      <c r="L273" s="317">
        <f t="shared" si="68"/>
        <v>0</v>
      </c>
      <c r="M273" s="318">
        <f t="shared" si="68"/>
        <v>0</v>
      </c>
      <c r="N273" s="318">
        <f t="shared" si="68"/>
        <v>50000</v>
      </c>
      <c r="O273" s="318">
        <f t="shared" si="68"/>
        <v>-50000</v>
      </c>
      <c r="P273" s="245"/>
      <c r="Q273" s="317">
        <f t="shared" si="69"/>
        <v>0</v>
      </c>
      <c r="R273" s="317">
        <f t="shared" si="69"/>
        <v>0</v>
      </c>
      <c r="S273" s="317">
        <f t="shared" si="69"/>
        <v>50000</v>
      </c>
      <c r="T273" s="317">
        <f t="shared" si="69"/>
        <v>-50000</v>
      </c>
      <c r="U273" s="317">
        <f t="shared" si="69"/>
        <v>0</v>
      </c>
      <c r="V273" s="317">
        <f t="shared" si="69"/>
        <v>0</v>
      </c>
      <c r="W273" s="317">
        <f t="shared" si="69"/>
        <v>0</v>
      </c>
      <c r="X273" s="314">
        <f t="shared" si="55"/>
        <v>-50000</v>
      </c>
    </row>
    <row r="274" spans="1:25" s="248" customFormat="1" ht="19.5" customHeight="1" thickBot="1">
      <c r="A274" s="260">
        <v>685</v>
      </c>
      <c r="B274" s="709">
        <v>4900</v>
      </c>
      <c r="C274" s="886" t="s">
        <v>300</v>
      </c>
      <c r="D274" s="886"/>
      <c r="E274" s="710"/>
      <c r="F274" s="710">
        <f t="shared" si="67"/>
        <v>0</v>
      </c>
      <c r="G274" s="710">
        <f t="shared" si="67"/>
        <v>0</v>
      </c>
      <c r="H274" s="710">
        <f t="shared" si="67"/>
        <v>0</v>
      </c>
      <c r="I274" s="710">
        <f t="shared" si="67"/>
        <v>0</v>
      </c>
      <c r="J274" s="222" t="str">
        <f t="shared" si="56"/>
        <v/>
      </c>
      <c r="K274" s="245"/>
      <c r="L274" s="777">
        <f t="shared" si="68"/>
        <v>0</v>
      </c>
      <c r="M274" s="778">
        <f t="shared" si="68"/>
        <v>0</v>
      </c>
      <c r="N274" s="778">
        <f t="shared" si="68"/>
        <v>0</v>
      </c>
      <c r="O274" s="778">
        <f t="shared" si="68"/>
        <v>0</v>
      </c>
      <c r="P274" s="245"/>
      <c r="Q274" s="777">
        <f t="shared" si="69"/>
        <v>0</v>
      </c>
      <c r="R274" s="777">
        <f t="shared" si="69"/>
        <v>0</v>
      </c>
      <c r="S274" s="777">
        <f t="shared" si="69"/>
        <v>0</v>
      </c>
      <c r="T274" s="777">
        <f t="shared" si="69"/>
        <v>0</v>
      </c>
      <c r="U274" s="777">
        <f t="shared" si="69"/>
        <v>0</v>
      </c>
      <c r="V274" s="777">
        <f t="shared" si="69"/>
        <v>0</v>
      </c>
      <c r="W274" s="777">
        <f t="shared" si="69"/>
        <v>0</v>
      </c>
      <c r="X274" s="314">
        <f t="shared" si="55"/>
        <v>0</v>
      </c>
    </row>
    <row r="275" spans="1:25" ht="19.5" thickBot="1">
      <c r="A275" s="261">
        <v>690</v>
      </c>
      <c r="B275" s="173"/>
      <c r="C275" s="144">
        <v>4901</v>
      </c>
      <c r="D275" s="174" t="s">
        <v>301</v>
      </c>
      <c r="E275" s="705"/>
      <c r="F275" s="250">
        <f t="shared" ref="F275:I276" si="70">SUMIF($C$609:$C$12314,$C275,F$609:F$12314)</f>
        <v>0</v>
      </c>
      <c r="G275" s="250">
        <f t="shared" si="70"/>
        <v>0</v>
      </c>
      <c r="H275" s="250">
        <f t="shared" si="70"/>
        <v>0</v>
      </c>
      <c r="I275" s="250">
        <f t="shared" si="70"/>
        <v>0</v>
      </c>
      <c r="J275" s="222" t="str">
        <f t="shared" si="56"/>
        <v/>
      </c>
      <c r="K275" s="245"/>
      <c r="L275" s="775">
        <f t="shared" ref="L275:O276" si="71">SUMIF($C$609:$C$12314,$C275,L$609:L$12314)</f>
        <v>0</v>
      </c>
      <c r="M275" s="779">
        <f t="shared" si="71"/>
        <v>0</v>
      </c>
      <c r="N275" s="779">
        <f t="shared" si="71"/>
        <v>0</v>
      </c>
      <c r="O275" s="779">
        <f t="shared" si="71"/>
        <v>0</v>
      </c>
      <c r="P275" s="245"/>
      <c r="Q275" s="775">
        <f t="shared" ref="Q275:W276" si="72">SUMIF($C$609:$C$12314,$C275,Q$609:Q$12314)</f>
        <v>0</v>
      </c>
      <c r="R275" s="775">
        <f t="shared" si="72"/>
        <v>0</v>
      </c>
      <c r="S275" s="775">
        <f t="shared" si="72"/>
        <v>0</v>
      </c>
      <c r="T275" s="775">
        <f t="shared" si="72"/>
        <v>0</v>
      </c>
      <c r="U275" s="775">
        <f t="shared" si="72"/>
        <v>0</v>
      </c>
      <c r="V275" s="775">
        <f t="shared" si="72"/>
        <v>0</v>
      </c>
      <c r="W275" s="775">
        <f t="shared" si="72"/>
        <v>0</v>
      </c>
      <c r="X275" s="314">
        <f t="shared" si="55"/>
        <v>0</v>
      </c>
      <c r="Y275" s="248"/>
    </row>
    <row r="276" spans="1:25" ht="19.5" thickBot="1">
      <c r="A276" s="261">
        <v>695</v>
      </c>
      <c r="B276" s="173"/>
      <c r="C276" s="142">
        <v>4902</v>
      </c>
      <c r="D276" s="148" t="s">
        <v>302</v>
      </c>
      <c r="E276" s="705"/>
      <c r="F276" s="250">
        <f t="shared" si="70"/>
        <v>0</v>
      </c>
      <c r="G276" s="250">
        <f t="shared" si="70"/>
        <v>0</v>
      </c>
      <c r="H276" s="250">
        <f t="shared" si="70"/>
        <v>0</v>
      </c>
      <c r="I276" s="250">
        <f t="shared" si="70"/>
        <v>0</v>
      </c>
      <c r="J276" s="222" t="str">
        <f t="shared" si="56"/>
        <v/>
      </c>
      <c r="K276" s="245"/>
      <c r="L276" s="775">
        <f t="shared" si="71"/>
        <v>0</v>
      </c>
      <c r="M276" s="779">
        <f t="shared" si="71"/>
        <v>0</v>
      </c>
      <c r="N276" s="779">
        <f t="shared" si="71"/>
        <v>0</v>
      </c>
      <c r="O276" s="779">
        <f t="shared" si="71"/>
        <v>0</v>
      </c>
      <c r="P276" s="245"/>
      <c r="Q276" s="775">
        <f t="shared" si="72"/>
        <v>0</v>
      </c>
      <c r="R276" s="775">
        <f t="shared" si="72"/>
        <v>0</v>
      </c>
      <c r="S276" s="775">
        <f t="shared" si="72"/>
        <v>0</v>
      </c>
      <c r="T276" s="775">
        <f t="shared" si="72"/>
        <v>0</v>
      </c>
      <c r="U276" s="775">
        <f t="shared" si="72"/>
        <v>0</v>
      </c>
      <c r="V276" s="775">
        <f t="shared" si="72"/>
        <v>0</v>
      </c>
      <c r="W276" s="775">
        <f t="shared" si="72"/>
        <v>0</v>
      </c>
      <c r="X276" s="314">
        <f t="shared" si="55"/>
        <v>0</v>
      </c>
      <c r="Y276" s="248"/>
    </row>
    <row r="277" spans="1:25" s="329" customFormat="1" ht="19.5" customHeight="1" thickBot="1">
      <c r="A277" s="260">
        <v>700</v>
      </c>
      <c r="B277" s="709">
        <v>5100</v>
      </c>
      <c r="C277" s="886" t="s">
        <v>270</v>
      </c>
      <c r="D277" s="886"/>
      <c r="E277" s="710"/>
      <c r="F277" s="710">
        <f t="shared" ref="F277:I278" si="73">SUMIF($B$609:$B$12314,$B277,F$609:F$12314)</f>
        <v>0</v>
      </c>
      <c r="G277" s="710">
        <f t="shared" si="73"/>
        <v>1074500</v>
      </c>
      <c r="H277" s="710">
        <f t="shared" si="73"/>
        <v>0</v>
      </c>
      <c r="I277" s="710">
        <f t="shared" si="73"/>
        <v>1074500</v>
      </c>
      <c r="J277" s="222">
        <f t="shared" si="56"/>
        <v>1</v>
      </c>
      <c r="K277" s="245"/>
      <c r="L277" s="327">
        <f t="shared" ref="L277:O278" si="74">SUMIF($B$609:$B$12314,$B277,L$609:L$12314)</f>
        <v>0</v>
      </c>
      <c r="M277" s="328">
        <f t="shared" si="74"/>
        <v>0</v>
      </c>
      <c r="N277" s="328">
        <f t="shared" si="74"/>
        <v>1074500</v>
      </c>
      <c r="O277" s="328">
        <f t="shared" si="74"/>
        <v>-1074500</v>
      </c>
      <c r="P277" s="245"/>
      <c r="Q277" s="327">
        <f t="shared" ref="Q277:W278" si="75">SUMIF($B$609:$B$12314,$B277,Q$609:Q$12314)</f>
        <v>0</v>
      </c>
      <c r="R277" s="327">
        <f t="shared" si="75"/>
        <v>0</v>
      </c>
      <c r="S277" s="327">
        <f t="shared" si="75"/>
        <v>1074500</v>
      </c>
      <c r="T277" s="327">
        <f t="shared" si="75"/>
        <v>-1074500</v>
      </c>
      <c r="U277" s="327">
        <f t="shared" si="75"/>
        <v>0</v>
      </c>
      <c r="V277" s="327">
        <f t="shared" si="75"/>
        <v>0</v>
      </c>
      <c r="W277" s="327">
        <f t="shared" si="75"/>
        <v>0</v>
      </c>
      <c r="X277" s="314">
        <f t="shared" si="55"/>
        <v>-1074500</v>
      </c>
      <c r="Y277" s="216"/>
    </row>
    <row r="278" spans="1:25" s="329" customFormat="1" ht="19.5" customHeight="1" thickBot="1">
      <c r="A278" s="260">
        <v>710</v>
      </c>
      <c r="B278" s="709">
        <v>5200</v>
      </c>
      <c r="C278" s="886" t="s">
        <v>271</v>
      </c>
      <c r="D278" s="886"/>
      <c r="E278" s="710"/>
      <c r="F278" s="710">
        <f t="shared" si="73"/>
        <v>43500</v>
      </c>
      <c r="G278" s="710">
        <f t="shared" si="73"/>
        <v>13723000</v>
      </c>
      <c r="H278" s="710">
        <f t="shared" si="73"/>
        <v>405000</v>
      </c>
      <c r="I278" s="710">
        <f t="shared" si="73"/>
        <v>14171500</v>
      </c>
      <c r="J278" s="222">
        <f t="shared" si="56"/>
        <v>1</v>
      </c>
      <c r="K278" s="245"/>
      <c r="L278" s="327">
        <f t="shared" si="74"/>
        <v>0</v>
      </c>
      <c r="M278" s="328">
        <f t="shared" si="74"/>
        <v>0</v>
      </c>
      <c r="N278" s="328">
        <f t="shared" si="74"/>
        <v>14171500</v>
      </c>
      <c r="O278" s="328">
        <f t="shared" si="74"/>
        <v>-14171500</v>
      </c>
      <c r="P278" s="245"/>
      <c r="Q278" s="327">
        <f t="shared" si="75"/>
        <v>0</v>
      </c>
      <c r="R278" s="327">
        <f t="shared" si="75"/>
        <v>0</v>
      </c>
      <c r="S278" s="327">
        <f t="shared" si="75"/>
        <v>14171500</v>
      </c>
      <c r="T278" s="327">
        <f t="shared" si="75"/>
        <v>-14171500</v>
      </c>
      <c r="U278" s="327">
        <f t="shared" si="75"/>
        <v>0</v>
      </c>
      <c r="V278" s="327">
        <f t="shared" si="75"/>
        <v>0</v>
      </c>
      <c r="W278" s="327">
        <f t="shared" si="75"/>
        <v>0</v>
      </c>
      <c r="X278" s="314">
        <f t="shared" si="55"/>
        <v>-14171500</v>
      </c>
      <c r="Y278" s="216"/>
    </row>
    <row r="279" spans="1:25" s="332" customFormat="1" ht="19.5" thickBot="1">
      <c r="A279" s="261">
        <v>715</v>
      </c>
      <c r="B279" s="175"/>
      <c r="C279" s="176">
        <v>5201</v>
      </c>
      <c r="D279" s="177" t="s">
        <v>272</v>
      </c>
      <c r="E279" s="705"/>
      <c r="F279" s="250">
        <f t="shared" ref="F279:I285" si="76">SUMIF($C$609:$C$12314,$C279,F$609:F$12314)</f>
        <v>8000</v>
      </c>
      <c r="G279" s="250">
        <f t="shared" si="76"/>
        <v>76400</v>
      </c>
      <c r="H279" s="250">
        <f t="shared" si="76"/>
        <v>5000</v>
      </c>
      <c r="I279" s="250">
        <f t="shared" si="76"/>
        <v>89400</v>
      </c>
      <c r="J279" s="222">
        <f t="shared" si="56"/>
        <v>1</v>
      </c>
      <c r="K279" s="245"/>
      <c r="L279" s="330">
        <f t="shared" ref="L279:O285" si="77">SUMIF($C$609:$C$12314,$C279,L$609:L$12314)</f>
        <v>0</v>
      </c>
      <c r="M279" s="331">
        <f t="shared" si="77"/>
        <v>0</v>
      </c>
      <c r="N279" s="331">
        <f t="shared" si="77"/>
        <v>89400</v>
      </c>
      <c r="O279" s="331">
        <f t="shared" si="77"/>
        <v>-89400</v>
      </c>
      <c r="P279" s="245"/>
      <c r="Q279" s="330">
        <f t="shared" ref="Q279:W285" si="78">SUMIF($C$609:$C$12314,$C279,Q$609:Q$12314)</f>
        <v>0</v>
      </c>
      <c r="R279" s="330">
        <f t="shared" si="78"/>
        <v>0</v>
      </c>
      <c r="S279" s="330">
        <f t="shared" si="78"/>
        <v>89400</v>
      </c>
      <c r="T279" s="330">
        <f t="shared" si="78"/>
        <v>-89400</v>
      </c>
      <c r="U279" s="330">
        <f t="shared" si="78"/>
        <v>0</v>
      </c>
      <c r="V279" s="330">
        <f t="shared" si="78"/>
        <v>0</v>
      </c>
      <c r="W279" s="330">
        <f t="shared" si="78"/>
        <v>0</v>
      </c>
      <c r="X279" s="314">
        <f t="shared" si="55"/>
        <v>-89400</v>
      </c>
      <c r="Y279" s="329"/>
    </row>
    <row r="280" spans="1:25" s="332" customFormat="1" ht="19.5" thickBot="1">
      <c r="A280" s="261">
        <v>720</v>
      </c>
      <c r="B280" s="175"/>
      <c r="C280" s="178">
        <v>5202</v>
      </c>
      <c r="D280" s="179" t="s">
        <v>273</v>
      </c>
      <c r="E280" s="705"/>
      <c r="F280" s="250">
        <f t="shared" si="76"/>
        <v>0</v>
      </c>
      <c r="G280" s="250">
        <f t="shared" si="76"/>
        <v>5910000</v>
      </c>
      <c r="H280" s="250">
        <f t="shared" si="76"/>
        <v>400000</v>
      </c>
      <c r="I280" s="250">
        <f t="shared" si="76"/>
        <v>6310000</v>
      </c>
      <c r="J280" s="222">
        <f t="shared" si="56"/>
        <v>1</v>
      </c>
      <c r="K280" s="245"/>
      <c r="L280" s="330">
        <f t="shared" si="77"/>
        <v>0</v>
      </c>
      <c r="M280" s="331">
        <f t="shared" si="77"/>
        <v>0</v>
      </c>
      <c r="N280" s="331">
        <f t="shared" si="77"/>
        <v>6310000</v>
      </c>
      <c r="O280" s="331">
        <f t="shared" si="77"/>
        <v>-6310000</v>
      </c>
      <c r="P280" s="245"/>
      <c r="Q280" s="330">
        <f t="shared" si="78"/>
        <v>0</v>
      </c>
      <c r="R280" s="330">
        <f t="shared" si="78"/>
        <v>0</v>
      </c>
      <c r="S280" s="330">
        <f t="shared" si="78"/>
        <v>6310000</v>
      </c>
      <c r="T280" s="330">
        <f t="shared" si="78"/>
        <v>-6310000</v>
      </c>
      <c r="U280" s="330">
        <f t="shared" si="78"/>
        <v>0</v>
      </c>
      <c r="V280" s="330">
        <f t="shared" si="78"/>
        <v>0</v>
      </c>
      <c r="W280" s="330">
        <f t="shared" si="78"/>
        <v>0</v>
      </c>
      <c r="X280" s="314">
        <f t="shared" si="55"/>
        <v>-6310000</v>
      </c>
      <c r="Y280" s="329"/>
    </row>
    <row r="281" spans="1:25" s="332" customFormat="1" ht="19.5" thickBot="1">
      <c r="A281" s="261">
        <v>725</v>
      </c>
      <c r="B281" s="175"/>
      <c r="C281" s="178">
        <v>5203</v>
      </c>
      <c r="D281" s="179" t="s">
        <v>956</v>
      </c>
      <c r="E281" s="705"/>
      <c r="F281" s="250">
        <f t="shared" si="76"/>
        <v>35500</v>
      </c>
      <c r="G281" s="250">
        <f t="shared" si="76"/>
        <v>1964100</v>
      </c>
      <c r="H281" s="250">
        <f t="shared" si="76"/>
        <v>0</v>
      </c>
      <c r="I281" s="250">
        <f t="shared" si="76"/>
        <v>1999600</v>
      </c>
      <c r="J281" s="222">
        <f t="shared" si="56"/>
        <v>1</v>
      </c>
      <c r="K281" s="245"/>
      <c r="L281" s="330">
        <f t="shared" si="77"/>
        <v>0</v>
      </c>
      <c r="M281" s="331">
        <f t="shared" si="77"/>
        <v>0</v>
      </c>
      <c r="N281" s="331">
        <f t="shared" si="77"/>
        <v>1999600</v>
      </c>
      <c r="O281" s="331">
        <f t="shared" si="77"/>
        <v>-1999600</v>
      </c>
      <c r="P281" s="245"/>
      <c r="Q281" s="330">
        <f t="shared" si="78"/>
        <v>0</v>
      </c>
      <c r="R281" s="330">
        <f t="shared" si="78"/>
        <v>0</v>
      </c>
      <c r="S281" s="330">
        <f t="shared" si="78"/>
        <v>1999600</v>
      </c>
      <c r="T281" s="330">
        <f t="shared" si="78"/>
        <v>-1999600</v>
      </c>
      <c r="U281" s="330">
        <f t="shared" si="78"/>
        <v>0</v>
      </c>
      <c r="V281" s="330">
        <f t="shared" si="78"/>
        <v>0</v>
      </c>
      <c r="W281" s="330">
        <f t="shared" si="78"/>
        <v>0</v>
      </c>
      <c r="X281" s="314">
        <f t="shared" si="55"/>
        <v>-1999600</v>
      </c>
    </row>
    <row r="282" spans="1:25" s="332" customFormat="1" ht="19.5" thickBot="1">
      <c r="A282" s="261">
        <v>730</v>
      </c>
      <c r="B282" s="175"/>
      <c r="C282" s="178">
        <v>5204</v>
      </c>
      <c r="D282" s="179" t="s">
        <v>957</v>
      </c>
      <c r="E282" s="705"/>
      <c r="F282" s="250">
        <f t="shared" si="76"/>
        <v>0</v>
      </c>
      <c r="G282" s="250">
        <f t="shared" si="76"/>
        <v>1479600</v>
      </c>
      <c r="H282" s="250">
        <f t="shared" si="76"/>
        <v>0</v>
      </c>
      <c r="I282" s="250">
        <f t="shared" si="76"/>
        <v>1479600</v>
      </c>
      <c r="J282" s="222">
        <f t="shared" si="56"/>
        <v>1</v>
      </c>
      <c r="K282" s="245"/>
      <c r="L282" s="330">
        <f t="shared" si="77"/>
        <v>0</v>
      </c>
      <c r="M282" s="331">
        <f t="shared" si="77"/>
        <v>0</v>
      </c>
      <c r="N282" s="331">
        <f t="shared" si="77"/>
        <v>1479600</v>
      </c>
      <c r="O282" s="331">
        <f t="shared" si="77"/>
        <v>-1479600</v>
      </c>
      <c r="P282" s="245"/>
      <c r="Q282" s="330">
        <f t="shared" si="78"/>
        <v>0</v>
      </c>
      <c r="R282" s="330">
        <f t="shared" si="78"/>
        <v>0</v>
      </c>
      <c r="S282" s="330">
        <f t="shared" si="78"/>
        <v>1479600</v>
      </c>
      <c r="T282" s="330">
        <f t="shared" si="78"/>
        <v>-1479600</v>
      </c>
      <c r="U282" s="330">
        <f t="shared" si="78"/>
        <v>0</v>
      </c>
      <c r="V282" s="330">
        <f t="shared" si="78"/>
        <v>0</v>
      </c>
      <c r="W282" s="330">
        <f t="shared" si="78"/>
        <v>0</v>
      </c>
      <c r="X282" s="314">
        <f t="shared" si="55"/>
        <v>-1479600</v>
      </c>
    </row>
    <row r="283" spans="1:25" s="332" customFormat="1" ht="19.5" thickBot="1">
      <c r="A283" s="261">
        <v>735</v>
      </c>
      <c r="B283" s="175"/>
      <c r="C283" s="178">
        <v>5205</v>
      </c>
      <c r="D283" s="179" t="s">
        <v>958</v>
      </c>
      <c r="E283" s="705"/>
      <c r="F283" s="250">
        <f t="shared" si="76"/>
        <v>0</v>
      </c>
      <c r="G283" s="250">
        <f t="shared" si="76"/>
        <v>45000</v>
      </c>
      <c r="H283" s="250">
        <f t="shared" si="76"/>
        <v>0</v>
      </c>
      <c r="I283" s="250">
        <f t="shared" si="76"/>
        <v>45000</v>
      </c>
      <c r="J283" s="222">
        <f t="shared" si="56"/>
        <v>1</v>
      </c>
      <c r="K283" s="245"/>
      <c r="L283" s="330">
        <f t="shared" si="77"/>
        <v>0</v>
      </c>
      <c r="M283" s="331">
        <f t="shared" si="77"/>
        <v>0</v>
      </c>
      <c r="N283" s="331">
        <f t="shared" si="77"/>
        <v>45000</v>
      </c>
      <c r="O283" s="331">
        <f t="shared" si="77"/>
        <v>-45000</v>
      </c>
      <c r="P283" s="245"/>
      <c r="Q283" s="330">
        <f t="shared" si="78"/>
        <v>0</v>
      </c>
      <c r="R283" s="330">
        <f t="shared" si="78"/>
        <v>0</v>
      </c>
      <c r="S283" s="330">
        <f t="shared" si="78"/>
        <v>45000</v>
      </c>
      <c r="T283" s="330">
        <f t="shared" si="78"/>
        <v>-45000</v>
      </c>
      <c r="U283" s="330">
        <f t="shared" si="78"/>
        <v>0</v>
      </c>
      <c r="V283" s="330">
        <f t="shared" si="78"/>
        <v>0</v>
      </c>
      <c r="W283" s="330">
        <f t="shared" si="78"/>
        <v>0</v>
      </c>
      <c r="X283" s="314">
        <f t="shared" si="55"/>
        <v>-45000</v>
      </c>
    </row>
    <row r="284" spans="1:25" s="332" customFormat="1" ht="19.5" thickBot="1">
      <c r="A284" s="261">
        <v>740</v>
      </c>
      <c r="B284" s="175"/>
      <c r="C284" s="178">
        <v>5206</v>
      </c>
      <c r="D284" s="179" t="s">
        <v>959</v>
      </c>
      <c r="E284" s="705"/>
      <c r="F284" s="250">
        <f t="shared" si="76"/>
        <v>0</v>
      </c>
      <c r="G284" s="250">
        <f t="shared" si="76"/>
        <v>4194500</v>
      </c>
      <c r="H284" s="250">
        <f t="shared" si="76"/>
        <v>0</v>
      </c>
      <c r="I284" s="250">
        <f t="shared" si="76"/>
        <v>4194500</v>
      </c>
      <c r="J284" s="222">
        <f t="shared" si="56"/>
        <v>1</v>
      </c>
      <c r="K284" s="245"/>
      <c r="L284" s="330">
        <f t="shared" si="77"/>
        <v>0</v>
      </c>
      <c r="M284" s="331">
        <f t="shared" si="77"/>
        <v>0</v>
      </c>
      <c r="N284" s="331">
        <f t="shared" si="77"/>
        <v>4194500</v>
      </c>
      <c r="O284" s="331">
        <f t="shared" si="77"/>
        <v>-4194500</v>
      </c>
      <c r="P284" s="245"/>
      <c r="Q284" s="330">
        <f t="shared" si="78"/>
        <v>0</v>
      </c>
      <c r="R284" s="330">
        <f t="shared" si="78"/>
        <v>0</v>
      </c>
      <c r="S284" s="330">
        <f t="shared" si="78"/>
        <v>4194500</v>
      </c>
      <c r="T284" s="330">
        <f t="shared" si="78"/>
        <v>-4194500</v>
      </c>
      <c r="U284" s="330">
        <f t="shared" si="78"/>
        <v>0</v>
      </c>
      <c r="V284" s="330">
        <f t="shared" si="78"/>
        <v>0</v>
      </c>
      <c r="W284" s="330">
        <f t="shared" si="78"/>
        <v>0</v>
      </c>
      <c r="X284" s="314">
        <f t="shared" si="55"/>
        <v>-4194500</v>
      </c>
    </row>
    <row r="285" spans="1:25" s="332" customFormat="1" ht="19.5" thickBot="1">
      <c r="A285" s="261">
        <v>745</v>
      </c>
      <c r="B285" s="175"/>
      <c r="C285" s="180">
        <v>5219</v>
      </c>
      <c r="D285" s="181" t="s">
        <v>960</v>
      </c>
      <c r="E285" s="705"/>
      <c r="F285" s="250">
        <f t="shared" si="76"/>
        <v>0</v>
      </c>
      <c r="G285" s="250">
        <f t="shared" si="76"/>
        <v>53400</v>
      </c>
      <c r="H285" s="250">
        <f t="shared" si="76"/>
        <v>0</v>
      </c>
      <c r="I285" s="250">
        <f t="shared" si="76"/>
        <v>53400</v>
      </c>
      <c r="J285" s="222">
        <f t="shared" si="56"/>
        <v>1</v>
      </c>
      <c r="K285" s="245"/>
      <c r="L285" s="330">
        <f t="shared" si="77"/>
        <v>0</v>
      </c>
      <c r="M285" s="331">
        <f t="shared" si="77"/>
        <v>0</v>
      </c>
      <c r="N285" s="331">
        <f t="shared" si="77"/>
        <v>53400</v>
      </c>
      <c r="O285" s="331">
        <f t="shared" si="77"/>
        <v>-53400</v>
      </c>
      <c r="P285" s="245"/>
      <c r="Q285" s="330">
        <f t="shared" si="78"/>
        <v>0</v>
      </c>
      <c r="R285" s="330">
        <f t="shared" si="78"/>
        <v>0</v>
      </c>
      <c r="S285" s="330">
        <f t="shared" si="78"/>
        <v>53400</v>
      </c>
      <c r="T285" s="330">
        <f t="shared" si="78"/>
        <v>-53400</v>
      </c>
      <c r="U285" s="330">
        <f t="shared" si="78"/>
        <v>0</v>
      </c>
      <c r="V285" s="330">
        <f t="shared" si="78"/>
        <v>0</v>
      </c>
      <c r="W285" s="330">
        <f t="shared" si="78"/>
        <v>0</v>
      </c>
      <c r="X285" s="314">
        <f t="shared" si="55"/>
        <v>-53400</v>
      </c>
    </row>
    <row r="286" spans="1:25" s="329" customFormat="1" ht="19.5" customHeight="1" thickBot="1">
      <c r="A286" s="260">
        <v>750</v>
      </c>
      <c r="B286" s="709">
        <v>5300</v>
      </c>
      <c r="C286" s="886" t="s">
        <v>961</v>
      </c>
      <c r="D286" s="886"/>
      <c r="E286" s="710"/>
      <c r="F286" s="710">
        <f>SUMIF($B$609:$B$12314,$B286,F$609:F$12314)</f>
        <v>26500</v>
      </c>
      <c r="G286" s="710">
        <f>SUMIF($B$609:$B$12314,$B286,G$609:G$12314)</f>
        <v>1162300</v>
      </c>
      <c r="H286" s="710">
        <f>SUMIF($B$609:$B$12314,$B286,H$609:H$12314)</f>
        <v>55000</v>
      </c>
      <c r="I286" s="710">
        <f>SUMIF($B$609:$B$12314,$B286,I$609:I$12314)</f>
        <v>1243800</v>
      </c>
      <c r="J286" s="222">
        <f t="shared" si="56"/>
        <v>1</v>
      </c>
      <c r="K286" s="245"/>
      <c r="L286" s="327">
        <f>SUMIF($B$609:$B$12314,$B286,L$609:L$12314)</f>
        <v>0</v>
      </c>
      <c r="M286" s="328">
        <f>SUMIF($B$609:$B$12314,$B286,M$609:M$12314)</f>
        <v>0</v>
      </c>
      <c r="N286" s="328">
        <f>SUMIF($B$609:$B$12314,$B286,N$609:N$12314)</f>
        <v>1243800</v>
      </c>
      <c r="O286" s="328">
        <f>SUMIF($B$609:$B$12314,$B286,O$609:O$12314)</f>
        <v>-1243800</v>
      </c>
      <c r="P286" s="245"/>
      <c r="Q286" s="327">
        <f t="shared" ref="Q286:W286" si="79">SUMIF($B$609:$B$12314,$B286,Q$609:Q$12314)</f>
        <v>0</v>
      </c>
      <c r="R286" s="327">
        <f t="shared" si="79"/>
        <v>0</v>
      </c>
      <c r="S286" s="327">
        <f t="shared" si="79"/>
        <v>1243800</v>
      </c>
      <c r="T286" s="327">
        <f t="shared" si="79"/>
        <v>-1243800</v>
      </c>
      <c r="U286" s="327">
        <f t="shared" si="79"/>
        <v>0</v>
      </c>
      <c r="V286" s="327">
        <f t="shared" si="79"/>
        <v>0</v>
      </c>
      <c r="W286" s="327">
        <f t="shared" si="79"/>
        <v>0</v>
      </c>
      <c r="X286" s="314">
        <f t="shared" si="55"/>
        <v>-1243800</v>
      </c>
      <c r="Y286" s="332"/>
    </row>
    <row r="287" spans="1:25" s="332" customFormat="1" ht="19.5" thickBot="1">
      <c r="A287" s="261">
        <v>755</v>
      </c>
      <c r="B287" s="175"/>
      <c r="C287" s="176">
        <v>5301</v>
      </c>
      <c r="D287" s="177" t="s">
        <v>366</v>
      </c>
      <c r="E287" s="705"/>
      <c r="F287" s="250">
        <f t="shared" ref="F287:I288" si="80">SUMIF($C$609:$C$12314,$C287,F$609:F$12314)</f>
        <v>0</v>
      </c>
      <c r="G287" s="250">
        <f t="shared" si="80"/>
        <v>21000</v>
      </c>
      <c r="H287" s="250">
        <f t="shared" si="80"/>
        <v>0</v>
      </c>
      <c r="I287" s="250">
        <f t="shared" si="80"/>
        <v>21000</v>
      </c>
      <c r="J287" s="222">
        <f t="shared" si="56"/>
        <v>1</v>
      </c>
      <c r="K287" s="245"/>
      <c r="L287" s="330">
        <f t="shared" ref="L287:O288" si="81">SUMIF($C$609:$C$12314,$C287,L$609:L$12314)</f>
        <v>0</v>
      </c>
      <c r="M287" s="331">
        <f t="shared" si="81"/>
        <v>0</v>
      </c>
      <c r="N287" s="331">
        <f t="shared" si="81"/>
        <v>21000</v>
      </c>
      <c r="O287" s="331">
        <f t="shared" si="81"/>
        <v>-21000</v>
      </c>
      <c r="P287" s="245"/>
      <c r="Q287" s="330">
        <f t="shared" ref="Q287:W288" si="82">SUMIF($C$609:$C$12314,$C287,Q$609:Q$12314)</f>
        <v>0</v>
      </c>
      <c r="R287" s="330">
        <f t="shared" si="82"/>
        <v>0</v>
      </c>
      <c r="S287" s="330">
        <f t="shared" si="82"/>
        <v>21000</v>
      </c>
      <c r="T287" s="330">
        <f t="shared" si="82"/>
        <v>-21000</v>
      </c>
      <c r="U287" s="330">
        <f t="shared" si="82"/>
        <v>0</v>
      </c>
      <c r="V287" s="330">
        <f t="shared" si="82"/>
        <v>0</v>
      </c>
      <c r="W287" s="330">
        <f t="shared" si="82"/>
        <v>0</v>
      </c>
      <c r="X287" s="314">
        <f t="shared" si="55"/>
        <v>-21000</v>
      </c>
    </row>
    <row r="288" spans="1:25" s="332" customFormat="1" ht="19.5" thickBot="1">
      <c r="A288" s="261">
        <v>760</v>
      </c>
      <c r="B288" s="175"/>
      <c r="C288" s="180">
        <v>5309</v>
      </c>
      <c r="D288" s="181" t="s">
        <v>962</v>
      </c>
      <c r="E288" s="705"/>
      <c r="F288" s="250">
        <f t="shared" si="80"/>
        <v>26500</v>
      </c>
      <c r="G288" s="250">
        <f t="shared" si="80"/>
        <v>1141300</v>
      </c>
      <c r="H288" s="250">
        <f t="shared" si="80"/>
        <v>55000</v>
      </c>
      <c r="I288" s="250">
        <f t="shared" si="80"/>
        <v>1222800</v>
      </c>
      <c r="J288" s="222">
        <f t="shared" si="56"/>
        <v>1</v>
      </c>
      <c r="K288" s="245"/>
      <c r="L288" s="330">
        <f t="shared" si="81"/>
        <v>0</v>
      </c>
      <c r="M288" s="331">
        <f t="shared" si="81"/>
        <v>0</v>
      </c>
      <c r="N288" s="331">
        <f t="shared" si="81"/>
        <v>1222800</v>
      </c>
      <c r="O288" s="331">
        <f t="shared" si="81"/>
        <v>-1222800</v>
      </c>
      <c r="P288" s="245"/>
      <c r="Q288" s="330">
        <f t="shared" si="82"/>
        <v>0</v>
      </c>
      <c r="R288" s="330">
        <f t="shared" si="82"/>
        <v>0</v>
      </c>
      <c r="S288" s="330">
        <f t="shared" si="82"/>
        <v>1222800</v>
      </c>
      <c r="T288" s="330">
        <f t="shared" si="82"/>
        <v>-1222800</v>
      </c>
      <c r="U288" s="330">
        <f t="shared" si="82"/>
        <v>0</v>
      </c>
      <c r="V288" s="330">
        <f t="shared" si="82"/>
        <v>0</v>
      </c>
      <c r="W288" s="330">
        <f t="shared" si="82"/>
        <v>0</v>
      </c>
      <c r="X288" s="314">
        <f t="shared" si="55"/>
        <v>-1222800</v>
      </c>
      <c r="Y288" s="329"/>
    </row>
    <row r="289" spans="1:68" s="329" customFormat="1" ht="19.5" customHeight="1" thickBot="1">
      <c r="A289" s="260">
        <v>765</v>
      </c>
      <c r="B289" s="709">
        <v>5400</v>
      </c>
      <c r="C289" s="886" t="s">
        <v>1049</v>
      </c>
      <c r="D289" s="886"/>
      <c r="E289" s="710"/>
      <c r="F289" s="710">
        <f t="shared" ref="F289:I290" si="83">SUMIF($B$609:$B$12314,$B289,F$609:F$12314)</f>
        <v>0</v>
      </c>
      <c r="G289" s="710">
        <f t="shared" si="83"/>
        <v>100000</v>
      </c>
      <c r="H289" s="710">
        <f t="shared" si="83"/>
        <v>0</v>
      </c>
      <c r="I289" s="710">
        <f t="shared" si="83"/>
        <v>100000</v>
      </c>
      <c r="J289" s="222">
        <f t="shared" si="56"/>
        <v>1</v>
      </c>
      <c r="K289" s="245"/>
      <c r="L289" s="327">
        <f t="shared" ref="L289:O290" si="84">SUMIF($B$609:$B$12314,$B289,L$609:L$12314)</f>
        <v>0</v>
      </c>
      <c r="M289" s="328">
        <f t="shared" si="84"/>
        <v>0</v>
      </c>
      <c r="N289" s="328">
        <f t="shared" si="84"/>
        <v>100000</v>
      </c>
      <c r="O289" s="328">
        <f t="shared" si="84"/>
        <v>-100000</v>
      </c>
      <c r="P289" s="245"/>
      <c r="Q289" s="327">
        <f t="shared" ref="Q289:W290" si="85">SUMIF($B$609:$B$12314,$B289,Q$609:Q$12314)</f>
        <v>0</v>
      </c>
      <c r="R289" s="327">
        <f t="shared" si="85"/>
        <v>0</v>
      </c>
      <c r="S289" s="327">
        <f t="shared" si="85"/>
        <v>100000</v>
      </c>
      <c r="T289" s="327">
        <f t="shared" si="85"/>
        <v>-100000</v>
      </c>
      <c r="U289" s="327">
        <f t="shared" si="85"/>
        <v>0</v>
      </c>
      <c r="V289" s="327">
        <f t="shared" si="85"/>
        <v>0</v>
      </c>
      <c r="W289" s="327">
        <f t="shared" si="85"/>
        <v>0</v>
      </c>
      <c r="X289" s="314">
        <f t="shared" si="55"/>
        <v>-100000</v>
      </c>
      <c r="Y289" s="332"/>
    </row>
    <row r="290" spans="1:68" s="248" customFormat="1" ht="19.5" customHeight="1" thickBot="1">
      <c r="A290" s="260">
        <v>775</v>
      </c>
      <c r="B290" s="709">
        <v>5500</v>
      </c>
      <c r="C290" s="886" t="s">
        <v>1050</v>
      </c>
      <c r="D290" s="886"/>
      <c r="E290" s="710"/>
      <c r="F290" s="710">
        <f t="shared" si="83"/>
        <v>0</v>
      </c>
      <c r="G290" s="710">
        <f t="shared" si="83"/>
        <v>0</v>
      </c>
      <c r="H290" s="710">
        <f t="shared" si="83"/>
        <v>0</v>
      </c>
      <c r="I290" s="710">
        <f t="shared" si="83"/>
        <v>0</v>
      </c>
      <c r="J290" s="222" t="str">
        <f t="shared" si="56"/>
        <v/>
      </c>
      <c r="K290" s="245"/>
      <c r="L290" s="317">
        <f t="shared" si="84"/>
        <v>0</v>
      </c>
      <c r="M290" s="318">
        <f t="shared" si="84"/>
        <v>0</v>
      </c>
      <c r="N290" s="318">
        <f t="shared" si="84"/>
        <v>0</v>
      </c>
      <c r="O290" s="318">
        <f t="shared" si="84"/>
        <v>0</v>
      </c>
      <c r="P290" s="245"/>
      <c r="Q290" s="317">
        <f t="shared" si="85"/>
        <v>0</v>
      </c>
      <c r="R290" s="317">
        <f t="shared" si="85"/>
        <v>0</v>
      </c>
      <c r="S290" s="317">
        <f t="shared" si="85"/>
        <v>0</v>
      </c>
      <c r="T290" s="317">
        <f t="shared" si="85"/>
        <v>0</v>
      </c>
      <c r="U290" s="317">
        <f t="shared" si="85"/>
        <v>0</v>
      </c>
      <c r="V290" s="317">
        <f t="shared" si="85"/>
        <v>0</v>
      </c>
      <c r="W290" s="317">
        <f t="shared" si="85"/>
        <v>0</v>
      </c>
      <c r="X290" s="314">
        <f t="shared" si="55"/>
        <v>0</v>
      </c>
      <c r="Y290" s="332"/>
    </row>
    <row r="291" spans="1:68" ht="19.5" thickBot="1">
      <c r="A291" s="261">
        <v>780</v>
      </c>
      <c r="B291" s="173"/>
      <c r="C291" s="144">
        <v>5501</v>
      </c>
      <c r="D291" s="163" t="s">
        <v>1051</v>
      </c>
      <c r="E291" s="705"/>
      <c r="F291" s="250">
        <f t="shared" ref="F291:I294" si="86">SUMIF($C$609:$C$12314,$C291,F$609:F$12314)</f>
        <v>0</v>
      </c>
      <c r="G291" s="250">
        <f t="shared" si="86"/>
        <v>0</v>
      </c>
      <c r="H291" s="250">
        <f t="shared" si="86"/>
        <v>0</v>
      </c>
      <c r="I291" s="250">
        <f t="shared" si="86"/>
        <v>0</v>
      </c>
      <c r="J291" s="222" t="str">
        <f t="shared" si="56"/>
        <v/>
      </c>
      <c r="K291" s="245"/>
      <c r="L291" s="315">
        <f t="shared" ref="L291:O294" si="87">SUMIF($C$609:$C$12314,$C291,L$609:L$12314)</f>
        <v>0</v>
      </c>
      <c r="M291" s="316">
        <f t="shared" si="87"/>
        <v>0</v>
      </c>
      <c r="N291" s="316">
        <f t="shared" si="87"/>
        <v>0</v>
      </c>
      <c r="O291" s="316">
        <f t="shared" si="87"/>
        <v>0</v>
      </c>
      <c r="P291" s="245"/>
      <c r="Q291" s="315">
        <f t="shared" ref="Q291:W294" si="88">SUMIF($C$609:$C$12314,$C291,Q$609:Q$12314)</f>
        <v>0</v>
      </c>
      <c r="R291" s="315">
        <f t="shared" si="88"/>
        <v>0</v>
      </c>
      <c r="S291" s="315">
        <f t="shared" si="88"/>
        <v>0</v>
      </c>
      <c r="T291" s="315">
        <f t="shared" si="88"/>
        <v>0</v>
      </c>
      <c r="U291" s="315">
        <f t="shared" si="88"/>
        <v>0</v>
      </c>
      <c r="V291" s="315">
        <f t="shared" si="88"/>
        <v>0</v>
      </c>
      <c r="W291" s="315">
        <f t="shared" si="88"/>
        <v>0</v>
      </c>
      <c r="X291" s="314">
        <f t="shared" si="55"/>
        <v>0</v>
      </c>
      <c r="Y291" s="329"/>
    </row>
    <row r="292" spans="1:68" ht="19.5" thickBot="1">
      <c r="A292" s="261">
        <v>785</v>
      </c>
      <c r="B292" s="173"/>
      <c r="C292" s="137">
        <v>5502</v>
      </c>
      <c r="D292" s="145" t="s">
        <v>1052</v>
      </c>
      <c r="E292" s="705"/>
      <c r="F292" s="250">
        <f t="shared" si="86"/>
        <v>0</v>
      </c>
      <c r="G292" s="250">
        <f t="shared" si="86"/>
        <v>0</v>
      </c>
      <c r="H292" s="250">
        <f t="shared" si="86"/>
        <v>0</v>
      </c>
      <c r="I292" s="250">
        <f t="shared" si="86"/>
        <v>0</v>
      </c>
      <c r="J292" s="222" t="str">
        <f t="shared" si="56"/>
        <v/>
      </c>
      <c r="K292" s="245"/>
      <c r="L292" s="315">
        <f t="shared" si="87"/>
        <v>0</v>
      </c>
      <c r="M292" s="316">
        <f t="shared" si="87"/>
        <v>0</v>
      </c>
      <c r="N292" s="316">
        <f t="shared" si="87"/>
        <v>0</v>
      </c>
      <c r="O292" s="316">
        <f t="shared" si="87"/>
        <v>0</v>
      </c>
      <c r="P292" s="245"/>
      <c r="Q292" s="315">
        <f t="shared" si="88"/>
        <v>0</v>
      </c>
      <c r="R292" s="315">
        <f t="shared" si="88"/>
        <v>0</v>
      </c>
      <c r="S292" s="315">
        <f t="shared" si="88"/>
        <v>0</v>
      </c>
      <c r="T292" s="315">
        <f t="shared" si="88"/>
        <v>0</v>
      </c>
      <c r="U292" s="315">
        <f t="shared" si="88"/>
        <v>0</v>
      </c>
      <c r="V292" s="315">
        <f t="shared" si="88"/>
        <v>0</v>
      </c>
      <c r="W292" s="315">
        <f t="shared" si="88"/>
        <v>0</v>
      </c>
      <c r="X292" s="314">
        <f t="shared" si="55"/>
        <v>0</v>
      </c>
      <c r="Y292" s="248"/>
    </row>
    <row r="293" spans="1:68" ht="23.25" customHeight="1" thickBot="1">
      <c r="A293" s="261">
        <v>790</v>
      </c>
      <c r="B293" s="173"/>
      <c r="C293" s="137">
        <v>5503</v>
      </c>
      <c r="D293" s="139" t="s">
        <v>1053</v>
      </c>
      <c r="E293" s="705"/>
      <c r="F293" s="250">
        <f t="shared" si="86"/>
        <v>0</v>
      </c>
      <c r="G293" s="250">
        <f t="shared" si="86"/>
        <v>0</v>
      </c>
      <c r="H293" s="250">
        <f t="shared" si="86"/>
        <v>0</v>
      </c>
      <c r="I293" s="250">
        <f t="shared" si="86"/>
        <v>0</v>
      </c>
      <c r="J293" s="222" t="str">
        <f t="shared" si="56"/>
        <v/>
      </c>
      <c r="K293" s="245"/>
      <c r="L293" s="315">
        <f t="shared" si="87"/>
        <v>0</v>
      </c>
      <c r="M293" s="316">
        <f t="shared" si="87"/>
        <v>0</v>
      </c>
      <c r="N293" s="316">
        <f t="shared" si="87"/>
        <v>0</v>
      </c>
      <c r="O293" s="316">
        <f t="shared" si="87"/>
        <v>0</v>
      </c>
      <c r="P293" s="245"/>
      <c r="Q293" s="315">
        <f t="shared" si="88"/>
        <v>0</v>
      </c>
      <c r="R293" s="315">
        <f t="shared" si="88"/>
        <v>0</v>
      </c>
      <c r="S293" s="315">
        <f t="shared" si="88"/>
        <v>0</v>
      </c>
      <c r="T293" s="315">
        <f t="shared" si="88"/>
        <v>0</v>
      </c>
      <c r="U293" s="315">
        <f t="shared" si="88"/>
        <v>0</v>
      </c>
      <c r="V293" s="315">
        <f t="shared" si="88"/>
        <v>0</v>
      </c>
      <c r="W293" s="315">
        <f t="shared" si="88"/>
        <v>0</v>
      </c>
      <c r="X293" s="314">
        <f t="shared" si="55"/>
        <v>0</v>
      </c>
    </row>
    <row r="294" spans="1:68" ht="19.5" thickBot="1">
      <c r="A294" s="261">
        <v>795</v>
      </c>
      <c r="B294" s="173"/>
      <c r="C294" s="142">
        <v>5504</v>
      </c>
      <c r="D294" s="146" t="s">
        <v>1054</v>
      </c>
      <c r="E294" s="705"/>
      <c r="F294" s="250">
        <f t="shared" si="86"/>
        <v>0</v>
      </c>
      <c r="G294" s="250">
        <f t="shared" si="86"/>
        <v>0</v>
      </c>
      <c r="H294" s="250">
        <f t="shared" si="86"/>
        <v>0</v>
      </c>
      <c r="I294" s="250">
        <f t="shared" si="86"/>
        <v>0</v>
      </c>
      <c r="J294" s="222" t="str">
        <f t="shared" si="56"/>
        <v/>
      </c>
      <c r="K294" s="245"/>
      <c r="L294" s="315">
        <f t="shared" si="87"/>
        <v>0</v>
      </c>
      <c r="M294" s="316">
        <f t="shared" si="87"/>
        <v>0</v>
      </c>
      <c r="N294" s="316">
        <f t="shared" si="87"/>
        <v>0</v>
      </c>
      <c r="O294" s="316">
        <f t="shared" si="87"/>
        <v>0</v>
      </c>
      <c r="P294" s="245"/>
      <c r="Q294" s="315">
        <f t="shared" si="88"/>
        <v>0</v>
      </c>
      <c r="R294" s="315">
        <f t="shared" si="88"/>
        <v>0</v>
      </c>
      <c r="S294" s="315">
        <f t="shared" si="88"/>
        <v>0</v>
      </c>
      <c r="T294" s="315">
        <f t="shared" si="88"/>
        <v>0</v>
      </c>
      <c r="U294" s="315">
        <f t="shared" si="88"/>
        <v>0</v>
      </c>
      <c r="V294" s="315">
        <f t="shared" si="88"/>
        <v>0</v>
      </c>
      <c r="W294" s="315">
        <f t="shared" si="88"/>
        <v>0</v>
      </c>
      <c r="X294" s="314">
        <f t="shared" si="55"/>
        <v>0</v>
      </c>
    </row>
    <row r="295" spans="1:68" s="329" customFormat="1" ht="36.75" customHeight="1" thickBot="1">
      <c r="A295" s="260">
        <v>805</v>
      </c>
      <c r="B295" s="709">
        <v>5700</v>
      </c>
      <c r="C295" s="886" t="s">
        <v>1055</v>
      </c>
      <c r="D295" s="886"/>
      <c r="E295" s="710"/>
      <c r="F295" s="710">
        <f>SUMIF($B$609:$B$12314,$B295,F$609:F$12314)</f>
        <v>0</v>
      </c>
      <c r="G295" s="710">
        <f>SUMIF($B$609:$B$12314,$B295,G$609:G$12314)</f>
        <v>0</v>
      </c>
      <c r="H295" s="710">
        <f>SUMIF($B$609:$B$12314,$B295,H$609:H$12314)</f>
        <v>0</v>
      </c>
      <c r="I295" s="710">
        <f>SUMIF($B$609:$B$12314,$B295,I$609:I$12314)</f>
        <v>0</v>
      </c>
      <c r="J295" s="222" t="str">
        <f t="shared" si="56"/>
        <v/>
      </c>
      <c r="K295" s="245"/>
      <c r="L295" s="327">
        <f>SUMIF($B$609:$B$12314,$B295,L$609:L$12314)</f>
        <v>0</v>
      </c>
      <c r="M295" s="328">
        <f>SUMIF($B$609:$B$12314,$B295,M$609:M$12314)</f>
        <v>0</v>
      </c>
      <c r="N295" s="328">
        <f>SUMIF($B$609:$B$12314,$B295,N$609:N$12314)</f>
        <v>0</v>
      </c>
      <c r="O295" s="328">
        <f>SUMIF($B$609:$B$12314,$B295,O$609:O$12314)</f>
        <v>0</v>
      </c>
      <c r="P295" s="245"/>
      <c r="Q295" s="327">
        <f t="shared" ref="Q295:W295" si="89">SUMIF($B$609:$B$12314,$B295,Q$609:Q$12314)</f>
        <v>0</v>
      </c>
      <c r="R295" s="327">
        <f t="shared" si="89"/>
        <v>0</v>
      </c>
      <c r="S295" s="327">
        <f t="shared" si="89"/>
        <v>0</v>
      </c>
      <c r="T295" s="327">
        <f t="shared" si="89"/>
        <v>0</v>
      </c>
      <c r="U295" s="327">
        <f t="shared" si="89"/>
        <v>0</v>
      </c>
      <c r="V295" s="327">
        <f t="shared" si="89"/>
        <v>0</v>
      </c>
      <c r="W295" s="327">
        <f t="shared" si="89"/>
        <v>0</v>
      </c>
      <c r="X295" s="314">
        <f t="shared" si="55"/>
        <v>0</v>
      </c>
      <c r="Y295" s="216"/>
    </row>
    <row r="296" spans="1:68" s="332" customFormat="1" ht="19.5" thickBot="1">
      <c r="A296" s="261">
        <v>810</v>
      </c>
      <c r="B296" s="175"/>
      <c r="C296" s="176">
        <v>5701</v>
      </c>
      <c r="D296" s="177" t="s">
        <v>1056</v>
      </c>
      <c r="E296" s="705"/>
      <c r="F296" s="250">
        <f t="shared" ref="F296:I298" si="90">SUMIF($C$609:$C$12314,$C296,F$609:F$12314)</f>
        <v>0</v>
      </c>
      <c r="G296" s="250">
        <f t="shared" si="90"/>
        <v>0</v>
      </c>
      <c r="H296" s="250">
        <f t="shared" si="90"/>
        <v>0</v>
      </c>
      <c r="I296" s="250">
        <f t="shared" si="90"/>
        <v>0</v>
      </c>
      <c r="J296" s="222" t="str">
        <f t="shared" si="56"/>
        <v/>
      </c>
      <c r="K296" s="245"/>
      <c r="L296" s="330">
        <f t="shared" ref="L296:O298" si="91">SUMIF($C$609:$C$12314,$C296,L$609:L$12314)</f>
        <v>0</v>
      </c>
      <c r="M296" s="331">
        <f t="shared" si="91"/>
        <v>0</v>
      </c>
      <c r="N296" s="331">
        <f t="shared" si="91"/>
        <v>0</v>
      </c>
      <c r="O296" s="331">
        <f t="shared" si="91"/>
        <v>0</v>
      </c>
      <c r="P296" s="245"/>
      <c r="Q296" s="330">
        <f t="shared" ref="Q296:W298" si="92">SUMIF($C$609:$C$12314,$C296,Q$609:Q$12314)</f>
        <v>0</v>
      </c>
      <c r="R296" s="330">
        <f t="shared" si="92"/>
        <v>0</v>
      </c>
      <c r="S296" s="330">
        <f t="shared" si="92"/>
        <v>0</v>
      </c>
      <c r="T296" s="330">
        <f t="shared" si="92"/>
        <v>0</v>
      </c>
      <c r="U296" s="330">
        <f t="shared" si="92"/>
        <v>0</v>
      </c>
      <c r="V296" s="330">
        <f t="shared" si="92"/>
        <v>0</v>
      </c>
      <c r="W296" s="330">
        <f t="shared" si="92"/>
        <v>0</v>
      </c>
      <c r="X296" s="314">
        <f t="shared" si="55"/>
        <v>0</v>
      </c>
      <c r="Y296" s="216"/>
    </row>
    <row r="297" spans="1:68" s="332" customFormat="1" ht="19.5" thickBot="1">
      <c r="A297" s="261">
        <v>815</v>
      </c>
      <c r="B297" s="175"/>
      <c r="C297" s="178">
        <v>5702</v>
      </c>
      <c r="D297" s="179" t="s">
        <v>1057</v>
      </c>
      <c r="E297" s="705"/>
      <c r="F297" s="250">
        <f t="shared" si="90"/>
        <v>0</v>
      </c>
      <c r="G297" s="250">
        <f t="shared" si="90"/>
        <v>0</v>
      </c>
      <c r="H297" s="250">
        <f t="shared" si="90"/>
        <v>0</v>
      </c>
      <c r="I297" s="250">
        <f t="shared" si="90"/>
        <v>0</v>
      </c>
      <c r="J297" s="222" t="str">
        <f t="shared" si="56"/>
        <v/>
      </c>
      <c r="K297" s="245"/>
      <c r="L297" s="330">
        <f t="shared" si="91"/>
        <v>0</v>
      </c>
      <c r="M297" s="331">
        <f t="shared" si="91"/>
        <v>0</v>
      </c>
      <c r="N297" s="331">
        <f t="shared" si="91"/>
        <v>0</v>
      </c>
      <c r="O297" s="331">
        <f t="shared" si="91"/>
        <v>0</v>
      </c>
      <c r="P297" s="245"/>
      <c r="Q297" s="330">
        <f t="shared" si="92"/>
        <v>0</v>
      </c>
      <c r="R297" s="330">
        <f t="shared" si="92"/>
        <v>0</v>
      </c>
      <c r="S297" s="330">
        <f t="shared" si="92"/>
        <v>0</v>
      </c>
      <c r="T297" s="330">
        <f t="shared" si="92"/>
        <v>0</v>
      </c>
      <c r="U297" s="330">
        <f t="shared" si="92"/>
        <v>0</v>
      </c>
      <c r="V297" s="330">
        <f t="shared" si="92"/>
        <v>0</v>
      </c>
      <c r="W297" s="330">
        <f t="shared" si="92"/>
        <v>0</v>
      </c>
      <c r="X297" s="314">
        <f t="shared" si="55"/>
        <v>0</v>
      </c>
      <c r="Y297" s="329"/>
    </row>
    <row r="298" spans="1:68" s="274" customFormat="1" ht="15.75" customHeight="1" thickBot="1">
      <c r="A298" s="267">
        <v>525</v>
      </c>
      <c r="B298" s="136"/>
      <c r="C298" s="182">
        <v>4071</v>
      </c>
      <c r="D298" s="467" t="s">
        <v>1058</v>
      </c>
      <c r="E298" s="705"/>
      <c r="F298" s="250">
        <f t="shared" si="90"/>
        <v>0</v>
      </c>
      <c r="G298" s="250">
        <f t="shared" si="90"/>
        <v>0</v>
      </c>
      <c r="H298" s="250">
        <f t="shared" si="90"/>
        <v>0</v>
      </c>
      <c r="I298" s="250">
        <f t="shared" si="90"/>
        <v>0</v>
      </c>
      <c r="J298" s="222" t="str">
        <f t="shared" si="56"/>
        <v/>
      </c>
      <c r="K298" s="245"/>
      <c r="L298" s="333">
        <f t="shared" si="91"/>
        <v>0</v>
      </c>
      <c r="M298" s="334">
        <f t="shared" si="91"/>
        <v>0</v>
      </c>
      <c r="N298" s="334">
        <f t="shared" si="91"/>
        <v>0</v>
      </c>
      <c r="O298" s="334">
        <f t="shared" si="91"/>
        <v>0</v>
      </c>
      <c r="P298" s="245"/>
      <c r="Q298" s="333">
        <f t="shared" si="92"/>
        <v>0</v>
      </c>
      <c r="R298" s="333">
        <f t="shared" si="92"/>
        <v>0</v>
      </c>
      <c r="S298" s="333">
        <f t="shared" si="92"/>
        <v>0</v>
      </c>
      <c r="T298" s="333">
        <f t="shared" si="92"/>
        <v>0</v>
      </c>
      <c r="U298" s="333">
        <f t="shared" si="92"/>
        <v>0</v>
      </c>
      <c r="V298" s="333">
        <f t="shared" si="92"/>
        <v>0</v>
      </c>
      <c r="W298" s="333">
        <f t="shared" si="92"/>
        <v>0</v>
      </c>
      <c r="X298" s="314">
        <f t="shared" si="55"/>
        <v>0</v>
      </c>
      <c r="Y298" s="332"/>
      <c r="Z298" s="271"/>
      <c r="AA298" s="270"/>
      <c r="AB298" s="271"/>
      <c r="AC298" s="271"/>
      <c r="AD298" s="270"/>
      <c r="AE298" s="271"/>
      <c r="AF298" s="271"/>
      <c r="AG298" s="270"/>
      <c r="AH298" s="272"/>
      <c r="AI298" s="272"/>
      <c r="AJ298" s="268"/>
      <c r="AK298" s="271"/>
      <c r="AL298" s="271"/>
      <c r="AM298" s="270"/>
      <c r="AN298" s="271"/>
      <c r="AO298" s="271"/>
      <c r="AP298" s="270"/>
      <c r="AQ298" s="271"/>
      <c r="AR298" s="271"/>
      <c r="AS298" s="270"/>
      <c r="AT298" s="271"/>
      <c r="AU298" s="271"/>
      <c r="AV298" s="270"/>
      <c r="AW298" s="271"/>
      <c r="AX298" s="271"/>
      <c r="AY298" s="273"/>
      <c r="AZ298" s="271"/>
      <c r="BA298" s="271"/>
      <c r="BB298" s="270"/>
      <c r="BC298" s="271"/>
      <c r="BD298" s="271"/>
      <c r="BE298" s="270"/>
      <c r="BF298" s="271"/>
      <c r="BG298" s="270"/>
      <c r="BH298" s="273"/>
      <c r="BI298" s="270"/>
      <c r="BJ298" s="270"/>
      <c r="BK298" s="271"/>
      <c r="BL298" s="271"/>
      <c r="BM298" s="270"/>
      <c r="BN298" s="271"/>
      <c r="BO298" s="216"/>
      <c r="BP298" s="271"/>
    </row>
    <row r="299" spans="1:68" s="248" customFormat="1" ht="19.5" customHeight="1" thickBot="1">
      <c r="A299" s="260">
        <v>820</v>
      </c>
      <c r="B299" s="855">
        <v>98</v>
      </c>
      <c r="C299" s="886" t="s">
        <v>1059</v>
      </c>
      <c r="D299" s="886"/>
      <c r="E299" s="710"/>
      <c r="F299" s="710">
        <f>SUMIF($B$609:$B$12314,$B299,F$609:F$12314)</f>
        <v>0</v>
      </c>
      <c r="G299" s="710">
        <f>SUMIF($B$609:$B$12314,$B299,G$609:G$12314)</f>
        <v>0</v>
      </c>
      <c r="H299" s="710">
        <f>SUMIF($B$609:$B$12314,$B299,H$609:H$12314)</f>
        <v>0</v>
      </c>
      <c r="I299" s="710">
        <f>SUMIF($B$609:$B$12314,$B299,I$609:I$12314)</f>
        <v>0</v>
      </c>
      <c r="J299" s="222" t="str">
        <f t="shared" si="56"/>
        <v/>
      </c>
      <c r="K299" s="245"/>
      <c r="L299" s="317">
        <f>SUMIF($B$609:$B$12314,$B299,L$609:L$12314)</f>
        <v>0</v>
      </c>
      <c r="M299" s="318">
        <f>SUMIF($B$609:$B$12314,$B299,M$609:M$12314)</f>
        <v>0</v>
      </c>
      <c r="N299" s="318">
        <f>SUMIF($B$609:$B$12314,$B299,N$609:N$12314)</f>
        <v>0</v>
      </c>
      <c r="O299" s="318">
        <f>SUMIF($B$609:$B$12314,$B299,O$609:O$12314)</f>
        <v>0</v>
      </c>
      <c r="P299" s="245"/>
      <c r="Q299" s="317">
        <f t="shared" ref="Q299:W299" si="93">SUMIF($B$609:$B$12314,$B299,Q$609:Q$12314)</f>
        <v>0</v>
      </c>
      <c r="R299" s="317">
        <f t="shared" si="93"/>
        <v>0</v>
      </c>
      <c r="S299" s="317">
        <f t="shared" si="93"/>
        <v>0</v>
      </c>
      <c r="T299" s="317">
        <f t="shared" si="93"/>
        <v>0</v>
      </c>
      <c r="U299" s="317">
        <f t="shared" si="93"/>
        <v>0</v>
      </c>
      <c r="V299" s="317">
        <f t="shared" si="93"/>
        <v>0</v>
      </c>
      <c r="W299" s="317">
        <f t="shared" si="93"/>
        <v>0</v>
      </c>
      <c r="X299" s="314">
        <f t="shared" si="55"/>
        <v>0</v>
      </c>
      <c r="Y299" s="271"/>
    </row>
    <row r="300" spans="1:68">
      <c r="A300" s="261">
        <v>821</v>
      </c>
      <c r="B300" s="184"/>
      <c r="C300" s="336" t="s">
        <v>1060</v>
      </c>
      <c r="D300" s="337"/>
      <c r="E300" s="705"/>
      <c r="F300" s="398"/>
      <c r="G300" s="398"/>
      <c r="H300" s="398"/>
      <c r="I300" s="338"/>
      <c r="J300" s="222" t="str">
        <f t="shared" si="56"/>
        <v/>
      </c>
      <c r="K300" s="245"/>
      <c r="L300" s="339"/>
      <c r="M300" s="340"/>
      <c r="N300" s="340"/>
      <c r="O300" s="340"/>
      <c r="P300" s="245"/>
      <c r="Q300" s="339"/>
      <c r="R300" s="339"/>
      <c r="S300" s="339"/>
      <c r="T300" s="339"/>
      <c r="U300" s="339"/>
      <c r="V300" s="339"/>
      <c r="W300" s="339"/>
      <c r="X300" s="341"/>
      <c r="Y300" s="332"/>
    </row>
    <row r="301" spans="1:68">
      <c r="A301" s="261">
        <v>822</v>
      </c>
      <c r="B301" s="184"/>
      <c r="C301" s="342" t="s">
        <v>1061</v>
      </c>
      <c r="D301" s="335"/>
      <c r="E301" s="705"/>
      <c r="F301" s="386"/>
      <c r="G301" s="386"/>
      <c r="H301" s="386"/>
      <c r="I301" s="308"/>
      <c r="J301" s="222" t="str">
        <f t="shared" si="56"/>
        <v/>
      </c>
      <c r="K301" s="245"/>
      <c r="L301" s="343"/>
      <c r="M301" s="344"/>
      <c r="N301" s="344"/>
      <c r="O301" s="344"/>
      <c r="P301" s="245"/>
      <c r="Q301" s="343"/>
      <c r="R301" s="343"/>
      <c r="S301" s="343"/>
      <c r="T301" s="343"/>
      <c r="U301" s="343"/>
      <c r="V301" s="343"/>
      <c r="W301" s="343"/>
      <c r="X301" s="345"/>
      <c r="Y301" s="248"/>
    </row>
    <row r="302" spans="1:68" ht="16.5" thickBot="1">
      <c r="A302" s="261">
        <v>823</v>
      </c>
      <c r="B302" s="185"/>
      <c r="C302" s="346" t="s">
        <v>1743</v>
      </c>
      <c r="D302" s="347"/>
      <c r="E302" s="784"/>
      <c r="F302" s="399"/>
      <c r="G302" s="399"/>
      <c r="H302" s="399"/>
      <c r="I302" s="310"/>
      <c r="J302" s="222" t="str">
        <f t="shared" si="56"/>
        <v/>
      </c>
      <c r="K302" s="245"/>
      <c r="L302" s="348"/>
      <c r="M302" s="349"/>
      <c r="N302" s="349"/>
      <c r="O302" s="349"/>
      <c r="P302" s="245"/>
      <c r="Q302" s="348"/>
      <c r="R302" s="348"/>
      <c r="S302" s="348"/>
      <c r="T302" s="348"/>
      <c r="U302" s="348"/>
      <c r="V302" s="348"/>
      <c r="W302" s="348"/>
      <c r="X302" s="350"/>
    </row>
    <row r="303" spans="1:68" ht="19.5" thickBot="1">
      <c r="A303" s="261">
        <v>825</v>
      </c>
      <c r="B303" s="719"/>
      <c r="C303" s="720" t="s">
        <v>1281</v>
      </c>
      <c r="D303" s="721" t="s">
        <v>1062</v>
      </c>
      <c r="E303" s="834"/>
      <c r="F303" s="722">
        <f>SUMIF($C$609:$C$12314,$C303,F$609:F$12314)</f>
        <v>10071934</v>
      </c>
      <c r="G303" s="722">
        <f>SUMIF($C$609:$C$12314,$C303,G$609:G$12314)</f>
        <v>49562389</v>
      </c>
      <c r="H303" s="722">
        <f>SUMIF($C$609:$C$12314,$C303,H$609:H$12314)</f>
        <v>5865677</v>
      </c>
      <c r="I303" s="722">
        <f>SUMIF($C$609:$C$12314,$C303,I$609:I$12314)</f>
        <v>65500000</v>
      </c>
      <c r="J303" s="222">
        <v>1</v>
      </c>
      <c r="L303" s="351">
        <f>SUMIF($C$609:$C$12314,$C303,L$609:L$12314)</f>
        <v>0</v>
      </c>
      <c r="M303" s="351">
        <f>SUMIF($C$609:$C$12314,$C303,M$609:M$12314)</f>
        <v>0</v>
      </c>
      <c r="N303" s="351">
        <f>SUMIF($C$609:$C$12314,$C303,N$609:N$12314)</f>
        <v>65500000</v>
      </c>
      <c r="O303" s="351">
        <f>SUMIF($C$609:$C$12314,$C303,O$609:O$12314)</f>
        <v>-65500000</v>
      </c>
      <c r="P303" s="223"/>
      <c r="Q303" s="351">
        <f t="shared" ref="Q303:W303" si="94">SUMIF($C$609:$C$12314,$C303,Q$609:Q$12314)</f>
        <v>0</v>
      </c>
      <c r="R303" s="351">
        <f t="shared" si="94"/>
        <v>0</v>
      </c>
      <c r="S303" s="351">
        <f t="shared" si="94"/>
        <v>39783133</v>
      </c>
      <c r="T303" s="351">
        <f t="shared" si="94"/>
        <v>-39783133</v>
      </c>
      <c r="U303" s="351">
        <f t="shared" si="94"/>
        <v>0</v>
      </c>
      <c r="V303" s="351">
        <f t="shared" si="94"/>
        <v>0</v>
      </c>
      <c r="W303" s="351">
        <f t="shared" si="94"/>
        <v>0</v>
      </c>
      <c r="X303" s="314">
        <f>T303-U303-V303-W303</f>
        <v>-39783133</v>
      </c>
    </row>
    <row r="304" spans="1:68" ht="13.5" customHeight="1">
      <c r="A304" s="261"/>
      <c r="B304" s="151"/>
      <c r="C304" s="186"/>
      <c r="J304" s="222">
        <v>1</v>
      </c>
      <c r="P304" s="224"/>
    </row>
    <row r="305" spans="1:25">
      <c r="A305" s="261"/>
      <c r="C305" s="228"/>
      <c r="D305" s="229"/>
      <c r="E305" s="279"/>
      <c r="F305" s="279"/>
      <c r="G305" s="279"/>
      <c r="H305" s="279"/>
      <c r="I305" s="279"/>
      <c r="J305" s="222">
        <v>1</v>
      </c>
      <c r="L305" s="279"/>
      <c r="M305" s="279"/>
      <c r="N305" s="283"/>
      <c r="O305" s="283"/>
      <c r="P305" s="224"/>
      <c r="Q305" s="279"/>
      <c r="R305" s="279"/>
      <c r="S305" s="283"/>
      <c r="T305" s="283"/>
      <c r="U305" s="279"/>
      <c r="V305" s="283"/>
      <c r="W305" s="283"/>
    </row>
    <row r="306" spans="1:25" ht="16.5" customHeight="1">
      <c r="A306" s="261"/>
      <c r="C306" s="228"/>
      <c r="D306" s="229"/>
      <c r="E306" s="279"/>
      <c r="F306" s="279"/>
      <c r="G306" s="279"/>
      <c r="H306" s="279"/>
      <c r="I306" s="279"/>
      <c r="J306" s="222">
        <v>1</v>
      </c>
      <c r="L306" s="279"/>
      <c r="M306" s="279"/>
      <c r="N306" s="283"/>
      <c r="O306" s="283"/>
      <c r="P306" s="224"/>
      <c r="Q306" s="279"/>
      <c r="R306" s="279"/>
      <c r="S306" s="283"/>
      <c r="T306" s="283"/>
      <c r="U306" s="279"/>
      <c r="V306" s="283"/>
      <c r="W306" s="283"/>
    </row>
    <row r="307" spans="1:25" ht="0.95" customHeight="1">
      <c r="A307" s="261"/>
      <c r="B307" s="665"/>
      <c r="C307" s="665"/>
      <c r="D307" s="666"/>
      <c r="E307" s="667"/>
      <c r="F307" s="667"/>
      <c r="G307" s="667"/>
      <c r="H307" s="667"/>
      <c r="I307" s="667"/>
      <c r="J307" s="665"/>
      <c r="L307" s="279"/>
      <c r="M307" s="279"/>
      <c r="N307" s="283"/>
      <c r="O307" s="283"/>
      <c r="P307" s="224"/>
      <c r="Q307" s="279"/>
      <c r="R307" s="279"/>
      <c r="S307" s="283"/>
      <c r="T307" s="283"/>
      <c r="U307" s="279"/>
      <c r="V307" s="283"/>
      <c r="W307" s="283"/>
    </row>
    <row r="308" spans="1:25" ht="0.95" customHeight="1">
      <c r="A308" s="261"/>
      <c r="B308" s="928"/>
      <c r="C308" s="929"/>
      <c r="D308" s="929"/>
      <c r="E308" s="667"/>
      <c r="F308" s="667"/>
      <c r="G308" s="667"/>
      <c r="H308" s="667"/>
      <c r="I308" s="667"/>
      <c r="J308" s="665"/>
      <c r="L308" s="279"/>
      <c r="M308" s="279"/>
      <c r="N308" s="283"/>
      <c r="O308" s="283"/>
      <c r="P308" s="224"/>
      <c r="Q308" s="279"/>
      <c r="R308" s="279"/>
      <c r="S308" s="283"/>
      <c r="T308" s="283"/>
      <c r="U308" s="279"/>
      <c r="V308" s="283"/>
      <c r="W308" s="283"/>
    </row>
    <row r="309" spans="1:25" ht="0.95" customHeight="1">
      <c r="A309" s="261"/>
      <c r="B309" s="665"/>
      <c r="C309" s="665"/>
      <c r="D309" s="666"/>
      <c r="E309" s="668"/>
      <c r="F309" s="668"/>
      <c r="G309" s="667"/>
      <c r="H309" s="667"/>
      <c r="I309" s="667"/>
      <c r="J309" s="665"/>
      <c r="L309" s="279"/>
      <c r="M309" s="279"/>
      <c r="N309" s="283"/>
      <c r="O309" s="283"/>
      <c r="P309" s="224"/>
      <c r="Q309" s="279"/>
      <c r="R309" s="279"/>
      <c r="S309" s="283"/>
      <c r="T309" s="283"/>
      <c r="U309" s="279"/>
      <c r="V309" s="283"/>
      <c r="W309" s="283"/>
    </row>
    <row r="310" spans="1:25" ht="0.95" customHeight="1">
      <c r="A310" s="261"/>
      <c r="B310" s="930"/>
      <c r="C310" s="929"/>
      <c r="D310" s="929"/>
      <c r="E310" s="669"/>
      <c r="F310" s="670"/>
      <c r="G310" s="667"/>
      <c r="H310" s="667"/>
      <c r="I310" s="667"/>
      <c r="J310" s="665"/>
      <c r="L310" s="279"/>
      <c r="M310" s="279"/>
      <c r="N310" s="283"/>
      <c r="O310" s="283"/>
      <c r="P310" s="224"/>
      <c r="Q310" s="279"/>
      <c r="R310" s="279"/>
      <c r="S310" s="283"/>
      <c r="T310" s="283"/>
      <c r="U310" s="279"/>
      <c r="V310" s="283"/>
      <c r="W310" s="283"/>
    </row>
    <row r="311" spans="1:25" ht="0.95" customHeight="1">
      <c r="A311" s="261"/>
      <c r="B311" s="671"/>
      <c r="C311" s="665"/>
      <c r="D311" s="666"/>
      <c r="E311" s="667"/>
      <c r="F311" s="672"/>
      <c r="G311" s="667"/>
      <c r="H311" s="667"/>
      <c r="I311" s="667"/>
      <c r="J311" s="665"/>
      <c r="L311" s="279"/>
      <c r="M311" s="279"/>
      <c r="N311" s="283"/>
      <c r="O311" s="283"/>
      <c r="P311" s="224"/>
      <c r="Q311" s="279"/>
      <c r="R311" s="279"/>
      <c r="S311" s="283"/>
      <c r="T311" s="283"/>
      <c r="U311" s="279"/>
      <c r="V311" s="283"/>
      <c r="W311" s="283"/>
    </row>
    <row r="312" spans="1:25" ht="0.95" customHeight="1">
      <c r="A312" s="261"/>
      <c r="B312" s="671"/>
      <c r="C312" s="665"/>
      <c r="D312" s="666"/>
      <c r="E312" s="673"/>
      <c r="F312" s="667"/>
      <c r="G312" s="667"/>
      <c r="H312" s="667"/>
      <c r="I312" s="667"/>
      <c r="J312" s="665"/>
      <c r="L312" s="279"/>
      <c r="M312" s="279"/>
      <c r="N312" s="283"/>
      <c r="O312" s="283"/>
      <c r="P312" s="224"/>
      <c r="Q312" s="279"/>
      <c r="R312" s="279"/>
      <c r="S312" s="283"/>
      <c r="T312" s="283"/>
      <c r="U312" s="279"/>
      <c r="V312" s="283"/>
      <c r="W312" s="283"/>
    </row>
    <row r="313" spans="1:25" ht="0.95" customHeight="1">
      <c r="A313" s="261"/>
      <c r="B313" s="930"/>
      <c r="C313" s="929"/>
      <c r="D313" s="929"/>
      <c r="E313" s="667"/>
      <c r="F313" s="674"/>
      <c r="G313" s="667"/>
      <c r="H313" s="667"/>
      <c r="I313" s="667"/>
      <c r="J313" s="665"/>
      <c r="L313" s="279"/>
      <c r="M313" s="279"/>
      <c r="N313" s="283"/>
      <c r="O313" s="283"/>
      <c r="P313" s="224"/>
      <c r="Q313" s="279"/>
      <c r="R313" s="279"/>
      <c r="S313" s="283"/>
      <c r="T313" s="283"/>
      <c r="U313" s="279"/>
      <c r="V313" s="283"/>
      <c r="W313" s="283"/>
    </row>
    <row r="314" spans="1:25" ht="0.95" customHeight="1">
      <c r="A314" s="261"/>
      <c r="B314" s="671"/>
      <c r="C314" s="665"/>
      <c r="D314" s="666"/>
      <c r="E314" s="673"/>
      <c r="F314" s="667"/>
      <c r="G314" s="667"/>
      <c r="H314" s="667"/>
      <c r="I314" s="667"/>
      <c r="J314" s="665"/>
      <c r="L314" s="279"/>
      <c r="M314" s="279"/>
      <c r="N314" s="283"/>
      <c r="O314" s="283"/>
      <c r="P314" s="224"/>
      <c r="Q314" s="279"/>
      <c r="R314" s="279"/>
      <c r="S314" s="283"/>
      <c r="T314" s="283"/>
      <c r="U314" s="279"/>
      <c r="V314" s="283"/>
      <c r="W314" s="283"/>
    </row>
    <row r="315" spans="1:25" ht="0.95" customHeight="1">
      <c r="A315" s="261"/>
      <c r="B315" s="671"/>
      <c r="C315" s="665"/>
      <c r="D315" s="675"/>
      <c r="E315" s="675"/>
      <c r="F315" s="675"/>
      <c r="G315" s="675"/>
      <c r="H315" s="675"/>
      <c r="I315" s="675"/>
      <c r="J315" s="665"/>
      <c r="N315" s="216"/>
      <c r="O315" s="216"/>
      <c r="P315" s="224"/>
      <c r="S315" s="216"/>
      <c r="T315" s="216"/>
      <c r="V315" s="216"/>
      <c r="W315" s="216"/>
    </row>
    <row r="316" spans="1:25" ht="0.95" customHeight="1">
      <c r="A316" s="261"/>
      <c r="B316" s="665"/>
      <c r="C316" s="665"/>
      <c r="D316" s="666"/>
      <c r="E316" s="667"/>
      <c r="F316" s="667"/>
      <c r="G316" s="667"/>
      <c r="H316" s="667"/>
      <c r="I316" s="667"/>
      <c r="J316" s="665"/>
      <c r="L316" s="279"/>
      <c r="M316" s="279"/>
      <c r="N316" s="283"/>
      <c r="O316" s="283"/>
      <c r="P316" s="224"/>
      <c r="Q316" s="279"/>
      <c r="R316" s="279"/>
      <c r="S316" s="283"/>
      <c r="T316" s="283"/>
      <c r="U316" s="279"/>
      <c r="V316" s="283"/>
      <c r="W316" s="283"/>
    </row>
    <row r="317" spans="1:25" ht="0.95" customHeight="1">
      <c r="A317" s="261"/>
      <c r="B317" s="676"/>
      <c r="C317" s="665"/>
      <c r="D317" s="677"/>
      <c r="E317" s="667"/>
      <c r="F317" s="673"/>
      <c r="G317" s="675"/>
      <c r="H317" s="675"/>
      <c r="I317" s="675"/>
      <c r="J317" s="665"/>
      <c r="N317" s="216"/>
      <c r="O317" s="216"/>
      <c r="P317" s="224"/>
      <c r="S317" s="216"/>
      <c r="T317" s="216"/>
      <c r="V317" s="216"/>
      <c r="W317" s="216"/>
    </row>
    <row r="318" spans="1:25" s="252" customFormat="1" ht="0.95" customHeight="1">
      <c r="A318" s="263"/>
      <c r="B318" s="678"/>
      <c r="C318" s="679"/>
      <c r="D318" s="680"/>
      <c r="E318" s="681"/>
      <c r="F318" s="681"/>
      <c r="G318" s="675"/>
      <c r="H318" s="675"/>
      <c r="I318" s="675"/>
      <c r="J318" s="665"/>
      <c r="K318" s="223"/>
      <c r="L318" s="216"/>
      <c r="M318" s="216"/>
      <c r="N318" s="220"/>
      <c r="O318" s="220"/>
      <c r="P318" s="224"/>
      <c r="Q318" s="216"/>
      <c r="R318" s="216"/>
      <c r="S318" s="220"/>
      <c r="T318" s="220"/>
      <c r="U318" s="216"/>
      <c r="V318" s="220"/>
      <c r="W318" s="220"/>
      <c r="X318" s="216"/>
      <c r="Y318" s="216"/>
    </row>
    <row r="319" spans="1:25" s="252" customFormat="1" ht="0.95" customHeight="1">
      <c r="A319" s="263">
        <v>905</v>
      </c>
      <c r="B319" s="678"/>
      <c r="C319" s="679"/>
      <c r="D319" s="680"/>
      <c r="E319" s="682"/>
      <c r="F319" s="682"/>
      <c r="G319" s="675"/>
      <c r="H319" s="675"/>
      <c r="I319" s="675"/>
      <c r="J319" s="665"/>
      <c r="K319" s="245"/>
      <c r="L319" s="216"/>
      <c r="M319" s="216"/>
      <c r="N319" s="220"/>
      <c r="O319" s="220"/>
      <c r="P319" s="224"/>
      <c r="Q319" s="216"/>
      <c r="R319" s="216"/>
      <c r="S319" s="220"/>
      <c r="T319" s="220"/>
      <c r="U319" s="216"/>
      <c r="V319" s="220"/>
      <c r="W319" s="220"/>
      <c r="X319" s="216"/>
      <c r="Y319" s="216"/>
    </row>
    <row r="320" spans="1:25" s="252" customFormat="1" ht="0.95" customHeight="1">
      <c r="A320" s="263"/>
      <c r="B320" s="678"/>
      <c r="C320" s="679"/>
      <c r="D320" s="680"/>
      <c r="E320" s="682"/>
      <c r="F320" s="682"/>
      <c r="G320" s="675"/>
      <c r="H320" s="675"/>
      <c r="I320" s="675"/>
      <c r="J320" s="665"/>
      <c r="K320" s="245"/>
      <c r="L320" s="216"/>
      <c r="M320" s="216"/>
      <c r="N320" s="220"/>
      <c r="O320" s="220"/>
      <c r="P320" s="224"/>
      <c r="Q320" s="216"/>
      <c r="R320" s="216"/>
      <c r="S320" s="220"/>
      <c r="T320" s="220"/>
      <c r="U320" s="216"/>
      <c r="V320" s="220"/>
      <c r="W320" s="220"/>
      <c r="X320" s="216"/>
      <c r="Y320" s="216"/>
    </row>
    <row r="321" spans="1:16" s="252" customFormat="1" ht="0.95" customHeight="1">
      <c r="A321" s="263">
        <v>906</v>
      </c>
      <c r="B321" s="678"/>
      <c r="C321" s="679"/>
      <c r="D321" s="680"/>
      <c r="E321" s="682"/>
      <c r="F321" s="682"/>
      <c r="G321" s="675"/>
      <c r="H321" s="675"/>
      <c r="I321" s="675"/>
      <c r="J321" s="665"/>
      <c r="K321" s="245"/>
      <c r="L321" s="216"/>
      <c r="M321" s="216"/>
      <c r="N321" s="220"/>
      <c r="O321" s="220"/>
      <c r="P321" s="224"/>
    </row>
    <row r="322" spans="1:16" s="252" customFormat="1" ht="0.95" customHeight="1">
      <c r="A322" s="263"/>
      <c r="B322" s="678"/>
      <c r="C322" s="679"/>
      <c r="D322" s="680"/>
      <c r="E322" s="682"/>
      <c r="F322" s="682"/>
      <c r="G322" s="675"/>
      <c r="H322" s="675"/>
      <c r="I322" s="675"/>
      <c r="J322" s="665"/>
      <c r="K322" s="245"/>
      <c r="L322" s="216"/>
      <c r="M322" s="216"/>
      <c r="N322" s="220"/>
      <c r="O322" s="220"/>
      <c r="P322" s="224"/>
    </row>
    <row r="323" spans="1:16" s="252" customFormat="1" ht="0.95" customHeight="1">
      <c r="A323" s="263">
        <v>907</v>
      </c>
      <c r="B323" s="678"/>
      <c r="C323" s="679"/>
      <c r="D323" s="680"/>
      <c r="E323" s="682"/>
      <c r="F323" s="682"/>
      <c r="G323" s="675"/>
      <c r="H323" s="675"/>
      <c r="I323" s="675"/>
      <c r="J323" s="665"/>
      <c r="K323" s="245"/>
      <c r="L323" s="216"/>
      <c r="M323" s="216"/>
      <c r="N323" s="220"/>
      <c r="O323" s="220"/>
      <c r="P323" s="224"/>
    </row>
    <row r="324" spans="1:16" s="252" customFormat="1" ht="0.95" customHeight="1">
      <c r="A324" s="263">
        <v>910</v>
      </c>
      <c r="B324" s="678"/>
      <c r="C324" s="679"/>
      <c r="D324" s="680"/>
      <c r="E324" s="682"/>
      <c r="F324" s="682"/>
      <c r="G324" s="675"/>
      <c r="H324" s="675"/>
      <c r="I324" s="675"/>
      <c r="J324" s="665"/>
      <c r="K324" s="245"/>
      <c r="L324" s="216"/>
      <c r="M324" s="216"/>
      <c r="N324" s="220"/>
      <c r="O324" s="220"/>
      <c r="P324" s="224"/>
    </row>
    <row r="325" spans="1:16" s="252" customFormat="1" ht="0.95" customHeight="1">
      <c r="A325" s="263">
        <v>911</v>
      </c>
      <c r="B325" s="678"/>
      <c r="C325" s="679"/>
      <c r="D325" s="680"/>
      <c r="E325" s="682"/>
      <c r="F325" s="682"/>
      <c r="G325" s="675"/>
      <c r="H325" s="675"/>
      <c r="I325" s="675"/>
      <c r="J325" s="665"/>
      <c r="K325" s="245"/>
      <c r="L325" s="216"/>
      <c r="M325" s="216"/>
      <c r="N325" s="220"/>
      <c r="O325" s="220"/>
      <c r="P325" s="224"/>
    </row>
    <row r="326" spans="1:16" s="252" customFormat="1" ht="0.95" customHeight="1">
      <c r="A326" s="263"/>
      <c r="B326" s="678"/>
      <c r="C326" s="679"/>
      <c r="D326" s="680"/>
      <c r="E326" s="682"/>
      <c r="F326" s="682"/>
      <c r="G326" s="675"/>
      <c r="H326" s="675"/>
      <c r="I326" s="675"/>
      <c r="J326" s="665"/>
      <c r="K326" s="245"/>
      <c r="L326" s="216"/>
      <c r="M326" s="216"/>
      <c r="N326" s="220"/>
      <c r="O326" s="220"/>
      <c r="P326" s="224"/>
    </row>
    <row r="327" spans="1:16" s="252" customFormat="1" ht="0.95" customHeight="1">
      <c r="A327" s="263">
        <v>912</v>
      </c>
      <c r="B327" s="678"/>
      <c r="C327" s="679"/>
      <c r="D327" s="680"/>
      <c r="E327" s="682"/>
      <c r="F327" s="682"/>
      <c r="G327" s="675"/>
      <c r="H327" s="675"/>
      <c r="I327" s="675"/>
      <c r="J327" s="665"/>
      <c r="K327" s="245"/>
      <c r="L327" s="216"/>
      <c r="M327" s="216"/>
      <c r="N327" s="220"/>
      <c r="O327" s="220"/>
      <c r="P327" s="224"/>
    </row>
    <row r="328" spans="1:16" s="252" customFormat="1" ht="0.95" customHeight="1">
      <c r="A328" s="263">
        <v>920</v>
      </c>
      <c r="B328" s="678"/>
      <c r="C328" s="679"/>
      <c r="D328" s="680"/>
      <c r="E328" s="683"/>
      <c r="F328" s="683"/>
      <c r="G328" s="675"/>
      <c r="H328" s="675"/>
      <c r="I328" s="675"/>
      <c r="J328" s="665"/>
      <c r="K328" s="245"/>
      <c r="L328" s="216"/>
      <c r="M328" s="216"/>
      <c r="N328" s="220"/>
      <c r="O328" s="220"/>
      <c r="P328" s="224"/>
    </row>
    <row r="329" spans="1:16" s="252" customFormat="1" ht="0.95" customHeight="1">
      <c r="A329" s="263">
        <v>921</v>
      </c>
      <c r="B329" s="678"/>
      <c r="C329" s="679"/>
      <c r="D329" s="680"/>
      <c r="E329" s="683"/>
      <c r="F329" s="683"/>
      <c r="G329" s="675"/>
      <c r="H329" s="675"/>
      <c r="I329" s="675"/>
      <c r="J329" s="665"/>
      <c r="K329" s="245"/>
      <c r="L329" s="216"/>
      <c r="M329" s="216"/>
      <c r="N329" s="220"/>
      <c r="O329" s="220"/>
      <c r="P329" s="224"/>
    </row>
    <row r="330" spans="1:16" s="252" customFormat="1" ht="0.95" customHeight="1">
      <c r="A330" s="263">
        <v>922</v>
      </c>
      <c r="B330" s="678"/>
      <c r="C330" s="679"/>
      <c r="D330" s="680"/>
      <c r="E330" s="683"/>
      <c r="F330" s="683"/>
      <c r="G330" s="675"/>
      <c r="H330" s="675"/>
      <c r="I330" s="675"/>
      <c r="J330" s="665"/>
      <c r="K330" s="245"/>
      <c r="L330" s="216"/>
      <c r="M330" s="216"/>
      <c r="N330" s="220"/>
      <c r="O330" s="220"/>
      <c r="P330" s="224"/>
    </row>
    <row r="331" spans="1:16" s="252" customFormat="1" ht="0.95" customHeight="1">
      <c r="A331" s="263"/>
      <c r="B331" s="678"/>
      <c r="C331" s="679"/>
      <c r="D331" s="680"/>
      <c r="E331" s="683"/>
      <c r="F331" s="683"/>
      <c r="G331" s="675"/>
      <c r="H331" s="675"/>
      <c r="I331" s="675"/>
      <c r="J331" s="665"/>
      <c r="K331" s="245"/>
      <c r="L331" s="216"/>
      <c r="M331" s="216"/>
      <c r="N331" s="220"/>
      <c r="O331" s="220"/>
      <c r="P331" s="224"/>
    </row>
    <row r="332" spans="1:16" s="252" customFormat="1" ht="0.95" customHeight="1">
      <c r="A332" s="263">
        <v>930</v>
      </c>
      <c r="B332" s="678"/>
      <c r="C332" s="679"/>
      <c r="D332" s="680"/>
      <c r="E332" s="682"/>
      <c r="F332" s="682"/>
      <c r="G332" s="675"/>
      <c r="H332" s="675"/>
      <c r="I332" s="675"/>
      <c r="J332" s="665"/>
      <c r="K332" s="245"/>
      <c r="L332" s="216"/>
      <c r="M332" s="216"/>
      <c r="N332" s="220"/>
      <c r="O332" s="220"/>
      <c r="P332" s="224"/>
    </row>
    <row r="333" spans="1:16" s="252" customFormat="1" ht="0.95" customHeight="1">
      <c r="A333" s="263">
        <v>931</v>
      </c>
      <c r="B333" s="678"/>
      <c r="C333" s="679"/>
      <c r="D333" s="680"/>
      <c r="E333" s="682"/>
      <c r="F333" s="682"/>
      <c r="G333" s="675"/>
      <c r="H333" s="675"/>
      <c r="I333" s="675"/>
      <c r="J333" s="665"/>
      <c r="K333" s="245"/>
      <c r="L333" s="216"/>
      <c r="M333" s="216"/>
      <c r="N333" s="220"/>
      <c r="O333" s="220"/>
      <c r="P333" s="224"/>
    </row>
    <row r="334" spans="1:16" s="252" customFormat="1" ht="0.95" customHeight="1">
      <c r="A334" s="263">
        <v>932</v>
      </c>
      <c r="B334" s="678"/>
      <c r="C334" s="679"/>
      <c r="D334" s="680"/>
      <c r="E334" s="682"/>
      <c r="F334" s="682"/>
      <c r="G334" s="675"/>
      <c r="H334" s="675"/>
      <c r="I334" s="675"/>
      <c r="J334" s="665"/>
      <c r="K334" s="245"/>
      <c r="L334" s="216"/>
      <c r="M334" s="216"/>
      <c r="N334" s="220"/>
      <c r="O334" s="220"/>
      <c r="P334" s="224"/>
    </row>
    <row r="335" spans="1:16" s="252" customFormat="1" ht="0.95" customHeight="1">
      <c r="A335" s="262">
        <v>935</v>
      </c>
      <c r="B335" s="678"/>
      <c r="C335" s="679"/>
      <c r="D335" s="680"/>
      <c r="E335" s="682"/>
      <c r="F335" s="682"/>
      <c r="G335" s="675"/>
      <c r="H335" s="675"/>
      <c r="I335" s="675"/>
      <c r="J335" s="665"/>
      <c r="K335" s="245"/>
      <c r="L335" s="216"/>
      <c r="M335" s="216"/>
      <c r="N335" s="220"/>
      <c r="O335" s="220"/>
      <c r="P335" s="224"/>
    </row>
    <row r="336" spans="1:16" s="252" customFormat="1" ht="0.95" customHeight="1">
      <c r="A336" s="262">
        <v>940</v>
      </c>
      <c r="B336" s="678"/>
      <c r="C336" s="679"/>
      <c r="D336" s="680"/>
      <c r="E336" s="682"/>
      <c r="F336" s="682"/>
      <c r="G336" s="675"/>
      <c r="H336" s="675"/>
      <c r="I336" s="675"/>
      <c r="J336" s="665"/>
      <c r="K336" s="245"/>
      <c r="L336" s="216"/>
      <c r="M336" s="216"/>
      <c r="N336" s="220"/>
      <c r="O336" s="220"/>
      <c r="P336" s="224"/>
    </row>
    <row r="337" spans="1:25" s="252" customFormat="1" ht="0.95" customHeight="1">
      <c r="A337" s="262">
        <v>950</v>
      </c>
      <c r="B337" s="678"/>
      <c r="C337" s="679"/>
      <c r="D337" s="680"/>
      <c r="E337" s="682"/>
      <c r="F337" s="682"/>
      <c r="G337" s="675"/>
      <c r="H337" s="675"/>
      <c r="I337" s="675"/>
      <c r="J337" s="665"/>
      <c r="K337" s="245"/>
      <c r="L337" s="216"/>
      <c r="M337" s="216"/>
      <c r="N337" s="220"/>
      <c r="O337" s="220"/>
      <c r="P337" s="224"/>
    </row>
    <row r="338" spans="1:25" s="252" customFormat="1" ht="0.95" customHeight="1">
      <c r="A338" s="263">
        <v>953</v>
      </c>
      <c r="B338" s="678"/>
      <c r="C338" s="679"/>
      <c r="D338" s="680"/>
      <c r="E338" s="682"/>
      <c r="F338" s="682"/>
      <c r="G338" s="675"/>
      <c r="H338" s="675"/>
      <c r="I338" s="675"/>
      <c r="J338" s="665"/>
      <c r="K338" s="245"/>
      <c r="L338" s="216"/>
      <c r="M338" s="216"/>
      <c r="N338" s="220"/>
      <c r="O338" s="220"/>
      <c r="P338" s="224"/>
    </row>
    <row r="339" spans="1:25" s="252" customFormat="1" ht="0.95" customHeight="1">
      <c r="A339" s="263">
        <v>954</v>
      </c>
      <c r="B339" s="678"/>
      <c r="C339" s="679"/>
      <c r="D339" s="680"/>
      <c r="E339" s="682"/>
      <c r="F339" s="682"/>
      <c r="G339" s="675"/>
      <c r="H339" s="675"/>
      <c r="I339" s="675"/>
      <c r="J339" s="665"/>
      <c r="K339" s="245"/>
      <c r="L339" s="216"/>
      <c r="M339" s="216"/>
      <c r="N339" s="220"/>
      <c r="O339" s="220"/>
      <c r="P339" s="224"/>
    </row>
    <row r="340" spans="1:25" s="252" customFormat="1" ht="0.95" customHeight="1">
      <c r="A340" s="352">
        <v>955</v>
      </c>
      <c r="B340" s="678"/>
      <c r="C340" s="679"/>
      <c r="D340" s="680"/>
      <c r="E340" s="682"/>
      <c r="F340" s="682"/>
      <c r="G340" s="675"/>
      <c r="H340" s="675"/>
      <c r="I340" s="675"/>
      <c r="J340" s="665"/>
      <c r="K340" s="245"/>
      <c r="L340" s="216"/>
      <c r="M340" s="216"/>
      <c r="N340" s="220"/>
      <c r="O340" s="220"/>
      <c r="P340" s="224"/>
    </row>
    <row r="341" spans="1:25" s="252" customFormat="1" ht="0.95" customHeight="1">
      <c r="A341" s="352">
        <v>956</v>
      </c>
      <c r="B341" s="678"/>
      <c r="C341" s="679"/>
      <c r="D341" s="680"/>
      <c r="E341" s="682"/>
      <c r="F341" s="682"/>
      <c r="G341" s="675"/>
      <c r="H341" s="675"/>
      <c r="I341" s="675"/>
      <c r="J341" s="665"/>
      <c r="K341" s="245"/>
      <c r="L341" s="216"/>
      <c r="M341" s="216"/>
      <c r="N341" s="220"/>
      <c r="O341" s="220"/>
      <c r="P341" s="224"/>
    </row>
    <row r="342" spans="1:25" ht="0.95" customHeight="1">
      <c r="A342" s="276">
        <v>958</v>
      </c>
      <c r="B342" s="678"/>
      <c r="C342" s="679"/>
      <c r="D342" s="680"/>
      <c r="E342" s="682"/>
      <c r="F342" s="682"/>
      <c r="G342" s="675"/>
      <c r="H342" s="675"/>
      <c r="I342" s="675"/>
      <c r="J342" s="665"/>
      <c r="K342" s="245"/>
      <c r="N342" s="216"/>
      <c r="O342" s="216"/>
      <c r="P342" s="224"/>
      <c r="S342" s="216"/>
      <c r="T342" s="216"/>
      <c r="V342" s="216"/>
      <c r="W342" s="216"/>
      <c r="Y342" s="252"/>
    </row>
    <row r="343" spans="1:25" ht="0.95" customHeight="1">
      <c r="A343" s="276">
        <v>959</v>
      </c>
      <c r="B343" s="678"/>
      <c r="C343" s="679"/>
      <c r="D343" s="680"/>
      <c r="E343" s="682"/>
      <c r="F343" s="682"/>
      <c r="G343" s="675"/>
      <c r="H343" s="675"/>
      <c r="I343" s="675"/>
      <c r="J343" s="665"/>
      <c r="K343" s="245"/>
      <c r="N343" s="216"/>
      <c r="O343" s="216"/>
      <c r="P343" s="224"/>
      <c r="S343" s="216"/>
      <c r="T343" s="216"/>
      <c r="V343" s="216"/>
      <c r="W343" s="216"/>
      <c r="Y343" s="252"/>
    </row>
    <row r="344" spans="1:25" ht="0.95" customHeight="1">
      <c r="A344" s="276">
        <v>960</v>
      </c>
      <c r="B344" s="678"/>
      <c r="C344" s="679"/>
      <c r="D344" s="680"/>
      <c r="E344" s="682"/>
      <c r="F344" s="682"/>
      <c r="G344" s="675"/>
      <c r="H344" s="675"/>
      <c r="I344" s="675"/>
      <c r="J344" s="665"/>
      <c r="K344" s="245"/>
      <c r="N344" s="216"/>
      <c r="O344" s="216"/>
      <c r="P344" s="224"/>
      <c r="S344" s="216"/>
      <c r="T344" s="216"/>
      <c r="V344" s="216"/>
      <c r="W344" s="216"/>
    </row>
    <row r="345" spans="1:25" ht="0.95" customHeight="1">
      <c r="A345" s="276"/>
      <c r="B345" s="684"/>
      <c r="C345" s="685"/>
      <c r="D345" s="680"/>
      <c r="E345" s="686"/>
      <c r="F345" s="686"/>
      <c r="G345" s="675"/>
      <c r="H345" s="675"/>
      <c r="I345" s="675"/>
      <c r="J345" s="665"/>
      <c r="N345" s="216"/>
      <c r="O345" s="216"/>
      <c r="P345" s="224"/>
      <c r="S345" s="216"/>
      <c r="T345" s="216"/>
      <c r="V345" s="216"/>
      <c r="W345" s="216"/>
    </row>
    <row r="346" spans="1:25" ht="0.95" customHeight="1">
      <c r="A346" s="276"/>
      <c r="B346" s="931"/>
      <c r="C346" s="931"/>
      <c r="D346" s="931"/>
      <c r="E346" s="686"/>
      <c r="F346" s="686"/>
      <c r="G346" s="686"/>
      <c r="H346" s="686"/>
      <c r="I346" s="686"/>
      <c r="J346" s="665"/>
      <c r="L346" s="353"/>
      <c r="M346" s="353"/>
      <c r="N346" s="354"/>
      <c r="O346" s="354"/>
      <c r="P346" s="224"/>
      <c r="Q346" s="353"/>
      <c r="R346" s="353"/>
      <c r="S346" s="354"/>
      <c r="T346" s="354"/>
      <c r="U346" s="353"/>
      <c r="V346" s="354"/>
      <c r="W346" s="354"/>
    </row>
    <row r="347" spans="1:25" ht="0.95" customHeight="1">
      <c r="A347" s="276"/>
      <c r="B347" s="665"/>
      <c r="C347" s="665"/>
      <c r="D347" s="666"/>
      <c r="E347" s="667"/>
      <c r="F347" s="667"/>
      <c r="G347" s="667"/>
      <c r="H347" s="667"/>
      <c r="I347" s="667"/>
      <c r="J347" s="665"/>
      <c r="L347" s="279"/>
      <c r="M347" s="279"/>
      <c r="N347" s="283"/>
      <c r="O347" s="283"/>
      <c r="P347" s="224"/>
      <c r="Q347" s="279"/>
      <c r="R347" s="279"/>
      <c r="S347" s="283"/>
      <c r="T347" s="283"/>
      <c r="U347" s="279"/>
      <c r="V347" s="283"/>
      <c r="W347" s="283"/>
    </row>
    <row r="348" spans="1:25" ht="0.95" customHeight="1">
      <c r="A348" s="276"/>
      <c r="B348" s="665"/>
      <c r="C348" s="665"/>
      <c r="D348" s="666"/>
      <c r="E348" s="667"/>
      <c r="F348" s="667"/>
      <c r="G348" s="667"/>
      <c r="H348" s="667"/>
      <c r="I348" s="667"/>
      <c r="J348" s="665"/>
      <c r="L348" s="279"/>
      <c r="M348" s="279"/>
      <c r="N348" s="283"/>
      <c r="O348" s="283"/>
      <c r="P348" s="224"/>
      <c r="Q348" s="279"/>
      <c r="R348" s="279"/>
      <c r="S348" s="283"/>
      <c r="T348" s="283"/>
      <c r="U348" s="279"/>
      <c r="V348" s="283"/>
      <c r="W348" s="283"/>
    </row>
    <row r="349" spans="1:25" ht="19.5" customHeight="1">
      <c r="A349" s="276"/>
      <c r="C349" s="228"/>
      <c r="D349" s="229"/>
      <c r="E349" s="279"/>
      <c r="F349" s="279"/>
      <c r="G349" s="279"/>
      <c r="H349" s="279"/>
      <c r="I349" s="279"/>
      <c r="J349" s="222">
        <v>1</v>
      </c>
      <c r="L349" s="279"/>
      <c r="M349" s="279"/>
      <c r="N349" s="283"/>
      <c r="O349" s="283"/>
      <c r="P349" s="224"/>
      <c r="Q349" s="279"/>
      <c r="R349" s="279"/>
      <c r="S349" s="283"/>
      <c r="T349" s="283"/>
      <c r="U349" s="279"/>
      <c r="V349" s="283"/>
      <c r="W349" s="283"/>
    </row>
    <row r="350" spans="1:25" ht="39" customHeight="1">
      <c r="A350" s="276"/>
      <c r="B350" s="894" t="str">
        <f>$B$7</f>
        <v>БЮДЖЕТ - НАЧАЛЕН ПЛАН
ПО ПЪЛНА ЕДИННА БЮДЖЕТНА КЛАСИФИКАЦИЯ</v>
      </c>
      <c r="C350" s="895"/>
      <c r="D350" s="895"/>
      <c r="E350" s="279"/>
      <c r="F350" s="279"/>
      <c r="G350" s="279"/>
      <c r="H350" s="279"/>
      <c r="I350" s="279"/>
      <c r="J350" s="222">
        <v>1</v>
      </c>
      <c r="L350" s="279"/>
      <c r="M350" s="279"/>
      <c r="N350" s="283"/>
      <c r="O350" s="283"/>
      <c r="P350" s="224"/>
      <c r="Q350" s="279"/>
      <c r="R350" s="279"/>
      <c r="S350" s="283"/>
      <c r="T350" s="283"/>
      <c r="U350" s="279"/>
      <c r="V350" s="283"/>
      <c r="W350" s="283"/>
    </row>
    <row r="351" spans="1:25">
      <c r="A351" s="276"/>
      <c r="C351" s="228"/>
      <c r="D351" s="229"/>
      <c r="E351" s="708" t="s">
        <v>1711</v>
      </c>
      <c r="F351" s="708" t="s">
        <v>1568</v>
      </c>
      <c r="G351" s="279"/>
      <c r="H351" s="279"/>
      <c r="I351" s="279"/>
      <c r="J351" s="222">
        <v>1</v>
      </c>
      <c r="L351" s="279"/>
      <c r="M351" s="279"/>
      <c r="N351" s="283"/>
      <c r="O351" s="283"/>
      <c r="P351" s="224"/>
      <c r="Q351" s="279"/>
      <c r="R351" s="279"/>
      <c r="S351" s="283"/>
      <c r="T351" s="283"/>
      <c r="U351" s="279"/>
      <c r="V351" s="283"/>
      <c r="W351" s="283"/>
    </row>
    <row r="352" spans="1:25" ht="38.25" customHeight="1">
      <c r="A352" s="276"/>
      <c r="B352" s="899" t="str">
        <f>$B$9</f>
        <v>Несебър</v>
      </c>
      <c r="C352" s="900"/>
      <c r="D352" s="901"/>
      <c r="E352" s="690">
        <f>$E$9</f>
        <v>43101</v>
      </c>
      <c r="F352" s="691">
        <f>$F$9</f>
        <v>43465</v>
      </c>
      <c r="G352" s="279"/>
      <c r="H352" s="279"/>
      <c r="I352" s="279"/>
      <c r="J352" s="222">
        <v>1</v>
      </c>
      <c r="L352" s="279"/>
      <c r="M352" s="279"/>
      <c r="N352" s="283"/>
      <c r="O352" s="283"/>
      <c r="P352" s="224"/>
      <c r="Q352" s="279"/>
      <c r="R352" s="279"/>
      <c r="S352" s="283"/>
      <c r="T352" s="283"/>
      <c r="U352" s="279"/>
      <c r="V352" s="283"/>
      <c r="W352" s="283"/>
    </row>
    <row r="353" spans="1:25">
      <c r="A353" s="276"/>
      <c r="B353" s="231" t="str">
        <f>$B$10</f>
        <v>(наименование на разпоредителя с бюджет)</v>
      </c>
      <c r="E353" s="279"/>
      <c r="F353" s="707">
        <f>$F$10</f>
        <v>0</v>
      </c>
      <c r="G353" s="279"/>
      <c r="H353" s="279"/>
      <c r="I353" s="279"/>
      <c r="J353" s="222">
        <v>1</v>
      </c>
      <c r="L353" s="279"/>
      <c r="M353" s="279"/>
      <c r="N353" s="283"/>
      <c r="O353" s="283"/>
      <c r="P353" s="224"/>
      <c r="Q353" s="279"/>
      <c r="R353" s="279"/>
      <c r="S353" s="283"/>
      <c r="T353" s="283"/>
      <c r="U353" s="279"/>
      <c r="V353" s="283"/>
      <c r="W353" s="283"/>
    </row>
    <row r="354" spans="1:25">
      <c r="A354" s="276"/>
      <c r="B354" s="231"/>
      <c r="E354" s="282"/>
      <c r="F354" s="279"/>
      <c r="G354" s="279"/>
      <c r="H354" s="279"/>
      <c r="I354" s="279"/>
      <c r="J354" s="222">
        <v>1</v>
      </c>
      <c r="L354" s="279"/>
      <c r="M354" s="279"/>
      <c r="N354" s="283"/>
      <c r="O354" s="283"/>
      <c r="P354" s="224"/>
      <c r="Q354" s="279"/>
      <c r="R354" s="279"/>
      <c r="S354" s="283"/>
      <c r="T354" s="283"/>
      <c r="U354" s="279"/>
      <c r="V354" s="283"/>
      <c r="W354" s="283"/>
    </row>
    <row r="355" spans="1:25" ht="39.75" customHeight="1">
      <c r="A355" s="276"/>
      <c r="B355" s="896" t="str">
        <f>$B$12</f>
        <v>Несебър</v>
      </c>
      <c r="C355" s="897"/>
      <c r="D355" s="898"/>
      <c r="E355" s="706" t="s">
        <v>1712</v>
      </c>
      <c r="F355" s="692" t="str">
        <f>$F$12</f>
        <v>5206</v>
      </c>
      <c r="G355" s="279"/>
      <c r="H355" s="279"/>
      <c r="I355" s="279"/>
      <c r="J355" s="222">
        <v>1</v>
      </c>
      <c r="L355" s="279"/>
      <c r="M355" s="279"/>
      <c r="N355" s="283"/>
      <c r="O355" s="283"/>
      <c r="P355" s="224"/>
      <c r="Q355" s="279"/>
      <c r="R355" s="279"/>
      <c r="S355" s="283"/>
      <c r="T355" s="283"/>
      <c r="U355" s="279"/>
      <c r="V355" s="283"/>
      <c r="W355" s="283"/>
    </row>
    <row r="356" spans="1:25">
      <c r="A356" s="276"/>
      <c r="B356" s="693" t="str">
        <f>$B$13</f>
        <v>(наименование на първостепенния разпоредител с бюджет)</v>
      </c>
      <c r="E356" s="282" t="s">
        <v>1713</v>
      </c>
      <c r="F356" s="279"/>
      <c r="G356" s="279"/>
      <c r="H356" s="279"/>
      <c r="I356" s="279"/>
      <c r="J356" s="222">
        <v>1</v>
      </c>
      <c r="L356" s="279"/>
      <c r="M356" s="279"/>
      <c r="N356" s="283"/>
      <c r="O356" s="283"/>
      <c r="P356" s="224"/>
      <c r="Q356" s="279"/>
      <c r="R356" s="279"/>
      <c r="S356" s="283"/>
      <c r="T356" s="283"/>
      <c r="U356" s="279"/>
      <c r="V356" s="283"/>
      <c r="W356" s="283"/>
    </row>
    <row r="357" spans="1:25" ht="15" customHeight="1">
      <c r="A357" s="276"/>
      <c r="B357" s="231"/>
      <c r="D357" s="278"/>
      <c r="E357" s="278"/>
      <c r="F357" s="278"/>
      <c r="G357" s="278"/>
      <c r="H357" s="278"/>
      <c r="I357" s="278"/>
      <c r="J357" s="222">
        <v>1</v>
      </c>
      <c r="N357" s="216"/>
      <c r="O357" s="216"/>
      <c r="P357" s="224"/>
      <c r="S357" s="216"/>
      <c r="T357" s="216"/>
      <c r="V357" s="216"/>
      <c r="W357" s="216"/>
    </row>
    <row r="358" spans="1:25" ht="16.5" thickBot="1">
      <c r="A358" s="276"/>
      <c r="C358" s="228"/>
      <c r="D358" s="229"/>
      <c r="E358" s="279"/>
      <c r="F358" s="282"/>
      <c r="G358" s="282"/>
      <c r="H358" s="282"/>
      <c r="I358" s="282" t="s">
        <v>1714</v>
      </c>
      <c r="J358" s="222">
        <v>1</v>
      </c>
      <c r="N358" s="216"/>
      <c r="O358" s="216"/>
      <c r="P358" s="224"/>
      <c r="S358" s="216"/>
      <c r="T358" s="216"/>
      <c r="V358" s="216"/>
      <c r="W358" s="216"/>
    </row>
    <row r="359" spans="1:25" ht="15.75" customHeight="1" thickBot="1">
      <c r="A359" s="276"/>
      <c r="B359" s="723"/>
      <c r="C359" s="724"/>
      <c r="D359" s="725" t="s">
        <v>1785</v>
      </c>
      <c r="E359" s="731"/>
      <c r="F359" s="890" t="s">
        <v>1504</v>
      </c>
      <c r="G359" s="891"/>
      <c r="H359" s="892"/>
      <c r="I359" s="893"/>
      <c r="J359" s="222">
        <v>1</v>
      </c>
      <c r="N359" s="216"/>
      <c r="O359" s="216"/>
      <c r="P359" s="224"/>
      <c r="S359" s="216"/>
      <c r="T359" s="216"/>
      <c r="V359" s="216"/>
      <c r="W359" s="216"/>
    </row>
    <row r="360" spans="1:25" ht="63.75" customHeight="1" thickBot="1">
      <c r="A360" s="276"/>
      <c r="B360" s="726" t="s">
        <v>1626</v>
      </c>
      <c r="C360" s="727" t="s">
        <v>1715</v>
      </c>
      <c r="D360" s="728" t="s">
        <v>1039</v>
      </c>
      <c r="E360" s="785"/>
      <c r="F360" s="717" t="str">
        <f>+F20</f>
        <v>държавни дейности</v>
      </c>
      <c r="G360" s="717" t="str">
        <f>+G20</f>
        <v>местни дейности</v>
      </c>
      <c r="H360" s="717" t="str">
        <f>+H20</f>
        <v>дофинансиране</v>
      </c>
      <c r="I360" s="718" t="str">
        <f>+I20</f>
        <v>Общо</v>
      </c>
      <c r="J360" s="222">
        <v>1</v>
      </c>
      <c r="N360" s="216"/>
      <c r="O360" s="216"/>
      <c r="P360" s="224"/>
      <c r="S360" s="216"/>
      <c r="T360" s="216"/>
      <c r="V360" s="216"/>
      <c r="W360" s="216"/>
    </row>
    <row r="361" spans="1:25" ht="19.5" thickBot="1">
      <c r="A361" s="276">
        <v>1</v>
      </c>
      <c r="B361" s="356"/>
      <c r="C361" s="617"/>
      <c r="D361" s="617" t="s">
        <v>1040</v>
      </c>
      <c r="E361" s="785"/>
      <c r="F361" s="487"/>
      <c r="G361" s="487"/>
      <c r="H361" s="782"/>
      <c r="I361" s="487"/>
      <c r="J361" s="222">
        <v>1</v>
      </c>
      <c r="N361" s="216"/>
      <c r="O361" s="216"/>
      <c r="P361" s="224"/>
      <c r="S361" s="216"/>
      <c r="T361" s="216"/>
      <c r="V361" s="216"/>
      <c r="W361" s="216"/>
    </row>
    <row r="362" spans="1:25" ht="16.5" thickBot="1">
      <c r="A362" s="276">
        <v>2</v>
      </c>
      <c r="B362" s="357"/>
      <c r="C362" s="484"/>
      <c r="D362" s="729" t="s">
        <v>1786</v>
      </c>
      <c r="E362" s="785"/>
      <c r="F362" s="836"/>
      <c r="G362" s="836"/>
      <c r="H362" s="837"/>
      <c r="I362" s="836"/>
      <c r="J362" s="222">
        <v>1</v>
      </c>
      <c r="N362" s="216"/>
      <c r="O362" s="216"/>
      <c r="P362" s="224"/>
      <c r="S362" s="216"/>
      <c r="T362" s="216"/>
      <c r="V362" s="216"/>
      <c r="W362" s="216"/>
    </row>
    <row r="363" spans="1:25" s="248" customFormat="1" ht="32.25" customHeight="1">
      <c r="A363" s="319">
        <v>5</v>
      </c>
      <c r="B363" s="732">
        <v>3000</v>
      </c>
      <c r="C363" s="887" t="s">
        <v>303</v>
      </c>
      <c r="D363" s="888"/>
      <c r="E363" s="835"/>
      <c r="F363" s="733">
        <f>SUM(F364:F376)</f>
        <v>0</v>
      </c>
      <c r="G363" s="733">
        <f>SUM(G364:G376)</f>
        <v>0</v>
      </c>
      <c r="H363" s="733">
        <f>SUM(H364:H376)</f>
        <v>0</v>
      </c>
      <c r="I363" s="733">
        <f>SUM(I364:I376)</f>
        <v>0</v>
      </c>
      <c r="J363" s="222" t="str">
        <f t="shared" ref="J363:J426" si="95">(IF($E363&lt;&gt;0,$J$2,IF($I363&lt;&gt;0,$J$2,"")))</f>
        <v/>
      </c>
      <c r="K363" s="245"/>
      <c r="L363" s="783"/>
      <c r="M363" s="216"/>
      <c r="N363" s="220"/>
      <c r="O363" s="220"/>
      <c r="P363" s="224"/>
      <c r="Q363" s="216"/>
      <c r="R363" s="216"/>
      <c r="S363" s="220"/>
      <c r="T363" s="220"/>
      <c r="U363" s="216"/>
      <c r="V363" s="220"/>
      <c r="W363" s="220"/>
      <c r="X363" s="216"/>
      <c r="Y363" s="216"/>
    </row>
    <row r="364" spans="1:25" ht="18.75" customHeight="1">
      <c r="A364" s="276">
        <v>10</v>
      </c>
      <c r="B364" s="143"/>
      <c r="C364" s="144">
        <v>3020</v>
      </c>
      <c r="D364" s="138" t="s">
        <v>304</v>
      </c>
      <c r="E364" s="705"/>
      <c r="F364" s="704">
        <v>0</v>
      </c>
      <c r="G364" s="704">
        <v>0</v>
      </c>
      <c r="H364" s="704">
        <v>0</v>
      </c>
      <c r="I364" s="480">
        <f>F364+G364+H364</f>
        <v>0</v>
      </c>
      <c r="J364" s="222" t="str">
        <f t="shared" si="95"/>
        <v/>
      </c>
      <c r="K364" s="245"/>
      <c r="N364" s="216"/>
      <c r="O364" s="216"/>
      <c r="P364" s="224"/>
      <c r="S364" s="216"/>
      <c r="T364" s="216"/>
      <c r="V364" s="216"/>
      <c r="W364" s="216"/>
    </row>
    <row r="365" spans="1:25">
      <c r="A365" s="358">
        <v>20</v>
      </c>
      <c r="B365" s="143"/>
      <c r="C365" s="137">
        <v>3040</v>
      </c>
      <c r="D365" s="517" t="s">
        <v>305</v>
      </c>
      <c r="E365" s="705"/>
      <c r="F365" s="704">
        <v>0</v>
      </c>
      <c r="G365" s="704">
        <v>0</v>
      </c>
      <c r="H365" s="704">
        <v>0</v>
      </c>
      <c r="I365" s="480">
        <f t="shared" ref="I365:I376" si="96">F365+G365+H365</f>
        <v>0</v>
      </c>
      <c r="J365" s="222" t="str">
        <f t="shared" si="95"/>
        <v/>
      </c>
      <c r="K365" s="245"/>
      <c r="N365" s="216"/>
      <c r="O365" s="216"/>
      <c r="P365" s="224"/>
      <c r="S365" s="216"/>
      <c r="T365" s="216"/>
      <c r="V365" s="216"/>
      <c r="W365" s="216"/>
    </row>
    <row r="366" spans="1:25">
      <c r="A366" s="276">
        <v>25</v>
      </c>
      <c r="B366" s="143"/>
      <c r="C366" s="137">
        <v>3041</v>
      </c>
      <c r="D366" s="139" t="s">
        <v>622</v>
      </c>
      <c r="E366" s="705"/>
      <c r="F366" s="704">
        <v>0</v>
      </c>
      <c r="G366" s="704">
        <v>0</v>
      </c>
      <c r="H366" s="704">
        <v>0</v>
      </c>
      <c r="I366" s="480">
        <f t="shared" si="96"/>
        <v>0</v>
      </c>
      <c r="J366" s="222" t="str">
        <f t="shared" si="95"/>
        <v/>
      </c>
      <c r="K366" s="245"/>
      <c r="N366" s="216"/>
      <c r="O366" s="216"/>
      <c r="P366" s="224"/>
      <c r="S366" s="216"/>
      <c r="T366" s="216"/>
      <c r="V366" s="216"/>
      <c r="W366" s="216"/>
    </row>
    <row r="367" spans="1:25">
      <c r="A367" s="276">
        <v>30</v>
      </c>
      <c r="B367" s="136"/>
      <c r="C367" s="137">
        <v>3042</v>
      </c>
      <c r="D367" s="139" t="s">
        <v>623</v>
      </c>
      <c r="E367" s="705"/>
      <c r="F367" s="704">
        <v>0</v>
      </c>
      <c r="G367" s="704">
        <v>0</v>
      </c>
      <c r="H367" s="704">
        <v>0</v>
      </c>
      <c r="I367" s="480">
        <f t="shared" si="96"/>
        <v>0</v>
      </c>
      <c r="J367" s="222" t="str">
        <f t="shared" si="95"/>
        <v/>
      </c>
      <c r="K367" s="245"/>
      <c r="N367" s="216"/>
      <c r="O367" s="216"/>
      <c r="P367" s="224"/>
      <c r="S367" s="216"/>
      <c r="T367" s="216"/>
      <c r="V367" s="216"/>
      <c r="W367" s="216"/>
    </row>
    <row r="368" spans="1:25">
      <c r="A368" s="276">
        <v>35</v>
      </c>
      <c r="B368" s="136"/>
      <c r="C368" s="137">
        <v>3043</v>
      </c>
      <c r="D368" s="139" t="s">
        <v>306</v>
      </c>
      <c r="E368" s="705"/>
      <c r="F368" s="704">
        <v>0</v>
      </c>
      <c r="G368" s="704">
        <v>0</v>
      </c>
      <c r="H368" s="704">
        <v>0</v>
      </c>
      <c r="I368" s="480">
        <f t="shared" si="96"/>
        <v>0</v>
      </c>
      <c r="J368" s="222" t="str">
        <f t="shared" si="95"/>
        <v/>
      </c>
      <c r="K368" s="245"/>
      <c r="N368" s="216"/>
      <c r="O368" s="216"/>
      <c r="P368" s="224"/>
      <c r="S368" s="216"/>
      <c r="T368" s="216"/>
      <c r="V368" s="216"/>
      <c r="W368" s="216"/>
    </row>
    <row r="369" spans="1:25">
      <c r="A369" s="276">
        <v>36</v>
      </c>
      <c r="B369" s="136"/>
      <c r="C369" s="137">
        <v>3048</v>
      </c>
      <c r="D369" s="139" t="s">
        <v>307</v>
      </c>
      <c r="E369" s="705"/>
      <c r="F369" s="704">
        <v>0</v>
      </c>
      <c r="G369" s="704">
        <v>0</v>
      </c>
      <c r="H369" s="704">
        <v>0</v>
      </c>
      <c r="I369" s="480">
        <f t="shared" si="96"/>
        <v>0</v>
      </c>
      <c r="J369" s="222" t="str">
        <f t="shared" si="95"/>
        <v/>
      </c>
      <c r="K369" s="245"/>
      <c r="N369" s="216"/>
      <c r="O369" s="216"/>
      <c r="P369" s="224"/>
      <c r="S369" s="216"/>
      <c r="T369" s="216"/>
      <c r="V369" s="216"/>
      <c r="W369" s="216"/>
    </row>
    <row r="370" spans="1:25">
      <c r="A370" s="276">
        <v>45</v>
      </c>
      <c r="B370" s="136"/>
      <c r="C370" s="164">
        <v>3050</v>
      </c>
      <c r="D370" s="165" t="s">
        <v>308</v>
      </c>
      <c r="E370" s="705"/>
      <c r="F370" s="704">
        <v>0</v>
      </c>
      <c r="G370" s="704">
        <v>0</v>
      </c>
      <c r="H370" s="704">
        <v>0</v>
      </c>
      <c r="I370" s="480">
        <f t="shared" si="96"/>
        <v>0</v>
      </c>
      <c r="J370" s="222" t="str">
        <f t="shared" si="95"/>
        <v/>
      </c>
      <c r="K370" s="245"/>
      <c r="N370" s="216"/>
      <c r="O370" s="216"/>
      <c r="P370" s="224"/>
      <c r="S370" s="216"/>
      <c r="T370" s="216"/>
      <c r="V370" s="216"/>
      <c r="W370" s="216"/>
    </row>
    <row r="371" spans="1:25">
      <c r="A371" s="276">
        <v>50</v>
      </c>
      <c r="B371" s="136"/>
      <c r="C371" s="137">
        <v>3061</v>
      </c>
      <c r="D371" s="139" t="s">
        <v>309</v>
      </c>
      <c r="E371" s="705"/>
      <c r="F371" s="704">
        <v>0</v>
      </c>
      <c r="G371" s="704">
        <v>0</v>
      </c>
      <c r="H371" s="704">
        <v>0</v>
      </c>
      <c r="I371" s="480">
        <f t="shared" si="96"/>
        <v>0</v>
      </c>
      <c r="J371" s="222" t="str">
        <f t="shared" si="95"/>
        <v/>
      </c>
      <c r="K371" s="245"/>
      <c r="N371" s="216"/>
      <c r="O371" s="216"/>
      <c r="P371" s="224"/>
      <c r="S371" s="216"/>
      <c r="T371" s="216"/>
      <c r="V371" s="216"/>
      <c r="W371" s="216"/>
    </row>
    <row r="372" spans="1:25">
      <c r="A372" s="276">
        <v>60</v>
      </c>
      <c r="B372" s="136"/>
      <c r="C372" s="164">
        <v>3081</v>
      </c>
      <c r="D372" s="165" t="s">
        <v>310</v>
      </c>
      <c r="E372" s="705"/>
      <c r="F372" s="704">
        <v>0</v>
      </c>
      <c r="G372" s="704">
        <v>0</v>
      </c>
      <c r="H372" s="704">
        <v>0</v>
      </c>
      <c r="I372" s="480">
        <f t="shared" si="96"/>
        <v>0</v>
      </c>
      <c r="J372" s="222" t="str">
        <f t="shared" si="95"/>
        <v/>
      </c>
      <c r="K372" s="245"/>
      <c r="N372" s="216"/>
      <c r="O372" s="216"/>
      <c r="P372" s="224"/>
      <c r="S372" s="216"/>
      <c r="T372" s="216"/>
      <c r="V372" s="216"/>
      <c r="W372" s="216"/>
    </row>
    <row r="373" spans="1:25">
      <c r="A373" s="276"/>
      <c r="B373" s="136"/>
      <c r="C373" s="137">
        <v>3082</v>
      </c>
      <c r="D373" s="139" t="s">
        <v>311</v>
      </c>
      <c r="E373" s="705"/>
      <c r="F373" s="704">
        <v>0</v>
      </c>
      <c r="G373" s="704">
        <v>0</v>
      </c>
      <c r="H373" s="704">
        <v>0</v>
      </c>
      <c r="I373" s="480">
        <f t="shared" si="96"/>
        <v>0</v>
      </c>
      <c r="J373" s="222" t="str">
        <f t="shared" si="95"/>
        <v/>
      </c>
      <c r="K373" s="245"/>
      <c r="N373" s="216"/>
      <c r="O373" s="216"/>
      <c r="P373" s="224"/>
      <c r="S373" s="216"/>
      <c r="T373" s="216"/>
      <c r="V373" s="216"/>
      <c r="W373" s="216"/>
    </row>
    <row r="374" spans="1:25">
      <c r="A374" s="276">
        <v>65</v>
      </c>
      <c r="B374" s="136"/>
      <c r="C374" s="137">
        <v>3083</v>
      </c>
      <c r="D374" s="139" t="s">
        <v>312</v>
      </c>
      <c r="E374" s="705"/>
      <c r="F374" s="704">
        <v>0</v>
      </c>
      <c r="G374" s="704">
        <v>0</v>
      </c>
      <c r="H374" s="704">
        <v>0</v>
      </c>
      <c r="I374" s="480">
        <f t="shared" si="96"/>
        <v>0</v>
      </c>
      <c r="J374" s="222" t="str">
        <f t="shared" si="95"/>
        <v/>
      </c>
      <c r="K374" s="245"/>
      <c r="N374" s="216"/>
      <c r="O374" s="216"/>
      <c r="P374" s="224"/>
      <c r="S374" s="216"/>
      <c r="T374" s="216"/>
      <c r="V374" s="216"/>
      <c r="W374" s="216"/>
    </row>
    <row r="375" spans="1:25">
      <c r="A375" s="276">
        <v>65</v>
      </c>
      <c r="B375" s="136"/>
      <c r="C375" s="137">
        <v>3089</v>
      </c>
      <c r="D375" s="518" t="s">
        <v>313</v>
      </c>
      <c r="E375" s="705"/>
      <c r="F375" s="704">
        <v>0</v>
      </c>
      <c r="G375" s="704">
        <v>0</v>
      </c>
      <c r="H375" s="704">
        <v>0</v>
      </c>
      <c r="I375" s="480">
        <f t="shared" si="96"/>
        <v>0</v>
      </c>
      <c r="J375" s="222" t="str">
        <f t="shared" si="95"/>
        <v/>
      </c>
      <c r="K375" s="245"/>
      <c r="N375" s="216"/>
      <c r="O375" s="216"/>
      <c r="P375" s="224"/>
      <c r="S375" s="216"/>
      <c r="T375" s="216"/>
      <c r="V375" s="216"/>
      <c r="W375" s="216"/>
    </row>
    <row r="376" spans="1:25">
      <c r="A376" s="276">
        <v>65</v>
      </c>
      <c r="B376" s="136"/>
      <c r="C376" s="142">
        <v>3090</v>
      </c>
      <c r="D376" s="141" t="s">
        <v>367</v>
      </c>
      <c r="E376" s="705"/>
      <c r="F376" s="704">
        <v>0</v>
      </c>
      <c r="G376" s="704">
        <v>0</v>
      </c>
      <c r="H376" s="704">
        <v>0</v>
      </c>
      <c r="I376" s="480">
        <f t="shared" si="96"/>
        <v>0</v>
      </c>
      <c r="J376" s="222" t="str">
        <f t="shared" si="95"/>
        <v/>
      </c>
      <c r="K376" s="245"/>
      <c r="N376" s="216"/>
      <c r="O376" s="216"/>
      <c r="P376" s="224"/>
      <c r="S376" s="216"/>
      <c r="T376" s="216"/>
      <c r="V376" s="216"/>
      <c r="W376" s="216"/>
    </row>
    <row r="377" spans="1:25" s="248" customFormat="1" ht="15.75" customHeight="1">
      <c r="A377" s="319">
        <v>70</v>
      </c>
      <c r="B377" s="732">
        <v>3100</v>
      </c>
      <c r="C377" s="887" t="s">
        <v>314</v>
      </c>
      <c r="D377" s="888"/>
      <c r="E377" s="733"/>
      <c r="F377" s="733">
        <f>SUM(F378:F384)</f>
        <v>9653792</v>
      </c>
      <c r="G377" s="733">
        <f>SUM(G378:G384)</f>
        <v>824200</v>
      </c>
      <c r="H377" s="733">
        <f>SUM(H378:H384)</f>
        <v>0</v>
      </c>
      <c r="I377" s="733">
        <f>SUM(I378:I384)</f>
        <v>10477992</v>
      </c>
      <c r="J377" s="222">
        <f t="shared" si="95"/>
        <v>1</v>
      </c>
      <c r="K377" s="245"/>
      <c r="L377" s="216"/>
      <c r="M377" s="216"/>
      <c r="N377" s="220"/>
      <c r="O377" s="220"/>
      <c r="P377" s="224"/>
      <c r="Q377" s="216"/>
      <c r="R377" s="216"/>
      <c r="S377" s="220"/>
      <c r="T377" s="220"/>
      <c r="U377" s="216"/>
      <c r="V377" s="220"/>
      <c r="W377" s="220"/>
      <c r="X377" s="216"/>
      <c r="Y377" s="216"/>
    </row>
    <row r="378" spans="1:25">
      <c r="A378" s="359">
        <v>75</v>
      </c>
      <c r="B378" s="136"/>
      <c r="C378" s="144">
        <v>3110</v>
      </c>
      <c r="D378" s="138" t="s">
        <v>315</v>
      </c>
      <c r="E378" s="705"/>
      <c r="F378" s="452"/>
      <c r="G378" s="704">
        <v>0</v>
      </c>
      <c r="H378" s="704">
        <v>0</v>
      </c>
      <c r="I378" s="480">
        <f t="shared" ref="I378:I384" si="97">F378+G378+H378</f>
        <v>0</v>
      </c>
      <c r="J378" s="222" t="str">
        <f t="shared" si="95"/>
        <v/>
      </c>
      <c r="K378" s="245"/>
      <c r="N378" s="216"/>
      <c r="O378" s="216"/>
      <c r="P378" s="224"/>
      <c r="S378" s="216"/>
      <c r="T378" s="216"/>
      <c r="V378" s="216"/>
      <c r="W378" s="216"/>
    </row>
    <row r="379" spans="1:25">
      <c r="A379" s="261">
        <v>80</v>
      </c>
      <c r="B379" s="187"/>
      <c r="C379" s="164">
        <v>3111</v>
      </c>
      <c r="D379" s="188" t="s">
        <v>1041</v>
      </c>
      <c r="E379" s="705"/>
      <c r="F379" s="452">
        <v>9653792</v>
      </c>
      <c r="G379" s="704">
        <v>0</v>
      </c>
      <c r="H379" s="704">
        <v>0</v>
      </c>
      <c r="I379" s="480">
        <f t="shared" si="97"/>
        <v>9653792</v>
      </c>
      <c r="J379" s="222">
        <f t="shared" si="95"/>
        <v>1</v>
      </c>
      <c r="K379" s="245"/>
      <c r="N379" s="216"/>
      <c r="O379" s="216"/>
      <c r="P379" s="224"/>
      <c r="S379" s="216"/>
      <c r="T379" s="216"/>
      <c r="V379" s="216"/>
      <c r="W379" s="216"/>
      <c r="Y379" s="248"/>
    </row>
    <row r="380" spans="1:25" ht="31.5">
      <c r="A380" s="261">
        <v>85</v>
      </c>
      <c r="B380" s="187"/>
      <c r="C380" s="137">
        <v>3112</v>
      </c>
      <c r="D380" s="159" t="s">
        <v>1042</v>
      </c>
      <c r="E380" s="705"/>
      <c r="F380" s="704">
        <v>0</v>
      </c>
      <c r="G380" s="452">
        <v>330000</v>
      </c>
      <c r="H380" s="704">
        <v>0</v>
      </c>
      <c r="I380" s="480">
        <f t="shared" si="97"/>
        <v>330000</v>
      </c>
      <c r="J380" s="222">
        <f t="shared" si="95"/>
        <v>1</v>
      </c>
      <c r="K380" s="245"/>
      <c r="N380" s="216"/>
      <c r="O380" s="216"/>
      <c r="P380" s="224"/>
      <c r="S380" s="216"/>
      <c r="T380" s="216"/>
      <c r="V380" s="216"/>
      <c r="W380" s="216"/>
    </row>
    <row r="381" spans="1:25">
      <c r="A381" s="261">
        <v>90</v>
      </c>
      <c r="B381" s="187"/>
      <c r="C381" s="137">
        <v>3113</v>
      </c>
      <c r="D381" s="159" t="s">
        <v>316</v>
      </c>
      <c r="E381" s="705"/>
      <c r="F381" s="452"/>
      <c r="G381" s="246">
        <v>494200</v>
      </c>
      <c r="H381" s="704">
        <v>0</v>
      </c>
      <c r="I381" s="480">
        <f t="shared" si="97"/>
        <v>494200</v>
      </c>
      <c r="J381" s="222">
        <f t="shared" si="95"/>
        <v>1</v>
      </c>
      <c r="K381" s="245"/>
      <c r="N381" s="216"/>
      <c r="O381" s="216"/>
      <c r="P381" s="224"/>
      <c r="S381" s="216"/>
      <c r="T381" s="216"/>
      <c r="V381" s="216"/>
      <c r="W381" s="216"/>
    </row>
    <row r="382" spans="1:25">
      <c r="A382" s="261">
        <v>91</v>
      </c>
      <c r="B382" s="187"/>
      <c r="C382" s="137">
        <v>3118</v>
      </c>
      <c r="D382" s="189" t="s">
        <v>317</v>
      </c>
      <c r="E382" s="705"/>
      <c r="F382" s="468"/>
      <c r="G382" s="360"/>
      <c r="H382" s="704">
        <v>0</v>
      </c>
      <c r="I382" s="480">
        <f t="shared" si="97"/>
        <v>0</v>
      </c>
      <c r="J382" s="222" t="str">
        <f t="shared" si="95"/>
        <v/>
      </c>
      <c r="K382" s="245"/>
      <c r="N382" s="216"/>
      <c r="O382" s="216"/>
      <c r="P382" s="224"/>
      <c r="S382" s="216"/>
      <c r="T382" s="216"/>
      <c r="V382" s="216"/>
      <c r="W382" s="216"/>
    </row>
    <row r="383" spans="1:25">
      <c r="A383" s="261"/>
      <c r="B383" s="187"/>
      <c r="C383" s="137">
        <v>3128</v>
      </c>
      <c r="D383" s="189" t="s">
        <v>318</v>
      </c>
      <c r="E383" s="705"/>
      <c r="F383" s="468"/>
      <c r="G383" s="360"/>
      <c r="H383" s="704">
        <v>0</v>
      </c>
      <c r="I383" s="480">
        <f t="shared" si="97"/>
        <v>0</v>
      </c>
      <c r="J383" s="222" t="str">
        <f t="shared" si="95"/>
        <v/>
      </c>
      <c r="K383" s="245"/>
      <c r="N383" s="216"/>
      <c r="O383" s="216"/>
      <c r="P383" s="224"/>
      <c r="S383" s="216"/>
      <c r="T383" s="216"/>
      <c r="V383" s="216"/>
      <c r="W383" s="216"/>
    </row>
    <row r="384" spans="1:25">
      <c r="A384" s="261">
        <v>100</v>
      </c>
      <c r="B384" s="136"/>
      <c r="C384" s="137">
        <v>3120</v>
      </c>
      <c r="D384" s="156" t="s">
        <v>319</v>
      </c>
      <c r="E384" s="705"/>
      <c r="F384" s="468"/>
      <c r="G384" s="360"/>
      <c r="H384" s="704">
        <v>0</v>
      </c>
      <c r="I384" s="480">
        <f t="shared" si="97"/>
        <v>0</v>
      </c>
      <c r="J384" s="222" t="str">
        <f t="shared" si="95"/>
        <v/>
      </c>
      <c r="K384" s="245"/>
      <c r="N384" s="216"/>
      <c r="O384" s="216"/>
      <c r="P384" s="224"/>
      <c r="S384" s="216"/>
      <c r="T384" s="216"/>
      <c r="V384" s="216"/>
      <c r="W384" s="216"/>
    </row>
    <row r="385" spans="1:25" s="248" customFormat="1" ht="32.25" customHeight="1">
      <c r="A385" s="260">
        <v>115</v>
      </c>
      <c r="B385" s="732">
        <v>3200</v>
      </c>
      <c r="C385" s="887" t="s">
        <v>368</v>
      </c>
      <c r="D385" s="888"/>
      <c r="E385" s="733"/>
      <c r="F385" s="733">
        <f>SUM(F386:F389)</f>
        <v>0</v>
      </c>
      <c r="G385" s="733">
        <f>SUM(G386:G389)</f>
        <v>0</v>
      </c>
      <c r="H385" s="733">
        <f>SUM(H386:H389)</f>
        <v>0</v>
      </c>
      <c r="I385" s="733">
        <f>SUM(I386:I389)</f>
        <v>0</v>
      </c>
      <c r="J385" s="222" t="str">
        <f t="shared" si="95"/>
        <v/>
      </c>
      <c r="K385" s="245"/>
      <c r="L385" s="216"/>
      <c r="M385" s="216"/>
      <c r="N385" s="220"/>
      <c r="O385" s="220"/>
      <c r="P385" s="224"/>
      <c r="Q385" s="216"/>
      <c r="R385" s="216"/>
      <c r="S385" s="220"/>
      <c r="T385" s="220"/>
      <c r="U385" s="216"/>
      <c r="V385" s="220"/>
      <c r="W385" s="220"/>
      <c r="X385" s="216"/>
      <c r="Y385" s="216"/>
    </row>
    <row r="386" spans="1:25">
      <c r="A386" s="260">
        <v>120</v>
      </c>
      <c r="B386" s="136"/>
      <c r="C386" s="144">
        <v>3210</v>
      </c>
      <c r="D386" s="147" t="s">
        <v>320</v>
      </c>
      <c r="E386" s="705"/>
      <c r="F386" s="704">
        <v>0</v>
      </c>
      <c r="G386" s="704">
        <v>0</v>
      </c>
      <c r="H386" s="704">
        <v>0</v>
      </c>
      <c r="I386" s="480">
        <f>F386+G386+H386</f>
        <v>0</v>
      </c>
      <c r="J386" s="222" t="str">
        <f t="shared" si="95"/>
        <v/>
      </c>
      <c r="K386" s="245"/>
      <c r="N386" s="216"/>
      <c r="O386" s="216"/>
      <c r="P386" s="224"/>
      <c r="S386" s="216"/>
      <c r="T386" s="216"/>
      <c r="V386" s="216"/>
      <c r="W386" s="216"/>
    </row>
    <row r="387" spans="1:25">
      <c r="A387" s="261">
        <v>125</v>
      </c>
      <c r="B387" s="143"/>
      <c r="C387" s="168">
        <v>3220</v>
      </c>
      <c r="D387" s="170" t="s">
        <v>274</v>
      </c>
      <c r="E387" s="705"/>
      <c r="F387" s="704">
        <v>0</v>
      </c>
      <c r="G387" s="704">
        <v>0</v>
      </c>
      <c r="H387" s="704">
        <v>0</v>
      </c>
      <c r="I387" s="480">
        <f>F387+G387+H387</f>
        <v>0</v>
      </c>
      <c r="J387" s="222" t="str">
        <f t="shared" si="95"/>
        <v/>
      </c>
      <c r="K387" s="245"/>
      <c r="N387" s="216"/>
      <c r="O387" s="216"/>
      <c r="P387" s="224"/>
      <c r="S387" s="216"/>
      <c r="T387" s="216"/>
      <c r="V387" s="216"/>
      <c r="W387" s="216"/>
      <c r="Y387" s="248"/>
    </row>
    <row r="388" spans="1:25">
      <c r="A388" s="261">
        <v>130</v>
      </c>
      <c r="B388" s="136"/>
      <c r="C388" s="137">
        <v>3230</v>
      </c>
      <c r="D388" s="159" t="s">
        <v>369</v>
      </c>
      <c r="E388" s="705"/>
      <c r="F388" s="704">
        <v>0</v>
      </c>
      <c r="G388" s="704">
        <v>0</v>
      </c>
      <c r="H388" s="704">
        <v>0</v>
      </c>
      <c r="I388" s="480">
        <f>F388+G388+H388</f>
        <v>0</v>
      </c>
      <c r="J388" s="222" t="str">
        <f t="shared" si="95"/>
        <v/>
      </c>
      <c r="K388" s="245"/>
      <c r="N388" s="216"/>
      <c r="O388" s="216"/>
      <c r="P388" s="224"/>
      <c r="S388" s="216"/>
      <c r="T388" s="216"/>
      <c r="V388" s="216"/>
      <c r="W388" s="216"/>
    </row>
    <row r="389" spans="1:25">
      <c r="A389" s="276">
        <v>135</v>
      </c>
      <c r="B389" s="136"/>
      <c r="C389" s="137">
        <v>3240</v>
      </c>
      <c r="D389" s="159" t="s">
        <v>370</v>
      </c>
      <c r="E389" s="705"/>
      <c r="F389" s="704">
        <v>0</v>
      </c>
      <c r="G389" s="704">
        <v>0</v>
      </c>
      <c r="H389" s="704">
        <v>0</v>
      </c>
      <c r="I389" s="480">
        <f>F389+G389+H389</f>
        <v>0</v>
      </c>
      <c r="J389" s="222" t="str">
        <f t="shared" si="95"/>
        <v/>
      </c>
      <c r="K389" s="245"/>
      <c r="N389" s="216"/>
      <c r="O389" s="216"/>
      <c r="P389" s="224"/>
      <c r="S389" s="216"/>
      <c r="T389" s="216"/>
      <c r="V389" s="216"/>
      <c r="W389" s="216"/>
    </row>
    <row r="390" spans="1:25" s="248" customFormat="1" ht="32.25" customHeight="1">
      <c r="A390" s="319">
        <v>145</v>
      </c>
      <c r="B390" s="732">
        <v>6000</v>
      </c>
      <c r="C390" s="887" t="s">
        <v>275</v>
      </c>
      <c r="D390" s="888"/>
      <c r="E390" s="733"/>
      <c r="F390" s="733">
        <f>SUM(F391:F392)</f>
        <v>0</v>
      </c>
      <c r="G390" s="733">
        <f>SUM(G391:G392)</f>
        <v>0</v>
      </c>
      <c r="H390" s="733">
        <f>SUM(H391:H392)</f>
        <v>0</v>
      </c>
      <c r="I390" s="733">
        <f>SUM(I391:I392)</f>
        <v>0</v>
      </c>
      <c r="J390" s="222" t="str">
        <f t="shared" si="95"/>
        <v/>
      </c>
      <c r="K390" s="245"/>
      <c r="L390" s="216"/>
      <c r="M390" s="216"/>
      <c r="N390" s="220"/>
      <c r="O390" s="220"/>
      <c r="P390" s="224"/>
      <c r="Q390" s="216"/>
      <c r="R390" s="216"/>
      <c r="S390" s="220"/>
      <c r="T390" s="220"/>
      <c r="U390" s="216"/>
      <c r="V390" s="220"/>
      <c r="W390" s="220"/>
      <c r="X390" s="216"/>
      <c r="Y390" s="216"/>
    </row>
    <row r="391" spans="1:25">
      <c r="A391" s="276">
        <v>150</v>
      </c>
      <c r="B391" s="140"/>
      <c r="C391" s="144">
        <v>6001</v>
      </c>
      <c r="D391" s="138" t="s">
        <v>618</v>
      </c>
      <c r="E391" s="705"/>
      <c r="F391" s="704">
        <v>0</v>
      </c>
      <c r="G391" s="704">
        <v>0</v>
      </c>
      <c r="H391" s="704">
        <v>0</v>
      </c>
      <c r="I391" s="480">
        <f>F391+G391+H391</f>
        <v>0</v>
      </c>
      <c r="J391" s="222" t="str">
        <f t="shared" si="95"/>
        <v/>
      </c>
      <c r="K391" s="245"/>
      <c r="N391" s="216"/>
      <c r="O391" s="216"/>
      <c r="P391" s="224"/>
      <c r="S391" s="216"/>
      <c r="T391" s="216"/>
      <c r="V391" s="216"/>
      <c r="W391" s="216"/>
    </row>
    <row r="392" spans="1:25">
      <c r="A392" s="276">
        <v>155</v>
      </c>
      <c r="B392" s="140"/>
      <c r="C392" s="142">
        <v>6002</v>
      </c>
      <c r="D392" s="146" t="s">
        <v>619</v>
      </c>
      <c r="E392" s="705"/>
      <c r="F392" s="704">
        <v>0</v>
      </c>
      <c r="G392" s="704">
        <v>0</v>
      </c>
      <c r="H392" s="704">
        <v>0</v>
      </c>
      <c r="I392" s="480">
        <f>F392+G392+H392</f>
        <v>0</v>
      </c>
      <c r="J392" s="222" t="str">
        <f t="shared" si="95"/>
        <v/>
      </c>
      <c r="K392" s="245"/>
      <c r="N392" s="216"/>
      <c r="O392" s="216"/>
      <c r="P392" s="224"/>
      <c r="S392" s="216"/>
      <c r="T392" s="216"/>
      <c r="V392" s="216"/>
      <c r="W392" s="216"/>
      <c r="Y392" s="248"/>
    </row>
    <row r="393" spans="1:25" s="248" customFormat="1" ht="15.75" customHeight="1">
      <c r="A393" s="319">
        <v>160</v>
      </c>
      <c r="B393" s="732">
        <v>6100</v>
      </c>
      <c r="C393" s="887" t="s">
        <v>276</v>
      </c>
      <c r="D393" s="888"/>
      <c r="E393" s="733"/>
      <c r="F393" s="733">
        <f>SUM(F394:F397)</f>
        <v>0</v>
      </c>
      <c r="G393" s="733">
        <f>SUM(G394:G397)</f>
        <v>-2000000</v>
      </c>
      <c r="H393" s="733">
        <f>SUM(H394:H397)</f>
        <v>0</v>
      </c>
      <c r="I393" s="733">
        <f>SUM(I394:I397)</f>
        <v>-2000000</v>
      </c>
      <c r="J393" s="222">
        <f t="shared" si="95"/>
        <v>1</v>
      </c>
      <c r="K393" s="245"/>
      <c r="L393" s="216"/>
      <c r="M393" s="216"/>
      <c r="N393" s="220"/>
      <c r="O393" s="220"/>
      <c r="P393" s="224"/>
      <c r="Q393" s="216"/>
      <c r="R393" s="216"/>
      <c r="S393" s="220"/>
      <c r="T393" s="220"/>
      <c r="U393" s="216"/>
      <c r="V393" s="220"/>
      <c r="W393" s="220"/>
      <c r="X393" s="216"/>
      <c r="Y393" s="216"/>
    </row>
    <row r="394" spans="1:25">
      <c r="A394" s="276">
        <v>165</v>
      </c>
      <c r="B394" s="140"/>
      <c r="C394" s="144">
        <v>6101</v>
      </c>
      <c r="D394" s="138" t="s">
        <v>1074</v>
      </c>
      <c r="E394" s="705"/>
      <c r="F394" s="452"/>
      <c r="G394" s="246"/>
      <c r="H394" s="704">
        <v>0</v>
      </c>
      <c r="I394" s="480">
        <f>F394+G394+H394</f>
        <v>0</v>
      </c>
      <c r="J394" s="222" t="str">
        <f t="shared" si="95"/>
        <v/>
      </c>
      <c r="K394" s="245"/>
      <c r="N394" s="216"/>
      <c r="O394" s="216"/>
      <c r="P394" s="224"/>
      <c r="S394" s="216"/>
      <c r="T394" s="216"/>
      <c r="V394" s="216"/>
      <c r="W394" s="216"/>
    </row>
    <row r="395" spans="1:25">
      <c r="A395" s="276">
        <v>170</v>
      </c>
      <c r="B395" s="140"/>
      <c r="C395" s="137">
        <v>6102</v>
      </c>
      <c r="D395" s="145" t="s">
        <v>1075</v>
      </c>
      <c r="E395" s="705"/>
      <c r="F395" s="452"/>
      <c r="G395" s="246">
        <v>-2000000</v>
      </c>
      <c r="H395" s="704">
        <v>0</v>
      </c>
      <c r="I395" s="480">
        <f>F395+G395+H395</f>
        <v>-2000000</v>
      </c>
      <c r="J395" s="222">
        <f t="shared" si="95"/>
        <v>1</v>
      </c>
      <c r="K395" s="245"/>
      <c r="N395" s="216"/>
      <c r="O395" s="216"/>
      <c r="P395" s="224"/>
      <c r="S395" s="216"/>
      <c r="T395" s="216"/>
      <c r="V395" s="216"/>
      <c r="W395" s="216"/>
      <c r="Y395" s="248"/>
    </row>
    <row r="396" spans="1:25">
      <c r="A396" s="276"/>
      <c r="B396" s="140"/>
      <c r="C396" s="137">
        <v>6105</v>
      </c>
      <c r="D396" s="145" t="s">
        <v>936</v>
      </c>
      <c r="E396" s="705"/>
      <c r="F396" s="452"/>
      <c r="G396" s="246"/>
      <c r="H396" s="704">
        <v>0</v>
      </c>
      <c r="I396" s="480">
        <f>F396+G396+H396</f>
        <v>0</v>
      </c>
      <c r="J396" s="222" t="str">
        <f t="shared" si="95"/>
        <v/>
      </c>
      <c r="K396" s="245"/>
      <c r="N396" s="216"/>
      <c r="O396" s="216"/>
      <c r="P396" s="224"/>
      <c r="S396" s="216"/>
      <c r="T396" s="216"/>
      <c r="V396" s="216"/>
      <c r="W396" s="216"/>
      <c r="Y396" s="248"/>
    </row>
    <row r="397" spans="1:25">
      <c r="A397" s="276">
        <v>180</v>
      </c>
      <c r="B397" s="143"/>
      <c r="C397" s="142">
        <v>6109</v>
      </c>
      <c r="D397" s="146" t="s">
        <v>277</v>
      </c>
      <c r="E397" s="705"/>
      <c r="F397" s="468"/>
      <c r="G397" s="360"/>
      <c r="H397" s="704">
        <v>0</v>
      </c>
      <c r="I397" s="480">
        <f>F397+G397+H397</f>
        <v>0</v>
      </c>
      <c r="J397" s="222" t="str">
        <f t="shared" si="95"/>
        <v/>
      </c>
      <c r="K397" s="245"/>
      <c r="N397" s="216"/>
      <c r="O397" s="216"/>
      <c r="P397" s="224"/>
      <c r="S397" s="216"/>
      <c r="T397" s="216"/>
      <c r="V397" s="216"/>
      <c r="W397" s="216"/>
    </row>
    <row r="398" spans="1:25" s="248" customFormat="1" ht="32.25" customHeight="1">
      <c r="A398" s="260">
        <v>185</v>
      </c>
      <c r="B398" s="732">
        <v>6200</v>
      </c>
      <c r="C398" s="887" t="s">
        <v>278</v>
      </c>
      <c r="D398" s="888"/>
      <c r="E398" s="733"/>
      <c r="F398" s="733">
        <f>SUM(F399:F400)</f>
        <v>0</v>
      </c>
      <c r="G398" s="733">
        <f>SUM(G399:G400)</f>
        <v>0</v>
      </c>
      <c r="H398" s="733">
        <f>SUM(H399:H400)</f>
        <v>0</v>
      </c>
      <c r="I398" s="733">
        <f>SUM(I399:I400)</f>
        <v>0</v>
      </c>
      <c r="J398" s="222" t="str">
        <f t="shared" si="95"/>
        <v/>
      </c>
      <c r="K398" s="245"/>
      <c r="L398" s="216"/>
      <c r="M398" s="216"/>
      <c r="N398" s="220"/>
      <c r="O398" s="220"/>
      <c r="P398" s="224"/>
      <c r="Q398" s="216"/>
      <c r="R398" s="216"/>
      <c r="S398" s="220"/>
      <c r="T398" s="220"/>
      <c r="U398" s="216"/>
      <c r="V398" s="220"/>
      <c r="W398" s="220"/>
      <c r="X398" s="216"/>
      <c r="Y398" s="216"/>
    </row>
    <row r="399" spans="1:25">
      <c r="A399" s="261">
        <v>190</v>
      </c>
      <c r="B399" s="192"/>
      <c r="C399" s="144">
        <v>6201</v>
      </c>
      <c r="D399" s="490" t="s">
        <v>621</v>
      </c>
      <c r="E399" s="705"/>
      <c r="F399" s="452"/>
      <c r="G399" s="246"/>
      <c r="H399" s="704">
        <v>0</v>
      </c>
      <c r="I399" s="480">
        <f>F399+G399+H399</f>
        <v>0</v>
      </c>
      <c r="J399" s="222" t="str">
        <f t="shared" si="95"/>
        <v/>
      </c>
      <c r="K399" s="245"/>
      <c r="N399" s="216"/>
      <c r="O399" s="216"/>
      <c r="P399" s="224"/>
      <c r="S399" s="216"/>
      <c r="T399" s="216"/>
      <c r="V399" s="216"/>
      <c r="W399" s="216"/>
    </row>
    <row r="400" spans="1:25">
      <c r="A400" s="261">
        <v>195</v>
      </c>
      <c r="B400" s="136"/>
      <c r="C400" s="142">
        <v>6202</v>
      </c>
      <c r="D400" s="491" t="s">
        <v>620</v>
      </c>
      <c r="E400" s="705"/>
      <c r="F400" s="452"/>
      <c r="G400" s="246"/>
      <c r="H400" s="704">
        <v>0</v>
      </c>
      <c r="I400" s="480">
        <f>F400+G400+H400</f>
        <v>0</v>
      </c>
      <c r="J400" s="222" t="str">
        <f t="shared" si="95"/>
        <v/>
      </c>
      <c r="K400" s="245"/>
      <c r="N400" s="216"/>
      <c r="O400" s="216"/>
      <c r="P400" s="224"/>
      <c r="S400" s="216"/>
      <c r="T400" s="216"/>
      <c r="V400" s="216"/>
      <c r="W400" s="216"/>
      <c r="Y400" s="248"/>
    </row>
    <row r="401" spans="1:25" s="248" customFormat="1" ht="21.75" customHeight="1">
      <c r="A401" s="260">
        <v>200</v>
      </c>
      <c r="B401" s="732">
        <v>6300</v>
      </c>
      <c r="C401" s="887" t="s">
        <v>279</v>
      </c>
      <c r="D401" s="888"/>
      <c r="E401" s="733"/>
      <c r="F401" s="733">
        <f>SUM(F402:F403)</f>
        <v>0</v>
      </c>
      <c r="G401" s="733">
        <f>SUM(G402:G403)</f>
        <v>0</v>
      </c>
      <c r="H401" s="733">
        <f>SUM(H402:H403)</f>
        <v>0</v>
      </c>
      <c r="I401" s="733">
        <f>SUM(I402:I403)</f>
        <v>0</v>
      </c>
      <c r="J401" s="222" t="str">
        <f t="shared" si="95"/>
        <v/>
      </c>
      <c r="K401" s="245"/>
      <c r="L401" s="216"/>
      <c r="M401" s="216"/>
      <c r="N401" s="220"/>
      <c r="O401" s="220"/>
      <c r="P401" s="224"/>
      <c r="Q401" s="216"/>
      <c r="R401" s="216"/>
      <c r="S401" s="220"/>
      <c r="T401" s="220"/>
      <c r="U401" s="216"/>
      <c r="V401" s="220"/>
      <c r="W401" s="220"/>
      <c r="X401" s="216"/>
      <c r="Y401" s="216"/>
    </row>
    <row r="402" spans="1:25" ht="18.75" customHeight="1">
      <c r="A402" s="261">
        <v>205</v>
      </c>
      <c r="B402" s="136"/>
      <c r="C402" s="144">
        <v>6301</v>
      </c>
      <c r="D402" s="490" t="s">
        <v>621</v>
      </c>
      <c r="E402" s="705"/>
      <c r="F402" s="704">
        <v>0</v>
      </c>
      <c r="G402" s="704">
        <v>0</v>
      </c>
      <c r="H402" s="704">
        <v>0</v>
      </c>
      <c r="I402" s="480">
        <f>F402+G402+H402</f>
        <v>0</v>
      </c>
      <c r="J402" s="222" t="str">
        <f t="shared" si="95"/>
        <v/>
      </c>
      <c r="K402" s="245"/>
      <c r="N402" s="216"/>
      <c r="O402" s="216"/>
      <c r="P402" s="224"/>
      <c r="S402" s="216"/>
      <c r="T402" s="216"/>
      <c r="V402" s="216"/>
      <c r="W402" s="216"/>
    </row>
    <row r="403" spans="1:25" ht="20.25" customHeight="1">
      <c r="A403" s="276">
        <v>206</v>
      </c>
      <c r="B403" s="136"/>
      <c r="C403" s="142">
        <v>6302</v>
      </c>
      <c r="D403" s="491" t="s">
        <v>620</v>
      </c>
      <c r="E403" s="705"/>
      <c r="F403" s="704">
        <v>0</v>
      </c>
      <c r="G403" s="704">
        <v>0</v>
      </c>
      <c r="H403" s="704">
        <v>0</v>
      </c>
      <c r="I403" s="480">
        <f>F403+G403+H403</f>
        <v>0</v>
      </c>
      <c r="J403" s="222" t="str">
        <f t="shared" si="95"/>
        <v/>
      </c>
      <c r="K403" s="245"/>
      <c r="N403" s="216"/>
      <c r="O403" s="216"/>
      <c r="P403" s="224"/>
      <c r="S403" s="216"/>
      <c r="T403" s="216"/>
      <c r="V403" s="216"/>
      <c r="W403" s="216"/>
      <c r="Y403" s="248"/>
    </row>
    <row r="404" spans="1:25" s="362" customFormat="1" ht="30.75" customHeight="1">
      <c r="A404" s="264">
        <v>210</v>
      </c>
      <c r="B404" s="732">
        <v>6400</v>
      </c>
      <c r="C404" s="887" t="s">
        <v>280</v>
      </c>
      <c r="D404" s="888"/>
      <c r="E404" s="733"/>
      <c r="F404" s="733">
        <f>SUM(F405:F406)</f>
        <v>0</v>
      </c>
      <c r="G404" s="733">
        <f>SUM(G405:G406)</f>
        <v>0</v>
      </c>
      <c r="H404" s="733">
        <f>SUM(H405:H406)</f>
        <v>0</v>
      </c>
      <c r="I404" s="733">
        <f>SUM(I405:I406)</f>
        <v>0</v>
      </c>
      <c r="J404" s="222" t="str">
        <f t="shared" si="95"/>
        <v/>
      </c>
      <c r="K404" s="245"/>
      <c r="L404" s="266"/>
      <c r="M404" s="266"/>
      <c r="N404" s="220"/>
      <c r="O404" s="220"/>
      <c r="P404" s="224"/>
      <c r="Q404" s="216"/>
      <c r="R404" s="216"/>
      <c r="S404" s="220"/>
      <c r="T404" s="220"/>
      <c r="U404" s="216"/>
      <c r="V404" s="220"/>
      <c r="W404" s="220"/>
      <c r="X404" s="216"/>
      <c r="Y404" s="216"/>
    </row>
    <row r="405" spans="1:25" s="274" customFormat="1">
      <c r="A405" s="267">
        <v>211</v>
      </c>
      <c r="B405" s="143"/>
      <c r="C405" s="193">
        <v>6401</v>
      </c>
      <c r="D405" s="492" t="s">
        <v>621</v>
      </c>
      <c r="E405" s="705"/>
      <c r="F405" s="452"/>
      <c r="G405" s="246"/>
      <c r="H405" s="704">
        <v>0</v>
      </c>
      <c r="I405" s="480">
        <f>F405+G405+H405</f>
        <v>0</v>
      </c>
      <c r="J405" s="222" t="str">
        <f t="shared" si="95"/>
        <v/>
      </c>
      <c r="K405" s="245"/>
      <c r="L405" s="269"/>
      <c r="M405" s="216"/>
      <c r="N405" s="220"/>
      <c r="O405" s="220"/>
      <c r="P405" s="224"/>
      <c r="Q405" s="216"/>
      <c r="R405" s="216"/>
      <c r="S405" s="220"/>
      <c r="T405" s="220"/>
      <c r="U405" s="216"/>
      <c r="V405" s="220"/>
      <c r="W405" s="220"/>
      <c r="X405" s="216"/>
      <c r="Y405" s="216"/>
    </row>
    <row r="406" spans="1:25" s="274" customFormat="1">
      <c r="A406" s="267">
        <v>212</v>
      </c>
      <c r="B406" s="143"/>
      <c r="C406" s="194">
        <v>6402</v>
      </c>
      <c r="D406" s="493" t="s">
        <v>620</v>
      </c>
      <c r="E406" s="705"/>
      <c r="F406" s="452"/>
      <c r="G406" s="246"/>
      <c r="H406" s="704">
        <v>0</v>
      </c>
      <c r="I406" s="480">
        <f>F406+G406+H406</f>
        <v>0</v>
      </c>
      <c r="J406" s="222" t="str">
        <f t="shared" si="95"/>
        <v/>
      </c>
      <c r="K406" s="245"/>
      <c r="L406" s="269"/>
      <c r="M406" s="216"/>
      <c r="N406" s="220"/>
      <c r="O406" s="220"/>
      <c r="P406" s="224"/>
      <c r="Q406" s="216"/>
      <c r="R406" s="216"/>
      <c r="S406" s="220"/>
      <c r="T406" s="220"/>
      <c r="U406" s="216"/>
      <c r="V406" s="220"/>
      <c r="W406" s="220"/>
      <c r="X406" s="216"/>
      <c r="Y406" s="362"/>
    </row>
    <row r="407" spans="1:25" s="362" customFormat="1" ht="15.75" customHeight="1">
      <c r="A407" s="363">
        <v>213</v>
      </c>
      <c r="B407" s="732">
        <v>6500</v>
      </c>
      <c r="C407" s="887" t="s">
        <v>1044</v>
      </c>
      <c r="D407" s="888"/>
      <c r="E407" s="733"/>
      <c r="F407" s="780"/>
      <c r="G407" s="780"/>
      <c r="H407" s="733"/>
      <c r="I407" s="733">
        <f>F407+G407+H407</f>
        <v>0</v>
      </c>
      <c r="J407" s="222" t="str">
        <f t="shared" si="95"/>
        <v/>
      </c>
      <c r="K407" s="245"/>
      <c r="L407" s="266"/>
      <c r="M407" s="266"/>
      <c r="N407" s="220"/>
      <c r="O407" s="220"/>
      <c r="P407" s="224"/>
      <c r="Q407" s="216"/>
      <c r="R407" s="216"/>
      <c r="S407" s="220"/>
      <c r="T407" s="220"/>
      <c r="U407" s="216"/>
      <c r="V407" s="220"/>
      <c r="W407" s="220"/>
      <c r="X407" s="216"/>
      <c r="Y407" s="274"/>
    </row>
    <row r="408" spans="1:25" s="248" customFormat="1" ht="21.75" customHeight="1">
      <c r="A408" s="260">
        <v>215</v>
      </c>
      <c r="B408" s="732">
        <v>6600</v>
      </c>
      <c r="C408" s="887" t="s">
        <v>1045</v>
      </c>
      <c r="D408" s="888"/>
      <c r="E408" s="733"/>
      <c r="F408" s="733">
        <f>SUM(F409:F410)</f>
        <v>0</v>
      </c>
      <c r="G408" s="733">
        <f>SUM(G409:G410)</f>
        <v>0</v>
      </c>
      <c r="H408" s="733">
        <f>SUM(H409:H410)</f>
        <v>0</v>
      </c>
      <c r="I408" s="733">
        <f>SUM(I409:I410)</f>
        <v>0</v>
      </c>
      <c r="J408" s="222" t="str">
        <f t="shared" si="95"/>
        <v/>
      </c>
      <c r="K408" s="245"/>
      <c r="L408" s="216"/>
      <c r="M408" s="216"/>
      <c r="N408" s="220"/>
      <c r="O408" s="220"/>
      <c r="P408" s="224"/>
      <c r="Q408" s="216"/>
      <c r="R408" s="216"/>
      <c r="S408" s="220"/>
      <c r="T408" s="220"/>
      <c r="U408" s="216"/>
      <c r="V408" s="220"/>
      <c r="W408" s="220"/>
      <c r="X408" s="216"/>
      <c r="Y408" s="274"/>
    </row>
    <row r="409" spans="1:25">
      <c r="A409" s="263">
        <v>220</v>
      </c>
      <c r="B409" s="136"/>
      <c r="C409" s="144">
        <v>6601</v>
      </c>
      <c r="D409" s="138" t="s">
        <v>281</v>
      </c>
      <c r="E409" s="705"/>
      <c r="F409" s="704">
        <v>0</v>
      </c>
      <c r="G409" s="704">
        <v>0</v>
      </c>
      <c r="H409" s="704">
        <v>0</v>
      </c>
      <c r="I409" s="480">
        <f>F409+G409+H409</f>
        <v>0</v>
      </c>
      <c r="J409" s="222" t="str">
        <f t="shared" si="95"/>
        <v/>
      </c>
      <c r="K409" s="245"/>
      <c r="N409" s="216"/>
      <c r="O409" s="216"/>
      <c r="P409" s="224"/>
      <c r="S409" s="216"/>
      <c r="T409" s="216"/>
      <c r="V409" s="216"/>
      <c r="W409" s="216"/>
      <c r="Y409" s="362"/>
    </row>
    <row r="410" spans="1:25">
      <c r="A410" s="261">
        <v>225</v>
      </c>
      <c r="B410" s="136"/>
      <c r="C410" s="142">
        <v>6602</v>
      </c>
      <c r="D410" s="146" t="s">
        <v>282</v>
      </c>
      <c r="E410" s="705"/>
      <c r="F410" s="704">
        <v>0</v>
      </c>
      <c r="G410" s="704">
        <v>0</v>
      </c>
      <c r="H410" s="704">
        <v>0</v>
      </c>
      <c r="I410" s="480">
        <f>F410+G410+H410</f>
        <v>0</v>
      </c>
      <c r="J410" s="222" t="str">
        <f t="shared" si="95"/>
        <v/>
      </c>
      <c r="K410" s="245"/>
      <c r="N410" s="216"/>
      <c r="O410" s="216"/>
      <c r="P410" s="224"/>
      <c r="S410" s="216"/>
      <c r="T410" s="216"/>
      <c r="V410" s="216"/>
      <c r="W410" s="216"/>
      <c r="Y410" s="248"/>
    </row>
    <row r="411" spans="1:25" s="248" customFormat="1" ht="21.75" customHeight="1">
      <c r="A411" s="260">
        <v>215</v>
      </c>
      <c r="B411" s="732">
        <v>6700</v>
      </c>
      <c r="C411" s="887" t="s">
        <v>1076</v>
      </c>
      <c r="D411" s="888"/>
      <c r="E411" s="733"/>
      <c r="F411" s="733">
        <f>SUM(F412:F413)</f>
        <v>0</v>
      </c>
      <c r="G411" s="733">
        <f>SUM(G412:G413)</f>
        <v>0</v>
      </c>
      <c r="H411" s="733">
        <f>SUM(H412:H413)</f>
        <v>0</v>
      </c>
      <c r="I411" s="733">
        <f>SUM(I412:I413)</f>
        <v>0</v>
      </c>
      <c r="J411" s="222" t="str">
        <f t="shared" si="95"/>
        <v/>
      </c>
      <c r="K411" s="245"/>
      <c r="L411" s="216"/>
      <c r="M411" s="216"/>
      <c r="N411" s="220"/>
      <c r="O411" s="220"/>
      <c r="P411" s="224"/>
      <c r="Q411" s="216"/>
      <c r="R411" s="216"/>
      <c r="S411" s="220"/>
      <c r="T411" s="220"/>
      <c r="U411" s="216"/>
      <c r="V411" s="220"/>
      <c r="W411" s="220"/>
      <c r="X411" s="216"/>
      <c r="Y411" s="216"/>
    </row>
    <row r="412" spans="1:25">
      <c r="A412" s="263">
        <v>220</v>
      </c>
      <c r="B412" s="136"/>
      <c r="C412" s="144">
        <v>6701</v>
      </c>
      <c r="D412" s="138" t="s">
        <v>1077</v>
      </c>
      <c r="E412" s="705"/>
      <c r="F412" s="452"/>
      <c r="G412" s="246"/>
      <c r="H412" s="704">
        <v>0</v>
      </c>
      <c r="I412" s="480">
        <f>F412+G412+H412</f>
        <v>0</v>
      </c>
      <c r="J412" s="222" t="str">
        <f t="shared" si="95"/>
        <v/>
      </c>
      <c r="K412" s="245"/>
      <c r="N412" s="216"/>
      <c r="O412" s="216"/>
      <c r="P412" s="224"/>
      <c r="S412" s="216"/>
      <c r="T412" s="216"/>
      <c r="V412" s="216"/>
      <c r="W412" s="216"/>
    </row>
    <row r="413" spans="1:25">
      <c r="A413" s="261">
        <v>225</v>
      </c>
      <c r="B413" s="136"/>
      <c r="C413" s="142">
        <v>6702</v>
      </c>
      <c r="D413" s="146" t="s">
        <v>371</v>
      </c>
      <c r="E413" s="705"/>
      <c r="F413" s="452"/>
      <c r="G413" s="246"/>
      <c r="H413" s="704">
        <v>0</v>
      </c>
      <c r="I413" s="480">
        <f>F413+G413+H413</f>
        <v>0</v>
      </c>
      <c r="J413" s="222" t="str">
        <f t="shared" si="95"/>
        <v/>
      </c>
      <c r="K413" s="245"/>
      <c r="N413" s="216"/>
      <c r="O413" s="216"/>
      <c r="P413" s="224"/>
      <c r="S413" s="216"/>
      <c r="T413" s="216"/>
      <c r="V413" s="216"/>
      <c r="W413" s="216"/>
      <c r="Y413" s="248"/>
    </row>
    <row r="414" spans="1:25" s="248" customFormat="1" ht="22.5" customHeight="1">
      <c r="A414" s="260">
        <v>230</v>
      </c>
      <c r="B414" s="732">
        <v>6900</v>
      </c>
      <c r="C414" s="887" t="s">
        <v>283</v>
      </c>
      <c r="D414" s="888"/>
      <c r="E414" s="733"/>
      <c r="F414" s="733">
        <f>SUM(F415:F420)</f>
        <v>0</v>
      </c>
      <c r="G414" s="733">
        <f>SUM(G415:G420)</f>
        <v>0</v>
      </c>
      <c r="H414" s="733">
        <f>SUM(H415:H420)</f>
        <v>0</v>
      </c>
      <c r="I414" s="733">
        <f>SUM(I415:I420)</f>
        <v>0</v>
      </c>
      <c r="J414" s="222" t="str">
        <f t="shared" si="95"/>
        <v/>
      </c>
      <c r="K414" s="245"/>
      <c r="L414" s="216"/>
      <c r="M414" s="216"/>
      <c r="N414" s="220"/>
      <c r="O414" s="220"/>
      <c r="P414" s="224"/>
      <c r="Q414" s="216"/>
      <c r="R414" s="216"/>
      <c r="S414" s="220"/>
      <c r="T414" s="220"/>
      <c r="U414" s="216"/>
      <c r="V414" s="220"/>
      <c r="W414" s="220"/>
      <c r="X414" s="216"/>
      <c r="Y414" s="216"/>
    </row>
    <row r="415" spans="1:25">
      <c r="A415" s="261">
        <v>235</v>
      </c>
      <c r="B415" s="152"/>
      <c r="C415" s="195">
        <v>6901</v>
      </c>
      <c r="D415" s="138" t="s">
        <v>1078</v>
      </c>
      <c r="E415" s="705"/>
      <c r="F415" s="704">
        <v>0</v>
      </c>
      <c r="G415" s="704">
        <v>0</v>
      </c>
      <c r="H415" s="704">
        <v>0</v>
      </c>
      <c r="I415" s="480">
        <f t="shared" ref="I415:I420" si="98">F415+G415+H415</f>
        <v>0</v>
      </c>
      <c r="J415" s="222" t="str">
        <f t="shared" si="95"/>
        <v/>
      </c>
      <c r="K415" s="245"/>
      <c r="N415" s="216"/>
      <c r="O415" s="216"/>
      <c r="P415" s="224"/>
      <c r="S415" s="216"/>
      <c r="T415" s="216"/>
      <c r="V415" s="216"/>
      <c r="W415" s="216"/>
    </row>
    <row r="416" spans="1:25" ht="21" customHeight="1">
      <c r="A416" s="261">
        <v>240</v>
      </c>
      <c r="B416" s="152"/>
      <c r="C416" s="137">
        <v>6905</v>
      </c>
      <c r="D416" s="145" t="s">
        <v>1046</v>
      </c>
      <c r="E416" s="705"/>
      <c r="F416" s="704">
        <v>0</v>
      </c>
      <c r="G416" s="704">
        <v>0</v>
      </c>
      <c r="H416" s="704">
        <v>0</v>
      </c>
      <c r="I416" s="480">
        <f t="shared" si="98"/>
        <v>0</v>
      </c>
      <c r="J416" s="222" t="str">
        <f t="shared" si="95"/>
        <v/>
      </c>
      <c r="K416" s="245"/>
      <c r="N416" s="216"/>
      <c r="O416" s="216"/>
      <c r="P416" s="224"/>
      <c r="S416" s="216"/>
      <c r="T416" s="216"/>
      <c r="V416" s="216"/>
      <c r="W416" s="216"/>
      <c r="Y416" s="248"/>
    </row>
    <row r="417" spans="1:25" ht="21" customHeight="1">
      <c r="A417" s="261">
        <v>240</v>
      </c>
      <c r="B417" s="152"/>
      <c r="C417" s="137">
        <v>6906</v>
      </c>
      <c r="D417" s="145" t="s">
        <v>82</v>
      </c>
      <c r="E417" s="705"/>
      <c r="F417" s="704">
        <v>0</v>
      </c>
      <c r="G417" s="704">
        <v>0</v>
      </c>
      <c r="H417" s="704">
        <v>0</v>
      </c>
      <c r="I417" s="480">
        <f t="shared" si="98"/>
        <v>0</v>
      </c>
      <c r="J417" s="222" t="str">
        <f t="shared" si="95"/>
        <v/>
      </c>
      <c r="K417" s="245"/>
      <c r="N417" s="216"/>
      <c r="O417" s="216"/>
      <c r="P417" s="224"/>
      <c r="S417" s="216"/>
      <c r="T417" s="216"/>
      <c r="V417" s="216"/>
      <c r="W417" s="216"/>
    </row>
    <row r="418" spans="1:25" ht="31.5">
      <c r="A418" s="261">
        <v>245</v>
      </c>
      <c r="B418" s="152"/>
      <c r="C418" s="137">
        <v>6907</v>
      </c>
      <c r="D418" s="145" t="s">
        <v>1451</v>
      </c>
      <c r="E418" s="705"/>
      <c r="F418" s="704">
        <v>0</v>
      </c>
      <c r="G418" s="704">
        <v>0</v>
      </c>
      <c r="H418" s="704">
        <v>0</v>
      </c>
      <c r="I418" s="480">
        <f t="shared" si="98"/>
        <v>0</v>
      </c>
      <c r="J418" s="222" t="str">
        <f t="shared" si="95"/>
        <v/>
      </c>
      <c r="K418" s="245"/>
      <c r="N418" s="216"/>
      <c r="O418" s="216"/>
      <c r="P418" s="224"/>
      <c r="S418" s="216"/>
      <c r="T418" s="216"/>
      <c r="V418" s="216"/>
      <c r="W418" s="216"/>
    </row>
    <row r="419" spans="1:25">
      <c r="A419" s="261">
        <v>250</v>
      </c>
      <c r="B419" s="152"/>
      <c r="C419" s="137">
        <v>6908</v>
      </c>
      <c r="D419" s="145" t="s">
        <v>1079</v>
      </c>
      <c r="E419" s="705"/>
      <c r="F419" s="704">
        <v>0</v>
      </c>
      <c r="G419" s="704">
        <v>0</v>
      </c>
      <c r="H419" s="704">
        <v>0</v>
      </c>
      <c r="I419" s="480">
        <f t="shared" si="98"/>
        <v>0</v>
      </c>
      <c r="J419" s="222" t="str">
        <f t="shared" si="95"/>
        <v/>
      </c>
      <c r="K419" s="245"/>
      <c r="N419" s="216"/>
      <c r="O419" s="216"/>
      <c r="P419" s="224"/>
      <c r="S419" s="216"/>
      <c r="T419" s="216"/>
      <c r="V419" s="216"/>
      <c r="W419" s="216"/>
    </row>
    <row r="420" spans="1:25">
      <c r="A420" s="261">
        <v>255</v>
      </c>
      <c r="B420" s="152"/>
      <c r="C420" s="142">
        <v>6909</v>
      </c>
      <c r="D420" s="146" t="s">
        <v>1080</v>
      </c>
      <c r="E420" s="705"/>
      <c r="F420" s="704">
        <v>0</v>
      </c>
      <c r="G420" s="704">
        <v>0</v>
      </c>
      <c r="H420" s="704">
        <v>0</v>
      </c>
      <c r="I420" s="480">
        <f t="shared" si="98"/>
        <v>0</v>
      </c>
      <c r="J420" s="222" t="str">
        <f t="shared" si="95"/>
        <v/>
      </c>
      <c r="K420" s="245"/>
      <c r="N420" s="216"/>
      <c r="O420" s="216"/>
      <c r="P420" s="224"/>
      <c r="S420" s="216"/>
      <c r="T420" s="216"/>
      <c r="V420" s="216"/>
      <c r="W420" s="216"/>
    </row>
    <row r="421" spans="1:25" ht="16.5" thickBot="1">
      <c r="A421" s="276">
        <v>260</v>
      </c>
      <c r="B421" s="736"/>
      <c r="C421" s="737" t="s">
        <v>1281</v>
      </c>
      <c r="D421" s="738" t="s">
        <v>1788</v>
      </c>
      <c r="E421" s="739"/>
      <c r="F421" s="739">
        <f>SUM(F363,F377,F385,F390,F393,F398,F401,F404,F407,F408,F411,F414)</f>
        <v>9653792</v>
      </c>
      <c r="G421" s="740">
        <f>SUM(G363,G377,G385,G390,G393,G398,G401,G404,G407,G408,G411,G414)</f>
        <v>-1175800</v>
      </c>
      <c r="H421" s="739">
        <f>SUM(H363,H377,H385,H390,H393,H398,H401,H404,H407,H408,H411,H414)</f>
        <v>0</v>
      </c>
      <c r="I421" s="739">
        <f>SUM(I363,I377,I385,I390,I393,I398,I401,I404,I407,I408,I411,I414)</f>
        <v>8477992</v>
      </c>
      <c r="J421" s="222">
        <f t="shared" si="95"/>
        <v>1</v>
      </c>
      <c r="N421" s="216"/>
      <c r="O421" s="216"/>
      <c r="P421" s="224"/>
      <c r="S421" s="216"/>
      <c r="T421" s="216"/>
      <c r="V421" s="216"/>
      <c r="W421" s="216"/>
    </row>
    <row r="422" spans="1:25" ht="17.25" thickTop="1" thickBot="1">
      <c r="A422" s="276">
        <v>261</v>
      </c>
      <c r="B422" s="190" t="s">
        <v>1626</v>
      </c>
      <c r="C422" s="191" t="s">
        <v>1715</v>
      </c>
      <c r="D422" s="361" t="s">
        <v>1043</v>
      </c>
      <c r="E422" s="705"/>
      <c r="F422" s="734"/>
      <c r="G422" s="734"/>
      <c r="H422" s="735"/>
      <c r="I422" s="481"/>
      <c r="J422" s="222" t="str">
        <f t="shared" si="95"/>
        <v/>
      </c>
      <c r="N422" s="216"/>
      <c r="O422" s="216"/>
      <c r="P422" s="224"/>
      <c r="S422" s="216"/>
      <c r="T422" s="216"/>
      <c r="V422" s="216"/>
      <c r="W422" s="216"/>
    </row>
    <row r="423" spans="1:25" ht="16.5" thickBot="1">
      <c r="A423" s="276">
        <v>262</v>
      </c>
      <c r="B423" s="196"/>
      <c r="C423" s="361"/>
      <c r="D423" s="729" t="s">
        <v>1787</v>
      </c>
      <c r="E423" s="705"/>
      <c r="F423" s="734"/>
      <c r="G423" s="734"/>
      <c r="H423" s="735"/>
      <c r="I423" s="481"/>
      <c r="J423" s="222" t="str">
        <f t="shared" si="95"/>
        <v/>
      </c>
      <c r="N423" s="216"/>
      <c r="O423" s="216"/>
      <c r="P423" s="224"/>
      <c r="S423" s="216"/>
      <c r="T423" s="216"/>
      <c r="V423" s="216"/>
      <c r="W423" s="216"/>
    </row>
    <row r="424" spans="1:25" s="248" customFormat="1" ht="24" customHeight="1">
      <c r="A424" s="319">
        <v>265</v>
      </c>
      <c r="B424" s="732">
        <v>7400</v>
      </c>
      <c r="C424" s="887" t="s">
        <v>1452</v>
      </c>
      <c r="D424" s="888"/>
      <c r="E424" s="733"/>
      <c r="F424" s="780"/>
      <c r="G424" s="780"/>
      <c r="H424" s="704">
        <v>0</v>
      </c>
      <c r="I424" s="733">
        <f>F424+G424+H424</f>
        <v>0</v>
      </c>
      <c r="J424" s="222" t="str">
        <f t="shared" si="95"/>
        <v/>
      </c>
      <c r="K424" s="245"/>
      <c r="L424" s="216"/>
      <c r="M424" s="216"/>
      <c r="N424" s="220"/>
      <c r="O424" s="220"/>
      <c r="P424" s="224"/>
      <c r="Q424" s="216"/>
      <c r="R424" s="216"/>
      <c r="S424" s="220"/>
      <c r="T424" s="220"/>
      <c r="U424" s="216"/>
      <c r="V424" s="220"/>
      <c r="W424" s="220"/>
      <c r="X424" s="216"/>
      <c r="Y424" s="216"/>
    </row>
    <row r="425" spans="1:25" s="248" customFormat="1" ht="15.75" customHeight="1">
      <c r="A425" s="319">
        <v>275</v>
      </c>
      <c r="B425" s="732">
        <v>7500</v>
      </c>
      <c r="C425" s="887" t="s">
        <v>1081</v>
      </c>
      <c r="D425" s="888"/>
      <c r="E425" s="733"/>
      <c r="F425" s="780"/>
      <c r="G425" s="780"/>
      <c r="H425" s="704">
        <v>0</v>
      </c>
      <c r="I425" s="733">
        <f>F425+G425+H425</f>
        <v>0</v>
      </c>
      <c r="J425" s="222" t="str">
        <f t="shared" si="95"/>
        <v/>
      </c>
      <c r="K425" s="245"/>
      <c r="L425" s="216"/>
      <c r="M425" s="216"/>
      <c r="N425" s="220"/>
      <c r="O425" s="220"/>
      <c r="P425" s="224"/>
      <c r="Q425" s="216"/>
      <c r="R425" s="216"/>
      <c r="S425" s="220"/>
      <c r="T425" s="220"/>
      <c r="U425" s="216"/>
      <c r="V425" s="220"/>
      <c r="W425" s="220"/>
      <c r="X425" s="216"/>
      <c r="Y425" s="216"/>
    </row>
    <row r="426" spans="1:25" s="248" customFormat="1" ht="30" customHeight="1">
      <c r="A426" s="260">
        <v>285</v>
      </c>
      <c r="B426" s="732">
        <v>7600</v>
      </c>
      <c r="C426" s="887" t="s">
        <v>284</v>
      </c>
      <c r="D426" s="888"/>
      <c r="E426" s="733"/>
      <c r="F426" s="780"/>
      <c r="G426" s="780"/>
      <c r="H426" s="704">
        <v>0</v>
      </c>
      <c r="I426" s="733">
        <f>F426+G426+H426</f>
        <v>0</v>
      </c>
      <c r="J426" s="222" t="str">
        <f t="shared" si="95"/>
        <v/>
      </c>
      <c r="K426" s="245"/>
      <c r="L426" s="216"/>
      <c r="M426" s="216"/>
      <c r="N426" s="220"/>
      <c r="O426" s="220"/>
      <c r="P426" s="224"/>
    </row>
    <row r="427" spans="1:25" s="248" customFormat="1" ht="24" customHeight="1">
      <c r="A427" s="260">
        <v>295</v>
      </c>
      <c r="B427" s="732">
        <v>7700</v>
      </c>
      <c r="C427" s="887" t="s">
        <v>1047</v>
      </c>
      <c r="D427" s="888"/>
      <c r="E427" s="733"/>
      <c r="F427" s="704">
        <v>0</v>
      </c>
      <c r="G427" s="704">
        <v>0</v>
      </c>
      <c r="H427" s="704">
        <v>0</v>
      </c>
      <c r="I427" s="733">
        <f>F427+G427+H427</f>
        <v>0</v>
      </c>
      <c r="J427" s="222" t="str">
        <f>(IF($E427&lt;&gt;0,$J$2,IF($I427&lt;&gt;0,$J$2,"")))</f>
        <v/>
      </c>
      <c r="K427" s="245"/>
      <c r="L427" s="216"/>
      <c r="M427" s="216"/>
      <c r="N427" s="220"/>
      <c r="O427" s="220"/>
      <c r="P427" s="224"/>
    </row>
    <row r="428" spans="1:25" s="248" customFormat="1" ht="32.25" customHeight="1">
      <c r="A428" s="260">
        <v>215</v>
      </c>
      <c r="B428" s="732">
        <v>7800</v>
      </c>
      <c r="C428" s="887" t="s">
        <v>624</v>
      </c>
      <c r="D428" s="888"/>
      <c r="E428" s="733"/>
      <c r="F428" s="733">
        <f>SUM(F429:F430)</f>
        <v>0</v>
      </c>
      <c r="G428" s="733">
        <f>SUM(G429:G430)</f>
        <v>0</v>
      </c>
      <c r="H428" s="733">
        <f>SUM(H429:H430)</f>
        <v>0</v>
      </c>
      <c r="I428" s="733">
        <f>SUM(I429:I430)</f>
        <v>0</v>
      </c>
      <c r="J428" s="222" t="str">
        <f>(IF($E428&lt;&gt;0,$J$2,IF($I428&lt;&gt;0,$J$2,"")))</f>
        <v/>
      </c>
      <c r="K428" s="245"/>
      <c r="L428" s="216"/>
      <c r="M428" s="216"/>
      <c r="N428" s="220"/>
      <c r="O428" s="220"/>
      <c r="P428" s="224"/>
    </row>
    <row r="429" spans="1:25">
      <c r="A429" s="263">
        <v>220</v>
      </c>
      <c r="B429" s="136"/>
      <c r="C429" s="144">
        <v>7833</v>
      </c>
      <c r="D429" s="138" t="s">
        <v>1082</v>
      </c>
      <c r="E429" s="705"/>
      <c r="F429" s="626"/>
      <c r="G429" s="627"/>
      <c r="H429" s="704">
        <v>0</v>
      </c>
      <c r="I429" s="628">
        <f>F429+G429+H429</f>
        <v>0</v>
      </c>
      <c r="J429" s="222" t="str">
        <f>(IF($E429&lt;&gt;0,$J$2,IF($I429&lt;&gt;0,$J$2,"")))</f>
        <v/>
      </c>
      <c r="K429" s="245"/>
      <c r="N429" s="216"/>
      <c r="O429" s="216"/>
      <c r="P429" s="224"/>
      <c r="S429" s="216"/>
      <c r="T429" s="216"/>
      <c r="V429" s="216"/>
      <c r="W429" s="216"/>
      <c r="Y429" s="248"/>
    </row>
    <row r="430" spans="1:25" ht="31.5">
      <c r="A430" s="261">
        <v>225</v>
      </c>
      <c r="B430" s="136"/>
      <c r="C430" s="142">
        <v>7888</v>
      </c>
      <c r="D430" s="146" t="s">
        <v>1083</v>
      </c>
      <c r="E430" s="705"/>
      <c r="F430" s="452"/>
      <c r="G430" s="246"/>
      <c r="H430" s="704">
        <v>0</v>
      </c>
      <c r="I430" s="480">
        <f>F430+G430+H430</f>
        <v>0</v>
      </c>
      <c r="J430" s="222" t="str">
        <f>(IF($E430&lt;&gt;0,$J$2,IF($I430&lt;&gt;0,$J$2,"")))</f>
        <v/>
      </c>
      <c r="K430" s="245"/>
      <c r="N430" s="216"/>
      <c r="O430" s="216"/>
      <c r="P430" s="224"/>
      <c r="S430" s="216"/>
      <c r="T430" s="216"/>
      <c r="V430" s="216"/>
      <c r="W430" s="216"/>
      <c r="Y430" s="248"/>
    </row>
    <row r="431" spans="1:25" ht="16.5" thickBot="1">
      <c r="A431" s="261">
        <v>315</v>
      </c>
      <c r="B431" s="736"/>
      <c r="C431" s="737" t="s">
        <v>1281</v>
      </c>
      <c r="D431" s="738" t="s">
        <v>1789</v>
      </c>
      <c r="E431" s="739"/>
      <c r="F431" s="739">
        <f>SUM(F424,F425,F426,F427,F428)</f>
        <v>0</v>
      </c>
      <c r="G431" s="740">
        <f>SUM(G424,G425,G426,G427,G428)</f>
        <v>0</v>
      </c>
      <c r="H431" s="739">
        <f>SUM(H424,H425,H426,H427,H428)</f>
        <v>0</v>
      </c>
      <c r="I431" s="739">
        <f>SUM(I424,I425,I426,I427,I428)</f>
        <v>0</v>
      </c>
      <c r="J431" s="222">
        <v>1</v>
      </c>
      <c r="N431" s="216"/>
      <c r="O431" s="216"/>
      <c r="P431" s="224"/>
      <c r="S431" s="216"/>
      <c r="T431" s="216"/>
      <c r="V431" s="216"/>
      <c r="W431" s="216"/>
    </row>
    <row r="432" spans="1:25" ht="15" customHeight="1" thickTop="1">
      <c r="A432" s="261"/>
      <c r="J432" s="222">
        <v>1</v>
      </c>
      <c r="N432" s="216"/>
      <c r="O432" s="216"/>
      <c r="P432" s="224"/>
      <c r="S432" s="216"/>
      <c r="T432" s="216"/>
      <c r="V432" s="216"/>
      <c r="W432" s="216"/>
    </row>
    <row r="433" spans="1:23">
      <c r="A433" s="261"/>
      <c r="E433" s="279"/>
      <c r="F433" s="279"/>
      <c r="G433" s="279"/>
      <c r="H433" s="279"/>
      <c r="I433" s="279"/>
      <c r="J433" s="222">
        <v>1</v>
      </c>
      <c r="L433" s="279"/>
      <c r="M433" s="279"/>
      <c r="N433" s="283"/>
      <c r="O433" s="283"/>
      <c r="P433" s="224"/>
      <c r="Q433" s="279"/>
      <c r="R433" s="279"/>
      <c r="S433" s="283"/>
      <c r="T433" s="283"/>
      <c r="U433" s="279"/>
      <c r="V433" s="283"/>
      <c r="W433" s="283"/>
    </row>
    <row r="434" spans="1:23">
      <c r="A434" s="261"/>
      <c r="C434" s="228"/>
      <c r="D434" s="229"/>
      <c r="E434" s="279"/>
      <c r="F434" s="279"/>
      <c r="G434" s="279"/>
      <c r="H434" s="279"/>
      <c r="I434" s="279"/>
      <c r="J434" s="222">
        <v>1</v>
      </c>
      <c r="L434" s="279"/>
      <c r="M434" s="279"/>
      <c r="N434" s="283"/>
      <c r="O434" s="283"/>
      <c r="P434" s="224"/>
      <c r="Q434" s="279"/>
      <c r="R434" s="279"/>
      <c r="S434" s="283"/>
      <c r="T434" s="283"/>
      <c r="U434" s="279"/>
      <c r="V434" s="283"/>
      <c r="W434" s="283"/>
    </row>
    <row r="435" spans="1:23" ht="39.75" customHeight="1">
      <c r="A435" s="261"/>
      <c r="B435" s="894" t="str">
        <f>$B$7</f>
        <v>БЮДЖЕТ - НАЧАЛЕН ПЛАН
ПО ПЪЛНА ЕДИННА БЮДЖЕТНА КЛАСИФИКАЦИЯ</v>
      </c>
      <c r="C435" s="895"/>
      <c r="D435" s="895"/>
      <c r="E435" s="279"/>
      <c r="F435" s="279"/>
      <c r="G435" s="279"/>
      <c r="H435" s="279"/>
      <c r="I435" s="279"/>
      <c r="J435" s="222">
        <v>1</v>
      </c>
      <c r="L435" s="279"/>
      <c r="M435" s="279"/>
      <c r="N435" s="283"/>
      <c r="O435" s="283"/>
      <c r="P435" s="224"/>
      <c r="Q435" s="279"/>
      <c r="R435" s="279"/>
      <c r="S435" s="283"/>
      <c r="T435" s="283"/>
      <c r="U435" s="279"/>
      <c r="V435" s="283"/>
      <c r="W435" s="283"/>
    </row>
    <row r="436" spans="1:23">
      <c r="A436" s="261"/>
      <c r="C436" s="228"/>
      <c r="D436" s="229"/>
      <c r="E436" s="280" t="s">
        <v>1711</v>
      </c>
      <c r="F436" s="280" t="s">
        <v>1568</v>
      </c>
      <c r="G436" s="279"/>
      <c r="H436" s="279"/>
      <c r="I436" s="279"/>
      <c r="J436" s="222">
        <v>1</v>
      </c>
      <c r="L436" s="279"/>
      <c r="M436" s="279"/>
      <c r="N436" s="283"/>
      <c r="O436" s="283"/>
      <c r="P436" s="224"/>
      <c r="Q436" s="279"/>
      <c r="R436" s="279"/>
      <c r="S436" s="283"/>
      <c r="T436" s="283"/>
      <c r="U436" s="279"/>
      <c r="V436" s="283"/>
      <c r="W436" s="283"/>
    </row>
    <row r="437" spans="1:23" ht="38.25" customHeight="1">
      <c r="A437" s="261"/>
      <c r="B437" s="899" t="str">
        <f>$B$9</f>
        <v>Несебър</v>
      </c>
      <c r="C437" s="900"/>
      <c r="D437" s="901"/>
      <c r="E437" s="690">
        <f>$E$9</f>
        <v>43101</v>
      </c>
      <c r="F437" s="691">
        <f>$F$9</f>
        <v>43465</v>
      </c>
      <c r="G437" s="279"/>
      <c r="H437" s="279"/>
      <c r="I437" s="279"/>
      <c r="J437" s="222">
        <v>1</v>
      </c>
      <c r="L437" s="279"/>
      <c r="M437" s="279"/>
      <c r="N437" s="283"/>
      <c r="O437" s="283"/>
      <c r="P437" s="224"/>
      <c r="Q437" s="279"/>
      <c r="R437" s="279"/>
      <c r="S437" s="283"/>
      <c r="T437" s="283"/>
      <c r="U437" s="279"/>
      <c r="V437" s="283"/>
      <c r="W437" s="283"/>
    </row>
    <row r="438" spans="1:23">
      <c r="A438" s="261"/>
      <c r="B438" s="231" t="str">
        <f>$B$10</f>
        <v>(наименование на разпоредителя с бюджет)</v>
      </c>
      <c r="E438" s="279"/>
      <c r="F438" s="281">
        <f>$F$10</f>
        <v>0</v>
      </c>
      <c r="G438" s="279"/>
      <c r="H438" s="279"/>
      <c r="I438" s="279"/>
      <c r="J438" s="222">
        <v>1</v>
      </c>
      <c r="L438" s="279"/>
      <c r="M438" s="279"/>
      <c r="N438" s="283"/>
      <c r="O438" s="283"/>
      <c r="P438" s="224"/>
      <c r="Q438" s="279"/>
      <c r="R438" s="279"/>
      <c r="S438" s="283"/>
      <c r="T438" s="283"/>
      <c r="U438" s="279"/>
      <c r="V438" s="283"/>
      <c r="W438" s="283"/>
    </row>
    <row r="439" spans="1:23">
      <c r="A439" s="261"/>
      <c r="B439" s="231"/>
      <c r="E439" s="282"/>
      <c r="F439" s="279"/>
      <c r="G439" s="279"/>
      <c r="H439" s="279"/>
      <c r="I439" s="279"/>
      <c r="J439" s="222">
        <v>1</v>
      </c>
      <c r="L439" s="279"/>
      <c r="M439" s="279"/>
      <c r="N439" s="283"/>
      <c r="O439" s="283"/>
      <c r="P439" s="224"/>
      <c r="Q439" s="279"/>
      <c r="R439" s="279"/>
      <c r="S439" s="283"/>
      <c r="T439" s="283"/>
      <c r="U439" s="279"/>
      <c r="V439" s="283"/>
      <c r="W439" s="283"/>
    </row>
    <row r="440" spans="1:23" ht="39.75" customHeight="1">
      <c r="A440" s="261"/>
      <c r="B440" s="896" t="str">
        <f>$B$12</f>
        <v>Несебър</v>
      </c>
      <c r="C440" s="897"/>
      <c r="D440" s="898"/>
      <c r="E440" s="706" t="s">
        <v>1712</v>
      </c>
      <c r="F440" s="692" t="str">
        <f>$F$12</f>
        <v>5206</v>
      </c>
      <c r="G440" s="279"/>
      <c r="H440" s="279"/>
      <c r="I440" s="279"/>
      <c r="J440" s="222">
        <v>1</v>
      </c>
      <c r="L440" s="279"/>
      <c r="M440" s="279"/>
      <c r="N440" s="283"/>
      <c r="O440" s="283"/>
      <c r="P440" s="224"/>
      <c r="Q440" s="279"/>
      <c r="R440" s="279"/>
      <c r="S440" s="283"/>
      <c r="T440" s="283"/>
      <c r="U440" s="279"/>
      <c r="V440" s="283"/>
      <c r="W440" s="283"/>
    </row>
    <row r="441" spans="1:23">
      <c r="A441" s="261"/>
      <c r="B441" s="693" t="str">
        <f>$B$13</f>
        <v>(наименование на първостепенния разпоредител с бюджет)</v>
      </c>
      <c r="E441" s="282" t="s">
        <v>1713</v>
      </c>
      <c r="F441" s="279"/>
      <c r="G441" s="279"/>
      <c r="H441" s="279"/>
      <c r="I441" s="279"/>
      <c r="J441" s="222">
        <v>1</v>
      </c>
      <c r="L441" s="279"/>
      <c r="M441" s="279"/>
      <c r="N441" s="283"/>
      <c r="O441" s="283"/>
      <c r="P441" s="224"/>
      <c r="Q441" s="279"/>
      <c r="R441" s="279"/>
      <c r="S441" s="283"/>
      <c r="T441" s="283"/>
      <c r="U441" s="279"/>
      <c r="V441" s="283"/>
      <c r="W441" s="283"/>
    </row>
    <row r="442" spans="1:23">
      <c r="A442" s="261"/>
      <c r="B442" s="231"/>
      <c r="D442" s="278"/>
      <c r="E442" s="278"/>
      <c r="F442" s="278"/>
      <c r="G442" s="278"/>
      <c r="H442" s="278"/>
      <c r="I442" s="278"/>
      <c r="J442" s="222">
        <v>1</v>
      </c>
      <c r="N442" s="216"/>
      <c r="O442" s="216"/>
      <c r="P442" s="224"/>
      <c r="S442" s="216"/>
      <c r="T442" s="216"/>
      <c r="V442" s="216"/>
      <c r="W442" s="216"/>
    </row>
    <row r="443" spans="1:23" ht="16.5" thickBot="1">
      <c r="A443" s="261"/>
      <c r="C443" s="228"/>
      <c r="D443" s="229"/>
      <c r="E443" s="279"/>
      <c r="F443" s="282"/>
      <c r="G443" s="282"/>
      <c r="H443" s="282"/>
      <c r="I443" s="282" t="s">
        <v>1714</v>
      </c>
      <c r="J443" s="222">
        <v>1</v>
      </c>
      <c r="N443" s="216"/>
      <c r="O443" s="216"/>
      <c r="P443" s="224"/>
      <c r="S443" s="216"/>
      <c r="T443" s="216"/>
      <c r="V443" s="216"/>
      <c r="W443" s="216"/>
    </row>
    <row r="444" spans="1:23" ht="16.5" customHeight="1" thickBot="1">
      <c r="A444" s="261"/>
      <c r="B444" s="745"/>
      <c r="C444" s="746"/>
      <c r="D444" s="747" t="s">
        <v>1525</v>
      </c>
      <c r="E444" s="838"/>
      <c r="F444" s="902" t="s">
        <v>1504</v>
      </c>
      <c r="G444" s="903"/>
      <c r="H444" s="904"/>
      <c r="I444" s="905"/>
      <c r="J444" s="222">
        <v>1</v>
      </c>
      <c r="N444" s="216"/>
      <c r="O444" s="216"/>
      <c r="P444" s="224"/>
      <c r="S444" s="216"/>
      <c r="T444" s="216"/>
      <c r="V444" s="216"/>
      <c r="W444" s="216"/>
    </row>
    <row r="445" spans="1:23" ht="32.25" thickBot="1">
      <c r="A445" s="261"/>
      <c r="B445" s="748"/>
      <c r="C445" s="748"/>
      <c r="D445" s="741" t="s">
        <v>1453</v>
      </c>
      <c r="E445" s="840"/>
      <c r="F445" s="750" t="str">
        <f>+F20</f>
        <v>държавни дейности</v>
      </c>
      <c r="G445" s="750" t="str">
        <f>+G20</f>
        <v>местни дейности</v>
      </c>
      <c r="H445" s="750" t="str">
        <f>+H20</f>
        <v>дофинансиране</v>
      </c>
      <c r="I445" s="751" t="str">
        <f>+I20</f>
        <v>Общо</v>
      </c>
      <c r="J445" s="222">
        <v>1</v>
      </c>
      <c r="N445" s="216"/>
      <c r="O445" s="216"/>
      <c r="P445" s="224"/>
      <c r="S445" s="216"/>
      <c r="T445" s="216"/>
      <c r="V445" s="216"/>
      <c r="W445" s="216"/>
    </row>
    <row r="446" spans="1:23" ht="19.5" thickBot="1">
      <c r="A446" s="261"/>
      <c r="B446" s="364"/>
      <c r="C446" s="241"/>
      <c r="D446" s="365" t="s">
        <v>1454</v>
      </c>
      <c r="E446" s="840"/>
      <c r="F446" s="297"/>
      <c r="G446" s="297"/>
      <c r="H446" s="297"/>
      <c r="I446" s="487"/>
      <c r="J446" s="222">
        <v>1</v>
      </c>
      <c r="N446" s="216"/>
      <c r="O446" s="216"/>
      <c r="P446" s="224"/>
      <c r="S446" s="216"/>
      <c r="T446" s="216"/>
      <c r="V446" s="216"/>
      <c r="W446" s="216"/>
    </row>
    <row r="447" spans="1:23" ht="16.5" thickBot="1">
      <c r="A447" s="261"/>
      <c r="B447" s="742"/>
      <c r="C447" s="743"/>
      <c r="D447" s="744" t="s">
        <v>1281</v>
      </c>
      <c r="E447" s="839"/>
      <c r="F447" s="749">
        <f>+F170-F303+F421+F431</f>
        <v>-418142</v>
      </c>
      <c r="G447" s="749">
        <f>+G170-G303+G421+G431</f>
        <v>1390107</v>
      </c>
      <c r="H447" s="749">
        <f>+H170-H303+H421+H431</f>
        <v>-5865677</v>
      </c>
      <c r="I447" s="749">
        <f>+I170-I303+I421+I431</f>
        <v>-4893712</v>
      </c>
      <c r="J447" s="222">
        <v>1</v>
      </c>
      <c r="N447" s="216"/>
      <c r="O447" s="216"/>
      <c r="P447" s="224"/>
      <c r="S447" s="216"/>
      <c r="T447" s="216"/>
      <c r="V447" s="216"/>
      <c r="W447" s="216"/>
    </row>
    <row r="448" spans="1:23">
      <c r="A448" s="261"/>
      <c r="B448" s="228"/>
      <c r="C448" s="366"/>
      <c r="D448" s="367"/>
      <c r="E448" s="368"/>
      <c r="F448" s="368"/>
      <c r="G448" s="368"/>
      <c r="H448" s="368"/>
      <c r="I448" s="368"/>
      <c r="J448" s="222">
        <v>1</v>
      </c>
      <c r="N448" s="216"/>
      <c r="O448" s="216"/>
      <c r="P448" s="224"/>
      <c r="S448" s="216"/>
      <c r="T448" s="216"/>
      <c r="V448" s="216"/>
      <c r="W448" s="216"/>
    </row>
    <row r="449" spans="1:25">
      <c r="A449" s="261"/>
      <c r="E449" s="279"/>
      <c r="F449" s="279"/>
      <c r="G449" s="279"/>
      <c r="H449" s="279"/>
      <c r="I449" s="279"/>
      <c r="J449" s="222">
        <v>1</v>
      </c>
      <c r="N449" s="216"/>
      <c r="O449" s="216"/>
      <c r="P449" s="224"/>
      <c r="S449" s="216"/>
      <c r="T449" s="216"/>
      <c r="V449" s="216"/>
      <c r="W449" s="216"/>
    </row>
    <row r="450" spans="1:25">
      <c r="A450" s="261"/>
      <c r="C450" s="228"/>
      <c r="D450" s="229"/>
      <c r="E450" s="279"/>
      <c r="F450" s="279"/>
      <c r="G450" s="279"/>
      <c r="H450" s="279"/>
      <c r="I450" s="279"/>
      <c r="J450" s="222">
        <v>1</v>
      </c>
      <c r="N450" s="216"/>
      <c r="O450" s="216"/>
      <c r="P450" s="224"/>
      <c r="S450" s="216"/>
      <c r="T450" s="216"/>
      <c r="V450" s="216"/>
      <c r="W450" s="216"/>
    </row>
    <row r="451" spans="1:25" ht="39" customHeight="1">
      <c r="A451" s="261"/>
      <c r="B451" s="894" t="str">
        <f>$B$7</f>
        <v>БЮДЖЕТ - НАЧАЛЕН ПЛАН
ПО ПЪЛНА ЕДИННА БЮДЖЕТНА КЛАСИФИКАЦИЯ</v>
      </c>
      <c r="C451" s="895"/>
      <c r="D451" s="895"/>
      <c r="E451" s="279"/>
      <c r="F451" s="279"/>
      <c r="G451" s="279"/>
      <c r="H451" s="279"/>
      <c r="I451" s="279"/>
      <c r="J451" s="222">
        <v>1</v>
      </c>
      <c r="L451" s="279"/>
      <c r="M451" s="279"/>
      <c r="N451" s="283"/>
      <c r="O451" s="283"/>
      <c r="P451" s="224"/>
      <c r="Q451" s="279"/>
      <c r="R451" s="279"/>
      <c r="S451" s="283"/>
      <c r="T451" s="283"/>
      <c r="U451" s="279"/>
      <c r="V451" s="283"/>
      <c r="W451" s="283"/>
    </row>
    <row r="452" spans="1:25">
      <c r="A452" s="261"/>
      <c r="C452" s="228"/>
      <c r="D452" s="229"/>
      <c r="E452" s="708" t="s">
        <v>1711</v>
      </c>
      <c r="F452" s="708" t="s">
        <v>1568</v>
      </c>
      <c r="G452" s="279"/>
      <c r="H452" s="279"/>
      <c r="I452" s="279"/>
      <c r="J452" s="222">
        <v>1</v>
      </c>
      <c r="L452" s="279"/>
      <c r="M452" s="279"/>
      <c r="N452" s="283"/>
      <c r="O452" s="283"/>
      <c r="P452" s="224"/>
      <c r="Q452" s="279"/>
      <c r="R452" s="279"/>
      <c r="S452" s="283"/>
      <c r="T452" s="283"/>
      <c r="U452" s="279"/>
      <c r="V452" s="283"/>
      <c r="W452" s="283"/>
    </row>
    <row r="453" spans="1:25" ht="38.25" customHeight="1">
      <c r="A453" s="261"/>
      <c r="B453" s="899" t="str">
        <f>$B$9</f>
        <v>Несебър</v>
      </c>
      <c r="C453" s="900"/>
      <c r="D453" s="901"/>
      <c r="E453" s="690">
        <f>$E$9</f>
        <v>43101</v>
      </c>
      <c r="F453" s="691">
        <f>$F$9</f>
        <v>43465</v>
      </c>
      <c r="G453" s="279"/>
      <c r="H453" s="279"/>
      <c r="I453" s="279"/>
      <c r="J453" s="222">
        <v>1</v>
      </c>
      <c r="L453" s="279"/>
      <c r="M453" s="279"/>
      <c r="N453" s="283"/>
      <c r="O453" s="283"/>
      <c r="P453" s="224"/>
      <c r="Q453" s="279"/>
      <c r="R453" s="279"/>
      <c r="S453" s="283"/>
      <c r="T453" s="283"/>
      <c r="U453" s="279"/>
      <c r="V453" s="283"/>
      <c r="W453" s="283"/>
    </row>
    <row r="454" spans="1:25">
      <c r="A454" s="261"/>
      <c r="B454" s="231" t="str">
        <f>$B$10</f>
        <v>(наименование на разпоредителя с бюджет)</v>
      </c>
      <c r="E454" s="279"/>
      <c r="F454" s="707">
        <f>$F$10</f>
        <v>0</v>
      </c>
      <c r="G454" s="279"/>
      <c r="H454" s="279"/>
      <c r="I454" s="279"/>
      <c r="J454" s="222">
        <v>1</v>
      </c>
      <c r="L454" s="279"/>
      <c r="M454" s="279"/>
      <c r="N454" s="283"/>
      <c r="O454" s="283"/>
      <c r="P454" s="224"/>
      <c r="Q454" s="279"/>
      <c r="R454" s="279"/>
      <c r="S454" s="283"/>
      <c r="T454" s="283"/>
      <c r="U454" s="279"/>
      <c r="V454" s="283"/>
      <c r="W454" s="283"/>
    </row>
    <row r="455" spans="1:25">
      <c r="A455" s="261"/>
      <c r="B455" s="231"/>
      <c r="E455" s="282"/>
      <c r="F455" s="279"/>
      <c r="G455" s="279"/>
      <c r="H455" s="279"/>
      <c r="I455" s="279"/>
      <c r="J455" s="222">
        <v>1</v>
      </c>
      <c r="L455" s="279"/>
      <c r="M455" s="279"/>
      <c r="N455" s="283"/>
      <c r="O455" s="283"/>
      <c r="P455" s="224"/>
      <c r="Q455" s="279"/>
      <c r="R455" s="279"/>
      <c r="S455" s="283"/>
      <c r="T455" s="283"/>
      <c r="U455" s="279"/>
      <c r="V455" s="283"/>
      <c r="W455" s="283"/>
    </row>
    <row r="456" spans="1:25" ht="38.25" customHeight="1">
      <c r="A456" s="261"/>
      <c r="B456" s="896" t="str">
        <f>$B$12</f>
        <v>Несебър</v>
      </c>
      <c r="C456" s="897"/>
      <c r="D456" s="898"/>
      <c r="E456" s="706" t="s">
        <v>1712</v>
      </c>
      <c r="F456" s="692" t="str">
        <f>$F$12</f>
        <v>5206</v>
      </c>
      <c r="G456" s="279"/>
      <c r="H456" s="279"/>
      <c r="I456" s="279"/>
      <c r="J456" s="222">
        <v>1</v>
      </c>
      <c r="L456" s="279"/>
      <c r="M456" s="279"/>
      <c r="N456" s="283"/>
      <c r="O456" s="283"/>
      <c r="P456" s="224"/>
      <c r="Q456" s="279"/>
      <c r="R456" s="279"/>
      <c r="S456" s="283"/>
      <c r="T456" s="283"/>
      <c r="U456" s="279"/>
      <c r="V456" s="283"/>
      <c r="W456" s="283"/>
    </row>
    <row r="457" spans="1:25">
      <c r="A457" s="261"/>
      <c r="B457" s="693" t="str">
        <f>$B$13</f>
        <v>(наименование на първостепенния разпоредител с бюджет)</v>
      </c>
      <c r="E457" s="282" t="s">
        <v>1713</v>
      </c>
      <c r="F457" s="279"/>
      <c r="G457" s="279"/>
      <c r="H457" s="279"/>
      <c r="I457" s="279"/>
      <c r="J457" s="222">
        <v>1</v>
      </c>
      <c r="L457" s="279"/>
      <c r="M457" s="279"/>
      <c r="N457" s="283"/>
      <c r="O457" s="283"/>
      <c r="P457" s="224"/>
      <c r="Q457" s="279"/>
      <c r="R457" s="279"/>
      <c r="S457" s="283"/>
      <c r="T457" s="283"/>
      <c r="U457" s="279"/>
      <c r="V457" s="283"/>
      <c r="W457" s="283"/>
    </row>
    <row r="458" spans="1:25">
      <c r="A458" s="261"/>
      <c r="B458" s="231"/>
      <c r="D458" s="278"/>
      <c r="E458" s="278"/>
      <c r="F458" s="278"/>
      <c r="G458" s="278"/>
      <c r="H458" s="278"/>
      <c r="I458" s="278"/>
      <c r="J458" s="222">
        <v>1</v>
      </c>
      <c r="N458" s="216"/>
      <c r="O458" s="216"/>
      <c r="S458" s="216"/>
      <c r="T458" s="216"/>
      <c r="V458" s="216"/>
      <c r="W458" s="216"/>
    </row>
    <row r="459" spans="1:25" ht="16.5" thickBot="1">
      <c r="A459" s="261"/>
      <c r="C459" s="228"/>
      <c r="D459" s="229"/>
      <c r="E459" s="279"/>
      <c r="F459" s="282"/>
      <c r="G459" s="282"/>
      <c r="H459" s="282"/>
      <c r="I459" s="282" t="s">
        <v>1714</v>
      </c>
      <c r="J459" s="222">
        <v>1</v>
      </c>
      <c r="N459" s="216"/>
      <c r="O459" s="216"/>
      <c r="S459" s="216"/>
      <c r="T459" s="216"/>
      <c r="V459" s="216"/>
      <c r="W459" s="216"/>
    </row>
    <row r="460" spans="1:25" ht="27.75" customHeight="1" thickBot="1">
      <c r="A460" s="261"/>
      <c r="B460" s="752"/>
      <c r="C460" s="752"/>
      <c r="D460" s="755" t="s">
        <v>1791</v>
      </c>
      <c r="E460" s="785"/>
      <c r="F460" s="906" t="s">
        <v>1504</v>
      </c>
      <c r="G460" s="907"/>
      <c r="H460" s="908"/>
      <c r="I460" s="909"/>
      <c r="J460" s="222">
        <v>1</v>
      </c>
      <c r="N460" s="216"/>
      <c r="O460" s="216"/>
      <c r="S460" s="216"/>
      <c r="T460" s="216"/>
      <c r="V460" s="216"/>
      <c r="W460" s="216"/>
    </row>
    <row r="461" spans="1:25" ht="60" customHeight="1" thickBot="1">
      <c r="A461" s="261"/>
      <c r="B461" s="753" t="s">
        <v>1626</v>
      </c>
      <c r="C461" s="754" t="s">
        <v>1715</v>
      </c>
      <c r="D461" s="689" t="s">
        <v>1039</v>
      </c>
      <c r="E461" s="785"/>
      <c r="F461" s="700" t="str">
        <f>+F20</f>
        <v>държавни дейности</v>
      </c>
      <c r="G461" s="700" t="str">
        <f>+G20</f>
        <v>местни дейности</v>
      </c>
      <c r="H461" s="700" t="str">
        <f>+H20</f>
        <v>дофинансиране</v>
      </c>
      <c r="I461" s="700" t="str">
        <f>+I20</f>
        <v>Общо</v>
      </c>
      <c r="J461" s="222">
        <v>1</v>
      </c>
      <c r="N461" s="216"/>
      <c r="O461" s="216"/>
      <c r="S461" s="216"/>
      <c r="T461" s="216"/>
      <c r="V461" s="216"/>
      <c r="W461" s="216"/>
    </row>
    <row r="462" spans="1:25" ht="19.5" thickBot="1">
      <c r="A462" s="261">
        <v>1</v>
      </c>
      <c r="B462" s="616"/>
      <c r="C462" s="616"/>
      <c r="D462" s="296" t="s">
        <v>1063</v>
      </c>
      <c r="E462" s="785"/>
      <c r="F462" s="487"/>
      <c r="G462" s="487"/>
      <c r="H462" s="663"/>
      <c r="I462" s="487"/>
      <c r="J462" s="222">
        <v>1</v>
      </c>
      <c r="N462" s="216"/>
      <c r="O462" s="216"/>
      <c r="S462" s="216"/>
      <c r="T462" s="216"/>
      <c r="V462" s="216"/>
      <c r="W462" s="216"/>
    </row>
    <row r="463" spans="1:25" s="248" customFormat="1" ht="18.75" customHeight="1">
      <c r="A463" s="260">
        <v>5</v>
      </c>
      <c r="B463" s="756">
        <v>7000</v>
      </c>
      <c r="C463" s="932" t="s">
        <v>1455</v>
      </c>
      <c r="D463" s="933"/>
      <c r="E463" s="841"/>
      <c r="F463" s="758">
        <f>SUM(F464:F466)</f>
        <v>0</v>
      </c>
      <c r="G463" s="759">
        <f>SUM(G464:G466)</f>
        <v>0</v>
      </c>
      <c r="H463" s="760">
        <f>SUM(H464:H466)</f>
        <v>0</v>
      </c>
      <c r="I463" s="760">
        <f>SUM(I464:I466)</f>
        <v>0</v>
      </c>
      <c r="J463" s="222" t="str">
        <f t="shared" ref="J463:J526" si="99">(IF($E463&lt;&gt;0,$J$2,IF($I463&lt;&gt;0,$J$2,"")))</f>
        <v/>
      </c>
      <c r="K463" s="245"/>
      <c r="L463" s="216"/>
      <c r="M463" s="216"/>
      <c r="N463" s="220"/>
      <c r="O463" s="220"/>
      <c r="P463" s="370"/>
      <c r="Q463" s="216"/>
      <c r="R463" s="216"/>
      <c r="S463" s="220"/>
      <c r="T463" s="220"/>
      <c r="U463" s="216"/>
      <c r="V463" s="220"/>
      <c r="W463" s="220"/>
      <c r="X463" s="216"/>
      <c r="Y463" s="216"/>
    </row>
    <row r="464" spans="1:25">
      <c r="A464" s="261">
        <v>10</v>
      </c>
      <c r="B464" s="173"/>
      <c r="C464" s="144">
        <v>7001</v>
      </c>
      <c r="D464" s="163" t="s">
        <v>1048</v>
      </c>
      <c r="E464" s="705"/>
      <c r="F464" s="452"/>
      <c r="G464" s="246"/>
      <c r="H464" s="704">
        <v>0</v>
      </c>
      <c r="I464" s="480">
        <f>F464+G464+H464</f>
        <v>0</v>
      </c>
      <c r="J464" s="222" t="str">
        <f t="shared" si="99"/>
        <v/>
      </c>
      <c r="K464" s="245"/>
      <c r="N464" s="216"/>
      <c r="O464" s="216"/>
      <c r="S464" s="216"/>
      <c r="T464" s="216"/>
      <c r="V464" s="216"/>
      <c r="W464" s="216"/>
    </row>
    <row r="465" spans="1:58">
      <c r="A465" s="262">
        <v>20</v>
      </c>
      <c r="B465" s="173"/>
      <c r="C465" s="137">
        <v>7003</v>
      </c>
      <c r="D465" s="145" t="s">
        <v>1456</v>
      </c>
      <c r="E465" s="705"/>
      <c r="F465" s="452"/>
      <c r="G465" s="246"/>
      <c r="H465" s="704">
        <v>0</v>
      </c>
      <c r="I465" s="480">
        <f>F465+G465+H465</f>
        <v>0</v>
      </c>
      <c r="J465" s="222" t="str">
        <f t="shared" si="99"/>
        <v/>
      </c>
      <c r="K465" s="245"/>
      <c r="N465" s="216"/>
      <c r="O465" s="216"/>
      <c r="S465" s="216"/>
      <c r="T465" s="216"/>
      <c r="V465" s="216"/>
      <c r="W465" s="216"/>
      <c r="Y465" s="248"/>
    </row>
    <row r="466" spans="1:58">
      <c r="A466" s="262">
        <v>25</v>
      </c>
      <c r="B466" s="173"/>
      <c r="C466" s="142">
        <v>7010</v>
      </c>
      <c r="D466" s="148" t="s">
        <v>1457</v>
      </c>
      <c r="E466" s="705"/>
      <c r="F466" s="452"/>
      <c r="G466" s="246"/>
      <c r="H466" s="704">
        <v>0</v>
      </c>
      <c r="I466" s="480">
        <f>F466+G466+H466</f>
        <v>0</v>
      </c>
      <c r="J466" s="222" t="str">
        <f t="shared" si="99"/>
        <v/>
      </c>
      <c r="K466" s="245"/>
      <c r="N466" s="216"/>
      <c r="O466" s="216"/>
      <c r="S466" s="216"/>
      <c r="T466" s="216"/>
      <c r="V466" s="216"/>
      <c r="W466" s="216"/>
    </row>
    <row r="467" spans="1:58" s="248" customFormat="1">
      <c r="A467" s="260">
        <v>30</v>
      </c>
      <c r="B467" s="761">
        <v>7100</v>
      </c>
      <c r="C467" s="934" t="s">
        <v>1458</v>
      </c>
      <c r="D467" s="934"/>
      <c r="E467" s="757"/>
      <c r="F467" s="762">
        <f>+F468+F469</f>
        <v>0</v>
      </c>
      <c r="G467" s="763">
        <f>+G468+G469</f>
        <v>0</v>
      </c>
      <c r="H467" s="763">
        <f>+H468+H469</f>
        <v>0</v>
      </c>
      <c r="I467" s="763">
        <f>+I468+I469</f>
        <v>0</v>
      </c>
      <c r="J467" s="222" t="str">
        <f t="shared" si="99"/>
        <v/>
      </c>
      <c r="K467" s="245"/>
      <c r="L467" s="216"/>
      <c r="M467" s="216"/>
      <c r="N467" s="220"/>
      <c r="O467" s="220"/>
      <c r="P467" s="370"/>
      <c r="Q467" s="216"/>
      <c r="R467" s="216"/>
      <c r="S467" s="220"/>
      <c r="T467" s="220"/>
      <c r="U467" s="216"/>
      <c r="V467" s="220"/>
      <c r="W467" s="220"/>
      <c r="X467" s="216"/>
      <c r="Y467" s="216"/>
    </row>
    <row r="468" spans="1:58">
      <c r="A468" s="261">
        <v>35</v>
      </c>
      <c r="B468" s="173"/>
      <c r="C468" s="144">
        <v>7101</v>
      </c>
      <c r="D468" s="174" t="s">
        <v>1459</v>
      </c>
      <c r="E468" s="705"/>
      <c r="F468" s="452"/>
      <c r="G468" s="246"/>
      <c r="H468" s="704">
        <v>0</v>
      </c>
      <c r="I468" s="480">
        <f>F468+G468+H468</f>
        <v>0</v>
      </c>
      <c r="J468" s="222" t="str">
        <f t="shared" si="99"/>
        <v/>
      </c>
      <c r="K468" s="245"/>
      <c r="N468" s="216"/>
      <c r="O468" s="216"/>
      <c r="S468" s="216"/>
      <c r="T468" s="216"/>
      <c r="V468" s="216"/>
      <c r="W468" s="216"/>
    </row>
    <row r="469" spans="1:58">
      <c r="A469" s="261">
        <v>40</v>
      </c>
      <c r="B469" s="173"/>
      <c r="C469" s="142">
        <v>7102</v>
      </c>
      <c r="D469" s="148" t="s">
        <v>1460</v>
      </c>
      <c r="E469" s="705"/>
      <c r="F469" s="452"/>
      <c r="G469" s="246"/>
      <c r="H469" s="704">
        <v>0</v>
      </c>
      <c r="I469" s="480">
        <f>F469+G469+H469</f>
        <v>0</v>
      </c>
      <c r="J469" s="222" t="str">
        <f t="shared" si="99"/>
        <v/>
      </c>
      <c r="K469" s="245"/>
      <c r="N469" s="216"/>
      <c r="O469" s="216"/>
      <c r="S469" s="216"/>
      <c r="T469" s="216"/>
      <c r="V469" s="216"/>
      <c r="W469" s="216"/>
      <c r="Y469" s="248"/>
    </row>
    <row r="470" spans="1:58" s="248" customFormat="1">
      <c r="A470" s="260">
        <v>45</v>
      </c>
      <c r="B470" s="761">
        <v>7200</v>
      </c>
      <c r="C470" s="934" t="s">
        <v>1761</v>
      </c>
      <c r="D470" s="934"/>
      <c r="E470" s="757"/>
      <c r="F470" s="762">
        <f>+F471+F472</f>
        <v>0</v>
      </c>
      <c r="G470" s="763">
        <f>+G471+G472</f>
        <v>0</v>
      </c>
      <c r="H470" s="763">
        <f>+H471+H472</f>
        <v>0</v>
      </c>
      <c r="I470" s="763">
        <f>+I471+I472</f>
        <v>0</v>
      </c>
      <c r="J470" s="222" t="str">
        <f t="shared" si="99"/>
        <v/>
      </c>
      <c r="K470" s="245"/>
      <c r="L470" s="216"/>
      <c r="M470" s="216"/>
      <c r="N470" s="220"/>
      <c r="O470" s="220"/>
      <c r="P470" s="370"/>
      <c r="Q470" s="216"/>
      <c r="R470" s="216"/>
      <c r="S470" s="220"/>
      <c r="T470" s="220"/>
      <c r="U470" s="216"/>
      <c r="V470" s="220"/>
      <c r="W470" s="220"/>
      <c r="X470" s="216"/>
      <c r="Y470" s="216"/>
    </row>
    <row r="471" spans="1:58">
      <c r="A471" s="261">
        <v>50</v>
      </c>
      <c r="B471" s="173"/>
      <c r="C471" s="144">
        <v>7201</v>
      </c>
      <c r="D471" s="174" t="s">
        <v>1762</v>
      </c>
      <c r="E471" s="705"/>
      <c r="F471" s="452"/>
      <c r="G471" s="246"/>
      <c r="H471" s="704">
        <v>0</v>
      </c>
      <c r="I471" s="480">
        <f>F471+G471+H471</f>
        <v>0</v>
      </c>
      <c r="J471" s="222" t="str">
        <f t="shared" si="99"/>
        <v/>
      </c>
      <c r="K471" s="245"/>
      <c r="N471" s="216"/>
      <c r="O471" s="216"/>
      <c r="S471" s="216"/>
      <c r="T471" s="216"/>
      <c r="V471" s="216"/>
      <c r="W471" s="216"/>
    </row>
    <row r="472" spans="1:58">
      <c r="A472" s="261">
        <v>55</v>
      </c>
      <c r="B472" s="173"/>
      <c r="C472" s="142">
        <v>7202</v>
      </c>
      <c r="D472" s="148" t="s">
        <v>1763</v>
      </c>
      <c r="E472" s="705"/>
      <c r="F472" s="452"/>
      <c r="G472" s="246"/>
      <c r="H472" s="704">
        <v>0</v>
      </c>
      <c r="I472" s="480">
        <f>F472+G472+H472</f>
        <v>0</v>
      </c>
      <c r="J472" s="222" t="str">
        <f t="shared" si="99"/>
        <v/>
      </c>
      <c r="K472" s="245"/>
      <c r="N472" s="216"/>
      <c r="O472" s="216"/>
      <c r="S472" s="216"/>
      <c r="T472" s="216"/>
      <c r="V472" s="216"/>
      <c r="W472" s="216"/>
      <c r="Y472" s="248"/>
    </row>
    <row r="473" spans="1:58" s="248" customFormat="1">
      <c r="A473" s="260">
        <v>60</v>
      </c>
      <c r="B473" s="761">
        <v>7300</v>
      </c>
      <c r="C473" s="935" t="s">
        <v>1461</v>
      </c>
      <c r="D473" s="936"/>
      <c r="E473" s="757"/>
      <c r="F473" s="762">
        <f>SUM(F474:F479)</f>
        <v>0</v>
      </c>
      <c r="G473" s="763">
        <f>SUM(G474:G479)</f>
        <v>0</v>
      </c>
      <c r="H473" s="763">
        <f>SUM(H474:H479)</f>
        <v>0</v>
      </c>
      <c r="I473" s="763">
        <f>SUM(I474:I479)</f>
        <v>0</v>
      </c>
      <c r="J473" s="222" t="str">
        <f t="shared" si="99"/>
        <v/>
      </c>
      <c r="K473" s="245"/>
      <c r="L473" s="216"/>
      <c r="M473" s="216"/>
      <c r="N473" s="220"/>
      <c r="O473" s="220"/>
      <c r="P473" s="370"/>
      <c r="Q473" s="216"/>
      <c r="R473" s="216"/>
      <c r="S473" s="220"/>
      <c r="T473" s="220"/>
      <c r="U473" s="216"/>
      <c r="V473" s="220"/>
      <c r="W473" s="220"/>
      <c r="X473" s="216"/>
      <c r="Y473" s="216"/>
    </row>
    <row r="474" spans="1:58">
      <c r="A474" s="261">
        <v>65</v>
      </c>
      <c r="B474" s="136"/>
      <c r="C474" s="144">
        <v>7320</v>
      </c>
      <c r="D474" s="320" t="s">
        <v>1462</v>
      </c>
      <c r="E474" s="705"/>
      <c r="F474" s="468"/>
      <c r="G474" s="360"/>
      <c r="H474" s="704">
        <v>0</v>
      </c>
      <c r="I474" s="480">
        <f t="shared" ref="I474:I479" si="100">F474+G474+H474</f>
        <v>0</v>
      </c>
      <c r="J474" s="222" t="str">
        <f t="shared" si="99"/>
        <v/>
      </c>
      <c r="K474" s="245"/>
      <c r="N474" s="216"/>
      <c r="O474" s="216"/>
      <c r="S474" s="216"/>
      <c r="T474" s="216"/>
      <c r="V474" s="216"/>
      <c r="W474" s="216"/>
    </row>
    <row r="475" spans="1:58" ht="31.5">
      <c r="A475" s="261">
        <v>85</v>
      </c>
      <c r="B475" s="136"/>
      <c r="C475" s="168">
        <v>7369</v>
      </c>
      <c r="D475" s="321" t="s">
        <v>1463</v>
      </c>
      <c r="E475" s="705"/>
      <c r="F475" s="468"/>
      <c r="G475" s="360"/>
      <c r="H475" s="704">
        <v>0</v>
      </c>
      <c r="I475" s="480">
        <f t="shared" si="100"/>
        <v>0</v>
      </c>
      <c r="J475" s="222" t="str">
        <f t="shared" si="99"/>
        <v/>
      </c>
      <c r="K475" s="245"/>
      <c r="N475" s="216"/>
      <c r="O475" s="216"/>
      <c r="S475" s="216"/>
      <c r="T475" s="216"/>
      <c r="V475" s="216"/>
      <c r="W475" s="216"/>
      <c r="Y475" s="248"/>
    </row>
    <row r="476" spans="1:58" ht="31.5">
      <c r="A476" s="261">
        <v>90</v>
      </c>
      <c r="B476" s="136"/>
      <c r="C476" s="166">
        <v>7370</v>
      </c>
      <c r="D476" s="322" t="s">
        <v>1464</v>
      </c>
      <c r="E476" s="705"/>
      <c r="F476" s="468"/>
      <c r="G476" s="360"/>
      <c r="H476" s="704">
        <v>0</v>
      </c>
      <c r="I476" s="480">
        <f t="shared" si="100"/>
        <v>0</v>
      </c>
      <c r="J476" s="222" t="str">
        <f t="shared" si="99"/>
        <v/>
      </c>
      <c r="K476" s="245"/>
      <c r="N476" s="216"/>
      <c r="O476" s="216"/>
      <c r="S476" s="216"/>
      <c r="T476" s="216"/>
      <c r="V476" s="216"/>
      <c r="W476" s="216"/>
    </row>
    <row r="477" spans="1:58">
      <c r="A477" s="261">
        <v>95</v>
      </c>
      <c r="B477" s="136"/>
      <c r="C477" s="137">
        <v>7391</v>
      </c>
      <c r="D477" s="159" t="s">
        <v>1465</v>
      </c>
      <c r="E477" s="705"/>
      <c r="F477" s="452"/>
      <c r="G477" s="246"/>
      <c r="H477" s="704">
        <v>0</v>
      </c>
      <c r="I477" s="480">
        <f t="shared" si="100"/>
        <v>0</v>
      </c>
      <c r="J477" s="222" t="str">
        <f t="shared" si="99"/>
        <v/>
      </c>
      <c r="K477" s="245"/>
      <c r="N477" s="216"/>
      <c r="O477" s="216"/>
      <c r="S477" s="216"/>
      <c r="T477" s="216"/>
      <c r="V477" s="216"/>
      <c r="W477" s="216"/>
    </row>
    <row r="478" spans="1:58">
      <c r="A478" s="261">
        <v>100</v>
      </c>
      <c r="B478" s="136"/>
      <c r="C478" s="137">
        <v>7392</v>
      </c>
      <c r="D478" s="159" t="s">
        <v>1466</v>
      </c>
      <c r="E478" s="705"/>
      <c r="F478" s="704">
        <v>0</v>
      </c>
      <c r="G478" s="704">
        <v>0</v>
      </c>
      <c r="H478" s="704">
        <v>0</v>
      </c>
      <c r="I478" s="480">
        <f t="shared" si="100"/>
        <v>0</v>
      </c>
      <c r="J478" s="222" t="str">
        <f t="shared" si="99"/>
        <v/>
      </c>
      <c r="K478" s="245"/>
      <c r="N478" s="216"/>
      <c r="O478" s="216"/>
      <c r="S478" s="216"/>
      <c r="T478" s="216"/>
      <c r="V478" s="216"/>
      <c r="W478" s="216"/>
    </row>
    <row r="479" spans="1:58">
      <c r="A479" s="261">
        <v>105</v>
      </c>
      <c r="B479" s="136"/>
      <c r="C479" s="142">
        <v>7393</v>
      </c>
      <c r="D479" s="141" t="s">
        <v>1467</v>
      </c>
      <c r="E479" s="705"/>
      <c r="F479" s="452"/>
      <c r="G479" s="246"/>
      <c r="H479" s="704">
        <v>0</v>
      </c>
      <c r="I479" s="480">
        <f t="shared" si="100"/>
        <v>0</v>
      </c>
      <c r="J479" s="222" t="str">
        <f t="shared" si="99"/>
        <v/>
      </c>
      <c r="K479" s="245"/>
      <c r="N479" s="216"/>
      <c r="O479" s="216"/>
      <c r="S479" s="216"/>
      <c r="T479" s="216"/>
      <c r="V479" s="216"/>
      <c r="W479" s="216"/>
    </row>
    <row r="480" spans="1:58" s="362" customFormat="1">
      <c r="A480" s="264">
        <v>110</v>
      </c>
      <c r="B480" s="761">
        <v>7900</v>
      </c>
      <c r="C480" s="940" t="s">
        <v>1468</v>
      </c>
      <c r="D480" s="941"/>
      <c r="E480" s="757"/>
      <c r="F480" s="764">
        <f>+F481+F482</f>
        <v>0</v>
      </c>
      <c r="G480" s="765">
        <f>+G481+G482</f>
        <v>0</v>
      </c>
      <c r="H480" s="765">
        <f>+H481+H482</f>
        <v>0</v>
      </c>
      <c r="I480" s="765">
        <f>+I481+I482</f>
        <v>0</v>
      </c>
      <c r="J480" s="222" t="str">
        <f t="shared" si="99"/>
        <v/>
      </c>
      <c r="K480" s="245"/>
      <c r="L480" s="371"/>
      <c r="M480" s="371"/>
      <c r="N480" s="372"/>
      <c r="O480" s="371"/>
      <c r="P480" s="371"/>
      <c r="Q480" s="372"/>
      <c r="R480" s="371"/>
      <c r="S480" s="371"/>
      <c r="T480" s="372"/>
      <c r="U480" s="371"/>
      <c r="V480" s="371"/>
      <c r="W480" s="372"/>
      <c r="X480" s="371"/>
      <c r="Y480" s="216"/>
      <c r="Z480" s="265"/>
      <c r="AA480" s="371"/>
      <c r="AB480" s="371"/>
      <c r="AC480" s="372"/>
      <c r="AD480" s="371"/>
      <c r="AE480" s="371"/>
      <c r="AF480" s="372"/>
      <c r="AG480" s="373"/>
      <c r="AH480" s="373"/>
      <c r="AI480" s="374"/>
      <c r="AJ480" s="373"/>
      <c r="AK480" s="373"/>
      <c r="AL480" s="374"/>
      <c r="AM480" s="373"/>
      <c r="AN480" s="373"/>
      <c r="AO480" s="375"/>
      <c r="AP480" s="373"/>
      <c r="AQ480" s="373"/>
      <c r="AR480" s="374"/>
      <c r="AS480" s="373"/>
      <c r="AT480" s="373"/>
      <c r="AU480" s="374"/>
      <c r="AV480" s="373"/>
      <c r="AW480" s="374"/>
      <c r="AX480" s="375"/>
      <c r="AY480" s="374"/>
      <c r="AZ480" s="374"/>
      <c r="BA480" s="373"/>
      <c r="BB480" s="373"/>
      <c r="BC480" s="374"/>
      <c r="BD480" s="373"/>
      <c r="BE480" s="216"/>
      <c r="BF480" s="373"/>
    </row>
    <row r="481" spans="1:244" s="381" customFormat="1">
      <c r="A481" s="376">
        <v>115</v>
      </c>
      <c r="B481" s="136"/>
      <c r="C481" s="197">
        <v>7901</v>
      </c>
      <c r="D481" s="469" t="s">
        <v>1469</v>
      </c>
      <c r="E481" s="705"/>
      <c r="F481" s="704">
        <v>0</v>
      </c>
      <c r="G481" s="704">
        <v>0</v>
      </c>
      <c r="H481" s="704">
        <v>0</v>
      </c>
      <c r="I481" s="480">
        <f>F481+G481+H481</f>
        <v>0</v>
      </c>
      <c r="J481" s="222" t="str">
        <f t="shared" si="99"/>
        <v/>
      </c>
      <c r="K481" s="245"/>
      <c r="L481" s="377"/>
      <c r="M481" s="378"/>
      <c r="N481" s="377"/>
      <c r="O481" s="377"/>
      <c r="P481" s="378"/>
      <c r="Q481" s="377"/>
      <c r="R481" s="377"/>
      <c r="S481" s="378"/>
      <c r="T481" s="377"/>
      <c r="U481" s="377"/>
      <c r="V481" s="378"/>
      <c r="W481" s="377"/>
      <c r="X481" s="377"/>
      <c r="Y481" s="216"/>
      <c r="Z481" s="377"/>
      <c r="AA481" s="377"/>
      <c r="AB481" s="378"/>
      <c r="AC481" s="377"/>
      <c r="AD481" s="377"/>
      <c r="AE481" s="378"/>
      <c r="AF481" s="377"/>
      <c r="AG481" s="377"/>
      <c r="AH481" s="378"/>
      <c r="AI481" s="377"/>
      <c r="AJ481" s="377"/>
      <c r="AK481" s="378"/>
      <c r="AL481" s="377"/>
      <c r="AM481" s="377"/>
      <c r="AN481" s="379"/>
      <c r="AO481" s="377"/>
      <c r="AP481" s="377"/>
      <c r="AQ481" s="378"/>
      <c r="AR481" s="377"/>
      <c r="AS481" s="377"/>
      <c r="AT481" s="378"/>
      <c r="AU481" s="377"/>
      <c r="AV481" s="378"/>
      <c r="AW481" s="379"/>
      <c r="AX481" s="378"/>
      <c r="AY481" s="378"/>
      <c r="AZ481" s="377"/>
      <c r="BA481" s="377"/>
      <c r="BB481" s="378"/>
      <c r="BC481" s="377"/>
      <c r="BD481" s="380"/>
      <c r="BE481" s="377"/>
      <c r="BF481" s="380"/>
      <c r="BG481" s="380"/>
      <c r="BH481" s="380"/>
      <c r="BI481" s="380"/>
      <c r="BJ481" s="380"/>
      <c r="BK481" s="380"/>
      <c r="BL481" s="380"/>
      <c r="BM481" s="380"/>
      <c r="BN481" s="380"/>
      <c r="BO481" s="380"/>
      <c r="BP481" s="380"/>
      <c r="BQ481" s="380"/>
      <c r="BR481" s="380"/>
      <c r="BS481" s="380"/>
      <c r="BT481" s="380"/>
      <c r="BU481" s="380"/>
      <c r="BV481" s="380"/>
      <c r="BW481" s="380"/>
      <c r="BX481" s="380"/>
      <c r="BY481" s="380"/>
      <c r="BZ481" s="380"/>
      <c r="CA481" s="380"/>
      <c r="CB481" s="380"/>
      <c r="CC481" s="380"/>
      <c r="CD481" s="380"/>
      <c r="CE481" s="380"/>
      <c r="CF481" s="380"/>
      <c r="CG481" s="380"/>
      <c r="CH481" s="380"/>
      <c r="CI481" s="380"/>
      <c r="CJ481" s="380"/>
      <c r="CK481" s="380"/>
      <c r="CL481" s="380"/>
      <c r="CM481" s="380"/>
      <c r="CN481" s="380"/>
      <c r="CO481" s="380"/>
      <c r="CP481" s="380"/>
      <c r="CQ481" s="380"/>
      <c r="CR481" s="380"/>
      <c r="CS481" s="380"/>
      <c r="CT481" s="380"/>
      <c r="CU481" s="380"/>
      <c r="CV481" s="380"/>
      <c r="CW481" s="380"/>
      <c r="CX481" s="380"/>
      <c r="CY481" s="380"/>
      <c r="CZ481" s="380"/>
      <c r="DA481" s="380"/>
      <c r="DB481" s="380"/>
      <c r="DC481" s="380"/>
      <c r="DD481" s="380"/>
      <c r="DE481" s="380"/>
      <c r="DF481" s="380"/>
      <c r="DG481" s="380"/>
      <c r="DH481" s="380"/>
      <c r="DI481" s="380"/>
      <c r="DJ481" s="380"/>
      <c r="DK481" s="380"/>
      <c r="DL481" s="380"/>
      <c r="DM481" s="380"/>
      <c r="DN481" s="380"/>
      <c r="DO481" s="380"/>
      <c r="DP481" s="380"/>
      <c r="DQ481" s="380"/>
      <c r="DR481" s="380"/>
      <c r="DS481" s="380"/>
      <c r="DT481" s="380"/>
      <c r="DU481" s="380"/>
      <c r="DV481" s="380"/>
      <c r="DW481" s="380"/>
      <c r="DX481" s="380"/>
      <c r="DY481" s="380"/>
      <c r="DZ481" s="380"/>
      <c r="EA481" s="380"/>
      <c r="EB481" s="380"/>
      <c r="EC481" s="380"/>
      <c r="ED481" s="380"/>
      <c r="EE481" s="380"/>
      <c r="EF481" s="380"/>
      <c r="EG481" s="380"/>
      <c r="EH481" s="380"/>
      <c r="EI481" s="380"/>
      <c r="EJ481" s="380"/>
      <c r="EK481" s="380"/>
      <c r="EL481" s="380"/>
      <c r="EM481" s="380"/>
      <c r="EN481" s="380"/>
      <c r="EO481" s="380"/>
      <c r="EP481" s="380"/>
      <c r="EQ481" s="380"/>
      <c r="ER481" s="380"/>
      <c r="ES481" s="380"/>
      <c r="ET481" s="380"/>
      <c r="EU481" s="380"/>
      <c r="EV481" s="380"/>
      <c r="EW481" s="380"/>
      <c r="EX481" s="380"/>
      <c r="EY481" s="380"/>
      <c r="EZ481" s="380"/>
      <c r="FA481" s="380"/>
      <c r="FB481" s="380"/>
      <c r="FC481" s="380"/>
      <c r="FD481" s="380"/>
      <c r="FE481" s="380"/>
      <c r="FF481" s="380"/>
      <c r="FG481" s="380"/>
      <c r="FH481" s="380"/>
      <c r="FI481" s="380"/>
      <c r="FJ481" s="380"/>
      <c r="FK481" s="380"/>
      <c r="FL481" s="380"/>
      <c r="FM481" s="380"/>
      <c r="FN481" s="380"/>
      <c r="FO481" s="380"/>
      <c r="FP481" s="380"/>
      <c r="FQ481" s="380"/>
      <c r="FR481" s="380"/>
      <c r="FS481" s="380"/>
      <c r="FT481" s="380"/>
      <c r="FU481" s="380"/>
      <c r="FV481" s="380"/>
      <c r="FW481" s="380"/>
      <c r="FX481" s="380"/>
      <c r="FY481" s="380"/>
      <c r="FZ481" s="380"/>
      <c r="GA481" s="380"/>
      <c r="GB481" s="380"/>
      <c r="GC481" s="380"/>
      <c r="GD481" s="380"/>
      <c r="GE481" s="380"/>
      <c r="GF481" s="380"/>
      <c r="GG481" s="380"/>
      <c r="GH481" s="380"/>
      <c r="GI481" s="380"/>
      <c r="GJ481" s="380"/>
      <c r="GK481" s="380"/>
      <c r="GL481" s="380"/>
      <c r="GM481" s="380"/>
      <c r="GN481" s="380"/>
      <c r="GO481" s="380"/>
      <c r="GP481" s="380"/>
      <c r="GQ481" s="380"/>
      <c r="GR481" s="380"/>
      <c r="GS481" s="380"/>
      <c r="GT481" s="380"/>
      <c r="GU481" s="380"/>
      <c r="GV481" s="380"/>
      <c r="GW481" s="380"/>
      <c r="GX481" s="380"/>
      <c r="GY481" s="380"/>
      <c r="GZ481" s="380"/>
      <c r="HA481" s="380"/>
      <c r="HB481" s="380"/>
      <c r="HC481" s="380"/>
      <c r="HD481" s="380"/>
      <c r="HE481" s="380"/>
      <c r="HF481" s="380"/>
      <c r="HG481" s="380"/>
      <c r="HH481" s="380"/>
      <c r="HI481" s="380"/>
      <c r="HJ481" s="380"/>
      <c r="HK481" s="380"/>
      <c r="HL481" s="380"/>
      <c r="HM481" s="380"/>
      <c r="HN481" s="380"/>
      <c r="HO481" s="380"/>
      <c r="HP481" s="380"/>
      <c r="HQ481" s="380"/>
      <c r="HR481" s="380"/>
      <c r="HS481" s="380"/>
      <c r="HT481" s="380"/>
      <c r="HU481" s="380"/>
      <c r="HV481" s="380"/>
      <c r="HW481" s="380"/>
      <c r="HX481" s="380"/>
      <c r="HY481" s="380"/>
      <c r="HZ481" s="380"/>
      <c r="IA481" s="380"/>
      <c r="IB481" s="380"/>
      <c r="IC481" s="380"/>
      <c r="ID481" s="380"/>
      <c r="IE481" s="380"/>
      <c r="IF481" s="380"/>
      <c r="IG481" s="380"/>
      <c r="IH481" s="380"/>
      <c r="II481" s="380"/>
      <c r="IJ481" s="380"/>
    </row>
    <row r="482" spans="1:244" s="381" customFormat="1">
      <c r="A482" s="376">
        <v>120</v>
      </c>
      <c r="B482" s="136"/>
      <c r="C482" s="198">
        <v>7902</v>
      </c>
      <c r="D482" s="470" t="s">
        <v>1470</v>
      </c>
      <c r="E482" s="705"/>
      <c r="F482" s="704">
        <v>0</v>
      </c>
      <c r="G482" s="704">
        <v>0</v>
      </c>
      <c r="H482" s="704">
        <v>0</v>
      </c>
      <c r="I482" s="480">
        <f>F482+G482+H482</f>
        <v>0</v>
      </c>
      <c r="J482" s="222" t="str">
        <f t="shared" si="99"/>
        <v/>
      </c>
      <c r="K482" s="245"/>
      <c r="L482" s="377"/>
      <c r="M482" s="378"/>
      <c r="N482" s="377"/>
      <c r="O482" s="377"/>
      <c r="P482" s="378"/>
      <c r="Q482" s="377"/>
      <c r="R482" s="377"/>
      <c r="S482" s="378"/>
      <c r="T482" s="377"/>
      <c r="U482" s="377"/>
      <c r="V482" s="378"/>
      <c r="W482" s="377"/>
      <c r="X482" s="377"/>
      <c r="Y482" s="371"/>
      <c r="Z482" s="377"/>
      <c r="AA482" s="377"/>
      <c r="AB482" s="378"/>
      <c r="AC482" s="377"/>
      <c r="AD482" s="377"/>
      <c r="AE482" s="378"/>
      <c r="AF482" s="377"/>
      <c r="AG482" s="377"/>
      <c r="AH482" s="378"/>
      <c r="AI482" s="377"/>
      <c r="AJ482" s="377"/>
      <c r="AK482" s="378"/>
      <c r="AL482" s="377"/>
      <c r="AM482" s="377"/>
      <c r="AN482" s="379"/>
      <c r="AO482" s="377"/>
      <c r="AP482" s="377"/>
      <c r="AQ482" s="378"/>
      <c r="AR482" s="377"/>
      <c r="AS482" s="377"/>
      <c r="AT482" s="378"/>
      <c r="AU482" s="377"/>
      <c r="AV482" s="378"/>
      <c r="AW482" s="379"/>
      <c r="AX482" s="378"/>
      <c r="AY482" s="378"/>
      <c r="AZ482" s="377"/>
      <c r="BA482" s="377"/>
      <c r="BB482" s="378"/>
      <c r="BC482" s="377"/>
      <c r="BD482" s="380"/>
      <c r="BE482" s="377"/>
      <c r="BF482" s="380"/>
      <c r="BG482" s="380"/>
      <c r="BH482" s="380"/>
      <c r="BI482" s="380"/>
      <c r="BJ482" s="380"/>
      <c r="BK482" s="380"/>
      <c r="BL482" s="380"/>
      <c r="BM482" s="380"/>
      <c r="BN482" s="380"/>
      <c r="BO482" s="380"/>
      <c r="BP482" s="380"/>
      <c r="BQ482" s="380"/>
      <c r="BR482" s="380"/>
      <c r="BS482" s="380"/>
      <c r="BT482" s="380"/>
      <c r="BU482" s="380"/>
      <c r="BV482" s="380"/>
      <c r="BW482" s="380"/>
      <c r="BX482" s="380"/>
      <c r="BY482" s="380"/>
      <c r="BZ482" s="380"/>
      <c r="CA482" s="380"/>
      <c r="CB482" s="380"/>
      <c r="CC482" s="380"/>
      <c r="CD482" s="380"/>
      <c r="CE482" s="380"/>
      <c r="CF482" s="380"/>
      <c r="CG482" s="380"/>
      <c r="CH482" s="380"/>
      <c r="CI482" s="380"/>
      <c r="CJ482" s="380"/>
      <c r="CK482" s="380"/>
      <c r="CL482" s="380"/>
      <c r="CM482" s="380"/>
      <c r="CN482" s="380"/>
      <c r="CO482" s="380"/>
      <c r="CP482" s="380"/>
      <c r="CQ482" s="380"/>
      <c r="CR482" s="380"/>
      <c r="CS482" s="380"/>
      <c r="CT482" s="380"/>
      <c r="CU482" s="380"/>
      <c r="CV482" s="380"/>
      <c r="CW482" s="380"/>
      <c r="CX482" s="380"/>
      <c r="CY482" s="380"/>
      <c r="CZ482" s="380"/>
      <c r="DA482" s="380"/>
      <c r="DB482" s="380"/>
      <c r="DC482" s="380"/>
      <c r="DD482" s="380"/>
      <c r="DE482" s="380"/>
      <c r="DF482" s="380"/>
      <c r="DG482" s="380"/>
      <c r="DH482" s="380"/>
      <c r="DI482" s="380"/>
      <c r="DJ482" s="380"/>
      <c r="DK482" s="380"/>
      <c r="DL482" s="380"/>
      <c r="DM482" s="380"/>
      <c r="DN482" s="380"/>
      <c r="DO482" s="380"/>
      <c r="DP482" s="380"/>
      <c r="DQ482" s="380"/>
      <c r="DR482" s="380"/>
      <c r="DS482" s="380"/>
      <c r="DT482" s="380"/>
      <c r="DU482" s="380"/>
      <c r="DV482" s="380"/>
      <c r="DW482" s="380"/>
      <c r="DX482" s="380"/>
      <c r="DY482" s="380"/>
      <c r="DZ482" s="380"/>
      <c r="EA482" s="380"/>
      <c r="EB482" s="380"/>
      <c r="EC482" s="380"/>
      <c r="ED482" s="380"/>
      <c r="EE482" s="380"/>
      <c r="EF482" s="380"/>
      <c r="EG482" s="380"/>
      <c r="EH482" s="380"/>
      <c r="EI482" s="380"/>
      <c r="EJ482" s="380"/>
      <c r="EK482" s="380"/>
      <c r="EL482" s="380"/>
      <c r="EM482" s="380"/>
      <c r="EN482" s="380"/>
      <c r="EO482" s="380"/>
      <c r="EP482" s="380"/>
      <c r="EQ482" s="380"/>
      <c r="ER482" s="380"/>
      <c r="ES482" s="380"/>
      <c r="ET482" s="380"/>
      <c r="EU482" s="380"/>
      <c r="EV482" s="380"/>
      <c r="EW482" s="380"/>
      <c r="EX482" s="380"/>
      <c r="EY482" s="380"/>
      <c r="EZ482" s="380"/>
      <c r="FA482" s="380"/>
      <c r="FB482" s="380"/>
      <c r="FC482" s="380"/>
      <c r="FD482" s="380"/>
      <c r="FE482" s="380"/>
      <c r="FF482" s="380"/>
      <c r="FG482" s="380"/>
      <c r="FH482" s="380"/>
      <c r="FI482" s="380"/>
      <c r="FJ482" s="380"/>
      <c r="FK482" s="380"/>
      <c r="FL482" s="380"/>
      <c r="FM482" s="380"/>
      <c r="FN482" s="380"/>
      <c r="FO482" s="380"/>
      <c r="FP482" s="380"/>
      <c r="FQ482" s="380"/>
      <c r="FR482" s="380"/>
      <c r="FS482" s="380"/>
      <c r="FT482" s="380"/>
      <c r="FU482" s="380"/>
      <c r="FV482" s="380"/>
      <c r="FW482" s="380"/>
      <c r="FX482" s="380"/>
      <c r="FY482" s="380"/>
      <c r="FZ482" s="380"/>
      <c r="GA482" s="380"/>
      <c r="GB482" s="380"/>
      <c r="GC482" s="380"/>
      <c r="GD482" s="380"/>
      <c r="GE482" s="380"/>
      <c r="GF482" s="380"/>
      <c r="GG482" s="380"/>
      <c r="GH482" s="380"/>
      <c r="GI482" s="380"/>
      <c r="GJ482" s="380"/>
      <c r="GK482" s="380"/>
      <c r="GL482" s="380"/>
      <c r="GM482" s="380"/>
      <c r="GN482" s="380"/>
      <c r="GO482" s="380"/>
      <c r="GP482" s="380"/>
      <c r="GQ482" s="380"/>
      <c r="GR482" s="380"/>
      <c r="GS482" s="380"/>
      <c r="GT482" s="380"/>
      <c r="GU482" s="380"/>
      <c r="GV482" s="380"/>
      <c r="GW482" s="380"/>
      <c r="GX482" s="380"/>
      <c r="GY482" s="380"/>
      <c r="GZ482" s="380"/>
      <c r="HA482" s="380"/>
      <c r="HB482" s="380"/>
      <c r="HC482" s="380"/>
      <c r="HD482" s="380"/>
      <c r="HE482" s="380"/>
      <c r="HF482" s="380"/>
      <c r="HG482" s="380"/>
      <c r="HH482" s="380"/>
      <c r="HI482" s="380"/>
      <c r="HJ482" s="380"/>
      <c r="HK482" s="380"/>
      <c r="HL482" s="380"/>
      <c r="HM482" s="380"/>
      <c r="HN482" s="380"/>
      <c r="HO482" s="380"/>
      <c r="HP482" s="380"/>
      <c r="HQ482" s="380"/>
      <c r="HR482" s="380"/>
      <c r="HS482" s="380"/>
      <c r="HT482" s="380"/>
      <c r="HU482" s="380"/>
      <c r="HV482" s="380"/>
      <c r="HW482" s="380"/>
      <c r="HX482" s="380"/>
      <c r="HY482" s="380"/>
      <c r="HZ482" s="380"/>
      <c r="IA482" s="380"/>
      <c r="IB482" s="380"/>
      <c r="IC482" s="380"/>
      <c r="ID482" s="380"/>
      <c r="IE482" s="380"/>
      <c r="IF482" s="380"/>
      <c r="IG482" s="380"/>
      <c r="IH482" s="380"/>
      <c r="II482" s="380"/>
      <c r="IJ482" s="380"/>
    </row>
    <row r="483" spans="1:244" s="248" customFormat="1">
      <c r="A483" s="260">
        <v>125</v>
      </c>
      <c r="B483" s="761">
        <v>8000</v>
      </c>
      <c r="C483" s="937" t="s">
        <v>1471</v>
      </c>
      <c r="D483" s="937"/>
      <c r="E483" s="757"/>
      <c r="F483" s="762">
        <f>SUM(F484:F498)</f>
        <v>0</v>
      </c>
      <c r="G483" s="763">
        <f>SUM(G484:G498)</f>
        <v>0</v>
      </c>
      <c r="H483" s="763">
        <f>SUM(H484:H498)</f>
        <v>0</v>
      </c>
      <c r="I483" s="763">
        <f>SUM(I484:I498)</f>
        <v>0</v>
      </c>
      <c r="J483" s="222" t="str">
        <f t="shared" si="99"/>
        <v/>
      </c>
      <c r="K483" s="245"/>
      <c r="L483" s="216"/>
      <c r="M483" s="216"/>
      <c r="N483" s="220"/>
      <c r="O483" s="220"/>
      <c r="P483" s="370"/>
      <c r="Q483" s="216"/>
      <c r="R483" s="216"/>
      <c r="S483" s="220"/>
      <c r="T483" s="220"/>
      <c r="U483" s="216"/>
      <c r="V483" s="220"/>
      <c r="W483" s="220"/>
      <c r="X483" s="216"/>
      <c r="Y483" s="379"/>
    </row>
    <row r="484" spans="1:244">
      <c r="A484" s="261">
        <v>130</v>
      </c>
      <c r="B484" s="140"/>
      <c r="C484" s="144">
        <v>8011</v>
      </c>
      <c r="D484" s="138" t="s">
        <v>1472</v>
      </c>
      <c r="E484" s="705"/>
      <c r="F484" s="452"/>
      <c r="G484" s="246"/>
      <c r="H484" s="704">
        <v>0</v>
      </c>
      <c r="I484" s="480">
        <f t="shared" ref="I484:I498" si="101">F484+G484+H484</f>
        <v>0</v>
      </c>
      <c r="J484" s="222" t="str">
        <f t="shared" si="99"/>
        <v/>
      </c>
      <c r="K484" s="245"/>
      <c r="N484" s="216"/>
      <c r="O484" s="216"/>
      <c r="S484" s="216"/>
      <c r="T484" s="216"/>
      <c r="V484" s="216"/>
      <c r="W484" s="216"/>
      <c r="Y484" s="379"/>
    </row>
    <row r="485" spans="1:244">
      <c r="A485" s="261">
        <v>135</v>
      </c>
      <c r="B485" s="140"/>
      <c r="C485" s="137">
        <v>8012</v>
      </c>
      <c r="D485" s="139" t="s">
        <v>1473</v>
      </c>
      <c r="E485" s="705"/>
      <c r="F485" s="452"/>
      <c r="G485" s="246"/>
      <c r="H485" s="704">
        <v>0</v>
      </c>
      <c r="I485" s="480">
        <f t="shared" si="101"/>
        <v>0</v>
      </c>
      <c r="J485" s="222" t="str">
        <f t="shared" si="99"/>
        <v/>
      </c>
      <c r="K485" s="245"/>
      <c r="N485" s="216"/>
      <c r="O485" s="216"/>
      <c r="S485" s="216"/>
      <c r="T485" s="216"/>
      <c r="V485" s="216"/>
      <c r="W485" s="216"/>
      <c r="Y485" s="248"/>
    </row>
    <row r="486" spans="1:244" ht="18" customHeight="1">
      <c r="A486" s="261">
        <v>140</v>
      </c>
      <c r="B486" s="140"/>
      <c r="C486" s="137">
        <v>8017</v>
      </c>
      <c r="D486" s="139" t="s">
        <v>1474</v>
      </c>
      <c r="E486" s="705"/>
      <c r="F486" s="452"/>
      <c r="G486" s="246"/>
      <c r="H486" s="704">
        <v>0</v>
      </c>
      <c r="I486" s="480">
        <f t="shared" si="101"/>
        <v>0</v>
      </c>
      <c r="J486" s="222" t="str">
        <f t="shared" si="99"/>
        <v/>
      </c>
      <c r="K486" s="245"/>
      <c r="N486" s="216"/>
      <c r="O486" s="216"/>
      <c r="S486" s="216"/>
      <c r="T486" s="216"/>
      <c r="V486" s="216"/>
      <c r="W486" s="216"/>
    </row>
    <row r="487" spans="1:244">
      <c r="A487" s="261">
        <v>145</v>
      </c>
      <c r="B487" s="140"/>
      <c r="C487" s="168">
        <v>8018</v>
      </c>
      <c r="D487" s="199" t="s">
        <v>1475</v>
      </c>
      <c r="E487" s="705"/>
      <c r="F487" s="452"/>
      <c r="G487" s="246"/>
      <c r="H487" s="704">
        <v>0</v>
      </c>
      <c r="I487" s="480">
        <f t="shared" si="101"/>
        <v>0</v>
      </c>
      <c r="J487" s="222" t="str">
        <f t="shared" si="99"/>
        <v/>
      </c>
      <c r="K487" s="245"/>
      <c r="N487" s="216"/>
      <c r="O487" s="216"/>
      <c r="S487" s="216"/>
      <c r="T487" s="216"/>
      <c r="V487" s="216"/>
      <c r="W487" s="216"/>
    </row>
    <row r="488" spans="1:244">
      <c r="A488" s="261">
        <v>150</v>
      </c>
      <c r="B488" s="140"/>
      <c r="C488" s="164">
        <v>8031</v>
      </c>
      <c r="D488" s="165" t="s">
        <v>1476</v>
      </c>
      <c r="E488" s="705"/>
      <c r="F488" s="452"/>
      <c r="G488" s="246"/>
      <c r="H488" s="704">
        <v>0</v>
      </c>
      <c r="I488" s="480">
        <f t="shared" si="101"/>
        <v>0</v>
      </c>
      <c r="J488" s="222" t="str">
        <f t="shared" si="99"/>
        <v/>
      </c>
      <c r="K488" s="245"/>
      <c r="N488" s="216"/>
      <c r="O488" s="216"/>
      <c r="S488" s="216"/>
      <c r="T488" s="216"/>
      <c r="V488" s="216"/>
      <c r="W488" s="216"/>
    </row>
    <row r="489" spans="1:244">
      <c r="A489" s="261">
        <v>155</v>
      </c>
      <c r="B489" s="140"/>
      <c r="C489" s="137">
        <v>8032</v>
      </c>
      <c r="D489" s="139" t="s">
        <v>1477</v>
      </c>
      <c r="E489" s="705"/>
      <c r="F489" s="452"/>
      <c r="G489" s="246"/>
      <c r="H489" s="704">
        <v>0</v>
      </c>
      <c r="I489" s="480">
        <f t="shared" si="101"/>
        <v>0</v>
      </c>
      <c r="J489" s="222" t="str">
        <f t="shared" si="99"/>
        <v/>
      </c>
      <c r="K489" s="245"/>
      <c r="N489" s="216"/>
      <c r="O489" s="216"/>
      <c r="S489" s="216"/>
      <c r="T489" s="216"/>
      <c r="V489" s="216"/>
      <c r="W489" s="216"/>
    </row>
    <row r="490" spans="1:244" ht="18" customHeight="1">
      <c r="A490" s="261">
        <v>175</v>
      </c>
      <c r="B490" s="140"/>
      <c r="C490" s="137">
        <v>8037</v>
      </c>
      <c r="D490" s="139" t="s">
        <v>1478</v>
      </c>
      <c r="E490" s="705"/>
      <c r="F490" s="452"/>
      <c r="G490" s="246"/>
      <c r="H490" s="704">
        <v>0</v>
      </c>
      <c r="I490" s="480">
        <f t="shared" si="101"/>
        <v>0</v>
      </c>
      <c r="J490" s="222" t="str">
        <f t="shared" si="99"/>
        <v/>
      </c>
      <c r="K490" s="245"/>
      <c r="N490" s="216"/>
      <c r="O490" s="216"/>
      <c r="S490" s="216"/>
      <c r="T490" s="216"/>
      <c r="V490" s="216"/>
      <c r="W490" s="216"/>
    </row>
    <row r="491" spans="1:244">
      <c r="A491" s="261">
        <v>180</v>
      </c>
      <c r="B491" s="140"/>
      <c r="C491" s="168">
        <v>8038</v>
      </c>
      <c r="D491" s="199" t="s">
        <v>321</v>
      </c>
      <c r="E491" s="705"/>
      <c r="F491" s="452"/>
      <c r="G491" s="246"/>
      <c r="H491" s="704">
        <v>0</v>
      </c>
      <c r="I491" s="480">
        <f t="shared" si="101"/>
        <v>0</v>
      </c>
      <c r="J491" s="222" t="str">
        <f t="shared" si="99"/>
        <v/>
      </c>
      <c r="K491" s="245"/>
      <c r="N491" s="216"/>
      <c r="O491" s="216"/>
      <c r="S491" s="216"/>
      <c r="T491" s="216"/>
      <c r="V491" s="216"/>
      <c r="W491" s="216"/>
    </row>
    <row r="492" spans="1:244">
      <c r="A492" s="261">
        <v>185</v>
      </c>
      <c r="B492" s="140"/>
      <c r="C492" s="164">
        <v>8051</v>
      </c>
      <c r="D492" s="165" t="s">
        <v>322</v>
      </c>
      <c r="E492" s="705"/>
      <c r="F492" s="452"/>
      <c r="G492" s="246"/>
      <c r="H492" s="704">
        <v>0</v>
      </c>
      <c r="I492" s="480">
        <f t="shared" si="101"/>
        <v>0</v>
      </c>
      <c r="J492" s="222" t="str">
        <f t="shared" si="99"/>
        <v/>
      </c>
      <c r="K492" s="245"/>
      <c r="N492" s="216"/>
      <c r="O492" s="216"/>
      <c r="S492" s="216"/>
      <c r="T492" s="216"/>
      <c r="V492" s="216"/>
      <c r="W492" s="216"/>
    </row>
    <row r="493" spans="1:244">
      <c r="A493" s="261">
        <v>190</v>
      </c>
      <c r="B493" s="140"/>
      <c r="C493" s="137">
        <v>8052</v>
      </c>
      <c r="D493" s="139" t="s">
        <v>323</v>
      </c>
      <c r="E493" s="705"/>
      <c r="F493" s="452"/>
      <c r="G493" s="246"/>
      <c r="H493" s="704">
        <v>0</v>
      </c>
      <c r="I493" s="480">
        <f t="shared" si="101"/>
        <v>0</v>
      </c>
      <c r="J493" s="222" t="str">
        <f t="shared" si="99"/>
        <v/>
      </c>
      <c r="K493" s="245"/>
      <c r="N493" s="216"/>
      <c r="O493" s="216"/>
      <c r="S493" s="216"/>
      <c r="T493" s="216"/>
      <c r="V493" s="216"/>
      <c r="W493" s="216"/>
    </row>
    <row r="494" spans="1:244" ht="31.5">
      <c r="A494" s="261">
        <v>195</v>
      </c>
      <c r="B494" s="140"/>
      <c r="C494" s="137">
        <v>8057</v>
      </c>
      <c r="D494" s="139" t="s">
        <v>324</v>
      </c>
      <c r="E494" s="705"/>
      <c r="F494" s="452"/>
      <c r="G494" s="246"/>
      <c r="H494" s="704">
        <v>0</v>
      </c>
      <c r="I494" s="480">
        <f t="shared" si="101"/>
        <v>0</v>
      </c>
      <c r="J494" s="222" t="str">
        <f t="shared" si="99"/>
        <v/>
      </c>
      <c r="K494" s="245"/>
      <c r="N494" s="216"/>
      <c r="O494" s="216"/>
      <c r="S494" s="216"/>
      <c r="T494" s="216"/>
      <c r="V494" s="216"/>
      <c r="W494" s="216"/>
    </row>
    <row r="495" spans="1:244">
      <c r="A495" s="261">
        <v>200</v>
      </c>
      <c r="B495" s="140"/>
      <c r="C495" s="168">
        <v>8058</v>
      </c>
      <c r="D495" s="199" t="s">
        <v>325</v>
      </c>
      <c r="E495" s="705"/>
      <c r="F495" s="452"/>
      <c r="G495" s="246"/>
      <c r="H495" s="704">
        <v>0</v>
      </c>
      <c r="I495" s="480">
        <f t="shared" si="101"/>
        <v>0</v>
      </c>
      <c r="J495" s="222" t="str">
        <f t="shared" si="99"/>
        <v/>
      </c>
      <c r="K495" s="245"/>
      <c r="N495" s="216"/>
      <c r="O495" s="216"/>
      <c r="S495" s="216"/>
      <c r="T495" s="216"/>
      <c r="V495" s="216"/>
      <c r="W495" s="216"/>
    </row>
    <row r="496" spans="1:244">
      <c r="A496" s="261">
        <v>205</v>
      </c>
      <c r="B496" s="140"/>
      <c r="C496" s="166">
        <v>8080</v>
      </c>
      <c r="D496" s="200" t="s">
        <v>35</v>
      </c>
      <c r="E496" s="705"/>
      <c r="F496" s="704">
        <v>0</v>
      </c>
      <c r="G496" s="704">
        <v>0</v>
      </c>
      <c r="H496" s="704">
        <v>0</v>
      </c>
      <c r="I496" s="480">
        <f t="shared" si="101"/>
        <v>0</v>
      </c>
      <c r="J496" s="222" t="str">
        <f t="shared" si="99"/>
        <v/>
      </c>
      <c r="K496" s="245"/>
      <c r="N496" s="216"/>
      <c r="O496" s="216"/>
      <c r="S496" s="216"/>
      <c r="T496" s="216"/>
      <c r="V496" s="216"/>
      <c r="W496" s="216"/>
    </row>
    <row r="497" spans="1:25">
      <c r="A497" s="261">
        <v>210</v>
      </c>
      <c r="B497" s="140"/>
      <c r="C497" s="137">
        <v>8097</v>
      </c>
      <c r="D497" s="159" t="s">
        <v>326</v>
      </c>
      <c r="E497" s="705"/>
      <c r="F497" s="704">
        <v>0</v>
      </c>
      <c r="G497" s="704">
        <v>0</v>
      </c>
      <c r="H497" s="704">
        <v>0</v>
      </c>
      <c r="I497" s="480">
        <f t="shared" si="101"/>
        <v>0</v>
      </c>
      <c r="J497" s="222" t="str">
        <f t="shared" si="99"/>
        <v/>
      </c>
      <c r="K497" s="245"/>
      <c r="N497" s="216"/>
      <c r="O497" s="216"/>
      <c r="S497" s="216"/>
      <c r="T497" s="216"/>
      <c r="V497" s="216"/>
      <c r="W497" s="216"/>
    </row>
    <row r="498" spans="1:25">
      <c r="A498" s="261">
        <v>215</v>
      </c>
      <c r="B498" s="140"/>
      <c r="C498" s="142">
        <v>8098</v>
      </c>
      <c r="D498" s="154" t="s">
        <v>327</v>
      </c>
      <c r="E498" s="705"/>
      <c r="F498" s="704">
        <v>0</v>
      </c>
      <c r="G498" s="704">
        <v>0</v>
      </c>
      <c r="H498" s="704">
        <v>0</v>
      </c>
      <c r="I498" s="480">
        <f t="shared" si="101"/>
        <v>0</v>
      </c>
      <c r="J498" s="222" t="str">
        <f t="shared" si="99"/>
        <v/>
      </c>
      <c r="K498" s="245"/>
      <c r="N498" s="216"/>
      <c r="O498" s="216"/>
      <c r="S498" s="216"/>
      <c r="T498" s="216"/>
      <c r="V498" s="216"/>
      <c r="W498" s="216"/>
    </row>
    <row r="499" spans="1:25" s="248" customFormat="1" ht="33" customHeight="1">
      <c r="A499" s="260">
        <v>220</v>
      </c>
      <c r="B499" s="761">
        <v>8100</v>
      </c>
      <c r="C499" s="954" t="s">
        <v>328</v>
      </c>
      <c r="D499" s="949"/>
      <c r="E499" s="757"/>
      <c r="F499" s="762">
        <f>SUM(F500:F503)</f>
        <v>0</v>
      </c>
      <c r="G499" s="763">
        <f>SUM(G500:G503)</f>
        <v>0</v>
      </c>
      <c r="H499" s="763">
        <f>SUM(H500:H503)</f>
        <v>0</v>
      </c>
      <c r="I499" s="763">
        <f>SUM(I500:I503)</f>
        <v>0</v>
      </c>
      <c r="J499" s="222" t="str">
        <f t="shared" si="99"/>
        <v/>
      </c>
      <c r="K499" s="245"/>
      <c r="L499" s="216"/>
      <c r="M499" s="216"/>
      <c r="N499" s="220"/>
      <c r="O499" s="220"/>
      <c r="P499" s="370"/>
      <c r="Q499" s="216"/>
      <c r="R499" s="216"/>
      <c r="S499" s="220"/>
      <c r="T499" s="220"/>
      <c r="U499" s="216"/>
      <c r="V499" s="220"/>
      <c r="W499" s="220"/>
      <c r="X499" s="216"/>
      <c r="Y499" s="216"/>
    </row>
    <row r="500" spans="1:25">
      <c r="A500" s="261">
        <v>225</v>
      </c>
      <c r="B500" s="136"/>
      <c r="C500" s="144">
        <v>8111</v>
      </c>
      <c r="D500" s="147" t="s">
        <v>329</v>
      </c>
      <c r="E500" s="705"/>
      <c r="F500" s="704">
        <v>0</v>
      </c>
      <c r="G500" s="704">
        <v>0</v>
      </c>
      <c r="H500" s="704">
        <v>0</v>
      </c>
      <c r="I500" s="480">
        <f>F500+G500+H500</f>
        <v>0</v>
      </c>
      <c r="J500" s="222" t="str">
        <f t="shared" si="99"/>
        <v/>
      </c>
      <c r="K500" s="245"/>
      <c r="N500" s="216"/>
      <c r="O500" s="216"/>
      <c r="S500" s="216"/>
      <c r="T500" s="216"/>
      <c r="V500" s="216"/>
      <c r="W500" s="216"/>
    </row>
    <row r="501" spans="1:25">
      <c r="A501" s="261">
        <v>230</v>
      </c>
      <c r="B501" s="136"/>
      <c r="C501" s="168">
        <v>8112</v>
      </c>
      <c r="D501" s="170" t="s">
        <v>330</v>
      </c>
      <c r="E501" s="705"/>
      <c r="F501" s="704">
        <v>0</v>
      </c>
      <c r="G501" s="704">
        <v>0</v>
      </c>
      <c r="H501" s="704">
        <v>0</v>
      </c>
      <c r="I501" s="480">
        <f>F501+G501+H501</f>
        <v>0</v>
      </c>
      <c r="J501" s="222" t="str">
        <f t="shared" si="99"/>
        <v/>
      </c>
      <c r="K501" s="245"/>
      <c r="N501" s="216"/>
      <c r="O501" s="216"/>
      <c r="S501" s="216"/>
      <c r="T501" s="216"/>
      <c r="V501" s="216"/>
      <c r="W501" s="216"/>
      <c r="Y501" s="248"/>
    </row>
    <row r="502" spans="1:25" ht="31.5">
      <c r="A502" s="261">
        <v>235</v>
      </c>
      <c r="B502" s="143"/>
      <c r="C502" s="137">
        <v>8121</v>
      </c>
      <c r="D502" s="159" t="s">
        <v>331</v>
      </c>
      <c r="E502" s="705"/>
      <c r="F502" s="704">
        <v>0</v>
      </c>
      <c r="G502" s="704">
        <v>0</v>
      </c>
      <c r="H502" s="704">
        <v>0</v>
      </c>
      <c r="I502" s="480">
        <f>F502+G502+H502</f>
        <v>0</v>
      </c>
      <c r="J502" s="222" t="str">
        <f t="shared" si="99"/>
        <v/>
      </c>
      <c r="K502" s="245"/>
      <c r="N502" s="216"/>
      <c r="O502" s="216"/>
      <c r="S502" s="216"/>
      <c r="T502" s="216"/>
      <c r="V502" s="216"/>
      <c r="W502" s="216"/>
    </row>
    <row r="503" spans="1:25" ht="31.5">
      <c r="A503" s="261">
        <v>240</v>
      </c>
      <c r="B503" s="136"/>
      <c r="C503" s="142">
        <v>8122</v>
      </c>
      <c r="D503" s="154" t="s">
        <v>778</v>
      </c>
      <c r="E503" s="705"/>
      <c r="F503" s="704">
        <v>0</v>
      </c>
      <c r="G503" s="704">
        <v>0</v>
      </c>
      <c r="H503" s="704">
        <v>0</v>
      </c>
      <c r="I503" s="480">
        <f>F503+G503+H503</f>
        <v>0</v>
      </c>
      <c r="J503" s="222" t="str">
        <f t="shared" si="99"/>
        <v/>
      </c>
      <c r="K503" s="245"/>
      <c r="N503" s="216"/>
      <c r="O503" s="216"/>
      <c r="S503" s="216"/>
      <c r="T503" s="216"/>
      <c r="V503" s="216"/>
      <c r="W503" s="216"/>
    </row>
    <row r="504" spans="1:25" s="248" customFormat="1" ht="23.25" customHeight="1">
      <c r="A504" s="260">
        <v>245</v>
      </c>
      <c r="B504" s="761">
        <v>8200</v>
      </c>
      <c r="C504" s="942" t="s">
        <v>779</v>
      </c>
      <c r="D504" s="943"/>
      <c r="E504" s="757"/>
      <c r="F504" s="786">
        <v>0</v>
      </c>
      <c r="G504" s="786">
        <v>0</v>
      </c>
      <c r="H504" s="786">
        <v>0</v>
      </c>
      <c r="I504" s="766">
        <f>F504+G504+H504</f>
        <v>0</v>
      </c>
      <c r="J504" s="222" t="str">
        <f t="shared" si="99"/>
        <v/>
      </c>
      <c r="K504" s="245"/>
      <c r="L504" s="216"/>
      <c r="M504" s="216"/>
      <c r="N504" s="220"/>
      <c r="O504" s="220"/>
      <c r="P504" s="370"/>
      <c r="Q504" s="216"/>
      <c r="R504" s="216"/>
      <c r="S504" s="220"/>
      <c r="T504" s="220"/>
      <c r="U504" s="216"/>
      <c r="V504" s="220"/>
      <c r="W504" s="220"/>
      <c r="X504" s="216"/>
      <c r="Y504" s="216"/>
    </row>
    <row r="505" spans="1:25" s="248" customFormat="1">
      <c r="A505" s="260">
        <v>255</v>
      </c>
      <c r="B505" s="761">
        <v>8300</v>
      </c>
      <c r="C505" s="944" t="s">
        <v>780</v>
      </c>
      <c r="D505" s="944"/>
      <c r="E505" s="757"/>
      <c r="F505" s="762">
        <f>SUM(F506:F513)</f>
        <v>0</v>
      </c>
      <c r="G505" s="763">
        <f>SUM(G506:G513)</f>
        <v>-3417564</v>
      </c>
      <c r="H505" s="763">
        <f>SUM(H506:H513)</f>
        <v>0</v>
      </c>
      <c r="I505" s="763">
        <f>SUM(I506:I513)</f>
        <v>-3417564</v>
      </c>
      <c r="J505" s="222">
        <f t="shared" si="99"/>
        <v>1</v>
      </c>
      <c r="K505" s="245"/>
      <c r="L505" s="216"/>
      <c r="M505" s="216"/>
      <c r="N505" s="220"/>
      <c r="O505" s="220"/>
      <c r="P505" s="370"/>
      <c r="Q505" s="216"/>
      <c r="R505" s="216"/>
      <c r="S505" s="220"/>
      <c r="T505" s="220"/>
      <c r="U505" s="216"/>
      <c r="V505" s="220"/>
      <c r="W505" s="220"/>
      <c r="X505" s="216"/>
      <c r="Y505" s="216"/>
    </row>
    <row r="506" spans="1:25" ht="18.75" customHeight="1">
      <c r="A506" s="262">
        <v>260</v>
      </c>
      <c r="B506" s="143"/>
      <c r="C506" s="144">
        <v>8311</v>
      </c>
      <c r="D506" s="147" t="s">
        <v>781</v>
      </c>
      <c r="E506" s="705"/>
      <c r="F506" s="452"/>
      <c r="G506" s="246"/>
      <c r="H506" s="704">
        <v>0</v>
      </c>
      <c r="I506" s="480">
        <f t="shared" ref="I506:I569" si="102">F506+G506+H506</f>
        <v>0</v>
      </c>
      <c r="J506" s="222" t="str">
        <f t="shared" si="99"/>
        <v/>
      </c>
      <c r="K506" s="245"/>
      <c r="N506" s="216"/>
      <c r="O506" s="216"/>
      <c r="S506" s="216"/>
      <c r="T506" s="216"/>
      <c r="V506" s="216"/>
      <c r="W506" s="216"/>
      <c r="Y506" s="248"/>
    </row>
    <row r="507" spans="1:25" ht="18.75" customHeight="1">
      <c r="A507" s="262">
        <v>261</v>
      </c>
      <c r="B507" s="136"/>
      <c r="C507" s="168">
        <v>8312</v>
      </c>
      <c r="D507" s="170" t="s">
        <v>782</v>
      </c>
      <c r="E507" s="705"/>
      <c r="F507" s="452"/>
      <c r="G507" s="246"/>
      <c r="H507" s="704">
        <v>0</v>
      </c>
      <c r="I507" s="480">
        <f t="shared" si="102"/>
        <v>0</v>
      </c>
      <c r="J507" s="222" t="str">
        <f t="shared" si="99"/>
        <v/>
      </c>
      <c r="K507" s="245"/>
      <c r="N507" s="216"/>
      <c r="O507" s="216"/>
      <c r="S507" s="216"/>
      <c r="T507" s="216"/>
      <c r="V507" s="216"/>
      <c r="W507" s="216"/>
      <c r="Y507" s="248"/>
    </row>
    <row r="508" spans="1:25" ht="18.75" customHeight="1">
      <c r="A508" s="262">
        <v>262</v>
      </c>
      <c r="B508" s="136"/>
      <c r="C508" s="137">
        <v>8321</v>
      </c>
      <c r="D508" s="159" t="s">
        <v>783</v>
      </c>
      <c r="E508" s="705"/>
      <c r="F508" s="452"/>
      <c r="G508" s="246"/>
      <c r="H508" s="704">
        <v>0</v>
      </c>
      <c r="I508" s="480">
        <f t="shared" si="102"/>
        <v>0</v>
      </c>
      <c r="J508" s="222" t="str">
        <f t="shared" si="99"/>
        <v/>
      </c>
      <c r="K508" s="245"/>
      <c r="N508" s="216"/>
      <c r="O508" s="216"/>
      <c r="S508" s="216"/>
      <c r="T508" s="216"/>
      <c r="V508" s="216"/>
      <c r="W508" s="216"/>
    </row>
    <row r="509" spans="1:25" ht="18.75" customHeight="1">
      <c r="A509" s="262">
        <v>263</v>
      </c>
      <c r="B509" s="136"/>
      <c r="C509" s="142">
        <v>8322</v>
      </c>
      <c r="D509" s="154" t="s">
        <v>784</v>
      </c>
      <c r="E509" s="705"/>
      <c r="F509" s="452"/>
      <c r="G509" s="246">
        <v>-1428564</v>
      </c>
      <c r="H509" s="704">
        <v>0</v>
      </c>
      <c r="I509" s="480">
        <f t="shared" si="102"/>
        <v>-1428564</v>
      </c>
      <c r="J509" s="222">
        <f t="shared" si="99"/>
        <v>1</v>
      </c>
      <c r="K509" s="245"/>
      <c r="N509" s="216"/>
      <c r="O509" s="216"/>
      <c r="S509" s="216"/>
      <c r="T509" s="216"/>
      <c r="V509" s="216"/>
      <c r="W509" s="216"/>
    </row>
    <row r="510" spans="1:25" ht="18.75" customHeight="1">
      <c r="A510" s="262">
        <v>264</v>
      </c>
      <c r="B510" s="143"/>
      <c r="C510" s="144">
        <v>8371</v>
      </c>
      <c r="D510" s="147" t="s">
        <v>785</v>
      </c>
      <c r="E510" s="705"/>
      <c r="F510" s="452"/>
      <c r="G510" s="246"/>
      <c r="H510" s="704">
        <v>0</v>
      </c>
      <c r="I510" s="480">
        <f t="shared" si="102"/>
        <v>0</v>
      </c>
      <c r="J510" s="222" t="str">
        <f t="shared" si="99"/>
        <v/>
      </c>
      <c r="K510" s="245"/>
      <c r="N510" s="216"/>
      <c r="O510" s="216"/>
      <c r="S510" s="216"/>
      <c r="T510" s="216"/>
      <c r="V510" s="216"/>
      <c r="W510" s="216"/>
    </row>
    <row r="511" spans="1:25" ht="18.75" customHeight="1">
      <c r="A511" s="262">
        <v>265</v>
      </c>
      <c r="B511" s="136"/>
      <c r="C511" s="168">
        <v>8372</v>
      </c>
      <c r="D511" s="170" t="s">
        <v>786</v>
      </c>
      <c r="E511" s="705"/>
      <c r="F511" s="452"/>
      <c r="G511" s="246"/>
      <c r="H511" s="704">
        <v>0</v>
      </c>
      <c r="I511" s="480">
        <f t="shared" si="102"/>
        <v>0</v>
      </c>
      <c r="J511" s="222" t="str">
        <f t="shared" si="99"/>
        <v/>
      </c>
      <c r="K511" s="245"/>
      <c r="N511" s="216"/>
      <c r="O511" s="216"/>
      <c r="S511" s="216"/>
      <c r="T511" s="216"/>
      <c r="V511" s="216"/>
      <c r="W511" s="216"/>
    </row>
    <row r="512" spans="1:25" ht="18.75" customHeight="1">
      <c r="A512" s="262">
        <v>266</v>
      </c>
      <c r="B512" s="136"/>
      <c r="C512" s="137">
        <v>8381</v>
      </c>
      <c r="D512" s="159" t="s">
        <v>787</v>
      </c>
      <c r="E512" s="705"/>
      <c r="F512" s="452"/>
      <c r="G512" s="246"/>
      <c r="H512" s="704">
        <v>0</v>
      </c>
      <c r="I512" s="480">
        <f t="shared" si="102"/>
        <v>0</v>
      </c>
      <c r="J512" s="222" t="str">
        <f t="shared" si="99"/>
        <v/>
      </c>
      <c r="K512" s="245"/>
      <c r="N512" s="216"/>
      <c r="O512" s="216"/>
      <c r="S512" s="216"/>
      <c r="T512" s="216"/>
      <c r="V512" s="216"/>
      <c r="W512" s="216"/>
    </row>
    <row r="513" spans="1:25" ht="18.75" customHeight="1">
      <c r="A513" s="262">
        <v>267</v>
      </c>
      <c r="B513" s="136"/>
      <c r="C513" s="142">
        <v>8382</v>
      </c>
      <c r="D513" s="154" t="s">
        <v>788</v>
      </c>
      <c r="E513" s="705"/>
      <c r="F513" s="452"/>
      <c r="G513" s="246">
        <v>-1989000</v>
      </c>
      <c r="H513" s="704">
        <v>0</v>
      </c>
      <c r="I513" s="480">
        <f t="shared" si="102"/>
        <v>-1989000</v>
      </c>
      <c r="J513" s="222">
        <f t="shared" si="99"/>
        <v>1</v>
      </c>
      <c r="K513" s="245"/>
      <c r="N513" s="216"/>
      <c r="O513" s="216"/>
      <c r="S513" s="216"/>
      <c r="T513" s="216"/>
      <c r="V513" s="216"/>
      <c r="W513" s="216"/>
    </row>
    <row r="514" spans="1:25" s="248" customFormat="1">
      <c r="A514" s="260">
        <v>295</v>
      </c>
      <c r="B514" s="761">
        <v>8500</v>
      </c>
      <c r="C514" s="937" t="s">
        <v>789</v>
      </c>
      <c r="D514" s="937"/>
      <c r="E514" s="757"/>
      <c r="F514" s="762">
        <f>SUM(F515:F517)</f>
        <v>0</v>
      </c>
      <c r="G514" s="763">
        <f>SUM(G515:G517)</f>
        <v>0</v>
      </c>
      <c r="H514" s="763">
        <f>SUM(H515:H517)</f>
        <v>0</v>
      </c>
      <c r="I514" s="763">
        <f>SUM(I515:I517)</f>
        <v>0</v>
      </c>
      <c r="J514" s="222" t="str">
        <f t="shared" si="99"/>
        <v/>
      </c>
      <c r="K514" s="245"/>
      <c r="L514" s="216"/>
      <c r="M514" s="216"/>
      <c r="N514" s="220"/>
      <c r="O514" s="220"/>
      <c r="P514" s="370"/>
      <c r="Q514" s="216"/>
      <c r="R514" s="216"/>
      <c r="S514" s="220"/>
      <c r="T514" s="220"/>
      <c r="U514" s="216"/>
      <c r="V514" s="220"/>
      <c r="W514" s="220"/>
      <c r="X514" s="216"/>
      <c r="Y514" s="216"/>
    </row>
    <row r="515" spans="1:25">
      <c r="A515" s="261">
        <v>300</v>
      </c>
      <c r="B515" s="136"/>
      <c r="C515" s="144">
        <v>8501</v>
      </c>
      <c r="D515" s="138" t="s">
        <v>790</v>
      </c>
      <c r="E515" s="705"/>
      <c r="F515" s="452"/>
      <c r="G515" s="246"/>
      <c r="H515" s="704">
        <v>0</v>
      </c>
      <c r="I515" s="480">
        <f t="shared" si="102"/>
        <v>0</v>
      </c>
      <c r="J515" s="222" t="str">
        <f t="shared" si="99"/>
        <v/>
      </c>
      <c r="K515" s="245"/>
      <c r="N515" s="216"/>
      <c r="O515" s="216"/>
      <c r="S515" s="216"/>
      <c r="T515" s="216"/>
      <c r="V515" s="216"/>
      <c r="W515" s="216"/>
    </row>
    <row r="516" spans="1:25">
      <c r="A516" s="261">
        <v>305</v>
      </c>
      <c r="B516" s="136"/>
      <c r="C516" s="137">
        <v>8502</v>
      </c>
      <c r="D516" s="139" t="s">
        <v>791</v>
      </c>
      <c r="E516" s="705"/>
      <c r="F516" s="452"/>
      <c r="G516" s="246"/>
      <c r="H516" s="704">
        <v>0</v>
      </c>
      <c r="I516" s="480">
        <f t="shared" si="102"/>
        <v>0</v>
      </c>
      <c r="J516" s="222" t="str">
        <f t="shared" si="99"/>
        <v/>
      </c>
      <c r="K516" s="245"/>
      <c r="N516" s="216"/>
      <c r="O516" s="216"/>
      <c r="S516" s="216"/>
      <c r="T516" s="216"/>
      <c r="V516" s="216"/>
      <c r="W516" s="216"/>
      <c r="Y516" s="248"/>
    </row>
    <row r="517" spans="1:25">
      <c r="A517" s="261">
        <v>310</v>
      </c>
      <c r="B517" s="136"/>
      <c r="C517" s="142">
        <v>8504</v>
      </c>
      <c r="D517" s="154" t="s">
        <v>792</v>
      </c>
      <c r="E517" s="705"/>
      <c r="F517" s="452"/>
      <c r="G517" s="246"/>
      <c r="H517" s="704">
        <v>0</v>
      </c>
      <c r="I517" s="480">
        <f t="shared" si="102"/>
        <v>0</v>
      </c>
      <c r="J517" s="222" t="str">
        <f t="shared" si="99"/>
        <v/>
      </c>
      <c r="K517" s="245"/>
      <c r="N517" s="216"/>
      <c r="O517" s="216"/>
      <c r="S517" s="216"/>
      <c r="T517" s="216"/>
      <c r="V517" s="216"/>
      <c r="W517" s="216"/>
    </row>
    <row r="518" spans="1:25" s="248" customFormat="1">
      <c r="A518" s="260">
        <v>315</v>
      </c>
      <c r="B518" s="761">
        <v>8600</v>
      </c>
      <c r="C518" s="937" t="s">
        <v>793</v>
      </c>
      <c r="D518" s="937"/>
      <c r="E518" s="757"/>
      <c r="F518" s="762">
        <f>SUM(F519:F522)</f>
        <v>0</v>
      </c>
      <c r="G518" s="763">
        <f>SUM(G519:G522)</f>
        <v>0</v>
      </c>
      <c r="H518" s="763">
        <f>SUM(H519:H522)</f>
        <v>0</v>
      </c>
      <c r="I518" s="763">
        <f>SUM(I519:I522)</f>
        <v>0</v>
      </c>
      <c r="J518" s="222" t="str">
        <f t="shared" si="99"/>
        <v/>
      </c>
      <c r="K518" s="245"/>
      <c r="L518" s="216"/>
      <c r="M518" s="216"/>
      <c r="N518" s="220"/>
      <c r="O518" s="220"/>
      <c r="P518" s="370"/>
      <c r="Q518" s="216"/>
      <c r="R518" s="216"/>
      <c r="S518" s="220"/>
      <c r="T518" s="220"/>
      <c r="U518" s="216"/>
      <c r="V518" s="220"/>
      <c r="W518" s="220"/>
      <c r="X518" s="216"/>
      <c r="Y518" s="216"/>
    </row>
    <row r="519" spans="1:25">
      <c r="A519" s="261">
        <v>320</v>
      </c>
      <c r="B519" s="136"/>
      <c r="C519" s="144">
        <v>8611</v>
      </c>
      <c r="D519" s="138" t="s">
        <v>794</v>
      </c>
      <c r="E519" s="705"/>
      <c r="F519" s="452"/>
      <c r="G519" s="246"/>
      <c r="H519" s="704">
        <v>0</v>
      </c>
      <c r="I519" s="480">
        <f t="shared" si="102"/>
        <v>0</v>
      </c>
      <c r="J519" s="222" t="str">
        <f t="shared" si="99"/>
        <v/>
      </c>
      <c r="K519" s="245"/>
      <c r="N519" s="216"/>
      <c r="O519" s="216"/>
      <c r="S519" s="216"/>
      <c r="T519" s="216"/>
      <c r="V519" s="216"/>
      <c r="W519" s="216"/>
    </row>
    <row r="520" spans="1:25">
      <c r="A520" s="261">
        <v>325</v>
      </c>
      <c r="B520" s="136"/>
      <c r="C520" s="164">
        <v>8621</v>
      </c>
      <c r="D520" s="165" t="s">
        <v>795</v>
      </c>
      <c r="E520" s="705"/>
      <c r="F520" s="452"/>
      <c r="G520" s="246"/>
      <c r="H520" s="704">
        <v>0</v>
      </c>
      <c r="I520" s="480">
        <f t="shared" si="102"/>
        <v>0</v>
      </c>
      <c r="J520" s="222" t="str">
        <f t="shared" si="99"/>
        <v/>
      </c>
      <c r="K520" s="245"/>
      <c r="N520" s="216"/>
      <c r="O520" s="216"/>
      <c r="S520" s="216"/>
      <c r="T520" s="216"/>
      <c r="V520" s="216"/>
      <c r="W520" s="216"/>
      <c r="Y520" s="248"/>
    </row>
    <row r="521" spans="1:25">
      <c r="A521" s="261">
        <v>330</v>
      </c>
      <c r="B521" s="136"/>
      <c r="C521" s="137">
        <v>8623</v>
      </c>
      <c r="D521" s="139" t="s">
        <v>796</v>
      </c>
      <c r="E521" s="705"/>
      <c r="F521" s="452"/>
      <c r="G521" s="246"/>
      <c r="H521" s="704">
        <v>0</v>
      </c>
      <c r="I521" s="480">
        <f t="shared" si="102"/>
        <v>0</v>
      </c>
      <c r="J521" s="222" t="str">
        <f t="shared" si="99"/>
        <v/>
      </c>
      <c r="K521" s="245"/>
      <c r="N521" s="216"/>
      <c r="O521" s="216"/>
      <c r="S521" s="216"/>
      <c r="T521" s="216"/>
      <c r="V521" s="216"/>
      <c r="W521" s="216"/>
    </row>
    <row r="522" spans="1:25">
      <c r="A522" s="261">
        <v>340</v>
      </c>
      <c r="B522" s="136"/>
      <c r="C522" s="201">
        <v>8640</v>
      </c>
      <c r="D522" s="202" t="s">
        <v>797</v>
      </c>
      <c r="E522" s="705"/>
      <c r="F522" s="704">
        <v>0</v>
      </c>
      <c r="G522" s="704">
        <v>0</v>
      </c>
      <c r="H522" s="704">
        <v>0</v>
      </c>
      <c r="I522" s="480">
        <f t="shared" si="102"/>
        <v>0</v>
      </c>
      <c r="J522" s="222" t="str">
        <f t="shared" si="99"/>
        <v/>
      </c>
      <c r="K522" s="245"/>
      <c r="N522" s="216"/>
      <c r="O522" s="216"/>
      <c r="S522" s="216"/>
      <c r="T522" s="216"/>
      <c r="V522" s="216"/>
      <c r="W522" s="216"/>
    </row>
    <row r="523" spans="1:25" s="248" customFormat="1" ht="32.25" customHeight="1">
      <c r="A523" s="260">
        <v>295</v>
      </c>
      <c r="B523" s="761">
        <v>8700</v>
      </c>
      <c r="C523" s="948" t="s">
        <v>112</v>
      </c>
      <c r="D523" s="948"/>
      <c r="E523" s="757"/>
      <c r="F523" s="762">
        <f>SUM(F524:F525)</f>
        <v>0</v>
      </c>
      <c r="G523" s="763">
        <f>SUM(G524:G525)</f>
        <v>0</v>
      </c>
      <c r="H523" s="763">
        <f>SUM(H524:H525)</f>
        <v>0</v>
      </c>
      <c r="I523" s="763">
        <f>SUM(I524:I525)</f>
        <v>0</v>
      </c>
      <c r="J523" s="222" t="str">
        <f t="shared" si="99"/>
        <v/>
      </c>
      <c r="K523" s="245"/>
      <c r="L523" s="216"/>
      <c r="M523" s="216"/>
      <c r="N523" s="220"/>
      <c r="O523" s="220"/>
      <c r="P523" s="370"/>
      <c r="Q523" s="216"/>
      <c r="R523" s="216"/>
      <c r="S523" s="220"/>
      <c r="T523" s="220"/>
      <c r="U523" s="216"/>
      <c r="V523" s="220"/>
      <c r="W523" s="220"/>
      <c r="X523" s="216"/>
      <c r="Y523" s="216"/>
    </row>
    <row r="524" spans="1:25">
      <c r="A524" s="261">
        <v>300</v>
      </c>
      <c r="B524" s="136"/>
      <c r="C524" s="144">
        <v>8733</v>
      </c>
      <c r="D524" s="138" t="s">
        <v>332</v>
      </c>
      <c r="E524" s="705"/>
      <c r="F524" s="704">
        <v>0</v>
      </c>
      <c r="G524" s="704">
        <v>0</v>
      </c>
      <c r="H524" s="704">
        <v>0</v>
      </c>
      <c r="I524" s="480">
        <f t="shared" si="102"/>
        <v>0</v>
      </c>
      <c r="J524" s="222" t="str">
        <f t="shared" si="99"/>
        <v/>
      </c>
      <c r="K524" s="245"/>
      <c r="N524" s="216"/>
      <c r="O524" s="216"/>
      <c r="S524" s="216"/>
      <c r="T524" s="216"/>
      <c r="V524" s="216"/>
      <c r="W524" s="216"/>
    </row>
    <row r="525" spans="1:25">
      <c r="A525" s="261">
        <v>310</v>
      </c>
      <c r="B525" s="136"/>
      <c r="C525" s="142">
        <v>8766</v>
      </c>
      <c r="D525" s="154" t="s">
        <v>333</v>
      </c>
      <c r="E525" s="705"/>
      <c r="F525" s="704">
        <v>0</v>
      </c>
      <c r="G525" s="704">
        <v>0</v>
      </c>
      <c r="H525" s="704">
        <v>0</v>
      </c>
      <c r="I525" s="480">
        <f t="shared" si="102"/>
        <v>0</v>
      </c>
      <c r="J525" s="222" t="str">
        <f t="shared" si="99"/>
        <v/>
      </c>
      <c r="K525" s="245"/>
      <c r="N525" s="216"/>
      <c r="O525" s="216"/>
      <c r="S525" s="216"/>
      <c r="T525" s="216"/>
      <c r="V525" s="216"/>
      <c r="W525" s="216"/>
    </row>
    <row r="526" spans="1:25" s="248" customFormat="1" ht="31.5" customHeight="1">
      <c r="A526" s="260">
        <v>355</v>
      </c>
      <c r="B526" s="761">
        <v>8800</v>
      </c>
      <c r="C526" s="954" t="s">
        <v>113</v>
      </c>
      <c r="D526" s="949"/>
      <c r="E526" s="757"/>
      <c r="F526" s="762">
        <f>SUM(F527:F532)</f>
        <v>-53437</v>
      </c>
      <c r="G526" s="763">
        <f>SUM(G527:G532)</f>
        <v>0</v>
      </c>
      <c r="H526" s="763">
        <f>SUM(H527:H532)</f>
        <v>0</v>
      </c>
      <c r="I526" s="763">
        <f>SUM(I527:I532)</f>
        <v>-53437</v>
      </c>
      <c r="J526" s="222">
        <f t="shared" si="99"/>
        <v>1</v>
      </c>
      <c r="K526" s="245"/>
      <c r="L526" s="216"/>
      <c r="M526" s="216"/>
      <c r="N526" s="220"/>
      <c r="O526" s="220"/>
      <c r="P526" s="370"/>
      <c r="Q526" s="216"/>
      <c r="R526" s="216"/>
      <c r="S526" s="220"/>
      <c r="T526" s="220"/>
      <c r="U526" s="216"/>
      <c r="V526" s="220"/>
      <c r="W526" s="220"/>
      <c r="X526" s="216"/>
      <c r="Y526" s="216"/>
    </row>
    <row r="527" spans="1:25">
      <c r="A527" s="261">
        <v>360</v>
      </c>
      <c r="B527" s="136"/>
      <c r="C527" s="144">
        <v>8801</v>
      </c>
      <c r="D527" s="138" t="s">
        <v>337</v>
      </c>
      <c r="E527" s="705"/>
      <c r="F527" s="468"/>
      <c r="G527" s="360"/>
      <c r="H527" s="704">
        <v>0</v>
      </c>
      <c r="I527" s="480">
        <f t="shared" si="102"/>
        <v>0</v>
      </c>
      <c r="J527" s="222" t="str">
        <f t="shared" ref="J527:J590" si="103">(IF($E527&lt;&gt;0,$J$2,IF($I527&lt;&gt;0,$J$2,"")))</f>
        <v/>
      </c>
      <c r="K527" s="245"/>
      <c r="N527" s="216"/>
      <c r="O527" s="216"/>
      <c r="S527" s="216"/>
      <c r="T527" s="216"/>
      <c r="V527" s="216"/>
      <c r="W527" s="216"/>
    </row>
    <row r="528" spans="1:25">
      <c r="A528" s="261">
        <v>365</v>
      </c>
      <c r="B528" s="136"/>
      <c r="C528" s="137">
        <v>8802</v>
      </c>
      <c r="D528" s="139" t="s">
        <v>338</v>
      </c>
      <c r="E528" s="705"/>
      <c r="F528" s="468"/>
      <c r="G528" s="360"/>
      <c r="H528" s="704">
        <v>0</v>
      </c>
      <c r="I528" s="480">
        <f t="shared" si="102"/>
        <v>0</v>
      </c>
      <c r="J528" s="222" t="str">
        <f t="shared" si="103"/>
        <v/>
      </c>
      <c r="K528" s="245"/>
      <c r="N528" s="216"/>
      <c r="O528" s="216"/>
      <c r="S528" s="216"/>
      <c r="T528" s="216"/>
      <c r="V528" s="216"/>
      <c r="W528" s="216"/>
      <c r="Y528" s="248"/>
    </row>
    <row r="529" spans="1:25" ht="31.5">
      <c r="A529" s="261">
        <v>365</v>
      </c>
      <c r="B529" s="136"/>
      <c r="C529" s="137">
        <v>8803</v>
      </c>
      <c r="D529" s="139" t="s">
        <v>1508</v>
      </c>
      <c r="E529" s="705"/>
      <c r="F529" s="468">
        <v>-53437</v>
      </c>
      <c r="G529" s="360"/>
      <c r="H529" s="704">
        <v>0</v>
      </c>
      <c r="I529" s="480">
        <f t="shared" si="102"/>
        <v>-53437</v>
      </c>
      <c r="J529" s="222">
        <f t="shared" si="103"/>
        <v>1</v>
      </c>
      <c r="K529" s="245"/>
      <c r="N529" s="216"/>
      <c r="O529" s="216"/>
      <c r="S529" s="216"/>
      <c r="T529" s="216"/>
      <c r="V529" s="216"/>
      <c r="W529" s="216"/>
      <c r="Y529" s="248"/>
    </row>
    <row r="530" spans="1:25">
      <c r="A530" s="261">
        <v>370</v>
      </c>
      <c r="B530" s="136"/>
      <c r="C530" s="137">
        <v>8804</v>
      </c>
      <c r="D530" s="139" t="s">
        <v>334</v>
      </c>
      <c r="E530" s="705"/>
      <c r="F530" s="468"/>
      <c r="G530" s="360"/>
      <c r="H530" s="704">
        <v>0</v>
      </c>
      <c r="I530" s="480">
        <f t="shared" si="102"/>
        <v>0</v>
      </c>
      <c r="J530" s="222" t="str">
        <f t="shared" si="103"/>
        <v/>
      </c>
      <c r="K530" s="245"/>
      <c r="N530" s="216"/>
      <c r="O530" s="216"/>
      <c r="S530" s="216"/>
      <c r="T530" s="216"/>
      <c r="V530" s="216"/>
      <c r="W530" s="216"/>
    </row>
    <row r="531" spans="1:25">
      <c r="A531" s="261">
        <v>365</v>
      </c>
      <c r="B531" s="136"/>
      <c r="C531" s="137">
        <v>8805</v>
      </c>
      <c r="D531" s="519" t="s">
        <v>335</v>
      </c>
      <c r="E531" s="705"/>
      <c r="F531" s="468"/>
      <c r="G531" s="360"/>
      <c r="H531" s="704">
        <v>0</v>
      </c>
      <c r="I531" s="480">
        <f t="shared" si="102"/>
        <v>0</v>
      </c>
      <c r="J531" s="222" t="str">
        <f t="shared" si="103"/>
        <v/>
      </c>
      <c r="K531" s="245"/>
      <c r="N531" s="216"/>
      <c r="O531" s="216"/>
      <c r="S531" s="216"/>
      <c r="T531" s="216"/>
      <c r="V531" s="216"/>
      <c r="W531" s="216"/>
      <c r="Y531" s="248"/>
    </row>
    <row r="532" spans="1:25">
      <c r="A532" s="261">
        <v>370</v>
      </c>
      <c r="B532" s="136"/>
      <c r="C532" s="142">
        <v>8809</v>
      </c>
      <c r="D532" s="141" t="s">
        <v>336</v>
      </c>
      <c r="E532" s="705"/>
      <c r="F532" s="468"/>
      <c r="G532" s="360"/>
      <c r="H532" s="704">
        <v>0</v>
      </c>
      <c r="I532" s="480">
        <f t="shared" si="102"/>
        <v>0</v>
      </c>
      <c r="J532" s="222" t="str">
        <f t="shared" si="103"/>
        <v/>
      </c>
      <c r="K532" s="245"/>
      <c r="N532" s="216"/>
      <c r="O532" s="216"/>
      <c r="S532" s="216"/>
      <c r="T532" s="216"/>
      <c r="V532" s="216"/>
      <c r="W532" s="216"/>
    </row>
    <row r="533" spans="1:25" s="248" customFormat="1" ht="24" customHeight="1">
      <c r="A533" s="260">
        <v>375</v>
      </c>
      <c r="B533" s="761">
        <v>8900</v>
      </c>
      <c r="C533" s="938" t="s">
        <v>372</v>
      </c>
      <c r="D533" s="936"/>
      <c r="E533" s="757"/>
      <c r="F533" s="762">
        <f>SUM(F534:F536)</f>
        <v>0</v>
      </c>
      <c r="G533" s="763">
        <f>SUM(G534:G536)</f>
        <v>0</v>
      </c>
      <c r="H533" s="763">
        <f>SUM(H534:H536)</f>
        <v>0</v>
      </c>
      <c r="I533" s="763">
        <f>SUM(I534:I536)</f>
        <v>0</v>
      </c>
      <c r="J533" s="222" t="str">
        <f t="shared" si="103"/>
        <v/>
      </c>
      <c r="K533" s="245"/>
      <c r="L533" s="216"/>
      <c r="M533" s="216"/>
      <c r="N533" s="220"/>
      <c r="O533" s="220"/>
      <c r="P533" s="370"/>
      <c r="Q533" s="216"/>
      <c r="R533" s="216"/>
      <c r="S533" s="220"/>
      <c r="T533" s="220"/>
      <c r="U533" s="216"/>
      <c r="V533" s="220"/>
      <c r="W533" s="220"/>
      <c r="X533" s="216"/>
      <c r="Y533" s="216"/>
    </row>
    <row r="534" spans="1:25">
      <c r="A534" s="261">
        <v>380</v>
      </c>
      <c r="B534" s="152"/>
      <c r="C534" s="144">
        <v>8901</v>
      </c>
      <c r="D534" s="138" t="s">
        <v>1509</v>
      </c>
      <c r="E534" s="705"/>
      <c r="F534" s="704">
        <v>0</v>
      </c>
      <c r="G534" s="704">
        <v>0</v>
      </c>
      <c r="H534" s="704">
        <v>0</v>
      </c>
      <c r="I534" s="480">
        <f t="shared" si="102"/>
        <v>0</v>
      </c>
      <c r="J534" s="222" t="str">
        <f t="shared" si="103"/>
        <v/>
      </c>
      <c r="K534" s="245"/>
      <c r="N534" s="216"/>
      <c r="O534" s="216"/>
      <c r="S534" s="216"/>
      <c r="T534" s="216"/>
      <c r="V534" s="216"/>
      <c r="W534" s="216"/>
    </row>
    <row r="535" spans="1:25" ht="31.5">
      <c r="A535" s="261">
        <v>385</v>
      </c>
      <c r="B535" s="152"/>
      <c r="C535" s="137">
        <v>8902</v>
      </c>
      <c r="D535" s="139" t="s">
        <v>1510</v>
      </c>
      <c r="E535" s="705"/>
      <c r="F535" s="704">
        <v>0</v>
      </c>
      <c r="G535" s="704">
        <v>0</v>
      </c>
      <c r="H535" s="704">
        <v>0</v>
      </c>
      <c r="I535" s="480">
        <f t="shared" si="102"/>
        <v>0</v>
      </c>
      <c r="J535" s="222" t="str">
        <f t="shared" si="103"/>
        <v/>
      </c>
      <c r="K535" s="245"/>
      <c r="N535" s="216"/>
      <c r="O535" s="216"/>
      <c r="S535" s="216"/>
      <c r="T535" s="216"/>
      <c r="V535" s="216"/>
      <c r="W535" s="216"/>
      <c r="Y535" s="248"/>
    </row>
    <row r="536" spans="1:25" ht="17.25" customHeight="1">
      <c r="A536" s="261">
        <v>390</v>
      </c>
      <c r="B536" s="152"/>
      <c r="C536" s="142">
        <v>8903</v>
      </c>
      <c r="D536" s="141" t="s">
        <v>1084</v>
      </c>
      <c r="E536" s="705"/>
      <c r="F536" s="704">
        <v>0</v>
      </c>
      <c r="G536" s="704">
        <v>0</v>
      </c>
      <c r="H536" s="704">
        <v>0</v>
      </c>
      <c r="I536" s="480">
        <f t="shared" si="102"/>
        <v>0</v>
      </c>
      <c r="J536" s="222" t="str">
        <f t="shared" si="103"/>
        <v/>
      </c>
      <c r="K536" s="245"/>
      <c r="N536" s="216"/>
      <c r="O536" s="216"/>
      <c r="S536" s="216"/>
      <c r="T536" s="216"/>
      <c r="V536" s="216"/>
      <c r="W536" s="216"/>
    </row>
    <row r="537" spans="1:25" s="248" customFormat="1">
      <c r="A537" s="260">
        <v>395</v>
      </c>
      <c r="B537" s="761">
        <v>9000</v>
      </c>
      <c r="C537" s="939" t="s">
        <v>1744</v>
      </c>
      <c r="D537" s="939"/>
      <c r="E537" s="757"/>
      <c r="F537" s="767"/>
      <c r="G537" s="768"/>
      <c r="H537" s="765"/>
      <c r="I537" s="766">
        <f t="shared" si="102"/>
        <v>0</v>
      </c>
      <c r="J537" s="222" t="str">
        <f t="shared" si="103"/>
        <v/>
      </c>
      <c r="K537" s="245"/>
      <c r="L537" s="216"/>
      <c r="M537" s="216"/>
      <c r="N537" s="220"/>
      <c r="O537" s="220"/>
      <c r="P537" s="370"/>
      <c r="Q537" s="216"/>
      <c r="R537" s="216"/>
      <c r="S537" s="220"/>
      <c r="T537" s="220"/>
      <c r="U537" s="216"/>
      <c r="V537" s="220"/>
      <c r="W537" s="220"/>
      <c r="X537" s="216"/>
      <c r="Y537" s="216"/>
    </row>
    <row r="538" spans="1:25" s="248" customFormat="1" ht="33" customHeight="1">
      <c r="A538" s="260">
        <v>405</v>
      </c>
      <c r="B538" s="761">
        <v>9100</v>
      </c>
      <c r="C538" s="953" t="s">
        <v>1511</v>
      </c>
      <c r="D538" s="953"/>
      <c r="E538" s="757"/>
      <c r="F538" s="762">
        <f>SUM(F539:F542)</f>
        <v>0</v>
      </c>
      <c r="G538" s="763">
        <f>SUM(G539:G542)</f>
        <v>0</v>
      </c>
      <c r="H538" s="763">
        <f>SUM(H539:H542)</f>
        <v>0</v>
      </c>
      <c r="I538" s="763">
        <f>SUM(I539:I542)</f>
        <v>0</v>
      </c>
      <c r="J538" s="222" t="str">
        <f t="shared" si="103"/>
        <v/>
      </c>
      <c r="K538" s="245"/>
      <c r="L538" s="216"/>
      <c r="M538" s="216"/>
      <c r="N538" s="220"/>
      <c r="O538" s="220"/>
      <c r="P538" s="370"/>
      <c r="Q538" s="216"/>
      <c r="R538" s="216"/>
      <c r="S538" s="220"/>
      <c r="T538" s="220"/>
      <c r="U538" s="216"/>
      <c r="V538" s="220"/>
      <c r="W538" s="220"/>
      <c r="X538" s="216"/>
      <c r="Y538" s="216"/>
    </row>
    <row r="539" spans="1:25">
      <c r="A539" s="261">
        <v>410</v>
      </c>
      <c r="B539" s="136"/>
      <c r="C539" s="144">
        <v>9111</v>
      </c>
      <c r="D539" s="147" t="s">
        <v>801</v>
      </c>
      <c r="E539" s="705"/>
      <c r="F539" s="452"/>
      <c r="G539" s="246"/>
      <c r="H539" s="704">
        <v>0</v>
      </c>
      <c r="I539" s="480">
        <f t="shared" si="102"/>
        <v>0</v>
      </c>
      <c r="J539" s="222" t="str">
        <f t="shared" si="103"/>
        <v/>
      </c>
      <c r="K539" s="245"/>
      <c r="N539" s="216"/>
      <c r="O539" s="216"/>
      <c r="S539" s="216"/>
      <c r="T539" s="216"/>
      <c r="V539" s="216"/>
      <c r="W539" s="216"/>
      <c r="Y539" s="248"/>
    </row>
    <row r="540" spans="1:25">
      <c r="A540" s="261">
        <v>415</v>
      </c>
      <c r="B540" s="136"/>
      <c r="C540" s="137">
        <v>9112</v>
      </c>
      <c r="D540" s="159" t="s">
        <v>802</v>
      </c>
      <c r="E540" s="705"/>
      <c r="F540" s="452"/>
      <c r="G540" s="246"/>
      <c r="H540" s="704">
        <v>0</v>
      </c>
      <c r="I540" s="480">
        <f t="shared" si="102"/>
        <v>0</v>
      </c>
      <c r="J540" s="222" t="str">
        <f t="shared" si="103"/>
        <v/>
      </c>
      <c r="K540" s="245"/>
      <c r="N540" s="216"/>
      <c r="O540" s="216"/>
      <c r="S540" s="216"/>
      <c r="T540" s="216"/>
      <c r="V540" s="216"/>
      <c r="W540" s="216"/>
      <c r="Y540" s="248"/>
    </row>
    <row r="541" spans="1:25">
      <c r="A541" s="261">
        <v>420</v>
      </c>
      <c r="B541" s="136"/>
      <c r="C541" s="137">
        <v>9121</v>
      </c>
      <c r="D541" s="159" t="s">
        <v>803</v>
      </c>
      <c r="E541" s="705"/>
      <c r="F541" s="452"/>
      <c r="G541" s="246"/>
      <c r="H541" s="704">
        <v>0</v>
      </c>
      <c r="I541" s="480">
        <f t="shared" si="102"/>
        <v>0</v>
      </c>
      <c r="J541" s="222" t="str">
        <f t="shared" si="103"/>
        <v/>
      </c>
      <c r="K541" s="245"/>
      <c r="N541" s="216"/>
      <c r="O541" s="216"/>
      <c r="S541" s="216"/>
      <c r="T541" s="216"/>
      <c r="V541" s="216"/>
      <c r="W541" s="216"/>
    </row>
    <row r="542" spans="1:25">
      <c r="A542" s="261">
        <v>425</v>
      </c>
      <c r="B542" s="136"/>
      <c r="C542" s="142">
        <v>9122</v>
      </c>
      <c r="D542" s="154" t="s">
        <v>804</v>
      </c>
      <c r="E542" s="705"/>
      <c r="F542" s="452"/>
      <c r="G542" s="246"/>
      <c r="H542" s="704">
        <v>0</v>
      </c>
      <c r="I542" s="480">
        <f t="shared" si="102"/>
        <v>0</v>
      </c>
      <c r="J542" s="222" t="str">
        <f t="shared" si="103"/>
        <v/>
      </c>
      <c r="K542" s="245"/>
      <c r="N542" s="216"/>
      <c r="O542" s="216"/>
      <c r="S542" s="216"/>
      <c r="T542" s="216"/>
      <c r="V542" s="216"/>
      <c r="W542" s="216"/>
    </row>
    <row r="543" spans="1:25" s="248" customFormat="1" ht="31.5" customHeight="1">
      <c r="A543" s="260">
        <v>430</v>
      </c>
      <c r="B543" s="761">
        <v>9200</v>
      </c>
      <c r="C543" s="948" t="s">
        <v>805</v>
      </c>
      <c r="D543" s="949"/>
      <c r="E543" s="757"/>
      <c r="F543" s="762">
        <f>+F544+F545</f>
        <v>0</v>
      </c>
      <c r="G543" s="763">
        <f>+G544+G545</f>
        <v>0</v>
      </c>
      <c r="H543" s="763">
        <f>+H544+H545</f>
        <v>0</v>
      </c>
      <c r="I543" s="763">
        <f>+I544+I545</f>
        <v>0</v>
      </c>
      <c r="J543" s="222" t="str">
        <f t="shared" si="103"/>
        <v/>
      </c>
      <c r="K543" s="245"/>
      <c r="L543" s="216"/>
      <c r="M543" s="216"/>
      <c r="N543" s="220"/>
      <c r="O543" s="220"/>
      <c r="P543" s="370"/>
      <c r="Q543" s="216"/>
      <c r="R543" s="216"/>
      <c r="S543" s="220"/>
      <c r="T543" s="220"/>
      <c r="U543" s="216"/>
      <c r="V543" s="220"/>
      <c r="W543" s="220"/>
      <c r="X543" s="216"/>
      <c r="Y543" s="216"/>
    </row>
    <row r="544" spans="1:25">
      <c r="A544" s="261">
        <v>435</v>
      </c>
      <c r="B544" s="136"/>
      <c r="C544" s="144">
        <v>9201</v>
      </c>
      <c r="D544" s="138" t="s">
        <v>806</v>
      </c>
      <c r="E544" s="705"/>
      <c r="F544" s="704">
        <v>0</v>
      </c>
      <c r="G544" s="704">
        <v>0</v>
      </c>
      <c r="H544" s="704">
        <v>0</v>
      </c>
      <c r="I544" s="480">
        <f t="shared" si="102"/>
        <v>0</v>
      </c>
      <c r="J544" s="222" t="str">
        <f t="shared" si="103"/>
        <v/>
      </c>
      <c r="K544" s="245"/>
      <c r="N544" s="216"/>
      <c r="O544" s="216"/>
      <c r="S544" s="216"/>
      <c r="T544" s="216"/>
      <c r="V544" s="216"/>
      <c r="W544" s="216"/>
    </row>
    <row r="545" spans="1:25">
      <c r="A545" s="276">
        <v>440</v>
      </c>
      <c r="B545" s="136"/>
      <c r="C545" s="142">
        <v>9202</v>
      </c>
      <c r="D545" s="141" t="s">
        <v>807</v>
      </c>
      <c r="E545" s="705"/>
      <c r="F545" s="704">
        <v>0</v>
      </c>
      <c r="G545" s="704">
        <v>0</v>
      </c>
      <c r="H545" s="704">
        <v>0</v>
      </c>
      <c r="I545" s="480">
        <f t="shared" si="102"/>
        <v>0</v>
      </c>
      <c r="J545" s="222" t="str">
        <f t="shared" si="103"/>
        <v/>
      </c>
      <c r="K545" s="245"/>
      <c r="N545" s="216"/>
      <c r="O545" s="216"/>
      <c r="S545" s="216"/>
      <c r="T545" s="216"/>
      <c r="V545" s="216"/>
      <c r="W545" s="216"/>
      <c r="Y545" s="248"/>
    </row>
    <row r="546" spans="1:25" s="248" customFormat="1">
      <c r="A546" s="319">
        <v>445</v>
      </c>
      <c r="B546" s="761">
        <v>9300</v>
      </c>
      <c r="C546" s="937" t="s">
        <v>808</v>
      </c>
      <c r="D546" s="937"/>
      <c r="E546" s="757"/>
      <c r="F546" s="762">
        <f>SUM(F547:F567)</f>
        <v>0</v>
      </c>
      <c r="G546" s="763">
        <f>SUM(G547:G567)</f>
        <v>0</v>
      </c>
      <c r="H546" s="763">
        <f>SUM(H547:H567)</f>
        <v>0</v>
      </c>
      <c r="I546" s="763">
        <f>SUM(I547:I567)</f>
        <v>0</v>
      </c>
      <c r="J546" s="222" t="str">
        <f t="shared" si="103"/>
        <v/>
      </c>
      <c r="K546" s="245"/>
      <c r="L546" s="216"/>
      <c r="M546" s="216"/>
      <c r="N546" s="220"/>
      <c r="O546" s="220"/>
      <c r="P546" s="370"/>
      <c r="Q546" s="216"/>
      <c r="R546" s="216"/>
      <c r="S546" s="220"/>
      <c r="T546" s="220"/>
      <c r="U546" s="216"/>
      <c r="V546" s="220"/>
      <c r="W546" s="220"/>
      <c r="X546" s="216"/>
      <c r="Y546" s="216"/>
    </row>
    <row r="547" spans="1:25">
      <c r="A547" s="276">
        <v>450</v>
      </c>
      <c r="B547" s="136"/>
      <c r="C547" s="144">
        <v>9301</v>
      </c>
      <c r="D547" s="147" t="s">
        <v>1512</v>
      </c>
      <c r="E547" s="705"/>
      <c r="F547" s="468"/>
      <c r="G547" s="360"/>
      <c r="H547" s="704">
        <v>0</v>
      </c>
      <c r="I547" s="480">
        <f t="shared" si="102"/>
        <v>0</v>
      </c>
      <c r="J547" s="222" t="str">
        <f t="shared" si="103"/>
        <v/>
      </c>
      <c r="K547" s="245"/>
      <c r="N547" s="216"/>
      <c r="O547" s="216"/>
      <c r="S547" s="216"/>
      <c r="T547" s="216"/>
      <c r="V547" s="216"/>
      <c r="W547" s="216"/>
    </row>
    <row r="548" spans="1:25" ht="17.25" customHeight="1">
      <c r="A548" s="276">
        <v>450</v>
      </c>
      <c r="B548" s="136"/>
      <c r="C548" s="137">
        <v>9310</v>
      </c>
      <c r="D548" s="520" t="s">
        <v>809</v>
      </c>
      <c r="E548" s="705"/>
      <c r="F548" s="468"/>
      <c r="G548" s="360"/>
      <c r="H548" s="704">
        <v>0</v>
      </c>
      <c r="I548" s="480">
        <f t="shared" si="102"/>
        <v>0</v>
      </c>
      <c r="J548" s="222" t="str">
        <f t="shared" si="103"/>
        <v/>
      </c>
      <c r="K548" s="245"/>
      <c r="N548" s="216"/>
      <c r="O548" s="216"/>
      <c r="S548" s="216"/>
      <c r="T548" s="216"/>
      <c r="V548" s="216"/>
      <c r="W548" s="216"/>
    </row>
    <row r="549" spans="1:25" s="274" customFormat="1">
      <c r="A549" s="376">
        <v>451</v>
      </c>
      <c r="B549" s="136"/>
      <c r="C549" s="203">
        <v>9317</v>
      </c>
      <c r="D549" s="471" t="s">
        <v>1513</v>
      </c>
      <c r="E549" s="705"/>
      <c r="F549" s="468"/>
      <c r="G549" s="360"/>
      <c r="H549" s="704">
        <v>0</v>
      </c>
      <c r="I549" s="480">
        <f t="shared" si="102"/>
        <v>0</v>
      </c>
      <c r="J549" s="222" t="str">
        <f t="shared" si="103"/>
        <v/>
      </c>
      <c r="K549" s="245"/>
      <c r="L549" s="216"/>
      <c r="M549" s="216"/>
      <c r="N549" s="220"/>
      <c r="O549" s="220"/>
      <c r="P549" s="252"/>
      <c r="Q549" s="216"/>
      <c r="R549" s="216"/>
      <c r="S549" s="220"/>
      <c r="T549" s="220"/>
      <c r="U549" s="216"/>
      <c r="V549" s="220"/>
      <c r="W549" s="220"/>
      <c r="X549" s="216"/>
      <c r="Y549" s="248"/>
    </row>
    <row r="550" spans="1:25" s="274" customFormat="1">
      <c r="A550" s="376">
        <v>452</v>
      </c>
      <c r="B550" s="136"/>
      <c r="C550" s="203">
        <v>9318</v>
      </c>
      <c r="D550" s="471" t="s">
        <v>1514</v>
      </c>
      <c r="E550" s="705"/>
      <c r="F550" s="468"/>
      <c r="G550" s="360"/>
      <c r="H550" s="704">
        <v>0</v>
      </c>
      <c r="I550" s="480">
        <f t="shared" si="102"/>
        <v>0</v>
      </c>
      <c r="J550" s="222" t="str">
        <f t="shared" si="103"/>
        <v/>
      </c>
      <c r="K550" s="245"/>
      <c r="L550" s="216"/>
      <c r="M550" s="216"/>
      <c r="N550" s="220"/>
      <c r="O550" s="220"/>
      <c r="P550" s="252"/>
      <c r="Q550" s="216"/>
      <c r="R550" s="216"/>
      <c r="S550" s="220"/>
      <c r="T550" s="220"/>
      <c r="U550" s="216"/>
      <c r="V550" s="220"/>
      <c r="W550" s="220"/>
      <c r="X550" s="216"/>
      <c r="Y550" s="216"/>
    </row>
    <row r="551" spans="1:25" ht="31.5">
      <c r="A551" s="358">
        <v>456</v>
      </c>
      <c r="B551" s="136"/>
      <c r="C551" s="137">
        <v>9321</v>
      </c>
      <c r="D551" s="156" t="s">
        <v>810</v>
      </c>
      <c r="E551" s="705"/>
      <c r="F551" s="704">
        <v>0</v>
      </c>
      <c r="G551" s="704">
        <v>0</v>
      </c>
      <c r="H551" s="704">
        <v>0</v>
      </c>
      <c r="I551" s="480">
        <f t="shared" si="102"/>
        <v>0</v>
      </c>
      <c r="J551" s="222" t="str">
        <f t="shared" si="103"/>
        <v/>
      </c>
      <c r="K551" s="245"/>
      <c r="N551" s="216"/>
      <c r="O551" s="216"/>
      <c r="S551" s="216"/>
      <c r="T551" s="216"/>
      <c r="V551" s="216"/>
      <c r="W551" s="216"/>
      <c r="Y551" s="274"/>
    </row>
    <row r="552" spans="1:25" ht="31.5">
      <c r="A552" s="358">
        <v>457</v>
      </c>
      <c r="B552" s="136"/>
      <c r="C552" s="137">
        <v>9322</v>
      </c>
      <c r="D552" s="156" t="s">
        <v>1526</v>
      </c>
      <c r="E552" s="705"/>
      <c r="F552" s="704">
        <v>0</v>
      </c>
      <c r="G552" s="704">
        <v>0</v>
      </c>
      <c r="H552" s="704">
        <v>0</v>
      </c>
      <c r="I552" s="480">
        <f t="shared" si="102"/>
        <v>0</v>
      </c>
      <c r="J552" s="222" t="str">
        <f t="shared" si="103"/>
        <v/>
      </c>
      <c r="K552" s="245"/>
      <c r="N552" s="216"/>
      <c r="O552" s="216"/>
      <c r="S552" s="216"/>
      <c r="T552" s="216"/>
      <c r="V552" s="216"/>
      <c r="W552" s="216"/>
      <c r="Y552" s="274"/>
    </row>
    <row r="553" spans="1:25" ht="31.5">
      <c r="A553" s="358">
        <v>458</v>
      </c>
      <c r="B553" s="136"/>
      <c r="C553" s="137">
        <v>9323</v>
      </c>
      <c r="D553" s="156" t="s">
        <v>1527</v>
      </c>
      <c r="E553" s="705"/>
      <c r="F553" s="704">
        <v>0</v>
      </c>
      <c r="G553" s="704">
        <v>0</v>
      </c>
      <c r="H553" s="704">
        <v>0</v>
      </c>
      <c r="I553" s="480">
        <f t="shared" si="102"/>
        <v>0</v>
      </c>
      <c r="J553" s="222" t="str">
        <f t="shared" si="103"/>
        <v/>
      </c>
      <c r="K553" s="245"/>
      <c r="N553" s="216"/>
      <c r="O553" s="216"/>
      <c r="S553" s="216"/>
      <c r="T553" s="216"/>
      <c r="V553" s="216"/>
      <c r="W553" s="216"/>
    </row>
    <row r="554" spans="1:25" ht="31.5">
      <c r="A554" s="358">
        <v>459</v>
      </c>
      <c r="B554" s="136"/>
      <c r="C554" s="137">
        <v>9324</v>
      </c>
      <c r="D554" s="156" t="s">
        <v>1528</v>
      </c>
      <c r="E554" s="705"/>
      <c r="F554" s="704">
        <v>0</v>
      </c>
      <c r="G554" s="704">
        <v>0</v>
      </c>
      <c r="H554" s="704">
        <v>0</v>
      </c>
      <c r="I554" s="480">
        <f t="shared" si="102"/>
        <v>0</v>
      </c>
      <c r="J554" s="222" t="str">
        <f t="shared" si="103"/>
        <v/>
      </c>
      <c r="K554" s="245"/>
      <c r="N554" s="216"/>
      <c r="O554" s="216"/>
      <c r="S554" s="216"/>
      <c r="T554" s="216"/>
      <c r="V554" s="216"/>
      <c r="W554" s="216"/>
    </row>
    <row r="555" spans="1:25">
      <c r="A555" s="358">
        <v>460</v>
      </c>
      <c r="B555" s="136"/>
      <c r="C555" s="137">
        <v>9325</v>
      </c>
      <c r="D555" s="156" t="s">
        <v>1529</v>
      </c>
      <c r="E555" s="705"/>
      <c r="F555" s="704">
        <v>0</v>
      </c>
      <c r="G555" s="704">
        <v>0</v>
      </c>
      <c r="H555" s="704">
        <v>0</v>
      </c>
      <c r="I555" s="480">
        <f t="shared" si="102"/>
        <v>0</v>
      </c>
      <c r="J555" s="222" t="str">
        <f t="shared" si="103"/>
        <v/>
      </c>
      <c r="K555" s="245"/>
      <c r="N555" s="216"/>
      <c r="O555" s="216"/>
      <c r="S555" s="216"/>
      <c r="T555" s="216"/>
      <c r="V555" s="216"/>
      <c r="W555" s="216"/>
    </row>
    <row r="556" spans="1:25">
      <c r="A556" s="358">
        <v>461</v>
      </c>
      <c r="B556" s="136"/>
      <c r="C556" s="137">
        <v>9326</v>
      </c>
      <c r="D556" s="156" t="s">
        <v>1530</v>
      </c>
      <c r="E556" s="705"/>
      <c r="F556" s="704">
        <v>0</v>
      </c>
      <c r="G556" s="704">
        <v>0</v>
      </c>
      <c r="H556" s="704">
        <v>0</v>
      </c>
      <c r="I556" s="480">
        <f t="shared" si="102"/>
        <v>0</v>
      </c>
      <c r="J556" s="222" t="str">
        <f t="shared" si="103"/>
        <v/>
      </c>
      <c r="K556" s="245"/>
      <c r="N556" s="216"/>
      <c r="O556" s="216"/>
      <c r="S556" s="216"/>
      <c r="T556" s="216"/>
      <c r="V556" s="216"/>
      <c r="W556" s="216"/>
    </row>
    <row r="557" spans="1:25" ht="30.75" customHeight="1">
      <c r="A557" s="276"/>
      <c r="B557" s="136"/>
      <c r="C557" s="137">
        <v>9327</v>
      </c>
      <c r="D557" s="156" t="s">
        <v>1531</v>
      </c>
      <c r="E557" s="705"/>
      <c r="F557" s="704">
        <v>0</v>
      </c>
      <c r="G557" s="704">
        <v>0</v>
      </c>
      <c r="H557" s="704">
        <v>0</v>
      </c>
      <c r="I557" s="480">
        <f t="shared" si="102"/>
        <v>0</v>
      </c>
      <c r="J557" s="222" t="str">
        <f t="shared" si="103"/>
        <v/>
      </c>
      <c r="K557" s="245"/>
      <c r="N557" s="216"/>
      <c r="O557" s="216"/>
      <c r="S557" s="216"/>
      <c r="T557" s="216"/>
      <c r="V557" s="216"/>
      <c r="W557" s="216"/>
    </row>
    <row r="558" spans="1:25">
      <c r="A558" s="276"/>
      <c r="B558" s="136"/>
      <c r="C558" s="137">
        <v>9328</v>
      </c>
      <c r="D558" s="156" t="s">
        <v>1532</v>
      </c>
      <c r="E558" s="705"/>
      <c r="F558" s="704">
        <v>0</v>
      </c>
      <c r="G558" s="704">
        <v>0</v>
      </c>
      <c r="H558" s="704">
        <v>0</v>
      </c>
      <c r="I558" s="480">
        <f t="shared" si="102"/>
        <v>0</v>
      </c>
      <c r="J558" s="222" t="str">
        <f t="shared" si="103"/>
        <v/>
      </c>
      <c r="K558" s="245"/>
      <c r="N558" s="216"/>
      <c r="O558" s="216"/>
      <c r="S558" s="216"/>
      <c r="T558" s="216"/>
      <c r="V558" s="216"/>
      <c r="W558" s="216"/>
    </row>
    <row r="559" spans="1:25" ht="31.5">
      <c r="A559" s="358">
        <v>462</v>
      </c>
      <c r="B559" s="136"/>
      <c r="C559" s="137">
        <v>9330</v>
      </c>
      <c r="D559" s="139" t="s">
        <v>1533</v>
      </c>
      <c r="E559" s="705"/>
      <c r="F559" s="468"/>
      <c r="G559" s="360"/>
      <c r="H559" s="704">
        <v>0</v>
      </c>
      <c r="I559" s="480">
        <f t="shared" si="102"/>
        <v>0</v>
      </c>
      <c r="J559" s="222" t="str">
        <f t="shared" si="103"/>
        <v/>
      </c>
      <c r="K559" s="245"/>
      <c r="N559" s="216"/>
      <c r="O559" s="216"/>
      <c r="S559" s="216"/>
      <c r="T559" s="216"/>
      <c r="V559" s="216"/>
      <c r="W559" s="216"/>
    </row>
    <row r="560" spans="1:25" ht="31.5">
      <c r="A560" s="276"/>
      <c r="B560" s="136"/>
      <c r="C560" s="137">
        <v>9336</v>
      </c>
      <c r="D560" s="156" t="s">
        <v>1515</v>
      </c>
      <c r="E560" s="705"/>
      <c r="F560" s="468"/>
      <c r="G560" s="360"/>
      <c r="H560" s="704">
        <v>0</v>
      </c>
      <c r="I560" s="480">
        <f t="shared" si="102"/>
        <v>0</v>
      </c>
      <c r="J560" s="222" t="str">
        <f t="shared" si="103"/>
        <v/>
      </c>
      <c r="K560" s="245"/>
      <c r="N560" s="216"/>
      <c r="O560" s="216"/>
      <c r="S560" s="216"/>
      <c r="T560" s="216"/>
      <c r="V560" s="216"/>
      <c r="W560" s="216"/>
    </row>
    <row r="561" spans="1:25" ht="31.5">
      <c r="A561" s="358">
        <v>462</v>
      </c>
      <c r="B561" s="136"/>
      <c r="C561" s="137">
        <v>9337</v>
      </c>
      <c r="D561" s="139" t="s">
        <v>1516</v>
      </c>
      <c r="E561" s="705"/>
      <c r="F561" s="468"/>
      <c r="G561" s="360"/>
      <c r="H561" s="704">
        <v>0</v>
      </c>
      <c r="I561" s="480">
        <f t="shared" si="102"/>
        <v>0</v>
      </c>
      <c r="J561" s="222" t="str">
        <f t="shared" si="103"/>
        <v/>
      </c>
      <c r="K561" s="245"/>
      <c r="N561" s="216"/>
      <c r="O561" s="216"/>
      <c r="S561" s="216"/>
      <c r="T561" s="216"/>
      <c r="V561" s="216"/>
      <c r="W561" s="216"/>
    </row>
    <row r="562" spans="1:25">
      <c r="A562" s="276"/>
      <c r="B562" s="136"/>
      <c r="C562" s="137">
        <v>9338</v>
      </c>
      <c r="D562" s="156" t="s">
        <v>1085</v>
      </c>
      <c r="E562" s="705"/>
      <c r="F562" s="468"/>
      <c r="G562" s="360"/>
      <c r="H562" s="704">
        <v>0</v>
      </c>
      <c r="I562" s="480">
        <f t="shared" si="102"/>
        <v>0</v>
      </c>
      <c r="J562" s="222" t="str">
        <f t="shared" si="103"/>
        <v/>
      </c>
      <c r="K562" s="245"/>
      <c r="N562" s="216"/>
      <c r="O562" s="216"/>
      <c r="S562" s="216"/>
      <c r="T562" s="216"/>
      <c r="V562" s="216"/>
      <c r="W562" s="216"/>
    </row>
    <row r="563" spans="1:25">
      <c r="A563" s="358">
        <v>462</v>
      </c>
      <c r="B563" s="136"/>
      <c r="C563" s="137">
        <v>9339</v>
      </c>
      <c r="D563" s="139" t="s">
        <v>1086</v>
      </c>
      <c r="E563" s="705"/>
      <c r="F563" s="468"/>
      <c r="G563" s="360"/>
      <c r="H563" s="704">
        <v>0</v>
      </c>
      <c r="I563" s="480">
        <f t="shared" si="102"/>
        <v>0</v>
      </c>
      <c r="J563" s="222" t="str">
        <f t="shared" si="103"/>
        <v/>
      </c>
      <c r="K563" s="245"/>
      <c r="N563" s="216"/>
      <c r="O563" s="216"/>
      <c r="S563" s="216"/>
      <c r="T563" s="216"/>
      <c r="V563" s="216"/>
      <c r="W563" s="216"/>
    </row>
    <row r="564" spans="1:25">
      <c r="A564" s="276"/>
      <c r="B564" s="136"/>
      <c r="C564" s="137">
        <v>9355</v>
      </c>
      <c r="D564" s="156" t="s">
        <v>1517</v>
      </c>
      <c r="E564" s="705"/>
      <c r="F564" s="704">
        <v>0</v>
      </c>
      <c r="G564" s="704">
        <v>0</v>
      </c>
      <c r="H564" s="704">
        <v>0</v>
      </c>
      <c r="I564" s="480">
        <f t="shared" si="102"/>
        <v>0</v>
      </c>
      <c r="J564" s="222" t="str">
        <f t="shared" si="103"/>
        <v/>
      </c>
      <c r="K564" s="245"/>
      <c r="N564" s="216"/>
      <c r="O564" s="216"/>
      <c r="S564" s="216"/>
      <c r="T564" s="216"/>
      <c r="V564" s="216"/>
      <c r="W564" s="216"/>
    </row>
    <row r="565" spans="1:25">
      <c r="A565" s="358">
        <v>462</v>
      </c>
      <c r="B565" s="136"/>
      <c r="C565" s="137">
        <v>9356</v>
      </c>
      <c r="D565" s="139" t="s">
        <v>1518</v>
      </c>
      <c r="E565" s="705"/>
      <c r="F565" s="704">
        <v>0</v>
      </c>
      <c r="G565" s="704">
        <v>0</v>
      </c>
      <c r="H565" s="704">
        <v>0</v>
      </c>
      <c r="I565" s="480">
        <f t="shared" si="102"/>
        <v>0</v>
      </c>
      <c r="J565" s="222" t="str">
        <f t="shared" si="103"/>
        <v/>
      </c>
      <c r="K565" s="245"/>
      <c r="N565" s="216"/>
      <c r="O565" s="216"/>
      <c r="S565" s="216"/>
      <c r="T565" s="216"/>
      <c r="V565" s="216"/>
      <c r="W565" s="216"/>
    </row>
    <row r="566" spans="1:25">
      <c r="A566" s="358">
        <v>462</v>
      </c>
      <c r="B566" s="136"/>
      <c r="C566" s="137">
        <v>9395</v>
      </c>
      <c r="D566" s="139" t="s">
        <v>1519</v>
      </c>
      <c r="E566" s="705"/>
      <c r="F566" s="468"/>
      <c r="G566" s="360"/>
      <c r="H566" s="704">
        <v>0</v>
      </c>
      <c r="I566" s="480">
        <f t="shared" si="102"/>
        <v>0</v>
      </c>
      <c r="J566" s="222" t="str">
        <f t="shared" si="103"/>
        <v/>
      </c>
      <c r="K566" s="245"/>
      <c r="N566" s="216"/>
      <c r="O566" s="216"/>
      <c r="S566" s="216"/>
      <c r="T566" s="216"/>
      <c r="V566" s="216"/>
      <c r="W566" s="216"/>
    </row>
    <row r="567" spans="1:25">
      <c r="A567" s="276">
        <v>465</v>
      </c>
      <c r="B567" s="136"/>
      <c r="C567" s="142">
        <v>9396</v>
      </c>
      <c r="D567" s="154" t="s">
        <v>1520</v>
      </c>
      <c r="E567" s="705"/>
      <c r="F567" s="468"/>
      <c r="G567" s="360"/>
      <c r="H567" s="704">
        <v>0</v>
      </c>
      <c r="I567" s="480">
        <f t="shared" si="102"/>
        <v>0</v>
      </c>
      <c r="J567" s="222" t="str">
        <f t="shared" si="103"/>
        <v/>
      </c>
      <c r="K567" s="245"/>
      <c r="N567" s="216"/>
      <c r="O567" s="216"/>
      <c r="S567" s="216"/>
      <c r="T567" s="216"/>
      <c r="V567" s="216"/>
      <c r="W567" s="216"/>
    </row>
    <row r="568" spans="1:25" s="248" customFormat="1" ht="31.5" customHeight="1">
      <c r="A568" s="319">
        <v>470</v>
      </c>
      <c r="B568" s="761">
        <v>9500</v>
      </c>
      <c r="C568" s="948" t="s">
        <v>1534</v>
      </c>
      <c r="D568" s="948"/>
      <c r="E568" s="757"/>
      <c r="F568" s="762">
        <f>SUM(F569:F587)</f>
        <v>471579</v>
      </c>
      <c r="G568" s="763">
        <f>SUM(G569:G587)</f>
        <v>7893134</v>
      </c>
      <c r="H568" s="763">
        <f>SUM(H569:H587)</f>
        <v>0</v>
      </c>
      <c r="I568" s="763">
        <f>SUM(I569:I587)</f>
        <v>8364713</v>
      </c>
      <c r="J568" s="222">
        <f t="shared" si="103"/>
        <v>1</v>
      </c>
      <c r="K568" s="245"/>
      <c r="L568" s="216"/>
      <c r="M568" s="216"/>
      <c r="N568" s="220"/>
      <c r="O568" s="220"/>
      <c r="P568" s="370"/>
      <c r="Q568" s="216"/>
      <c r="R568" s="216"/>
      <c r="S568" s="220"/>
      <c r="T568" s="220"/>
      <c r="U568" s="216"/>
      <c r="V568" s="220"/>
      <c r="W568" s="220"/>
      <c r="X568" s="216"/>
      <c r="Y568" s="216"/>
    </row>
    <row r="569" spans="1:25">
      <c r="A569" s="276">
        <v>475</v>
      </c>
      <c r="B569" s="136"/>
      <c r="C569" s="144">
        <v>9501</v>
      </c>
      <c r="D569" s="147" t="s">
        <v>1535</v>
      </c>
      <c r="E569" s="705"/>
      <c r="F569" s="452">
        <v>471579</v>
      </c>
      <c r="G569" s="246">
        <v>1119456</v>
      </c>
      <c r="H569" s="704">
        <v>0</v>
      </c>
      <c r="I569" s="480">
        <f t="shared" si="102"/>
        <v>1591035</v>
      </c>
      <c r="J569" s="222">
        <f t="shared" si="103"/>
        <v>1</v>
      </c>
      <c r="K569" s="245"/>
      <c r="N569" s="216"/>
      <c r="O569" s="216"/>
      <c r="S569" s="216"/>
      <c r="T569" s="216"/>
      <c r="V569" s="216"/>
      <c r="W569" s="216"/>
    </row>
    <row r="570" spans="1:25" ht="18" customHeight="1">
      <c r="A570" s="276">
        <v>480</v>
      </c>
      <c r="B570" s="136"/>
      <c r="C570" s="137">
        <v>9502</v>
      </c>
      <c r="D570" s="159" t="s">
        <v>1536</v>
      </c>
      <c r="E570" s="705"/>
      <c r="F570" s="452"/>
      <c r="G570" s="246">
        <v>178448</v>
      </c>
      <c r="H570" s="704">
        <v>0</v>
      </c>
      <c r="I570" s="480">
        <f t="shared" ref="I570:I587" si="104">F570+G570+H570</f>
        <v>178448</v>
      </c>
      <c r="J570" s="222">
        <f t="shared" si="103"/>
        <v>1</v>
      </c>
      <c r="K570" s="245"/>
      <c r="N570" s="216"/>
      <c r="O570" s="216"/>
      <c r="S570" s="216"/>
      <c r="T570" s="216"/>
      <c r="V570" s="216"/>
      <c r="W570" s="216"/>
      <c r="Y570" s="248"/>
    </row>
    <row r="571" spans="1:25">
      <c r="A571" s="276">
        <v>485</v>
      </c>
      <c r="B571" s="136"/>
      <c r="C571" s="137">
        <v>9503</v>
      </c>
      <c r="D571" s="159" t="s">
        <v>1723</v>
      </c>
      <c r="E571" s="705"/>
      <c r="F571" s="452"/>
      <c r="G571" s="246">
        <v>6384000</v>
      </c>
      <c r="H571" s="704">
        <v>0</v>
      </c>
      <c r="I571" s="480">
        <f t="shared" si="104"/>
        <v>6384000</v>
      </c>
      <c r="J571" s="222">
        <f t="shared" si="103"/>
        <v>1</v>
      </c>
      <c r="K571" s="245"/>
      <c r="N571" s="216"/>
      <c r="O571" s="216"/>
      <c r="S571" s="216"/>
      <c r="T571" s="216"/>
      <c r="V571" s="216"/>
      <c r="W571" s="216"/>
    </row>
    <row r="572" spans="1:25">
      <c r="A572" s="276">
        <v>490</v>
      </c>
      <c r="B572" s="136"/>
      <c r="C572" s="137">
        <v>9504</v>
      </c>
      <c r="D572" s="159" t="s">
        <v>1724</v>
      </c>
      <c r="E572" s="705"/>
      <c r="F572" s="452"/>
      <c r="G572" s="246">
        <v>211230</v>
      </c>
      <c r="H572" s="704">
        <v>0</v>
      </c>
      <c r="I572" s="480">
        <f t="shared" si="104"/>
        <v>211230</v>
      </c>
      <c r="J572" s="222">
        <f t="shared" si="103"/>
        <v>1</v>
      </c>
      <c r="K572" s="245"/>
      <c r="N572" s="216"/>
      <c r="O572" s="216"/>
      <c r="S572" s="216"/>
      <c r="T572" s="216"/>
      <c r="V572" s="216"/>
      <c r="W572" s="216"/>
    </row>
    <row r="573" spans="1:25">
      <c r="A573" s="276">
        <v>495</v>
      </c>
      <c r="B573" s="136"/>
      <c r="C573" s="137">
        <v>9505</v>
      </c>
      <c r="D573" s="159" t="s">
        <v>1537</v>
      </c>
      <c r="E573" s="705"/>
      <c r="F573" s="452"/>
      <c r="G573" s="246"/>
      <c r="H573" s="704">
        <v>0</v>
      </c>
      <c r="I573" s="480">
        <f t="shared" si="104"/>
        <v>0</v>
      </c>
      <c r="J573" s="222" t="str">
        <f t="shared" si="103"/>
        <v/>
      </c>
      <c r="K573" s="245"/>
      <c r="N573" s="216"/>
      <c r="O573" s="216"/>
      <c r="S573" s="216"/>
      <c r="T573" s="216"/>
      <c r="V573" s="216"/>
      <c r="W573" s="216"/>
    </row>
    <row r="574" spans="1:25">
      <c r="A574" s="276">
        <v>500</v>
      </c>
      <c r="B574" s="136"/>
      <c r="C574" s="137">
        <v>9506</v>
      </c>
      <c r="D574" s="159" t="s">
        <v>1538</v>
      </c>
      <c r="E574" s="705"/>
      <c r="F574" s="452"/>
      <c r="G574" s="246"/>
      <c r="H574" s="704">
        <v>0</v>
      </c>
      <c r="I574" s="480">
        <f t="shared" si="104"/>
        <v>0</v>
      </c>
      <c r="J574" s="222" t="str">
        <f t="shared" si="103"/>
        <v/>
      </c>
      <c r="K574" s="245"/>
      <c r="N574" s="216"/>
      <c r="O574" s="216"/>
      <c r="S574" s="216"/>
      <c r="T574" s="216"/>
      <c r="V574" s="216"/>
      <c r="W574" s="216"/>
    </row>
    <row r="575" spans="1:25">
      <c r="A575" s="276">
        <v>505</v>
      </c>
      <c r="B575" s="136"/>
      <c r="C575" s="137">
        <v>9507</v>
      </c>
      <c r="D575" s="159" t="s">
        <v>1539</v>
      </c>
      <c r="E575" s="705"/>
      <c r="F575" s="452"/>
      <c r="G575" s="246"/>
      <c r="H575" s="704">
        <v>0</v>
      </c>
      <c r="I575" s="480">
        <f t="shared" si="104"/>
        <v>0</v>
      </c>
      <c r="J575" s="222" t="str">
        <f t="shared" si="103"/>
        <v/>
      </c>
      <c r="K575" s="245"/>
      <c r="N575" s="216"/>
      <c r="O575" s="216"/>
      <c r="S575" s="216"/>
      <c r="T575" s="216"/>
      <c r="V575" s="216"/>
      <c r="W575" s="216"/>
    </row>
    <row r="576" spans="1:25">
      <c r="A576" s="276">
        <v>510</v>
      </c>
      <c r="B576" s="136"/>
      <c r="C576" s="137">
        <v>9508</v>
      </c>
      <c r="D576" s="159" t="s">
        <v>1540</v>
      </c>
      <c r="E576" s="705"/>
      <c r="F576" s="452"/>
      <c r="G576" s="246"/>
      <c r="H576" s="704">
        <v>0</v>
      </c>
      <c r="I576" s="480">
        <f t="shared" si="104"/>
        <v>0</v>
      </c>
      <c r="J576" s="222" t="str">
        <f t="shared" si="103"/>
        <v/>
      </c>
      <c r="K576" s="245"/>
      <c r="N576" s="216"/>
      <c r="O576" s="216"/>
      <c r="S576" s="216"/>
      <c r="T576" s="216"/>
      <c r="V576" s="216"/>
      <c r="W576" s="216"/>
    </row>
    <row r="577" spans="1:25">
      <c r="A577" s="276">
        <v>515</v>
      </c>
      <c r="B577" s="136"/>
      <c r="C577" s="137">
        <v>9509</v>
      </c>
      <c r="D577" s="159" t="s">
        <v>1725</v>
      </c>
      <c r="E577" s="705"/>
      <c r="F577" s="452"/>
      <c r="G577" s="246"/>
      <c r="H577" s="704">
        <v>0</v>
      </c>
      <c r="I577" s="480">
        <f t="shared" si="104"/>
        <v>0</v>
      </c>
      <c r="J577" s="222" t="str">
        <f t="shared" si="103"/>
        <v/>
      </c>
      <c r="K577" s="245"/>
      <c r="N577" s="216"/>
      <c r="O577" s="216"/>
      <c r="S577" s="216"/>
      <c r="T577" s="216"/>
      <c r="V577" s="216"/>
      <c r="W577" s="216"/>
    </row>
    <row r="578" spans="1:25">
      <c r="A578" s="276">
        <v>520</v>
      </c>
      <c r="B578" s="136"/>
      <c r="C578" s="137">
        <v>9510</v>
      </c>
      <c r="D578" s="159" t="s">
        <v>1726</v>
      </c>
      <c r="E578" s="705"/>
      <c r="F578" s="452"/>
      <c r="G578" s="246"/>
      <c r="H578" s="704">
        <v>0</v>
      </c>
      <c r="I578" s="480">
        <f t="shared" si="104"/>
        <v>0</v>
      </c>
      <c r="J578" s="222" t="str">
        <f t="shared" si="103"/>
        <v/>
      </c>
      <c r="K578" s="245"/>
      <c r="N578" s="216"/>
      <c r="O578" s="216"/>
      <c r="S578" s="216"/>
      <c r="T578" s="216"/>
      <c r="V578" s="216"/>
      <c r="W578" s="216"/>
    </row>
    <row r="579" spans="1:25">
      <c r="A579" s="276">
        <v>525</v>
      </c>
      <c r="B579" s="136"/>
      <c r="C579" s="137">
        <v>9511</v>
      </c>
      <c r="D579" s="159" t="s">
        <v>1541</v>
      </c>
      <c r="E579" s="705"/>
      <c r="F579" s="452"/>
      <c r="G579" s="246"/>
      <c r="H579" s="704">
        <v>0</v>
      </c>
      <c r="I579" s="480">
        <f t="shared" si="104"/>
        <v>0</v>
      </c>
      <c r="J579" s="222" t="str">
        <f t="shared" si="103"/>
        <v/>
      </c>
      <c r="K579" s="245"/>
      <c r="N579" s="216"/>
      <c r="O579" s="216"/>
      <c r="S579" s="216"/>
      <c r="T579" s="216"/>
      <c r="V579" s="216"/>
      <c r="W579" s="216"/>
    </row>
    <row r="580" spans="1:25">
      <c r="A580" s="276">
        <v>530</v>
      </c>
      <c r="B580" s="136"/>
      <c r="C580" s="137">
        <v>9512</v>
      </c>
      <c r="D580" s="159" t="s">
        <v>1542</v>
      </c>
      <c r="E580" s="705"/>
      <c r="F580" s="452"/>
      <c r="G580" s="246"/>
      <c r="H580" s="704">
        <v>0</v>
      </c>
      <c r="I580" s="480">
        <f t="shared" si="104"/>
        <v>0</v>
      </c>
      <c r="J580" s="222" t="str">
        <f t="shared" si="103"/>
        <v/>
      </c>
      <c r="K580" s="245"/>
      <c r="N580" s="216"/>
      <c r="O580" s="216"/>
      <c r="S580" s="216"/>
      <c r="T580" s="216"/>
      <c r="V580" s="216"/>
      <c r="W580" s="216"/>
    </row>
    <row r="581" spans="1:25">
      <c r="A581" s="276">
        <v>535</v>
      </c>
      <c r="B581" s="136"/>
      <c r="C581" s="137">
        <v>9513</v>
      </c>
      <c r="D581" s="139" t="s">
        <v>1543</v>
      </c>
      <c r="E581" s="705"/>
      <c r="F581" s="468"/>
      <c r="G581" s="360"/>
      <c r="H581" s="704">
        <v>0</v>
      </c>
      <c r="I581" s="480">
        <f t="shared" si="104"/>
        <v>0</v>
      </c>
      <c r="J581" s="222" t="str">
        <f t="shared" si="103"/>
        <v/>
      </c>
      <c r="K581" s="245"/>
      <c r="N581" s="216"/>
      <c r="O581" s="216"/>
      <c r="S581" s="216"/>
      <c r="T581" s="216"/>
      <c r="V581" s="216"/>
      <c r="W581" s="216"/>
    </row>
    <row r="582" spans="1:25" ht="31.5">
      <c r="A582" s="276">
        <v>540</v>
      </c>
      <c r="B582" s="136"/>
      <c r="C582" s="204">
        <v>9514</v>
      </c>
      <c r="D582" s="205" t="s">
        <v>1544</v>
      </c>
      <c r="E582" s="705"/>
      <c r="F582" s="468"/>
      <c r="G582" s="360"/>
      <c r="H582" s="704">
        <v>0</v>
      </c>
      <c r="I582" s="480">
        <f t="shared" si="104"/>
        <v>0</v>
      </c>
      <c r="J582" s="222" t="str">
        <f t="shared" si="103"/>
        <v/>
      </c>
      <c r="K582" s="245"/>
      <c r="N582" s="216"/>
      <c r="O582" s="216"/>
      <c r="S582" s="216"/>
      <c r="T582" s="216"/>
      <c r="V582" s="216"/>
      <c r="W582" s="216"/>
    </row>
    <row r="583" spans="1:25" ht="31.5">
      <c r="A583" s="276">
        <v>545</v>
      </c>
      <c r="B583" s="136"/>
      <c r="C583" s="137">
        <v>9521</v>
      </c>
      <c r="D583" s="159" t="s">
        <v>1545</v>
      </c>
      <c r="E583" s="705"/>
      <c r="F583" s="452"/>
      <c r="G583" s="246"/>
      <c r="H583" s="704">
        <v>0</v>
      </c>
      <c r="I583" s="480">
        <f t="shared" si="104"/>
        <v>0</v>
      </c>
      <c r="J583" s="222" t="str">
        <f t="shared" si="103"/>
        <v/>
      </c>
      <c r="K583" s="245"/>
      <c r="N583" s="216"/>
      <c r="O583" s="216"/>
      <c r="S583" s="216"/>
      <c r="T583" s="216"/>
      <c r="V583" s="216"/>
      <c r="W583" s="216"/>
    </row>
    <row r="584" spans="1:25">
      <c r="A584" s="276">
        <v>550</v>
      </c>
      <c r="B584" s="136"/>
      <c r="C584" s="137">
        <v>9522</v>
      </c>
      <c r="D584" s="156" t="s">
        <v>1546</v>
      </c>
      <c r="E584" s="705"/>
      <c r="F584" s="452"/>
      <c r="G584" s="246"/>
      <c r="H584" s="704">
        <v>0</v>
      </c>
      <c r="I584" s="480">
        <f t="shared" si="104"/>
        <v>0</v>
      </c>
      <c r="J584" s="222" t="str">
        <f t="shared" si="103"/>
        <v/>
      </c>
      <c r="K584" s="245"/>
      <c r="N584" s="216"/>
      <c r="O584" s="216"/>
      <c r="S584" s="216"/>
      <c r="T584" s="216"/>
      <c r="V584" s="216"/>
      <c r="W584" s="216"/>
    </row>
    <row r="585" spans="1:25">
      <c r="A585" s="276">
        <v>555</v>
      </c>
      <c r="B585" s="136"/>
      <c r="C585" s="137">
        <v>9528</v>
      </c>
      <c r="D585" s="156" t="s">
        <v>1547</v>
      </c>
      <c r="E585" s="705"/>
      <c r="F585" s="452"/>
      <c r="G585" s="246"/>
      <c r="H585" s="704">
        <v>0</v>
      </c>
      <c r="I585" s="480">
        <f t="shared" si="104"/>
        <v>0</v>
      </c>
      <c r="J585" s="222" t="str">
        <f t="shared" si="103"/>
        <v/>
      </c>
      <c r="K585" s="245"/>
      <c r="N585" s="216"/>
      <c r="O585" s="216"/>
      <c r="S585" s="216"/>
      <c r="T585" s="216"/>
      <c r="V585" s="216"/>
      <c r="W585" s="216"/>
    </row>
    <row r="586" spans="1:25" ht="31.5">
      <c r="A586" s="276">
        <v>560</v>
      </c>
      <c r="B586" s="136"/>
      <c r="C586" s="142">
        <v>9529</v>
      </c>
      <c r="D586" s="154" t="s">
        <v>1548</v>
      </c>
      <c r="E586" s="705"/>
      <c r="F586" s="452"/>
      <c r="G586" s="246"/>
      <c r="H586" s="704">
        <v>0</v>
      </c>
      <c r="I586" s="480">
        <f t="shared" si="104"/>
        <v>0</v>
      </c>
      <c r="J586" s="222" t="str">
        <f t="shared" si="103"/>
        <v/>
      </c>
      <c r="K586" s="245"/>
      <c r="N586" s="216"/>
      <c r="O586" s="216"/>
      <c r="S586" s="216"/>
      <c r="T586" s="216"/>
      <c r="V586" s="216"/>
      <c r="W586" s="216"/>
    </row>
    <row r="587" spans="1:25" ht="31.5">
      <c r="A587" s="276">
        <v>561</v>
      </c>
      <c r="B587" s="136"/>
      <c r="C587" s="142">
        <v>9549</v>
      </c>
      <c r="D587" s="154" t="s">
        <v>1549</v>
      </c>
      <c r="E587" s="705"/>
      <c r="F587" s="452"/>
      <c r="G587" s="246"/>
      <c r="H587" s="704">
        <v>0</v>
      </c>
      <c r="I587" s="480">
        <f t="shared" si="104"/>
        <v>0</v>
      </c>
      <c r="J587" s="222" t="str">
        <f t="shared" si="103"/>
        <v/>
      </c>
      <c r="K587" s="245"/>
      <c r="N587" s="216"/>
      <c r="O587" s="216"/>
      <c r="S587" s="216"/>
      <c r="T587" s="216"/>
      <c r="V587" s="216"/>
      <c r="W587" s="216"/>
    </row>
    <row r="588" spans="1:25" s="248" customFormat="1" ht="24.75" customHeight="1">
      <c r="A588" s="319">
        <v>565</v>
      </c>
      <c r="B588" s="761">
        <v>9600</v>
      </c>
      <c r="C588" s="945" t="s">
        <v>1550</v>
      </c>
      <c r="D588" s="943"/>
      <c r="E588" s="757"/>
      <c r="F588" s="762">
        <f>SUM(F589:F592)</f>
        <v>0</v>
      </c>
      <c r="G588" s="763">
        <f>SUM(G589:G592)</f>
        <v>0</v>
      </c>
      <c r="H588" s="763">
        <f>SUM(H589:H592)</f>
        <v>0</v>
      </c>
      <c r="I588" s="763">
        <f>SUM(I589:I592)</f>
        <v>0</v>
      </c>
      <c r="J588" s="222" t="str">
        <f t="shared" si="103"/>
        <v/>
      </c>
      <c r="K588" s="245"/>
      <c r="L588" s="216"/>
      <c r="M588" s="216"/>
      <c r="N588" s="220"/>
      <c r="O588" s="220"/>
      <c r="P588" s="370"/>
      <c r="Q588" s="216"/>
      <c r="R588" s="216"/>
      <c r="S588" s="220"/>
      <c r="T588" s="220"/>
      <c r="U588" s="216"/>
      <c r="V588" s="220"/>
      <c r="W588" s="220"/>
      <c r="X588" s="216"/>
      <c r="Y588" s="216"/>
    </row>
    <row r="589" spans="1:25" s="252" customFormat="1" ht="32.25" customHeight="1">
      <c r="A589" s="352">
        <v>566</v>
      </c>
      <c r="B589" s="143"/>
      <c r="C589" s="193">
        <v>9601</v>
      </c>
      <c r="D589" s="472" t="s">
        <v>1551</v>
      </c>
      <c r="E589" s="705"/>
      <c r="F589" s="704">
        <v>0</v>
      </c>
      <c r="G589" s="704">
        <v>0</v>
      </c>
      <c r="H589" s="704">
        <v>0</v>
      </c>
      <c r="I589" s="480">
        <f>F589+G589+H589</f>
        <v>0</v>
      </c>
      <c r="J589" s="222" t="str">
        <f t="shared" si="103"/>
        <v/>
      </c>
      <c r="K589" s="245"/>
      <c r="L589" s="216"/>
      <c r="M589" s="216"/>
      <c r="N589" s="220"/>
      <c r="O589" s="220"/>
      <c r="Q589" s="216"/>
      <c r="R589" s="216"/>
      <c r="S589" s="220"/>
      <c r="T589" s="220"/>
      <c r="U589" s="216"/>
      <c r="V589" s="220"/>
      <c r="W589" s="220"/>
      <c r="X589" s="216"/>
      <c r="Y589" s="216"/>
    </row>
    <row r="590" spans="1:25" s="252" customFormat="1" ht="32.25" customHeight="1">
      <c r="A590" s="352">
        <v>567</v>
      </c>
      <c r="B590" s="143"/>
      <c r="C590" s="206">
        <v>9603</v>
      </c>
      <c r="D590" s="473" t="s">
        <v>1727</v>
      </c>
      <c r="E590" s="705"/>
      <c r="F590" s="704">
        <v>0</v>
      </c>
      <c r="G590" s="704">
        <v>0</v>
      </c>
      <c r="H590" s="704">
        <v>0</v>
      </c>
      <c r="I590" s="480">
        <f>F590+G590+H590</f>
        <v>0</v>
      </c>
      <c r="J590" s="222" t="str">
        <f t="shared" si="103"/>
        <v/>
      </c>
      <c r="K590" s="245"/>
      <c r="L590" s="216"/>
      <c r="M590" s="216"/>
      <c r="N590" s="220"/>
      <c r="O590" s="220"/>
      <c r="Q590" s="216"/>
      <c r="R590" s="216"/>
      <c r="S590" s="220"/>
      <c r="T590" s="220"/>
      <c r="U590" s="216"/>
      <c r="V590" s="220"/>
      <c r="W590" s="220"/>
      <c r="X590" s="216"/>
      <c r="Y590" s="248"/>
    </row>
    <row r="591" spans="1:25" s="252" customFormat="1" ht="32.25" customHeight="1">
      <c r="A591" s="352">
        <v>568</v>
      </c>
      <c r="B591" s="143"/>
      <c r="C591" s="203">
        <v>9607</v>
      </c>
      <c r="D591" s="474" t="s">
        <v>1552</v>
      </c>
      <c r="E591" s="705"/>
      <c r="F591" s="704">
        <v>0</v>
      </c>
      <c r="G591" s="704">
        <v>0</v>
      </c>
      <c r="H591" s="704">
        <v>0</v>
      </c>
      <c r="I591" s="480">
        <f>F591+G591+H591</f>
        <v>0</v>
      </c>
      <c r="J591" s="222" t="str">
        <f t="shared" ref="J591:J598" si="105">(IF($E591&lt;&gt;0,$J$2,IF($I591&lt;&gt;0,$J$2,"")))</f>
        <v/>
      </c>
      <c r="K591" s="245"/>
    </row>
    <row r="592" spans="1:25" s="252" customFormat="1" ht="32.25" customHeight="1">
      <c r="A592" s="352">
        <v>569</v>
      </c>
      <c r="B592" s="143"/>
      <c r="C592" s="194">
        <v>9609</v>
      </c>
      <c r="D592" s="475" t="s">
        <v>1728</v>
      </c>
      <c r="E592" s="705"/>
      <c r="F592" s="704">
        <v>0</v>
      </c>
      <c r="G592" s="704">
        <v>0</v>
      </c>
      <c r="H592" s="704">
        <v>0</v>
      </c>
      <c r="I592" s="480">
        <f>F592+G592+H592</f>
        <v>0</v>
      </c>
      <c r="J592" s="222" t="str">
        <f t="shared" si="105"/>
        <v/>
      </c>
      <c r="K592" s="245"/>
    </row>
    <row r="593" spans="1:25" s="248" customFormat="1" ht="35.25" customHeight="1">
      <c r="A593" s="319">
        <v>575</v>
      </c>
      <c r="B593" s="761">
        <v>9800</v>
      </c>
      <c r="C593" s="946" t="s">
        <v>1553</v>
      </c>
      <c r="D593" s="947"/>
      <c r="E593" s="757"/>
      <c r="F593" s="762">
        <f>SUM(F594:F598)</f>
        <v>0</v>
      </c>
      <c r="G593" s="763">
        <f>SUM(G594:G598)</f>
        <v>0</v>
      </c>
      <c r="H593" s="763">
        <f>SUM(H594:H598)</f>
        <v>0</v>
      </c>
      <c r="I593" s="763">
        <f>SUM(I594:I598)</f>
        <v>0</v>
      </c>
      <c r="J593" s="222" t="str">
        <f t="shared" si="105"/>
        <v/>
      </c>
      <c r="K593" s="245"/>
      <c r="L593" s="216"/>
      <c r="M593" s="216"/>
      <c r="N593" s="220"/>
      <c r="O593" s="220"/>
      <c r="P593" s="370"/>
      <c r="Q593" s="216"/>
      <c r="R593" s="216"/>
      <c r="S593" s="220"/>
      <c r="T593" s="220"/>
      <c r="U593" s="216"/>
      <c r="V593" s="220"/>
      <c r="W593" s="220"/>
      <c r="X593" s="216"/>
      <c r="Y593" s="252"/>
    </row>
    <row r="594" spans="1:25">
      <c r="A594" s="276">
        <v>580</v>
      </c>
      <c r="B594" s="173"/>
      <c r="C594" s="144">
        <v>9810</v>
      </c>
      <c r="D594" s="147" t="s">
        <v>1521</v>
      </c>
      <c r="E594" s="705"/>
      <c r="F594" s="468"/>
      <c r="G594" s="360"/>
      <c r="H594" s="704">
        <v>0</v>
      </c>
      <c r="I594" s="480">
        <f>F594+G594+H594</f>
        <v>0</v>
      </c>
      <c r="J594" s="222" t="str">
        <f t="shared" si="105"/>
        <v/>
      </c>
      <c r="K594" s="245"/>
      <c r="N594" s="216"/>
      <c r="O594" s="216"/>
      <c r="S594" s="216"/>
      <c r="T594" s="216"/>
      <c r="V594" s="216"/>
      <c r="W594" s="216"/>
      <c r="Y594" s="252"/>
    </row>
    <row r="595" spans="1:25">
      <c r="A595" s="276">
        <v>585</v>
      </c>
      <c r="B595" s="173"/>
      <c r="C595" s="137">
        <v>9820</v>
      </c>
      <c r="D595" s="139" t="s">
        <v>1522</v>
      </c>
      <c r="E595" s="705"/>
      <c r="F595" s="468"/>
      <c r="G595" s="360"/>
      <c r="H595" s="704">
        <v>0</v>
      </c>
      <c r="I595" s="480">
        <f>F595+G595+H595</f>
        <v>0</v>
      </c>
      <c r="J595" s="222" t="str">
        <f t="shared" si="105"/>
        <v/>
      </c>
      <c r="K595" s="245"/>
      <c r="N595" s="216"/>
      <c r="O595" s="216"/>
      <c r="S595" s="216"/>
      <c r="T595" s="216"/>
      <c r="V595" s="216"/>
      <c r="W595" s="216"/>
      <c r="Y595" s="248"/>
    </row>
    <row r="596" spans="1:25">
      <c r="A596" s="276">
        <v>590</v>
      </c>
      <c r="B596" s="173"/>
      <c r="C596" s="137">
        <v>9830</v>
      </c>
      <c r="D596" s="139" t="s">
        <v>1523</v>
      </c>
      <c r="E596" s="705"/>
      <c r="F596" s="468"/>
      <c r="G596" s="360"/>
      <c r="H596" s="704">
        <v>0</v>
      </c>
      <c r="I596" s="480">
        <f>F596+G596+H596</f>
        <v>0</v>
      </c>
      <c r="J596" s="222" t="str">
        <f t="shared" si="105"/>
        <v/>
      </c>
      <c r="K596" s="245"/>
      <c r="N596" s="216"/>
      <c r="O596" s="216"/>
      <c r="S596" s="216"/>
      <c r="T596" s="216"/>
      <c r="V596" s="216"/>
      <c r="W596" s="216"/>
    </row>
    <row r="597" spans="1:25">
      <c r="A597" s="261">
        <v>600</v>
      </c>
      <c r="B597" s="173"/>
      <c r="C597" s="137">
        <v>9850</v>
      </c>
      <c r="D597" s="139" t="s">
        <v>1524</v>
      </c>
      <c r="E597" s="705"/>
      <c r="F597" s="468"/>
      <c r="G597" s="360"/>
      <c r="H597" s="704">
        <v>0</v>
      </c>
      <c r="I597" s="480">
        <f>F597+G597+H597</f>
        <v>0</v>
      </c>
      <c r="J597" s="222" t="str">
        <f t="shared" si="105"/>
        <v/>
      </c>
      <c r="K597" s="245"/>
      <c r="N597" s="216"/>
      <c r="O597" s="216"/>
      <c r="S597" s="216"/>
      <c r="T597" s="216"/>
      <c r="V597" s="216"/>
      <c r="W597" s="216"/>
    </row>
    <row r="598" spans="1:25" ht="34.5" customHeight="1" thickBot="1">
      <c r="A598" s="261">
        <v>605</v>
      </c>
      <c r="B598" s="207"/>
      <c r="C598" s="142">
        <v>9890</v>
      </c>
      <c r="D598" s="141" t="s">
        <v>1554</v>
      </c>
      <c r="E598" s="784"/>
      <c r="F598" s="476"/>
      <c r="G598" s="382"/>
      <c r="H598" s="704">
        <v>0</v>
      </c>
      <c r="I598" s="480">
        <f>F598+G598+H598</f>
        <v>0</v>
      </c>
      <c r="J598" s="222" t="str">
        <f t="shared" si="105"/>
        <v/>
      </c>
      <c r="K598" s="245"/>
      <c r="N598" s="216"/>
      <c r="O598" s="216"/>
      <c r="S598" s="216"/>
      <c r="T598" s="216"/>
      <c r="V598" s="216"/>
      <c r="W598" s="216"/>
    </row>
    <row r="599" spans="1:25" ht="16.5" thickBot="1">
      <c r="A599" s="261">
        <v>610</v>
      </c>
      <c r="B599" s="769"/>
      <c r="C599" s="770" t="s">
        <v>1281</v>
      </c>
      <c r="D599" s="771" t="s">
        <v>1790</v>
      </c>
      <c r="E599" s="842"/>
      <c r="F599" s="772">
        <f>SUM(F463,F467,F470,F473,F483,F499,F504,F505,F514,F518,F523,F480,F526,F533,F537,F538,F543,F546,F568,F588,F593)</f>
        <v>418142</v>
      </c>
      <c r="G599" s="772">
        <f>SUM(G463,G467,G470,G473,G483,G499,G504,G505,G514,G518,G523,G480,G526,G533,G537,G538,G543,G546,G568,G588,G593)</f>
        <v>4475570</v>
      </c>
      <c r="H599" s="773">
        <f>SUM(H463,H467,H470,H473,H483,H499,H504,H505,H514,H518,H523,H480,H526,H533,H537,H538,H543,H546,H568,H588,H593)</f>
        <v>0</v>
      </c>
      <c r="I599" s="772">
        <f>SUM(I463,I467,I470,I473,I483,I499,I504,I505,I514,I518,I523,I480,I526,I533,I537,I538,I543,I546,I568,I588,I593)</f>
        <v>4893712</v>
      </c>
      <c r="J599" s="222">
        <v>1</v>
      </c>
      <c r="N599" s="216"/>
      <c r="O599" s="216"/>
      <c r="S599" s="216"/>
      <c r="T599" s="216"/>
      <c r="V599" s="216"/>
      <c r="W599" s="216"/>
    </row>
    <row r="600" spans="1:25">
      <c r="A600" s="261"/>
      <c r="D600" s="482" t="s">
        <v>1101</v>
      </c>
      <c r="E600" s="662">
        <f>E599+E447</f>
        <v>0</v>
      </c>
      <c r="F600" s="483" t="s">
        <v>1710</v>
      </c>
      <c r="G600" s="483" t="s">
        <v>1710</v>
      </c>
      <c r="H600" s="483" t="s">
        <v>1710</v>
      </c>
      <c r="I600" s="483">
        <f>I599+I447</f>
        <v>0</v>
      </c>
      <c r="J600" s="222">
        <v>1</v>
      </c>
      <c r="N600" s="216"/>
      <c r="O600" s="216"/>
      <c r="S600" s="216"/>
      <c r="T600" s="216"/>
      <c r="V600" s="216"/>
      <c r="W600" s="216"/>
    </row>
    <row r="601" spans="1:25">
      <c r="A601" s="261"/>
      <c r="J601" s="222">
        <v>1</v>
      </c>
      <c r="N601" s="216"/>
      <c r="O601" s="216"/>
      <c r="S601" s="216"/>
      <c r="T601" s="216"/>
      <c r="V601" s="216"/>
      <c r="W601" s="216"/>
    </row>
    <row r="602" spans="1:25">
      <c r="A602" s="261"/>
      <c r="B602" s="853" t="s">
        <v>1793</v>
      </c>
      <c r="C602" s="384"/>
      <c r="D602" s="386" t="s">
        <v>1794</v>
      </c>
      <c r="E602" s="278"/>
      <c r="J602" s="222">
        <v>1</v>
      </c>
      <c r="K602" s="385"/>
      <c r="L602" s="383"/>
      <c r="M602" s="278"/>
      <c r="N602" s="278"/>
      <c r="O602" s="386"/>
      <c r="Q602" s="383"/>
      <c r="R602" s="278"/>
      <c r="S602" s="278"/>
      <c r="T602" s="386"/>
      <c r="U602" s="278"/>
      <c r="V602" s="278"/>
      <c r="W602" s="386"/>
    </row>
    <row r="603" spans="1:25">
      <c r="A603" s="261"/>
      <c r="B603" s="387"/>
      <c r="C603" s="387"/>
      <c r="D603" s="388"/>
      <c r="E603" s="388"/>
      <c r="F603" s="388"/>
      <c r="G603" s="388"/>
      <c r="H603" s="388"/>
      <c r="I603" s="388"/>
      <c r="J603" s="222">
        <v>1</v>
      </c>
      <c r="K603" s="385"/>
      <c r="L603" s="389"/>
      <c r="M603" s="344"/>
      <c r="N603" s="344"/>
      <c r="O603" s="344"/>
      <c r="Q603" s="389"/>
      <c r="R603" s="344"/>
      <c r="S603" s="344"/>
      <c r="T603" s="344"/>
      <c r="U603" s="344"/>
      <c r="V603" s="344"/>
      <c r="W603" s="344"/>
    </row>
    <row r="604" spans="1:25">
      <c r="A604" s="261"/>
      <c r="B604" s="853" t="s">
        <v>1795</v>
      </c>
      <c r="C604" s="854"/>
      <c r="D604" s="278"/>
      <c r="E604" s="278"/>
      <c r="F604" s="278"/>
      <c r="G604" s="278"/>
      <c r="H604" s="278"/>
      <c r="I604" s="278"/>
      <c r="J604" s="222">
        <v>1</v>
      </c>
      <c r="K604" s="385"/>
      <c r="L604" s="383"/>
      <c r="M604" s="278"/>
      <c r="N604" s="278"/>
      <c r="O604" s="386"/>
      <c r="Q604" s="383"/>
      <c r="R604" s="278"/>
      <c r="S604" s="278"/>
      <c r="T604" s="386"/>
      <c r="U604" s="278"/>
      <c r="V604" s="278"/>
      <c r="W604" s="386"/>
    </row>
    <row r="605" spans="1:25">
      <c r="A605" s="261"/>
      <c r="B605" s="383"/>
      <c r="C605" s="384"/>
      <c r="D605" s="278"/>
      <c r="E605" s="278"/>
      <c r="F605" s="278"/>
      <c r="G605" s="278"/>
      <c r="H605" s="278"/>
      <c r="I605" s="278"/>
      <c r="J605" s="222">
        <v>1</v>
      </c>
      <c r="K605" s="385"/>
      <c r="L605" s="383"/>
      <c r="M605" s="278"/>
      <c r="N605" s="278"/>
      <c r="O605" s="386"/>
      <c r="Q605" s="383"/>
      <c r="R605" s="278"/>
      <c r="S605" s="278"/>
      <c r="T605" s="386"/>
      <c r="U605" s="278"/>
      <c r="V605" s="278"/>
      <c r="W605" s="386"/>
    </row>
    <row r="606" spans="1:25">
      <c r="A606" s="261"/>
      <c r="B606" s="288" t="s">
        <v>1796</v>
      </c>
      <c r="C606" s="384"/>
      <c r="D606" s="386" t="s">
        <v>1797</v>
      </c>
      <c r="E606" s="278"/>
      <c r="F606" s="278"/>
      <c r="G606" s="278"/>
      <c r="H606" s="278"/>
      <c r="I606" s="278"/>
      <c r="J606" s="222">
        <v>1</v>
      </c>
      <c r="K606" s="385"/>
      <c r="L606" s="390"/>
      <c r="M606" s="278"/>
      <c r="N606" s="278"/>
      <c r="O606" s="386"/>
      <c r="Q606" s="390"/>
      <c r="R606" s="278"/>
      <c r="S606" s="278"/>
      <c r="T606" s="386"/>
      <c r="U606" s="278"/>
      <c r="V606" s="278"/>
      <c r="W606" s="386"/>
    </row>
    <row r="607" spans="1:25">
      <c r="A607" s="276"/>
      <c r="B607" s="391"/>
      <c r="C607" s="391"/>
      <c r="D607" s="392"/>
      <c r="E607" s="393"/>
      <c r="F607" s="393"/>
      <c r="G607" s="393"/>
      <c r="H607" s="393"/>
      <c r="I607" s="393"/>
      <c r="J607" s="222">
        <v>1</v>
      </c>
      <c r="K607" s="385"/>
      <c r="L607" s="393"/>
      <c r="M607" s="393"/>
      <c r="N607" s="224"/>
      <c r="O607" s="224"/>
      <c r="Q607" s="393"/>
      <c r="R607" s="393"/>
      <c r="S607" s="224"/>
      <c r="T607" s="224"/>
      <c r="U607" s="393"/>
      <c r="V607" s="224"/>
      <c r="W607" s="224"/>
    </row>
    <row r="608" spans="1:25" s="227" customFormat="1" ht="12" customHeight="1">
      <c r="A608" s="394"/>
      <c r="B608" s="395"/>
      <c r="C608" s="395"/>
      <c r="D608" s="396"/>
      <c r="E608" s="395"/>
      <c r="F608" s="395"/>
      <c r="G608" s="395"/>
      <c r="H608" s="395"/>
      <c r="I608" s="395"/>
      <c r="J608" s="222">
        <v>1</v>
      </c>
      <c r="K608" s="223"/>
      <c r="L608" s="395"/>
      <c r="M608" s="395"/>
      <c r="N608" s="397"/>
      <c r="O608" s="397"/>
      <c r="P608" s="397"/>
      <c r="Q608" s="395"/>
      <c r="R608" s="395"/>
      <c r="S608" s="397"/>
      <c r="T608" s="397"/>
      <c r="U608" s="395"/>
      <c r="V608" s="397"/>
      <c r="W608" s="397"/>
      <c r="X608" s="397"/>
      <c r="Y608" s="216"/>
    </row>
    <row r="612" spans="2:24">
      <c r="E612" s="279"/>
      <c r="F612" s="279"/>
      <c r="G612" s="279"/>
      <c r="H612" s="279"/>
      <c r="I612" s="283"/>
      <c r="J612" s="222">
        <f>(IF($E746&lt;&gt;0,$J$2,IF($I746&lt;&gt;0,$J$2,"")))</f>
        <v>1</v>
      </c>
      <c r="L612" s="279"/>
      <c r="M612" s="279"/>
      <c r="N612" s="283"/>
      <c r="O612" s="283"/>
      <c r="P612" s="283"/>
      <c r="Q612" s="279"/>
      <c r="R612" s="279"/>
      <c r="S612" s="283"/>
      <c r="T612" s="283"/>
      <c r="U612" s="279"/>
      <c r="V612" s="283"/>
      <c r="W612" s="283"/>
    </row>
    <row r="613" spans="2:24">
      <c r="C613" s="228"/>
      <c r="D613" s="229"/>
      <c r="E613" s="279"/>
      <c r="F613" s="279"/>
      <c r="G613" s="279"/>
      <c r="H613" s="279"/>
      <c r="I613" s="283"/>
      <c r="J613" s="222">
        <f>(IF($E746&lt;&gt;0,$J$2,IF($I746&lt;&gt;0,$J$2,"")))</f>
        <v>1</v>
      </c>
      <c r="L613" s="279"/>
      <c r="M613" s="279"/>
      <c r="N613" s="283"/>
      <c r="O613" s="283"/>
      <c r="P613" s="283"/>
      <c r="Q613" s="279"/>
      <c r="R613" s="279"/>
      <c r="S613" s="283"/>
      <c r="T613" s="283"/>
      <c r="U613" s="279"/>
      <c r="V613" s="283"/>
      <c r="W613" s="283"/>
    </row>
    <row r="614" spans="2:24">
      <c r="B614" s="910" t="str">
        <f>$B$7</f>
        <v>БЮДЖЕТ - НАЧАЛЕН ПЛАН
ПО ПЪЛНА ЕДИННА БЮДЖЕТНА КЛАСИФИКАЦИЯ</v>
      </c>
      <c r="C614" s="911"/>
      <c r="D614" s="911"/>
      <c r="E614" s="279"/>
      <c r="F614" s="279"/>
      <c r="G614" s="279"/>
      <c r="H614" s="279"/>
      <c r="I614" s="283"/>
      <c r="J614" s="222">
        <f>(IF($E746&lt;&gt;0,$J$2,IF($I746&lt;&gt;0,$J$2,"")))</f>
        <v>1</v>
      </c>
      <c r="L614" s="279"/>
      <c r="M614" s="279"/>
      <c r="N614" s="283"/>
      <c r="O614" s="283"/>
      <c r="P614" s="283"/>
      <c r="Q614" s="279"/>
      <c r="R614" s="279"/>
      <c r="S614" s="283"/>
      <c r="T614" s="283"/>
      <c r="U614" s="279"/>
      <c r="V614" s="283"/>
      <c r="W614" s="283"/>
    </row>
    <row r="615" spans="2:24">
      <c r="C615" s="228"/>
      <c r="D615" s="229"/>
      <c r="E615" s="280" t="s">
        <v>1711</v>
      </c>
      <c r="F615" s="280" t="s">
        <v>1568</v>
      </c>
      <c r="G615" s="279"/>
      <c r="H615" s="279"/>
      <c r="I615" s="283"/>
      <c r="J615" s="222">
        <f>(IF($E746&lt;&gt;0,$J$2,IF($I746&lt;&gt;0,$J$2,"")))</f>
        <v>1</v>
      </c>
      <c r="L615" s="279"/>
      <c r="M615" s="279"/>
      <c r="N615" s="283"/>
      <c r="O615" s="283"/>
      <c r="P615" s="283"/>
      <c r="Q615" s="279"/>
      <c r="R615" s="279"/>
      <c r="S615" s="283"/>
      <c r="T615" s="283"/>
      <c r="U615" s="279"/>
      <c r="V615" s="283"/>
      <c r="W615" s="283"/>
    </row>
    <row r="616" spans="2:24" ht="18.75">
      <c r="B616" s="912" t="str">
        <f>$B$9</f>
        <v>Несебър</v>
      </c>
      <c r="C616" s="913"/>
      <c r="D616" s="914"/>
      <c r="E616" s="690">
        <f>$E$9</f>
        <v>43101</v>
      </c>
      <c r="F616" s="691">
        <f>$F$9</f>
        <v>43465</v>
      </c>
      <c r="G616" s="279"/>
      <c r="H616" s="279"/>
      <c r="I616" s="283"/>
      <c r="J616" s="222">
        <f>(IF($E746&lt;&gt;0,$J$2,IF($I746&lt;&gt;0,$J$2,"")))</f>
        <v>1</v>
      </c>
      <c r="L616" s="279"/>
      <c r="M616" s="279"/>
      <c r="N616" s="283"/>
      <c r="O616" s="283"/>
      <c r="P616" s="283"/>
      <c r="Q616" s="279"/>
      <c r="R616" s="279"/>
      <c r="S616" s="283"/>
      <c r="T616" s="283"/>
      <c r="U616" s="279"/>
      <c r="V616" s="283"/>
      <c r="W616" s="283"/>
    </row>
    <row r="617" spans="2:24">
      <c r="B617" s="231" t="str">
        <f>$B$10</f>
        <v>(наименование на разпоредителя с бюджет)</v>
      </c>
      <c r="E617" s="279"/>
      <c r="F617" s="281">
        <f>$F$10</f>
        <v>0</v>
      </c>
      <c r="G617" s="279"/>
      <c r="H617" s="279"/>
      <c r="I617" s="283"/>
      <c r="J617" s="222">
        <f>(IF($E746&lt;&gt;0,$J$2,IF($I746&lt;&gt;0,$J$2,"")))</f>
        <v>1</v>
      </c>
      <c r="L617" s="279"/>
      <c r="M617" s="279"/>
      <c r="N617" s="283"/>
      <c r="O617" s="283"/>
      <c r="P617" s="283"/>
      <c r="Q617" s="279"/>
      <c r="R617" s="279"/>
      <c r="S617" s="283"/>
      <c r="T617" s="283"/>
      <c r="U617" s="279"/>
      <c r="V617" s="283"/>
      <c r="W617" s="283"/>
    </row>
    <row r="618" spans="2:24">
      <c r="B618" s="231"/>
      <c r="E618" s="282"/>
      <c r="F618" s="279"/>
      <c r="G618" s="279"/>
      <c r="H618" s="279"/>
      <c r="I618" s="283"/>
      <c r="J618" s="222">
        <f>(IF($E746&lt;&gt;0,$J$2,IF($I746&lt;&gt;0,$J$2,"")))</f>
        <v>1</v>
      </c>
      <c r="L618" s="279"/>
      <c r="M618" s="279"/>
      <c r="N618" s="283"/>
      <c r="O618" s="283"/>
      <c r="P618" s="283"/>
      <c r="Q618" s="279"/>
      <c r="R618" s="279"/>
      <c r="S618" s="283"/>
      <c r="T618" s="283"/>
      <c r="U618" s="279"/>
      <c r="V618" s="283"/>
      <c r="W618" s="283"/>
    </row>
    <row r="619" spans="2:24" ht="19.5">
      <c r="B619" s="896" t="str">
        <f>$B$12</f>
        <v>Несебър</v>
      </c>
      <c r="C619" s="897"/>
      <c r="D619" s="898"/>
      <c r="E619" s="230" t="s">
        <v>1712</v>
      </c>
      <c r="F619" s="692" t="str">
        <f>$F$12</f>
        <v>5206</v>
      </c>
      <c r="G619" s="279"/>
      <c r="H619" s="279"/>
      <c r="I619" s="283"/>
      <c r="J619" s="222">
        <f>(IF($E746&lt;&gt;0,$J$2,IF($I746&lt;&gt;0,$J$2,"")))</f>
        <v>1</v>
      </c>
      <c r="L619" s="279"/>
      <c r="M619" s="279"/>
      <c r="N619" s="283"/>
      <c r="O619" s="283"/>
      <c r="P619" s="283"/>
      <c r="Q619" s="279"/>
      <c r="R619" s="279"/>
      <c r="S619" s="283"/>
      <c r="T619" s="283"/>
      <c r="U619" s="279"/>
      <c r="V619" s="283"/>
      <c r="W619" s="283"/>
    </row>
    <row r="620" spans="2:24">
      <c r="B620" s="693" t="str">
        <f>$B$13</f>
        <v>(наименование на първостепенния разпоредител с бюджет)</v>
      </c>
      <c r="E620" s="282" t="s">
        <v>1713</v>
      </c>
      <c r="F620" s="279"/>
      <c r="G620" s="279"/>
      <c r="H620" s="279"/>
      <c r="I620" s="283"/>
      <c r="J620" s="222">
        <f>(IF($E746&lt;&gt;0,$J$2,IF($I746&lt;&gt;0,$J$2,"")))</f>
        <v>1</v>
      </c>
      <c r="L620" s="279"/>
      <c r="M620" s="279"/>
      <c r="N620" s="283"/>
      <c r="O620" s="283"/>
      <c r="P620" s="283"/>
      <c r="Q620" s="279"/>
      <c r="R620" s="279"/>
      <c r="S620" s="283"/>
      <c r="T620" s="283"/>
      <c r="U620" s="279"/>
      <c r="V620" s="283"/>
      <c r="W620" s="283"/>
    </row>
    <row r="621" spans="2:24" ht="18.75">
      <c r="B621" s="231"/>
      <c r="D621" s="444"/>
      <c r="E621" s="278"/>
      <c r="F621" s="278"/>
      <c r="G621" s="278"/>
      <c r="H621" s="278"/>
      <c r="I621" s="386"/>
      <c r="J621" s="222">
        <f>(IF($E746&lt;&gt;0,$J$2,IF($I746&lt;&gt;0,$J$2,"")))</f>
        <v>1</v>
      </c>
      <c r="L621" s="279"/>
      <c r="M621" s="279"/>
      <c r="N621" s="283"/>
      <c r="O621" s="283"/>
      <c r="P621" s="283"/>
      <c r="Q621" s="279"/>
      <c r="R621" s="279"/>
      <c r="S621" s="283"/>
      <c r="T621" s="283"/>
      <c r="U621" s="279"/>
      <c r="V621" s="283"/>
      <c r="W621" s="283"/>
    </row>
    <row r="622" spans="2:24">
      <c r="C622" s="228"/>
      <c r="D622" s="229"/>
      <c r="E622" s="279"/>
      <c r="F622" s="282"/>
      <c r="G622" s="282"/>
      <c r="H622" s="282"/>
      <c r="I622" s="285" t="s">
        <v>1714</v>
      </c>
      <c r="J622" s="222">
        <f>(IF($E746&lt;&gt;0,$J$2,IF($I746&lt;&gt;0,$J$2,"")))</f>
        <v>1</v>
      </c>
      <c r="L622" s="284" t="s">
        <v>94</v>
      </c>
      <c r="M622" s="279"/>
      <c r="N622" s="283"/>
      <c r="O622" s="285" t="s">
        <v>1714</v>
      </c>
      <c r="P622" s="283"/>
      <c r="Q622" s="284" t="s">
        <v>95</v>
      </c>
      <c r="R622" s="279"/>
      <c r="S622" s="283"/>
      <c r="T622" s="285" t="s">
        <v>1714</v>
      </c>
      <c r="U622" s="279"/>
      <c r="V622" s="283"/>
      <c r="W622" s="285" t="s">
        <v>1714</v>
      </c>
    </row>
    <row r="623" spans="2:24" ht="18.75">
      <c r="B623" s="787"/>
      <c r="C623" s="788"/>
      <c r="D623" s="789" t="s">
        <v>1093</v>
      </c>
      <c r="E623" s="790"/>
      <c r="F623" s="968" t="s">
        <v>1504</v>
      </c>
      <c r="G623" s="969"/>
      <c r="H623" s="970"/>
      <c r="I623" s="971"/>
      <c r="J623" s="222">
        <f>(IF($E746&lt;&gt;0,$J$2,IF($I746&lt;&gt;0,$J$2,"")))</f>
        <v>1</v>
      </c>
      <c r="L623" s="925" t="s">
        <v>1800</v>
      </c>
      <c r="M623" s="925" t="s">
        <v>1801</v>
      </c>
      <c r="N623" s="918" t="s">
        <v>1802</v>
      </c>
      <c r="O623" s="918" t="s">
        <v>96</v>
      </c>
      <c r="P623" s="223"/>
      <c r="Q623" s="918" t="s">
        <v>1803</v>
      </c>
      <c r="R623" s="918" t="s">
        <v>1804</v>
      </c>
      <c r="S623" s="918" t="s">
        <v>1805</v>
      </c>
      <c r="T623" s="918" t="s">
        <v>97</v>
      </c>
      <c r="U623" s="412" t="s">
        <v>98</v>
      </c>
      <c r="V623" s="413"/>
      <c r="W623" s="414"/>
      <c r="X623" s="292"/>
    </row>
    <row r="624" spans="2:24" ht="31.5">
      <c r="B624" s="791" t="s">
        <v>1626</v>
      </c>
      <c r="C624" s="792" t="s">
        <v>1715</v>
      </c>
      <c r="D624" s="793" t="s">
        <v>1094</v>
      </c>
      <c r="E624" s="794"/>
      <c r="F624" s="717" t="s">
        <v>1505</v>
      </c>
      <c r="G624" s="717" t="s">
        <v>1506</v>
      </c>
      <c r="H624" s="717" t="s">
        <v>1503</v>
      </c>
      <c r="I624" s="717" t="s">
        <v>1087</v>
      </c>
      <c r="J624" s="222">
        <f>(IF($E746&lt;&gt;0,$J$2,IF($I746&lt;&gt;0,$J$2,"")))</f>
        <v>1</v>
      </c>
      <c r="L624" s="961"/>
      <c r="M624" s="967"/>
      <c r="N624" s="961"/>
      <c r="O624" s="967"/>
      <c r="P624" s="223"/>
      <c r="Q624" s="958"/>
      <c r="R624" s="958"/>
      <c r="S624" s="958"/>
      <c r="T624" s="958"/>
      <c r="U624" s="415">
        <v>2018</v>
      </c>
      <c r="V624" s="415">
        <v>2019</v>
      </c>
      <c r="W624" s="415" t="s">
        <v>1806</v>
      </c>
      <c r="X624" s="416" t="s">
        <v>99</v>
      </c>
    </row>
    <row r="625" spans="2:24" ht="18.75">
      <c r="B625" s="616"/>
      <c r="C625" s="400"/>
      <c r="D625" s="296" t="s">
        <v>1283</v>
      </c>
      <c r="E625" s="814"/>
      <c r="F625" s="297"/>
      <c r="G625" s="297"/>
      <c r="H625" s="297"/>
      <c r="I625" s="487"/>
      <c r="J625" s="222">
        <f>(IF($E746&lt;&gt;0,$J$2,IF($I746&lt;&gt;0,$J$2,"")))</f>
        <v>1</v>
      </c>
      <c r="L625" s="298" t="s">
        <v>100</v>
      </c>
      <c r="M625" s="298" t="s">
        <v>101</v>
      </c>
      <c r="N625" s="299" t="s">
        <v>102</v>
      </c>
      <c r="O625" s="299" t="s">
        <v>103</v>
      </c>
      <c r="P625" s="223"/>
      <c r="Q625" s="614" t="s">
        <v>104</v>
      </c>
      <c r="R625" s="614" t="s">
        <v>105</v>
      </c>
      <c r="S625" s="614" t="s">
        <v>106</v>
      </c>
      <c r="T625" s="614" t="s">
        <v>107</v>
      </c>
      <c r="U625" s="614" t="s">
        <v>1064</v>
      </c>
      <c r="V625" s="614" t="s">
        <v>1065</v>
      </c>
      <c r="W625" s="614" t="s">
        <v>1066</v>
      </c>
      <c r="X625" s="417" t="s">
        <v>1067</v>
      </c>
    </row>
    <row r="626" spans="2:24" ht="131.25">
      <c r="B626" s="237"/>
      <c r="C626" s="621" t="e">
        <f>VLOOKUP(D626,OP_LIST2,2,FALSE)</f>
        <v>#N/A</v>
      </c>
      <c r="D626" s="622" t="s">
        <v>976</v>
      </c>
      <c r="E626" s="815"/>
      <c r="F626" s="369"/>
      <c r="G626" s="369"/>
      <c r="H626" s="369"/>
      <c r="I626" s="304"/>
      <c r="J626" s="222">
        <f>(IF($E746&lt;&gt;0,$J$2,IF($I746&lt;&gt;0,$J$2,"")))</f>
        <v>1</v>
      </c>
      <c r="L626" s="418" t="s">
        <v>1068</v>
      </c>
      <c r="M626" s="418" t="s">
        <v>1068</v>
      </c>
      <c r="N626" s="418" t="s">
        <v>1069</v>
      </c>
      <c r="O626" s="418" t="s">
        <v>1070</v>
      </c>
      <c r="P626" s="223"/>
      <c r="Q626" s="418" t="s">
        <v>1068</v>
      </c>
      <c r="R626" s="418" t="s">
        <v>1068</v>
      </c>
      <c r="S626" s="418" t="s">
        <v>1095</v>
      </c>
      <c r="T626" s="418" t="s">
        <v>1072</v>
      </c>
      <c r="U626" s="418" t="s">
        <v>1068</v>
      </c>
      <c r="V626" s="418" t="s">
        <v>1068</v>
      </c>
      <c r="W626" s="418" t="s">
        <v>1068</v>
      </c>
      <c r="X626" s="307" t="s">
        <v>1073</v>
      </c>
    </row>
    <row r="627" spans="2:24" ht="18.75">
      <c r="B627" s="620"/>
      <c r="C627" s="623">
        <f>VLOOKUP(D628,EBK_DEIN2,2,FALSE)</f>
        <v>1122</v>
      </c>
      <c r="D627" s="615" t="s">
        <v>1483</v>
      </c>
      <c r="E627" s="816"/>
      <c r="F627" s="369"/>
      <c r="G627" s="369"/>
      <c r="H627" s="369"/>
      <c r="I627" s="304"/>
      <c r="J627" s="222">
        <f>(IF($E746&lt;&gt;0,$J$2,IF($I746&lt;&gt;0,$J$2,"")))</f>
        <v>1</v>
      </c>
      <c r="L627" s="419"/>
      <c r="M627" s="419"/>
      <c r="N627" s="345"/>
      <c r="O627" s="420"/>
      <c r="P627" s="223"/>
      <c r="Q627" s="419"/>
      <c r="R627" s="419"/>
      <c r="S627" s="345"/>
      <c r="T627" s="420"/>
      <c r="U627" s="419"/>
      <c r="V627" s="345"/>
      <c r="W627" s="420"/>
      <c r="X627" s="421"/>
    </row>
    <row r="628" spans="2:24" ht="18.75">
      <c r="B628" s="422"/>
      <c r="C628" s="239"/>
      <c r="D628" s="527" t="s">
        <v>693</v>
      </c>
      <c r="E628" s="816"/>
      <c r="F628" s="369"/>
      <c r="G628" s="369"/>
      <c r="H628" s="369"/>
      <c r="I628" s="304"/>
      <c r="J628" s="222">
        <f>(IF($E746&lt;&gt;0,$J$2,IF($I746&lt;&gt;0,$J$2,"")))</f>
        <v>1</v>
      </c>
      <c r="L628" s="419"/>
      <c r="M628" s="419"/>
      <c r="N628" s="345"/>
      <c r="O628" s="423">
        <f>SUMIF(O631:O632,"&lt;0")+SUMIF(O634:O638,"&lt;0")+SUMIF(O640:O647,"&lt;0")+SUMIF(O649:O665,"&lt;0")+SUMIF(O671:O675,"&lt;0")+SUMIF(O677:O682,"&lt;0")+SUMIF(O685:O691,"&lt;0")+SUMIF(O699:O700,"&lt;0")+SUMIF(O703:O708,"&lt;0")+SUMIF(O710:O715,"&lt;0")+SUMIF(O719,"&lt;0")+SUMIF(O721:O727,"&lt;0")+SUMIF(O729:O731,"&lt;0")+SUMIF(O733:O736,"&lt;0")+SUMIF(O738:O739,"&lt;0")+SUMIF(O742,"&lt;0")</f>
        <v>-11561866</v>
      </c>
      <c r="P628" s="223"/>
      <c r="Q628" s="419"/>
      <c r="R628" s="419"/>
      <c r="S628" s="345"/>
      <c r="T628" s="423">
        <f>SUMIF(T631:T632,"&lt;0")+SUMIF(T634:T638,"&lt;0")+SUMIF(T640:T647,"&lt;0")+SUMIF(T649:T665,"&lt;0")+SUMIF(T671:T675,"&lt;0")+SUMIF(T677:T682,"&lt;0")+SUMIF(T685:T691,"&lt;0")+SUMIF(T699:T700,"&lt;0")+SUMIF(T703:T708,"&lt;0")+SUMIF(T710:T715,"&lt;0")+SUMIF(T719,"&lt;0")+SUMIF(T721:T727,"&lt;0")+SUMIF(T729:T731,"&lt;0")+SUMIF(T733:T736,"&lt;0")+SUMIF(T738:T739,"&lt;0")+SUMIF(T742,"&lt;0")</f>
        <v>-6958100</v>
      </c>
      <c r="U628" s="419"/>
      <c r="V628" s="345"/>
      <c r="W628" s="420"/>
      <c r="X628" s="309"/>
    </row>
    <row r="629" spans="2:24" ht="18.75">
      <c r="B629" s="355"/>
      <c r="C629" s="239"/>
      <c r="D629" s="293" t="s">
        <v>1096</v>
      </c>
      <c r="E629" s="816"/>
      <c r="F629" s="369"/>
      <c r="G629" s="369"/>
      <c r="H629" s="369"/>
      <c r="I629" s="304"/>
      <c r="J629" s="222">
        <f>(IF($E746&lt;&gt;0,$J$2,IF($I746&lt;&gt;0,$J$2,"")))</f>
        <v>1</v>
      </c>
      <c r="L629" s="419"/>
      <c r="M629" s="419"/>
      <c r="N629" s="345"/>
      <c r="O629" s="420"/>
      <c r="P629" s="223"/>
      <c r="Q629" s="419"/>
      <c r="R629" s="419"/>
      <c r="S629" s="345"/>
      <c r="T629" s="420"/>
      <c r="U629" s="419"/>
      <c r="V629" s="345"/>
      <c r="W629" s="420"/>
      <c r="X629" s="311"/>
    </row>
    <row r="630" spans="2:24" ht="18.75">
      <c r="B630" s="795">
        <v>100</v>
      </c>
      <c r="C630" s="972" t="s">
        <v>1284</v>
      </c>
      <c r="D630" s="973"/>
      <c r="E630" s="796"/>
      <c r="F630" s="797">
        <f>SUM(F631:F632)</f>
        <v>687166</v>
      </c>
      <c r="G630" s="798">
        <f>SUM(G631:G632)</f>
        <v>0</v>
      </c>
      <c r="H630" s="798">
        <f>SUM(H631:H632)</f>
        <v>2645000</v>
      </c>
      <c r="I630" s="798">
        <f>SUM(I631:I632)</f>
        <v>3332166</v>
      </c>
      <c r="J630" s="244">
        <f t="shared" ref="J630:J661" si="106">(IF($E630&lt;&gt;0,$J$2,IF($I630&lt;&gt;0,$J$2,"")))</f>
        <v>1</v>
      </c>
      <c r="K630" s="245"/>
      <c r="L630" s="312">
        <f>SUM(L631:L632)</f>
        <v>0</v>
      </c>
      <c r="M630" s="313">
        <f>SUM(M631:M632)</f>
        <v>0</v>
      </c>
      <c r="N630" s="424">
        <f>SUM(N631:N632)</f>
        <v>3332166</v>
      </c>
      <c r="O630" s="425">
        <f>SUM(O631:O632)</f>
        <v>-3332166</v>
      </c>
      <c r="P630" s="245"/>
      <c r="Q630" s="820"/>
      <c r="R630" s="821"/>
      <c r="S630" s="822"/>
      <c r="T630" s="821"/>
      <c r="U630" s="821"/>
      <c r="V630" s="821"/>
      <c r="W630" s="823"/>
      <c r="X630" s="314">
        <f t="shared" ref="X630:X661" si="107">T630-U630-V630-W630</f>
        <v>0</v>
      </c>
    </row>
    <row r="631" spans="2:24" ht="18.75">
      <c r="B631" s="140"/>
      <c r="C631" s="144">
        <v>101</v>
      </c>
      <c r="D631" s="138" t="s">
        <v>1285</v>
      </c>
      <c r="E631" s="817"/>
      <c r="F631" s="452">
        <v>161700</v>
      </c>
      <c r="G631" s="246"/>
      <c r="H631" s="246">
        <v>2515000</v>
      </c>
      <c r="I631" s="480">
        <f>F631+G631+H631</f>
        <v>2676700</v>
      </c>
      <c r="J631" s="244">
        <f t="shared" si="106"/>
        <v>1</v>
      </c>
      <c r="K631" s="245"/>
      <c r="L631" s="426"/>
      <c r="M631" s="253"/>
      <c r="N631" s="316">
        <f>I631</f>
        <v>2676700</v>
      </c>
      <c r="O631" s="427">
        <f>L631+M631-N631</f>
        <v>-2676700</v>
      </c>
      <c r="P631" s="245"/>
      <c r="Q631" s="775"/>
      <c r="R631" s="779"/>
      <c r="S631" s="779"/>
      <c r="T631" s="779"/>
      <c r="U631" s="779"/>
      <c r="V631" s="779"/>
      <c r="W631" s="824"/>
      <c r="X631" s="314">
        <f t="shared" si="107"/>
        <v>0</v>
      </c>
    </row>
    <row r="632" spans="2:24" ht="18.75">
      <c r="B632" s="140"/>
      <c r="C632" s="137">
        <v>102</v>
      </c>
      <c r="D632" s="139" t="s">
        <v>1286</v>
      </c>
      <c r="E632" s="817"/>
      <c r="F632" s="452">
        <v>525466</v>
      </c>
      <c r="G632" s="246"/>
      <c r="H632" s="246">
        <v>130000</v>
      </c>
      <c r="I632" s="480">
        <f>F632+G632+H632</f>
        <v>655466</v>
      </c>
      <c r="J632" s="244">
        <f t="shared" si="106"/>
        <v>1</v>
      </c>
      <c r="K632" s="245"/>
      <c r="L632" s="426"/>
      <c r="M632" s="253"/>
      <c r="N632" s="316">
        <f>I632</f>
        <v>655466</v>
      </c>
      <c r="O632" s="427">
        <f>L632+M632-N632</f>
        <v>-655466</v>
      </c>
      <c r="P632" s="245"/>
      <c r="Q632" s="775"/>
      <c r="R632" s="779"/>
      <c r="S632" s="779"/>
      <c r="T632" s="779"/>
      <c r="U632" s="779"/>
      <c r="V632" s="779"/>
      <c r="W632" s="824"/>
      <c r="X632" s="314">
        <f t="shared" si="107"/>
        <v>0</v>
      </c>
    </row>
    <row r="633" spans="2:24" ht="18.75">
      <c r="B633" s="799">
        <v>200</v>
      </c>
      <c r="C633" s="959" t="s">
        <v>1287</v>
      </c>
      <c r="D633" s="959"/>
      <c r="E633" s="800"/>
      <c r="F633" s="801">
        <f>SUM(F634:F638)</f>
        <v>0</v>
      </c>
      <c r="G633" s="802">
        <f>SUM(G634:G638)</f>
        <v>0</v>
      </c>
      <c r="H633" s="802">
        <f>SUM(H634:H638)</f>
        <v>292200</v>
      </c>
      <c r="I633" s="802">
        <f>SUM(I634:I638)</f>
        <v>292200</v>
      </c>
      <c r="J633" s="244">
        <f t="shared" si="106"/>
        <v>1</v>
      </c>
      <c r="K633" s="245"/>
      <c r="L633" s="317">
        <f>SUM(L634:L638)</f>
        <v>0</v>
      </c>
      <c r="M633" s="318">
        <f>SUM(M634:M638)</f>
        <v>0</v>
      </c>
      <c r="N633" s="428">
        <f>SUM(N634:N638)</f>
        <v>292200</v>
      </c>
      <c r="O633" s="429">
        <f>SUM(O634:O638)</f>
        <v>-292200</v>
      </c>
      <c r="P633" s="245"/>
      <c r="Q633" s="777"/>
      <c r="R633" s="778"/>
      <c r="S633" s="778"/>
      <c r="T633" s="778"/>
      <c r="U633" s="778"/>
      <c r="V633" s="778"/>
      <c r="W633" s="825"/>
      <c r="X633" s="314">
        <f t="shared" si="107"/>
        <v>0</v>
      </c>
    </row>
    <row r="634" spans="2:24" ht="18.75">
      <c r="B634" s="143"/>
      <c r="C634" s="144">
        <v>201</v>
      </c>
      <c r="D634" s="138" t="s">
        <v>1288</v>
      </c>
      <c r="E634" s="817"/>
      <c r="F634" s="452"/>
      <c r="G634" s="246"/>
      <c r="H634" s="246">
        <v>130000</v>
      </c>
      <c r="I634" s="480">
        <f>F634+G634+H634</f>
        <v>130000</v>
      </c>
      <c r="J634" s="244">
        <f t="shared" si="106"/>
        <v>1</v>
      </c>
      <c r="K634" s="245"/>
      <c r="L634" s="426"/>
      <c r="M634" s="253"/>
      <c r="N634" s="316">
        <f>I634</f>
        <v>130000</v>
      </c>
      <c r="O634" s="427">
        <f>L634+M634-N634</f>
        <v>-130000</v>
      </c>
      <c r="P634" s="245"/>
      <c r="Q634" s="775"/>
      <c r="R634" s="779"/>
      <c r="S634" s="779"/>
      <c r="T634" s="779"/>
      <c r="U634" s="779"/>
      <c r="V634" s="779"/>
      <c r="W634" s="824"/>
      <c r="X634" s="314">
        <f t="shared" si="107"/>
        <v>0</v>
      </c>
    </row>
    <row r="635" spans="2:24" ht="18.75">
      <c r="B635" s="136"/>
      <c r="C635" s="137">
        <v>202</v>
      </c>
      <c r="D635" s="145" t="s">
        <v>1289</v>
      </c>
      <c r="E635" s="817"/>
      <c r="F635" s="452"/>
      <c r="G635" s="246"/>
      <c r="H635" s="246">
        <v>9000</v>
      </c>
      <c r="I635" s="480">
        <f>F635+G635+H635</f>
        <v>9000</v>
      </c>
      <c r="J635" s="244">
        <f t="shared" si="106"/>
        <v>1</v>
      </c>
      <c r="K635" s="245"/>
      <c r="L635" s="426"/>
      <c r="M635" s="253"/>
      <c r="N635" s="316">
        <f>I635</f>
        <v>9000</v>
      </c>
      <c r="O635" s="427">
        <f>L635+M635-N635</f>
        <v>-9000</v>
      </c>
      <c r="P635" s="245"/>
      <c r="Q635" s="775"/>
      <c r="R635" s="779"/>
      <c r="S635" s="779"/>
      <c r="T635" s="779"/>
      <c r="U635" s="779"/>
      <c r="V635" s="779"/>
      <c r="W635" s="824"/>
      <c r="X635" s="314">
        <f t="shared" si="107"/>
        <v>0</v>
      </c>
    </row>
    <row r="636" spans="2:24" ht="31.5">
      <c r="B636" s="152"/>
      <c r="C636" s="137">
        <v>205</v>
      </c>
      <c r="D636" s="145" t="s">
        <v>933</v>
      </c>
      <c r="E636" s="817"/>
      <c r="F636" s="452"/>
      <c r="G636" s="246"/>
      <c r="H636" s="246">
        <v>72200</v>
      </c>
      <c r="I636" s="480">
        <f>F636+G636+H636</f>
        <v>72200</v>
      </c>
      <c r="J636" s="244">
        <f t="shared" si="106"/>
        <v>1</v>
      </c>
      <c r="K636" s="245"/>
      <c r="L636" s="426"/>
      <c r="M636" s="253"/>
      <c r="N636" s="316">
        <f>I636</f>
        <v>72200</v>
      </c>
      <c r="O636" s="427">
        <f>L636+M636-N636</f>
        <v>-72200</v>
      </c>
      <c r="P636" s="245"/>
      <c r="Q636" s="775"/>
      <c r="R636" s="779"/>
      <c r="S636" s="779"/>
      <c r="T636" s="779"/>
      <c r="U636" s="779"/>
      <c r="V636" s="779"/>
      <c r="W636" s="824"/>
      <c r="X636" s="314">
        <f t="shared" si="107"/>
        <v>0</v>
      </c>
    </row>
    <row r="637" spans="2:24" ht="18.75">
      <c r="B637" s="152"/>
      <c r="C637" s="137">
        <v>208</v>
      </c>
      <c r="D637" s="159" t="s">
        <v>934</v>
      </c>
      <c r="E637" s="817"/>
      <c r="F637" s="452"/>
      <c r="G637" s="246"/>
      <c r="H637" s="246">
        <v>81000</v>
      </c>
      <c r="I637" s="480">
        <f>F637+G637+H637</f>
        <v>81000</v>
      </c>
      <c r="J637" s="244">
        <f t="shared" si="106"/>
        <v>1</v>
      </c>
      <c r="K637" s="245"/>
      <c r="L637" s="426"/>
      <c r="M637" s="253"/>
      <c r="N637" s="316">
        <f>I637</f>
        <v>81000</v>
      </c>
      <c r="O637" s="427">
        <f>L637+M637-N637</f>
        <v>-81000</v>
      </c>
      <c r="P637" s="245"/>
      <c r="Q637" s="775"/>
      <c r="R637" s="779"/>
      <c r="S637" s="779"/>
      <c r="T637" s="779"/>
      <c r="U637" s="779"/>
      <c r="V637" s="779"/>
      <c r="W637" s="824"/>
      <c r="X637" s="314">
        <f t="shared" si="107"/>
        <v>0</v>
      </c>
    </row>
    <row r="638" spans="2:24" ht="18.75">
      <c r="B638" s="143"/>
      <c r="C638" s="142">
        <v>209</v>
      </c>
      <c r="D638" s="148" t="s">
        <v>935</v>
      </c>
      <c r="E638" s="817"/>
      <c r="F638" s="452"/>
      <c r="G638" s="246"/>
      <c r="H638" s="246"/>
      <c r="I638" s="480">
        <f>F638+G638+H638</f>
        <v>0</v>
      </c>
      <c r="J638" s="244" t="str">
        <f t="shared" si="106"/>
        <v/>
      </c>
      <c r="K638" s="245"/>
      <c r="L638" s="426"/>
      <c r="M638" s="253"/>
      <c r="N638" s="316">
        <f>I638</f>
        <v>0</v>
      </c>
      <c r="O638" s="427">
        <f>L638+M638-N638</f>
        <v>0</v>
      </c>
      <c r="P638" s="245"/>
      <c r="Q638" s="775"/>
      <c r="R638" s="779"/>
      <c r="S638" s="779"/>
      <c r="T638" s="779"/>
      <c r="U638" s="779"/>
      <c r="V638" s="779"/>
      <c r="W638" s="824"/>
      <c r="X638" s="314">
        <f t="shared" si="107"/>
        <v>0</v>
      </c>
    </row>
    <row r="639" spans="2:24" ht="18.75">
      <c r="B639" s="799">
        <v>500</v>
      </c>
      <c r="C639" s="960" t="s">
        <v>210</v>
      </c>
      <c r="D639" s="960"/>
      <c r="E639" s="800"/>
      <c r="F639" s="801">
        <f>SUM(F640:F646)</f>
        <v>176000</v>
      </c>
      <c r="G639" s="802">
        <f>SUM(G640:G646)</f>
        <v>0</v>
      </c>
      <c r="H639" s="802">
        <f>SUM(H640:H646)</f>
        <v>555400</v>
      </c>
      <c r="I639" s="802">
        <f>SUM(I640:I646)</f>
        <v>731400</v>
      </c>
      <c r="J639" s="244">
        <f t="shared" si="106"/>
        <v>1</v>
      </c>
      <c r="K639" s="245"/>
      <c r="L639" s="317">
        <f>SUM(L640:L646)</f>
        <v>0</v>
      </c>
      <c r="M639" s="318">
        <f>SUM(M640:M646)</f>
        <v>0</v>
      </c>
      <c r="N639" s="428">
        <f>SUM(N640:N646)</f>
        <v>731400</v>
      </c>
      <c r="O639" s="429">
        <f>SUM(O640:O646)</f>
        <v>-731400</v>
      </c>
      <c r="P639" s="245"/>
      <c r="Q639" s="777"/>
      <c r="R639" s="778"/>
      <c r="S639" s="779"/>
      <c r="T639" s="778"/>
      <c r="U639" s="778"/>
      <c r="V639" s="778"/>
      <c r="W639" s="825"/>
      <c r="X639" s="314">
        <f t="shared" si="107"/>
        <v>0</v>
      </c>
    </row>
    <row r="640" spans="2:24" ht="18.75">
      <c r="B640" s="143"/>
      <c r="C640" s="160">
        <v>551</v>
      </c>
      <c r="D640" s="459" t="s">
        <v>211</v>
      </c>
      <c r="E640" s="817"/>
      <c r="F640" s="452">
        <v>88000</v>
      </c>
      <c r="G640" s="246"/>
      <c r="H640" s="246">
        <v>347500</v>
      </c>
      <c r="I640" s="480">
        <f t="shared" ref="I640:I647" si="108">F640+G640+H640</f>
        <v>435500</v>
      </c>
      <c r="J640" s="244">
        <f t="shared" si="106"/>
        <v>1</v>
      </c>
      <c r="K640" s="245"/>
      <c r="L640" s="426"/>
      <c r="M640" s="253"/>
      <c r="N640" s="316">
        <f t="shared" ref="N640:N647" si="109">I640</f>
        <v>435500</v>
      </c>
      <c r="O640" s="427">
        <f t="shared" ref="O640:O647" si="110">L640+M640-N640</f>
        <v>-435500</v>
      </c>
      <c r="P640" s="245"/>
      <c r="Q640" s="775"/>
      <c r="R640" s="779"/>
      <c r="S640" s="779"/>
      <c r="T640" s="779"/>
      <c r="U640" s="779"/>
      <c r="V640" s="779"/>
      <c r="W640" s="824"/>
      <c r="X640" s="314">
        <f t="shared" si="107"/>
        <v>0</v>
      </c>
    </row>
    <row r="641" spans="2:24" ht="18.75">
      <c r="B641" s="143"/>
      <c r="C641" s="161">
        <v>552</v>
      </c>
      <c r="D641" s="460" t="s">
        <v>212</v>
      </c>
      <c r="E641" s="817"/>
      <c r="F641" s="452"/>
      <c r="G641" s="246"/>
      <c r="H641" s="246"/>
      <c r="I641" s="480">
        <f t="shared" si="108"/>
        <v>0</v>
      </c>
      <c r="J641" s="244" t="str">
        <f t="shared" si="106"/>
        <v/>
      </c>
      <c r="K641" s="245"/>
      <c r="L641" s="426"/>
      <c r="M641" s="253"/>
      <c r="N641" s="316">
        <f t="shared" si="109"/>
        <v>0</v>
      </c>
      <c r="O641" s="427">
        <f t="shared" si="110"/>
        <v>0</v>
      </c>
      <c r="P641" s="245"/>
      <c r="Q641" s="775"/>
      <c r="R641" s="779"/>
      <c r="S641" s="779"/>
      <c r="T641" s="779"/>
      <c r="U641" s="779"/>
      <c r="V641" s="779"/>
      <c r="W641" s="824"/>
      <c r="X641" s="314">
        <f t="shared" si="107"/>
        <v>0</v>
      </c>
    </row>
    <row r="642" spans="2:24" ht="18.75">
      <c r="B642" s="143"/>
      <c r="C642" s="161">
        <v>558</v>
      </c>
      <c r="D642" s="460" t="s">
        <v>1731</v>
      </c>
      <c r="E642" s="817"/>
      <c r="F642" s="452"/>
      <c r="G642" s="246"/>
      <c r="H642" s="246"/>
      <c r="I642" s="480">
        <f t="shared" si="108"/>
        <v>0</v>
      </c>
      <c r="J642" s="244" t="str">
        <f t="shared" si="106"/>
        <v/>
      </c>
      <c r="K642" s="245"/>
      <c r="L642" s="426"/>
      <c r="M642" s="253"/>
      <c r="N642" s="316">
        <f t="shared" si="109"/>
        <v>0</v>
      </c>
      <c r="O642" s="427">
        <f t="shared" si="110"/>
        <v>0</v>
      </c>
      <c r="P642" s="245"/>
      <c r="Q642" s="775"/>
      <c r="R642" s="779"/>
      <c r="S642" s="779"/>
      <c r="T642" s="779"/>
      <c r="U642" s="779"/>
      <c r="V642" s="779"/>
      <c r="W642" s="824"/>
      <c r="X642" s="314">
        <f t="shared" si="107"/>
        <v>0</v>
      </c>
    </row>
    <row r="643" spans="2:24" ht="18.75">
      <c r="B643" s="143"/>
      <c r="C643" s="161">
        <v>560</v>
      </c>
      <c r="D643" s="461" t="s">
        <v>213</v>
      </c>
      <c r="E643" s="817"/>
      <c r="F643" s="452">
        <v>55000</v>
      </c>
      <c r="G643" s="246"/>
      <c r="H643" s="246">
        <v>145000</v>
      </c>
      <c r="I643" s="480">
        <f t="shared" si="108"/>
        <v>200000</v>
      </c>
      <c r="J643" s="244">
        <f t="shared" si="106"/>
        <v>1</v>
      </c>
      <c r="K643" s="245"/>
      <c r="L643" s="426"/>
      <c r="M643" s="253"/>
      <c r="N643" s="316">
        <f t="shared" si="109"/>
        <v>200000</v>
      </c>
      <c r="O643" s="427">
        <f t="shared" si="110"/>
        <v>-200000</v>
      </c>
      <c r="P643" s="245"/>
      <c r="Q643" s="775"/>
      <c r="R643" s="779"/>
      <c r="S643" s="779"/>
      <c r="T643" s="779"/>
      <c r="U643" s="779"/>
      <c r="V643" s="779"/>
      <c r="W643" s="824"/>
      <c r="X643" s="314">
        <f t="shared" si="107"/>
        <v>0</v>
      </c>
    </row>
    <row r="644" spans="2:24" ht="18.75">
      <c r="B644" s="143"/>
      <c r="C644" s="161">
        <v>580</v>
      </c>
      <c r="D644" s="460" t="s">
        <v>214</v>
      </c>
      <c r="E644" s="817"/>
      <c r="F644" s="452">
        <v>33000</v>
      </c>
      <c r="G644" s="246"/>
      <c r="H644" s="246">
        <v>62900</v>
      </c>
      <c r="I644" s="480">
        <f t="shared" si="108"/>
        <v>95900</v>
      </c>
      <c r="J644" s="244">
        <f t="shared" si="106"/>
        <v>1</v>
      </c>
      <c r="K644" s="245"/>
      <c r="L644" s="426"/>
      <c r="M644" s="253"/>
      <c r="N644" s="316">
        <f t="shared" si="109"/>
        <v>95900</v>
      </c>
      <c r="O644" s="427">
        <f t="shared" si="110"/>
        <v>-95900</v>
      </c>
      <c r="P644" s="245"/>
      <c r="Q644" s="775"/>
      <c r="R644" s="779"/>
      <c r="S644" s="779"/>
      <c r="T644" s="779"/>
      <c r="U644" s="779"/>
      <c r="V644" s="779"/>
      <c r="W644" s="824"/>
      <c r="X644" s="314">
        <f t="shared" si="107"/>
        <v>0</v>
      </c>
    </row>
    <row r="645" spans="2:24" ht="18.75">
      <c r="B645" s="143"/>
      <c r="C645" s="161">
        <v>588</v>
      </c>
      <c r="D645" s="460" t="s">
        <v>1736</v>
      </c>
      <c r="E645" s="817"/>
      <c r="F645" s="452"/>
      <c r="G645" s="246"/>
      <c r="H645" s="246"/>
      <c r="I645" s="480">
        <f t="shared" si="108"/>
        <v>0</v>
      </c>
      <c r="J645" s="244" t="str">
        <f t="shared" si="106"/>
        <v/>
      </c>
      <c r="K645" s="245"/>
      <c r="L645" s="426"/>
      <c r="M645" s="253"/>
      <c r="N645" s="316">
        <f t="shared" si="109"/>
        <v>0</v>
      </c>
      <c r="O645" s="427">
        <f t="shared" si="110"/>
        <v>0</v>
      </c>
      <c r="P645" s="245"/>
      <c r="Q645" s="775"/>
      <c r="R645" s="779"/>
      <c r="S645" s="779"/>
      <c r="T645" s="779"/>
      <c r="U645" s="779"/>
      <c r="V645" s="779"/>
      <c r="W645" s="824"/>
      <c r="X645" s="314">
        <f t="shared" si="107"/>
        <v>0</v>
      </c>
    </row>
    <row r="646" spans="2:24" ht="31.5">
      <c r="B646" s="143"/>
      <c r="C646" s="162">
        <v>590</v>
      </c>
      <c r="D646" s="462" t="s">
        <v>215</v>
      </c>
      <c r="E646" s="817"/>
      <c r="F646" s="452"/>
      <c r="G646" s="246"/>
      <c r="H646" s="246"/>
      <c r="I646" s="480">
        <f t="shared" si="108"/>
        <v>0</v>
      </c>
      <c r="J646" s="244" t="str">
        <f t="shared" si="106"/>
        <v/>
      </c>
      <c r="K646" s="245"/>
      <c r="L646" s="426"/>
      <c r="M646" s="253"/>
      <c r="N646" s="316">
        <f t="shared" si="109"/>
        <v>0</v>
      </c>
      <c r="O646" s="427">
        <f t="shared" si="110"/>
        <v>0</v>
      </c>
      <c r="P646" s="245"/>
      <c r="Q646" s="775"/>
      <c r="R646" s="779"/>
      <c r="S646" s="779"/>
      <c r="T646" s="779"/>
      <c r="U646" s="779"/>
      <c r="V646" s="779"/>
      <c r="W646" s="824"/>
      <c r="X646" s="314">
        <f t="shared" si="107"/>
        <v>0</v>
      </c>
    </row>
    <row r="647" spans="2:24" ht="18.75">
      <c r="B647" s="799">
        <v>800</v>
      </c>
      <c r="C647" s="960" t="s">
        <v>1097</v>
      </c>
      <c r="D647" s="960"/>
      <c r="E647" s="800"/>
      <c r="F647" s="803"/>
      <c r="G647" s="804"/>
      <c r="H647" s="804"/>
      <c r="I647" s="805">
        <f t="shared" si="108"/>
        <v>0</v>
      </c>
      <c r="J647" s="244" t="str">
        <f t="shared" si="106"/>
        <v/>
      </c>
      <c r="K647" s="245"/>
      <c r="L647" s="431"/>
      <c r="M647" s="255"/>
      <c r="N647" s="316">
        <f t="shared" si="109"/>
        <v>0</v>
      </c>
      <c r="O647" s="427">
        <f t="shared" si="110"/>
        <v>0</v>
      </c>
      <c r="P647" s="245"/>
      <c r="Q647" s="777"/>
      <c r="R647" s="778"/>
      <c r="S647" s="779"/>
      <c r="T647" s="779"/>
      <c r="U647" s="778"/>
      <c r="V647" s="779"/>
      <c r="W647" s="824"/>
      <c r="X647" s="314">
        <f t="shared" si="107"/>
        <v>0</v>
      </c>
    </row>
    <row r="648" spans="2:24" ht="18.75">
      <c r="B648" s="799">
        <v>1000</v>
      </c>
      <c r="C648" s="956" t="s">
        <v>217</v>
      </c>
      <c r="D648" s="956"/>
      <c r="E648" s="800"/>
      <c r="F648" s="801">
        <f>SUM(F649:F665)</f>
        <v>0</v>
      </c>
      <c r="G648" s="802">
        <f>SUM(G649:G665)</f>
        <v>2665100</v>
      </c>
      <c r="H648" s="802">
        <f>SUM(H649:H665)</f>
        <v>0</v>
      </c>
      <c r="I648" s="802">
        <f>SUM(I649:I665)</f>
        <v>2665100</v>
      </c>
      <c r="J648" s="244">
        <f t="shared" si="106"/>
        <v>1</v>
      </c>
      <c r="K648" s="245"/>
      <c r="L648" s="317">
        <f>SUM(L649:L665)</f>
        <v>0</v>
      </c>
      <c r="M648" s="318">
        <f>SUM(M649:M665)</f>
        <v>0</v>
      </c>
      <c r="N648" s="428">
        <f>SUM(N649:N665)</f>
        <v>2665100</v>
      </c>
      <c r="O648" s="429">
        <f>SUM(O649:O665)</f>
        <v>-2665100</v>
      </c>
      <c r="P648" s="245"/>
      <c r="Q648" s="317">
        <f t="shared" ref="Q648:W648" si="111">SUM(Q649:Q665)</f>
        <v>0</v>
      </c>
      <c r="R648" s="318">
        <f t="shared" si="111"/>
        <v>0</v>
      </c>
      <c r="S648" s="318">
        <f t="shared" si="111"/>
        <v>2457100</v>
      </c>
      <c r="T648" s="318">
        <f t="shared" si="111"/>
        <v>-2457100</v>
      </c>
      <c r="U648" s="318">
        <f t="shared" si="111"/>
        <v>0</v>
      </c>
      <c r="V648" s="318">
        <f t="shared" si="111"/>
        <v>0</v>
      </c>
      <c r="W648" s="429">
        <f t="shared" si="111"/>
        <v>0</v>
      </c>
      <c r="X648" s="314">
        <f t="shared" si="107"/>
        <v>-2457100</v>
      </c>
    </row>
    <row r="649" spans="2:24" ht="18.75">
      <c r="B649" s="136"/>
      <c r="C649" s="144">
        <v>1011</v>
      </c>
      <c r="D649" s="163" t="s">
        <v>218</v>
      </c>
      <c r="E649" s="817"/>
      <c r="F649" s="452"/>
      <c r="G649" s="246">
        <v>65000</v>
      </c>
      <c r="H649" s="246"/>
      <c r="I649" s="480">
        <f t="shared" ref="I649:I665" si="112">F649+G649+H649</f>
        <v>65000</v>
      </c>
      <c r="J649" s="244">
        <f t="shared" si="106"/>
        <v>1</v>
      </c>
      <c r="K649" s="245"/>
      <c r="L649" s="426"/>
      <c r="M649" s="253"/>
      <c r="N649" s="316">
        <f t="shared" ref="N649:N665" si="113">I649</f>
        <v>65000</v>
      </c>
      <c r="O649" s="427">
        <f t="shared" ref="O649:O665" si="114">L649+M649-N649</f>
        <v>-65000</v>
      </c>
      <c r="P649" s="245"/>
      <c r="Q649" s="426"/>
      <c r="R649" s="253"/>
      <c r="S649" s="432">
        <f t="shared" ref="S649:S656" si="115">+IF(+(L649+M649)&gt;=I649,+M649,+(+I649-L649))</f>
        <v>65000</v>
      </c>
      <c r="T649" s="316">
        <f t="shared" ref="T649:T656" si="116">Q649+R649-S649</f>
        <v>-65000</v>
      </c>
      <c r="U649" s="253"/>
      <c r="V649" s="253"/>
      <c r="W649" s="254"/>
      <c r="X649" s="314">
        <f t="shared" si="107"/>
        <v>-65000</v>
      </c>
    </row>
    <row r="650" spans="2:24" ht="18.75">
      <c r="B650" s="136"/>
      <c r="C650" s="137">
        <v>1012</v>
      </c>
      <c r="D650" s="145" t="s">
        <v>219</v>
      </c>
      <c r="E650" s="817"/>
      <c r="F650" s="452"/>
      <c r="G650" s="246">
        <v>3000</v>
      </c>
      <c r="H650" s="246"/>
      <c r="I650" s="480">
        <f t="shared" si="112"/>
        <v>3000</v>
      </c>
      <c r="J650" s="244">
        <f t="shared" si="106"/>
        <v>1</v>
      </c>
      <c r="K650" s="245"/>
      <c r="L650" s="426"/>
      <c r="M650" s="253"/>
      <c r="N650" s="316">
        <f t="shared" si="113"/>
        <v>3000</v>
      </c>
      <c r="O650" s="427">
        <f t="shared" si="114"/>
        <v>-3000</v>
      </c>
      <c r="P650" s="245"/>
      <c r="Q650" s="426"/>
      <c r="R650" s="253"/>
      <c r="S650" s="432">
        <f t="shared" si="115"/>
        <v>3000</v>
      </c>
      <c r="T650" s="316">
        <f t="shared" si="116"/>
        <v>-3000</v>
      </c>
      <c r="U650" s="253"/>
      <c r="V650" s="253"/>
      <c r="W650" s="254"/>
      <c r="X650" s="314">
        <f t="shared" si="107"/>
        <v>-3000</v>
      </c>
    </row>
    <row r="651" spans="2:24" ht="18.75">
      <c r="B651" s="136"/>
      <c r="C651" s="137">
        <v>1013</v>
      </c>
      <c r="D651" s="145" t="s">
        <v>220</v>
      </c>
      <c r="E651" s="817"/>
      <c r="F651" s="452"/>
      <c r="G651" s="246"/>
      <c r="H651" s="246"/>
      <c r="I651" s="480">
        <f t="shared" si="112"/>
        <v>0</v>
      </c>
      <c r="J651" s="244" t="str">
        <f t="shared" si="106"/>
        <v/>
      </c>
      <c r="K651" s="245"/>
      <c r="L651" s="426"/>
      <c r="M651" s="253"/>
      <c r="N651" s="316">
        <f t="shared" si="113"/>
        <v>0</v>
      </c>
      <c r="O651" s="427">
        <f t="shared" si="114"/>
        <v>0</v>
      </c>
      <c r="P651" s="245"/>
      <c r="Q651" s="426"/>
      <c r="R651" s="253"/>
      <c r="S651" s="432">
        <f t="shared" si="115"/>
        <v>0</v>
      </c>
      <c r="T651" s="316">
        <f t="shared" si="116"/>
        <v>0</v>
      </c>
      <c r="U651" s="253"/>
      <c r="V651" s="253"/>
      <c r="W651" s="254"/>
      <c r="X651" s="314">
        <f t="shared" si="107"/>
        <v>0</v>
      </c>
    </row>
    <row r="652" spans="2:24" ht="18.75">
      <c r="B652" s="136"/>
      <c r="C652" s="137">
        <v>1014</v>
      </c>
      <c r="D652" s="145" t="s">
        <v>221</v>
      </c>
      <c r="E652" s="817"/>
      <c r="F652" s="452"/>
      <c r="G652" s="246"/>
      <c r="H652" s="246"/>
      <c r="I652" s="480">
        <f t="shared" si="112"/>
        <v>0</v>
      </c>
      <c r="J652" s="244" t="str">
        <f t="shared" si="106"/>
        <v/>
      </c>
      <c r="K652" s="245"/>
      <c r="L652" s="426"/>
      <c r="M652" s="253"/>
      <c r="N652" s="316">
        <f t="shared" si="113"/>
        <v>0</v>
      </c>
      <c r="O652" s="427">
        <f t="shared" si="114"/>
        <v>0</v>
      </c>
      <c r="P652" s="245"/>
      <c r="Q652" s="426"/>
      <c r="R652" s="253"/>
      <c r="S652" s="432">
        <f t="shared" si="115"/>
        <v>0</v>
      </c>
      <c r="T652" s="316">
        <f t="shared" si="116"/>
        <v>0</v>
      </c>
      <c r="U652" s="253"/>
      <c r="V652" s="253"/>
      <c r="W652" s="254"/>
      <c r="X652" s="314">
        <f t="shared" si="107"/>
        <v>0</v>
      </c>
    </row>
    <row r="653" spans="2:24" ht="18.75">
      <c r="B653" s="136"/>
      <c r="C653" s="137">
        <v>1015</v>
      </c>
      <c r="D653" s="145" t="s">
        <v>222</v>
      </c>
      <c r="E653" s="817"/>
      <c r="F653" s="452"/>
      <c r="G653" s="246">
        <v>530000</v>
      </c>
      <c r="H653" s="246"/>
      <c r="I653" s="480">
        <f t="shared" si="112"/>
        <v>530000</v>
      </c>
      <c r="J653" s="244">
        <f t="shared" si="106"/>
        <v>1</v>
      </c>
      <c r="K653" s="245"/>
      <c r="L653" s="426"/>
      <c r="M653" s="253"/>
      <c r="N653" s="316">
        <f t="shared" si="113"/>
        <v>530000</v>
      </c>
      <c r="O653" s="427">
        <f t="shared" si="114"/>
        <v>-530000</v>
      </c>
      <c r="P653" s="245"/>
      <c r="Q653" s="426"/>
      <c r="R653" s="253"/>
      <c r="S653" s="432">
        <f t="shared" si="115"/>
        <v>530000</v>
      </c>
      <c r="T653" s="316">
        <f t="shared" si="116"/>
        <v>-530000</v>
      </c>
      <c r="U653" s="253"/>
      <c r="V653" s="253"/>
      <c r="W653" s="254"/>
      <c r="X653" s="314">
        <f t="shared" si="107"/>
        <v>-530000</v>
      </c>
    </row>
    <row r="654" spans="2:24" ht="18.75">
      <c r="B654" s="136"/>
      <c r="C654" s="137">
        <v>1016</v>
      </c>
      <c r="D654" s="145" t="s">
        <v>223</v>
      </c>
      <c r="E654" s="817"/>
      <c r="F654" s="452"/>
      <c r="G654" s="246">
        <v>574000</v>
      </c>
      <c r="H654" s="246"/>
      <c r="I654" s="480">
        <f t="shared" si="112"/>
        <v>574000</v>
      </c>
      <c r="J654" s="244">
        <f t="shared" si="106"/>
        <v>1</v>
      </c>
      <c r="K654" s="245"/>
      <c r="L654" s="426"/>
      <c r="M654" s="253"/>
      <c r="N654" s="316">
        <f t="shared" si="113"/>
        <v>574000</v>
      </c>
      <c r="O654" s="427">
        <f t="shared" si="114"/>
        <v>-574000</v>
      </c>
      <c r="P654" s="245"/>
      <c r="Q654" s="426"/>
      <c r="R654" s="253"/>
      <c r="S654" s="432">
        <f t="shared" si="115"/>
        <v>574000</v>
      </c>
      <c r="T654" s="316">
        <f t="shared" si="116"/>
        <v>-574000</v>
      </c>
      <c r="U654" s="253"/>
      <c r="V654" s="253"/>
      <c r="W654" s="254"/>
      <c r="X654" s="314">
        <f t="shared" si="107"/>
        <v>-574000</v>
      </c>
    </row>
    <row r="655" spans="2:24" ht="18.75">
      <c r="B655" s="140"/>
      <c r="C655" s="164">
        <v>1020</v>
      </c>
      <c r="D655" s="165" t="s">
        <v>224</v>
      </c>
      <c r="E655" s="817"/>
      <c r="F655" s="452"/>
      <c r="G655" s="246">
        <v>940000</v>
      </c>
      <c r="H655" s="246"/>
      <c r="I655" s="480">
        <f t="shared" si="112"/>
        <v>940000</v>
      </c>
      <c r="J655" s="244">
        <f t="shared" si="106"/>
        <v>1</v>
      </c>
      <c r="K655" s="245"/>
      <c r="L655" s="426"/>
      <c r="M655" s="253"/>
      <c r="N655" s="316">
        <f t="shared" si="113"/>
        <v>940000</v>
      </c>
      <c r="O655" s="427">
        <f t="shared" si="114"/>
        <v>-940000</v>
      </c>
      <c r="P655" s="245"/>
      <c r="Q655" s="426"/>
      <c r="R655" s="253"/>
      <c r="S655" s="432">
        <f t="shared" si="115"/>
        <v>940000</v>
      </c>
      <c r="T655" s="316">
        <f t="shared" si="116"/>
        <v>-940000</v>
      </c>
      <c r="U655" s="253"/>
      <c r="V655" s="253"/>
      <c r="W655" s="254"/>
      <c r="X655" s="314">
        <f t="shared" si="107"/>
        <v>-940000</v>
      </c>
    </row>
    <row r="656" spans="2:24" ht="18.75">
      <c r="B656" s="136"/>
      <c r="C656" s="137">
        <v>1030</v>
      </c>
      <c r="D656" s="145" t="s">
        <v>225</v>
      </c>
      <c r="E656" s="817"/>
      <c r="F656" s="452"/>
      <c r="G656" s="246">
        <v>300000</v>
      </c>
      <c r="H656" s="246"/>
      <c r="I656" s="480">
        <f t="shared" si="112"/>
        <v>300000</v>
      </c>
      <c r="J656" s="244">
        <f t="shared" si="106"/>
        <v>1</v>
      </c>
      <c r="K656" s="245"/>
      <c r="L656" s="426"/>
      <c r="M656" s="253"/>
      <c r="N656" s="316">
        <f t="shared" si="113"/>
        <v>300000</v>
      </c>
      <c r="O656" s="427">
        <f t="shared" si="114"/>
        <v>-300000</v>
      </c>
      <c r="P656" s="245"/>
      <c r="Q656" s="426"/>
      <c r="R656" s="253"/>
      <c r="S656" s="432">
        <f t="shared" si="115"/>
        <v>300000</v>
      </c>
      <c r="T656" s="316">
        <f t="shared" si="116"/>
        <v>-300000</v>
      </c>
      <c r="U656" s="253"/>
      <c r="V656" s="253"/>
      <c r="W656" s="254"/>
      <c r="X656" s="314">
        <f t="shared" si="107"/>
        <v>-300000</v>
      </c>
    </row>
    <row r="657" spans="2:24" ht="18.75">
      <c r="B657" s="136"/>
      <c r="C657" s="164">
        <v>1051</v>
      </c>
      <c r="D657" s="167" t="s">
        <v>226</v>
      </c>
      <c r="E657" s="817"/>
      <c r="F657" s="452"/>
      <c r="G657" s="246">
        <v>73000</v>
      </c>
      <c r="H657" s="246"/>
      <c r="I657" s="480">
        <f t="shared" si="112"/>
        <v>73000</v>
      </c>
      <c r="J657" s="244">
        <f t="shared" si="106"/>
        <v>1</v>
      </c>
      <c r="K657" s="245"/>
      <c r="L657" s="426"/>
      <c r="M657" s="253"/>
      <c r="N657" s="316">
        <f t="shared" si="113"/>
        <v>73000</v>
      </c>
      <c r="O657" s="427">
        <f t="shared" si="114"/>
        <v>-73000</v>
      </c>
      <c r="P657" s="245"/>
      <c r="Q657" s="775"/>
      <c r="R657" s="779"/>
      <c r="S657" s="779"/>
      <c r="T657" s="779"/>
      <c r="U657" s="779"/>
      <c r="V657" s="779"/>
      <c r="W657" s="824"/>
      <c r="X657" s="314">
        <f t="shared" si="107"/>
        <v>0</v>
      </c>
    </row>
    <row r="658" spans="2:24" ht="18.75">
      <c r="B658" s="136"/>
      <c r="C658" s="137">
        <v>1052</v>
      </c>
      <c r="D658" s="145" t="s">
        <v>227</v>
      </c>
      <c r="E658" s="817"/>
      <c r="F658" s="452"/>
      <c r="G658" s="246">
        <v>50000</v>
      </c>
      <c r="H658" s="246"/>
      <c r="I658" s="480">
        <f t="shared" si="112"/>
        <v>50000</v>
      </c>
      <c r="J658" s="244">
        <f t="shared" si="106"/>
        <v>1</v>
      </c>
      <c r="K658" s="245"/>
      <c r="L658" s="426"/>
      <c r="M658" s="253"/>
      <c r="N658" s="316">
        <f t="shared" si="113"/>
        <v>50000</v>
      </c>
      <c r="O658" s="427">
        <f t="shared" si="114"/>
        <v>-50000</v>
      </c>
      <c r="P658" s="245"/>
      <c r="Q658" s="775"/>
      <c r="R658" s="779"/>
      <c r="S658" s="779"/>
      <c r="T658" s="779"/>
      <c r="U658" s="779"/>
      <c r="V658" s="779"/>
      <c r="W658" s="824"/>
      <c r="X658" s="314">
        <f t="shared" si="107"/>
        <v>0</v>
      </c>
    </row>
    <row r="659" spans="2:24" ht="18.75">
      <c r="B659" s="136"/>
      <c r="C659" s="168">
        <v>1053</v>
      </c>
      <c r="D659" s="169" t="s">
        <v>1737</v>
      </c>
      <c r="E659" s="817"/>
      <c r="F659" s="452"/>
      <c r="G659" s="246"/>
      <c r="H659" s="246"/>
      <c r="I659" s="480">
        <f t="shared" si="112"/>
        <v>0</v>
      </c>
      <c r="J659" s="244" t="str">
        <f t="shared" si="106"/>
        <v/>
      </c>
      <c r="K659" s="245"/>
      <c r="L659" s="426"/>
      <c r="M659" s="253"/>
      <c r="N659" s="316">
        <f t="shared" si="113"/>
        <v>0</v>
      </c>
      <c r="O659" s="427">
        <f t="shared" si="114"/>
        <v>0</v>
      </c>
      <c r="P659" s="245"/>
      <c r="Q659" s="775"/>
      <c r="R659" s="779"/>
      <c r="S659" s="779"/>
      <c r="T659" s="779"/>
      <c r="U659" s="779"/>
      <c r="V659" s="779"/>
      <c r="W659" s="824"/>
      <c r="X659" s="314">
        <f t="shared" si="107"/>
        <v>0</v>
      </c>
    </row>
    <row r="660" spans="2:24" ht="18.75">
      <c r="B660" s="136"/>
      <c r="C660" s="137">
        <v>1062</v>
      </c>
      <c r="D660" s="139" t="s">
        <v>228</v>
      </c>
      <c r="E660" s="817"/>
      <c r="F660" s="452"/>
      <c r="G660" s="246">
        <v>35100</v>
      </c>
      <c r="H660" s="246"/>
      <c r="I660" s="480">
        <f t="shared" si="112"/>
        <v>35100</v>
      </c>
      <c r="J660" s="244">
        <f t="shared" si="106"/>
        <v>1</v>
      </c>
      <c r="K660" s="245"/>
      <c r="L660" s="426"/>
      <c r="M660" s="253"/>
      <c r="N660" s="316">
        <f t="shared" si="113"/>
        <v>35100</v>
      </c>
      <c r="O660" s="427">
        <f t="shared" si="114"/>
        <v>-35100</v>
      </c>
      <c r="P660" s="245"/>
      <c r="Q660" s="426"/>
      <c r="R660" s="253"/>
      <c r="S660" s="432">
        <f>+IF(+(L660+M660)&gt;=I660,+M660,+(+I660-L660))</f>
        <v>35100</v>
      </c>
      <c r="T660" s="316">
        <f>Q660+R660-S660</f>
        <v>-35100</v>
      </c>
      <c r="U660" s="253"/>
      <c r="V660" s="253"/>
      <c r="W660" s="254"/>
      <c r="X660" s="314">
        <f t="shared" si="107"/>
        <v>-35100</v>
      </c>
    </row>
    <row r="661" spans="2:24" ht="18.75">
      <c r="B661" s="136"/>
      <c r="C661" s="137">
        <v>1063</v>
      </c>
      <c r="D661" s="139" t="s">
        <v>229</v>
      </c>
      <c r="E661" s="817"/>
      <c r="F661" s="452"/>
      <c r="G661" s="246"/>
      <c r="H661" s="246"/>
      <c r="I661" s="480">
        <f t="shared" si="112"/>
        <v>0</v>
      </c>
      <c r="J661" s="244" t="str">
        <f t="shared" si="106"/>
        <v/>
      </c>
      <c r="K661" s="245"/>
      <c r="L661" s="426"/>
      <c r="M661" s="253"/>
      <c r="N661" s="316">
        <f t="shared" si="113"/>
        <v>0</v>
      </c>
      <c r="O661" s="427">
        <f t="shared" si="114"/>
        <v>0</v>
      </c>
      <c r="P661" s="245"/>
      <c r="Q661" s="775"/>
      <c r="R661" s="779"/>
      <c r="S661" s="779"/>
      <c r="T661" s="779"/>
      <c r="U661" s="779"/>
      <c r="V661" s="779"/>
      <c r="W661" s="824"/>
      <c r="X661" s="314">
        <f t="shared" si="107"/>
        <v>0</v>
      </c>
    </row>
    <row r="662" spans="2:24" ht="18.75">
      <c r="B662" s="136"/>
      <c r="C662" s="168">
        <v>1069</v>
      </c>
      <c r="D662" s="170" t="s">
        <v>230</v>
      </c>
      <c r="E662" s="817"/>
      <c r="F662" s="452"/>
      <c r="G662" s="246"/>
      <c r="H662" s="246"/>
      <c r="I662" s="480">
        <f t="shared" si="112"/>
        <v>0</v>
      </c>
      <c r="J662" s="244" t="str">
        <f t="shared" ref="J662:J693" si="117">(IF($E662&lt;&gt;0,$J$2,IF($I662&lt;&gt;0,$J$2,"")))</f>
        <v/>
      </c>
      <c r="K662" s="245"/>
      <c r="L662" s="426"/>
      <c r="M662" s="253"/>
      <c r="N662" s="316">
        <f t="shared" si="113"/>
        <v>0</v>
      </c>
      <c r="O662" s="427">
        <f t="shared" si="114"/>
        <v>0</v>
      </c>
      <c r="P662" s="245"/>
      <c r="Q662" s="426"/>
      <c r="R662" s="253"/>
      <c r="S662" s="432">
        <f>+IF(+(L662+M662)&gt;=I662,+M662,+(+I662-L662))</f>
        <v>0</v>
      </c>
      <c r="T662" s="316">
        <f>Q662+R662-S662</f>
        <v>0</v>
      </c>
      <c r="U662" s="253"/>
      <c r="V662" s="253"/>
      <c r="W662" s="254"/>
      <c r="X662" s="314">
        <f t="shared" ref="X662:X693" si="118">T662-U662-V662-W662</f>
        <v>0</v>
      </c>
    </row>
    <row r="663" spans="2:24" ht="31.5">
      <c r="B663" s="140"/>
      <c r="C663" s="137">
        <v>1091</v>
      </c>
      <c r="D663" s="145" t="s">
        <v>231</v>
      </c>
      <c r="E663" s="817"/>
      <c r="F663" s="452"/>
      <c r="G663" s="246"/>
      <c r="H663" s="246"/>
      <c r="I663" s="480">
        <f t="shared" si="112"/>
        <v>0</v>
      </c>
      <c r="J663" s="244" t="str">
        <f t="shared" si="117"/>
        <v/>
      </c>
      <c r="K663" s="245"/>
      <c r="L663" s="426"/>
      <c r="M663" s="253"/>
      <c r="N663" s="316">
        <f t="shared" si="113"/>
        <v>0</v>
      </c>
      <c r="O663" s="427">
        <f t="shared" si="114"/>
        <v>0</v>
      </c>
      <c r="P663" s="245"/>
      <c r="Q663" s="426"/>
      <c r="R663" s="253"/>
      <c r="S663" s="432">
        <f>+IF(+(L663+M663)&gt;=I663,+M663,+(+I663-L663))</f>
        <v>0</v>
      </c>
      <c r="T663" s="316">
        <f>Q663+R663-S663</f>
        <v>0</v>
      </c>
      <c r="U663" s="253"/>
      <c r="V663" s="253"/>
      <c r="W663" s="254"/>
      <c r="X663" s="314">
        <f t="shared" si="118"/>
        <v>0</v>
      </c>
    </row>
    <row r="664" spans="2:24" ht="18.75">
      <c r="B664" s="136"/>
      <c r="C664" s="137">
        <v>1092</v>
      </c>
      <c r="D664" s="145" t="s">
        <v>364</v>
      </c>
      <c r="E664" s="817"/>
      <c r="F664" s="452"/>
      <c r="G664" s="246">
        <v>85000</v>
      </c>
      <c r="H664" s="246"/>
      <c r="I664" s="480">
        <f t="shared" si="112"/>
        <v>85000</v>
      </c>
      <c r="J664" s="244">
        <f t="shared" si="117"/>
        <v>1</v>
      </c>
      <c r="K664" s="245"/>
      <c r="L664" s="426"/>
      <c r="M664" s="253"/>
      <c r="N664" s="316">
        <f t="shared" si="113"/>
        <v>85000</v>
      </c>
      <c r="O664" s="427">
        <f t="shared" si="114"/>
        <v>-85000</v>
      </c>
      <c r="P664" s="245"/>
      <c r="Q664" s="775"/>
      <c r="R664" s="779"/>
      <c r="S664" s="779"/>
      <c r="T664" s="779"/>
      <c r="U664" s="779"/>
      <c r="V664" s="779"/>
      <c r="W664" s="824"/>
      <c r="X664" s="314">
        <f t="shared" si="118"/>
        <v>0</v>
      </c>
    </row>
    <row r="665" spans="2:24" ht="18.75">
      <c r="B665" s="136"/>
      <c r="C665" s="142">
        <v>1098</v>
      </c>
      <c r="D665" s="146" t="s">
        <v>232</v>
      </c>
      <c r="E665" s="817"/>
      <c r="F665" s="452"/>
      <c r="G665" s="246">
        <v>10000</v>
      </c>
      <c r="H665" s="246"/>
      <c r="I665" s="480">
        <f t="shared" si="112"/>
        <v>10000</v>
      </c>
      <c r="J665" s="244">
        <f t="shared" si="117"/>
        <v>1</v>
      </c>
      <c r="K665" s="245"/>
      <c r="L665" s="426"/>
      <c r="M665" s="253"/>
      <c r="N665" s="316">
        <f t="shared" si="113"/>
        <v>10000</v>
      </c>
      <c r="O665" s="427">
        <f t="shared" si="114"/>
        <v>-10000</v>
      </c>
      <c r="P665" s="245"/>
      <c r="Q665" s="426"/>
      <c r="R665" s="253"/>
      <c r="S665" s="432">
        <f>+IF(+(L665+M665)&gt;=I665,+M665,+(+I665-L665))</f>
        <v>10000</v>
      </c>
      <c r="T665" s="316">
        <f>Q665+R665-S665</f>
        <v>-10000</v>
      </c>
      <c r="U665" s="253"/>
      <c r="V665" s="253"/>
      <c r="W665" s="254"/>
      <c r="X665" s="314">
        <f t="shared" si="118"/>
        <v>-10000</v>
      </c>
    </row>
    <row r="666" spans="2:24" ht="18.75">
      <c r="B666" s="799">
        <v>1900</v>
      </c>
      <c r="C666" s="955" t="s">
        <v>296</v>
      </c>
      <c r="D666" s="955"/>
      <c r="E666" s="800"/>
      <c r="F666" s="801">
        <f>SUM(F667:F669)</f>
        <v>0</v>
      </c>
      <c r="G666" s="802">
        <f>SUM(G667:G669)</f>
        <v>89500</v>
      </c>
      <c r="H666" s="802">
        <f>SUM(H667:H669)</f>
        <v>0</v>
      </c>
      <c r="I666" s="802">
        <f>SUM(I667:I669)</f>
        <v>89500</v>
      </c>
      <c r="J666" s="244">
        <f t="shared" si="117"/>
        <v>1</v>
      </c>
      <c r="K666" s="245"/>
      <c r="L666" s="317">
        <f>SUM(L667:L669)</f>
        <v>0</v>
      </c>
      <c r="M666" s="318">
        <f>SUM(M667:M669)</f>
        <v>0</v>
      </c>
      <c r="N666" s="428">
        <f>SUM(N667:N669)</f>
        <v>89500</v>
      </c>
      <c r="O666" s="429">
        <f>SUM(O667:O669)</f>
        <v>-89500</v>
      </c>
      <c r="P666" s="245"/>
      <c r="Q666" s="777"/>
      <c r="R666" s="778"/>
      <c r="S666" s="778"/>
      <c r="T666" s="778"/>
      <c r="U666" s="778"/>
      <c r="V666" s="778"/>
      <c r="W666" s="825"/>
      <c r="X666" s="314">
        <f t="shared" si="118"/>
        <v>0</v>
      </c>
    </row>
    <row r="667" spans="2:24" ht="18.75">
      <c r="B667" s="136"/>
      <c r="C667" s="144">
        <v>1901</v>
      </c>
      <c r="D667" s="138" t="s">
        <v>297</v>
      </c>
      <c r="E667" s="817"/>
      <c r="F667" s="452"/>
      <c r="G667" s="246">
        <v>39000</v>
      </c>
      <c r="H667" s="246"/>
      <c r="I667" s="480">
        <f>F667+G667+H667</f>
        <v>39000</v>
      </c>
      <c r="J667" s="244">
        <f t="shared" si="117"/>
        <v>1</v>
      </c>
      <c r="K667" s="245"/>
      <c r="L667" s="426"/>
      <c r="M667" s="253"/>
      <c r="N667" s="316">
        <f>I667</f>
        <v>39000</v>
      </c>
      <c r="O667" s="427">
        <f>L667+M667-N667</f>
        <v>-39000</v>
      </c>
      <c r="P667" s="245"/>
      <c r="Q667" s="775"/>
      <c r="R667" s="779"/>
      <c r="S667" s="779"/>
      <c r="T667" s="779"/>
      <c r="U667" s="779"/>
      <c r="V667" s="779"/>
      <c r="W667" s="824"/>
      <c r="X667" s="314">
        <f t="shared" si="118"/>
        <v>0</v>
      </c>
    </row>
    <row r="668" spans="2:24" ht="18.75">
      <c r="B668" s="136"/>
      <c r="C668" s="137">
        <v>1981</v>
      </c>
      <c r="D668" s="139" t="s">
        <v>298</v>
      </c>
      <c r="E668" s="817"/>
      <c r="F668" s="452"/>
      <c r="G668" s="246">
        <v>50500</v>
      </c>
      <c r="H668" s="246"/>
      <c r="I668" s="480">
        <f>F668+G668+H668</f>
        <v>50500</v>
      </c>
      <c r="J668" s="244">
        <f t="shared" si="117"/>
        <v>1</v>
      </c>
      <c r="K668" s="245"/>
      <c r="L668" s="426"/>
      <c r="M668" s="253"/>
      <c r="N668" s="316">
        <f>I668</f>
        <v>50500</v>
      </c>
      <c r="O668" s="427">
        <f>L668+M668-N668</f>
        <v>-50500</v>
      </c>
      <c r="P668" s="245"/>
      <c r="Q668" s="775"/>
      <c r="R668" s="779"/>
      <c r="S668" s="779"/>
      <c r="T668" s="779"/>
      <c r="U668" s="779"/>
      <c r="V668" s="779"/>
      <c r="W668" s="824"/>
      <c r="X668" s="314">
        <f t="shared" si="118"/>
        <v>0</v>
      </c>
    </row>
    <row r="669" spans="2:24" ht="18.75">
      <c r="B669" s="136"/>
      <c r="C669" s="142">
        <v>1991</v>
      </c>
      <c r="D669" s="141" t="s">
        <v>299</v>
      </c>
      <c r="E669" s="817"/>
      <c r="F669" s="452"/>
      <c r="G669" s="246"/>
      <c r="H669" s="246"/>
      <c r="I669" s="480">
        <f>F669+G669+H669</f>
        <v>0</v>
      </c>
      <c r="J669" s="244" t="str">
        <f t="shared" si="117"/>
        <v/>
      </c>
      <c r="K669" s="245"/>
      <c r="L669" s="426"/>
      <c r="M669" s="253"/>
      <c r="N669" s="316">
        <f>I669</f>
        <v>0</v>
      </c>
      <c r="O669" s="427">
        <f>L669+M669-N669</f>
        <v>0</v>
      </c>
      <c r="P669" s="245"/>
      <c r="Q669" s="775"/>
      <c r="R669" s="779"/>
      <c r="S669" s="779"/>
      <c r="T669" s="779"/>
      <c r="U669" s="779"/>
      <c r="V669" s="779"/>
      <c r="W669" s="824"/>
      <c r="X669" s="314">
        <f t="shared" si="118"/>
        <v>0</v>
      </c>
    </row>
    <row r="670" spans="2:24" ht="18.75">
      <c r="B670" s="799">
        <v>2100</v>
      </c>
      <c r="C670" s="955" t="s">
        <v>1106</v>
      </c>
      <c r="D670" s="955"/>
      <c r="E670" s="800"/>
      <c r="F670" s="801">
        <f>SUM(F671:F675)</f>
        <v>0</v>
      </c>
      <c r="G670" s="802">
        <f>SUM(G671:G675)</f>
        <v>0</v>
      </c>
      <c r="H670" s="802">
        <f>SUM(H671:H675)</f>
        <v>0</v>
      </c>
      <c r="I670" s="802">
        <f>SUM(I671:I675)</f>
        <v>0</v>
      </c>
      <c r="J670" s="244" t="str">
        <f t="shared" si="117"/>
        <v/>
      </c>
      <c r="K670" s="245"/>
      <c r="L670" s="317">
        <f>SUM(L671:L675)</f>
        <v>0</v>
      </c>
      <c r="M670" s="318">
        <f>SUM(M671:M675)</f>
        <v>0</v>
      </c>
      <c r="N670" s="428">
        <f>SUM(N671:N675)</f>
        <v>0</v>
      </c>
      <c r="O670" s="429">
        <f>SUM(O671:O675)</f>
        <v>0</v>
      </c>
      <c r="P670" s="245"/>
      <c r="Q670" s="777"/>
      <c r="R670" s="778"/>
      <c r="S670" s="778"/>
      <c r="T670" s="778"/>
      <c r="U670" s="778"/>
      <c r="V670" s="778"/>
      <c r="W670" s="825"/>
      <c r="X670" s="314">
        <f t="shared" si="118"/>
        <v>0</v>
      </c>
    </row>
    <row r="671" spans="2:24" ht="18.75">
      <c r="B671" s="136"/>
      <c r="C671" s="144">
        <v>2110</v>
      </c>
      <c r="D671" s="147" t="s">
        <v>233</v>
      </c>
      <c r="E671" s="817"/>
      <c r="F671" s="452"/>
      <c r="G671" s="246"/>
      <c r="H671" s="246"/>
      <c r="I671" s="480">
        <f>F671+G671+H671</f>
        <v>0</v>
      </c>
      <c r="J671" s="244" t="str">
        <f t="shared" si="117"/>
        <v/>
      </c>
      <c r="K671" s="245"/>
      <c r="L671" s="426"/>
      <c r="M671" s="253"/>
      <c r="N671" s="316">
        <f>I671</f>
        <v>0</v>
      </c>
      <c r="O671" s="427">
        <f>L671+M671-N671</f>
        <v>0</v>
      </c>
      <c r="P671" s="245"/>
      <c r="Q671" s="775"/>
      <c r="R671" s="779"/>
      <c r="S671" s="779"/>
      <c r="T671" s="779"/>
      <c r="U671" s="779"/>
      <c r="V671" s="779"/>
      <c r="W671" s="824"/>
      <c r="X671" s="314">
        <f t="shared" si="118"/>
        <v>0</v>
      </c>
    </row>
    <row r="672" spans="2:24" ht="18.75">
      <c r="B672" s="171"/>
      <c r="C672" s="137">
        <v>2120</v>
      </c>
      <c r="D672" s="159" t="s">
        <v>234</v>
      </c>
      <c r="E672" s="817"/>
      <c r="F672" s="452"/>
      <c r="G672" s="246"/>
      <c r="H672" s="246"/>
      <c r="I672" s="480">
        <f>F672+G672+H672</f>
        <v>0</v>
      </c>
      <c r="J672" s="244" t="str">
        <f t="shared" si="117"/>
        <v/>
      </c>
      <c r="K672" s="245"/>
      <c r="L672" s="426"/>
      <c r="M672" s="253"/>
      <c r="N672" s="316">
        <f>I672</f>
        <v>0</v>
      </c>
      <c r="O672" s="427">
        <f>L672+M672-N672</f>
        <v>0</v>
      </c>
      <c r="P672" s="245"/>
      <c r="Q672" s="775"/>
      <c r="R672" s="779"/>
      <c r="S672" s="779"/>
      <c r="T672" s="779"/>
      <c r="U672" s="779"/>
      <c r="V672" s="779"/>
      <c r="W672" s="824"/>
      <c r="X672" s="314">
        <f t="shared" si="118"/>
        <v>0</v>
      </c>
    </row>
    <row r="673" spans="2:24" ht="18.75">
      <c r="B673" s="171"/>
      <c r="C673" s="137">
        <v>2125</v>
      </c>
      <c r="D673" s="156" t="s">
        <v>1098</v>
      </c>
      <c r="E673" s="817"/>
      <c r="F673" s="452"/>
      <c r="G673" s="246"/>
      <c r="H673" s="246"/>
      <c r="I673" s="480">
        <f>F673+G673+H673</f>
        <v>0</v>
      </c>
      <c r="J673" s="244" t="str">
        <f t="shared" si="117"/>
        <v/>
      </c>
      <c r="K673" s="245"/>
      <c r="L673" s="426"/>
      <c r="M673" s="253"/>
      <c r="N673" s="316">
        <f>I673</f>
        <v>0</v>
      </c>
      <c r="O673" s="427">
        <f>L673+M673-N673</f>
        <v>0</v>
      </c>
      <c r="P673" s="245"/>
      <c r="Q673" s="775"/>
      <c r="R673" s="779"/>
      <c r="S673" s="779"/>
      <c r="T673" s="779"/>
      <c r="U673" s="779"/>
      <c r="V673" s="779"/>
      <c r="W673" s="824"/>
      <c r="X673" s="314">
        <f t="shared" si="118"/>
        <v>0</v>
      </c>
    </row>
    <row r="674" spans="2:24" ht="18.75">
      <c r="B674" s="143"/>
      <c r="C674" s="137">
        <v>2140</v>
      </c>
      <c r="D674" s="159" t="s">
        <v>236</v>
      </c>
      <c r="E674" s="817"/>
      <c r="F674" s="452"/>
      <c r="G674" s="246"/>
      <c r="H674" s="246"/>
      <c r="I674" s="480">
        <f>F674+G674+H674</f>
        <v>0</v>
      </c>
      <c r="J674" s="244" t="str">
        <f t="shared" si="117"/>
        <v/>
      </c>
      <c r="K674" s="245"/>
      <c r="L674" s="426"/>
      <c r="M674" s="253"/>
      <c r="N674" s="316">
        <f>I674</f>
        <v>0</v>
      </c>
      <c r="O674" s="427">
        <f>L674+M674-N674</f>
        <v>0</v>
      </c>
      <c r="P674" s="245"/>
      <c r="Q674" s="775"/>
      <c r="R674" s="779"/>
      <c r="S674" s="779"/>
      <c r="T674" s="779"/>
      <c r="U674" s="779"/>
      <c r="V674" s="779"/>
      <c r="W674" s="824"/>
      <c r="X674" s="314">
        <f t="shared" si="118"/>
        <v>0</v>
      </c>
    </row>
    <row r="675" spans="2:24" ht="18.75">
      <c r="B675" s="136"/>
      <c r="C675" s="142">
        <v>2190</v>
      </c>
      <c r="D675" s="516" t="s">
        <v>237</v>
      </c>
      <c r="E675" s="817"/>
      <c r="F675" s="452"/>
      <c r="G675" s="246"/>
      <c r="H675" s="246"/>
      <c r="I675" s="480">
        <f>F675+G675+H675</f>
        <v>0</v>
      </c>
      <c r="J675" s="244" t="str">
        <f t="shared" si="117"/>
        <v/>
      </c>
      <c r="K675" s="245"/>
      <c r="L675" s="426"/>
      <c r="M675" s="253"/>
      <c r="N675" s="316">
        <f>I675</f>
        <v>0</v>
      </c>
      <c r="O675" s="427">
        <f>L675+M675-N675</f>
        <v>0</v>
      </c>
      <c r="P675" s="245"/>
      <c r="Q675" s="775"/>
      <c r="R675" s="779"/>
      <c r="S675" s="779"/>
      <c r="T675" s="779"/>
      <c r="U675" s="779"/>
      <c r="V675" s="779"/>
      <c r="W675" s="824"/>
      <c r="X675" s="314">
        <f t="shared" si="118"/>
        <v>0</v>
      </c>
    </row>
    <row r="676" spans="2:24" ht="18.75">
      <c r="B676" s="799">
        <v>2200</v>
      </c>
      <c r="C676" s="955" t="s">
        <v>238</v>
      </c>
      <c r="D676" s="955"/>
      <c r="E676" s="800"/>
      <c r="F676" s="801">
        <f>SUM(F677:F678)</f>
        <v>0</v>
      </c>
      <c r="G676" s="802">
        <f>SUM(G677:G678)</f>
        <v>0</v>
      </c>
      <c r="H676" s="802">
        <f>SUM(H677:H678)</f>
        <v>0</v>
      </c>
      <c r="I676" s="802">
        <f>SUM(I677:I678)</f>
        <v>0</v>
      </c>
      <c r="J676" s="244" t="str">
        <f t="shared" si="117"/>
        <v/>
      </c>
      <c r="K676" s="245"/>
      <c r="L676" s="317">
        <f>SUM(L677:L678)</f>
        <v>0</v>
      </c>
      <c r="M676" s="318">
        <f>SUM(M677:M678)</f>
        <v>0</v>
      </c>
      <c r="N676" s="428">
        <f>SUM(N677:N678)</f>
        <v>0</v>
      </c>
      <c r="O676" s="429">
        <f>SUM(O677:O678)</f>
        <v>0</v>
      </c>
      <c r="P676" s="245"/>
      <c r="Q676" s="777"/>
      <c r="R676" s="778"/>
      <c r="S676" s="778"/>
      <c r="T676" s="778"/>
      <c r="U676" s="778"/>
      <c r="V676" s="778"/>
      <c r="W676" s="825"/>
      <c r="X676" s="314">
        <f t="shared" si="118"/>
        <v>0</v>
      </c>
    </row>
    <row r="677" spans="2:24" ht="18.75">
      <c r="B677" s="136"/>
      <c r="C677" s="137">
        <v>2221</v>
      </c>
      <c r="D677" s="139" t="s">
        <v>1479</v>
      </c>
      <c r="E677" s="817"/>
      <c r="F677" s="452"/>
      <c r="G677" s="246"/>
      <c r="H677" s="246"/>
      <c r="I677" s="480">
        <f t="shared" ref="I677:I682" si="119">F677+G677+H677</f>
        <v>0</v>
      </c>
      <c r="J677" s="244" t="str">
        <f t="shared" si="117"/>
        <v/>
      </c>
      <c r="K677" s="245"/>
      <c r="L677" s="426"/>
      <c r="M677" s="253"/>
      <c r="N677" s="316">
        <f t="shared" ref="N677:N682" si="120">I677</f>
        <v>0</v>
      </c>
      <c r="O677" s="427">
        <f t="shared" ref="O677:O682" si="121">L677+M677-N677</f>
        <v>0</v>
      </c>
      <c r="P677" s="245"/>
      <c r="Q677" s="775"/>
      <c r="R677" s="779"/>
      <c r="S677" s="779"/>
      <c r="T677" s="779"/>
      <c r="U677" s="779"/>
      <c r="V677" s="779"/>
      <c r="W677" s="824"/>
      <c r="X677" s="314">
        <f t="shared" si="118"/>
        <v>0</v>
      </c>
    </row>
    <row r="678" spans="2:24" ht="18.75">
      <c r="B678" s="136"/>
      <c r="C678" s="142">
        <v>2224</v>
      </c>
      <c r="D678" s="141" t="s">
        <v>239</v>
      </c>
      <c r="E678" s="817"/>
      <c r="F678" s="452"/>
      <c r="G678" s="246"/>
      <c r="H678" s="246"/>
      <c r="I678" s="480">
        <f t="shared" si="119"/>
        <v>0</v>
      </c>
      <c r="J678" s="244" t="str">
        <f t="shared" si="117"/>
        <v/>
      </c>
      <c r="K678" s="245"/>
      <c r="L678" s="426"/>
      <c r="M678" s="253"/>
      <c r="N678" s="316">
        <f t="shared" si="120"/>
        <v>0</v>
      </c>
      <c r="O678" s="427">
        <f t="shared" si="121"/>
        <v>0</v>
      </c>
      <c r="P678" s="245"/>
      <c r="Q678" s="775"/>
      <c r="R678" s="779"/>
      <c r="S678" s="779"/>
      <c r="T678" s="779"/>
      <c r="U678" s="779"/>
      <c r="V678" s="779"/>
      <c r="W678" s="824"/>
      <c r="X678" s="314">
        <f t="shared" si="118"/>
        <v>0</v>
      </c>
    </row>
    <row r="679" spans="2:24" ht="18.75">
      <c r="B679" s="799">
        <v>2500</v>
      </c>
      <c r="C679" s="957" t="s">
        <v>240</v>
      </c>
      <c r="D679" s="957"/>
      <c r="E679" s="800"/>
      <c r="F679" s="803"/>
      <c r="G679" s="804"/>
      <c r="H679" s="804"/>
      <c r="I679" s="805">
        <f t="shared" si="119"/>
        <v>0</v>
      </c>
      <c r="J679" s="244" t="str">
        <f t="shared" si="117"/>
        <v/>
      </c>
      <c r="K679" s="245"/>
      <c r="L679" s="431"/>
      <c r="M679" s="255"/>
      <c r="N679" s="316">
        <f t="shared" si="120"/>
        <v>0</v>
      </c>
      <c r="O679" s="427">
        <f t="shared" si="121"/>
        <v>0</v>
      </c>
      <c r="P679" s="245"/>
      <c r="Q679" s="777"/>
      <c r="R679" s="778"/>
      <c r="S679" s="779"/>
      <c r="T679" s="779"/>
      <c r="U679" s="778"/>
      <c r="V679" s="779"/>
      <c r="W679" s="824"/>
      <c r="X679" s="314">
        <f t="shared" si="118"/>
        <v>0</v>
      </c>
    </row>
    <row r="680" spans="2:24" ht="18.75">
      <c r="B680" s="799">
        <v>2600</v>
      </c>
      <c r="C680" s="974" t="s">
        <v>241</v>
      </c>
      <c r="D680" s="975"/>
      <c r="E680" s="800"/>
      <c r="F680" s="803"/>
      <c r="G680" s="804"/>
      <c r="H680" s="804"/>
      <c r="I680" s="805">
        <f t="shared" si="119"/>
        <v>0</v>
      </c>
      <c r="J680" s="244" t="str">
        <f t="shared" si="117"/>
        <v/>
      </c>
      <c r="K680" s="245"/>
      <c r="L680" s="431"/>
      <c r="M680" s="255"/>
      <c r="N680" s="316">
        <f t="shared" si="120"/>
        <v>0</v>
      </c>
      <c r="O680" s="427">
        <f t="shared" si="121"/>
        <v>0</v>
      </c>
      <c r="P680" s="245"/>
      <c r="Q680" s="777"/>
      <c r="R680" s="778"/>
      <c r="S680" s="779"/>
      <c r="T680" s="779"/>
      <c r="U680" s="778"/>
      <c r="V680" s="779"/>
      <c r="W680" s="824"/>
      <c r="X680" s="314">
        <f t="shared" si="118"/>
        <v>0</v>
      </c>
    </row>
    <row r="681" spans="2:24" ht="18.75">
      <c r="B681" s="799">
        <v>2700</v>
      </c>
      <c r="C681" s="974" t="s">
        <v>242</v>
      </c>
      <c r="D681" s="975"/>
      <c r="E681" s="800"/>
      <c r="F681" s="803"/>
      <c r="G681" s="804"/>
      <c r="H681" s="804"/>
      <c r="I681" s="805">
        <f t="shared" si="119"/>
        <v>0</v>
      </c>
      <c r="J681" s="244" t="str">
        <f t="shared" si="117"/>
        <v/>
      </c>
      <c r="K681" s="245"/>
      <c r="L681" s="431"/>
      <c r="M681" s="255"/>
      <c r="N681" s="316">
        <f t="shared" si="120"/>
        <v>0</v>
      </c>
      <c r="O681" s="427">
        <f t="shared" si="121"/>
        <v>0</v>
      </c>
      <c r="P681" s="245"/>
      <c r="Q681" s="777"/>
      <c r="R681" s="778"/>
      <c r="S681" s="779"/>
      <c r="T681" s="779"/>
      <c r="U681" s="778"/>
      <c r="V681" s="779"/>
      <c r="W681" s="824"/>
      <c r="X681" s="314">
        <f t="shared" si="118"/>
        <v>0</v>
      </c>
    </row>
    <row r="682" spans="2:24" ht="18.75">
      <c r="B682" s="799">
        <v>2800</v>
      </c>
      <c r="C682" s="974" t="s">
        <v>1738</v>
      </c>
      <c r="D682" s="975"/>
      <c r="E682" s="800"/>
      <c r="F682" s="803"/>
      <c r="G682" s="804"/>
      <c r="H682" s="804"/>
      <c r="I682" s="805">
        <f t="shared" si="119"/>
        <v>0</v>
      </c>
      <c r="J682" s="244" t="str">
        <f t="shared" si="117"/>
        <v/>
      </c>
      <c r="K682" s="245"/>
      <c r="L682" s="431"/>
      <c r="M682" s="255"/>
      <c r="N682" s="316">
        <f t="shared" si="120"/>
        <v>0</v>
      </c>
      <c r="O682" s="427">
        <f t="shared" si="121"/>
        <v>0</v>
      </c>
      <c r="P682" s="245"/>
      <c r="Q682" s="777"/>
      <c r="R682" s="778"/>
      <c r="S682" s="779"/>
      <c r="T682" s="779"/>
      <c r="U682" s="778"/>
      <c r="V682" s="779"/>
      <c r="W682" s="824"/>
      <c r="X682" s="314">
        <f t="shared" si="118"/>
        <v>0</v>
      </c>
    </row>
    <row r="683" spans="2:24" ht="18.75">
      <c r="B683" s="799">
        <v>2900</v>
      </c>
      <c r="C683" s="965" t="s">
        <v>243</v>
      </c>
      <c r="D683" s="966"/>
      <c r="E683" s="800"/>
      <c r="F683" s="801">
        <f>SUM(F684:F691)</f>
        <v>0</v>
      </c>
      <c r="G683" s="802">
        <f>SUM(G684:G691)</f>
        <v>0</v>
      </c>
      <c r="H683" s="802">
        <f>SUM(H684:H691)</f>
        <v>0</v>
      </c>
      <c r="I683" s="802">
        <f>SUM(I684:I691)</f>
        <v>0</v>
      </c>
      <c r="J683" s="244" t="str">
        <f t="shared" si="117"/>
        <v/>
      </c>
      <c r="K683" s="245"/>
      <c r="L683" s="317">
        <f>SUM(L684:L691)</f>
        <v>0</v>
      </c>
      <c r="M683" s="318">
        <f>SUM(M684:M691)</f>
        <v>0</v>
      </c>
      <c r="N683" s="428">
        <f>SUM(N684:N691)</f>
        <v>0</v>
      </c>
      <c r="O683" s="429">
        <f>SUM(O684:O691)</f>
        <v>0</v>
      </c>
      <c r="P683" s="245"/>
      <c r="Q683" s="777"/>
      <c r="R683" s="778"/>
      <c r="S683" s="778"/>
      <c r="T683" s="778"/>
      <c r="U683" s="778"/>
      <c r="V683" s="778"/>
      <c r="W683" s="825"/>
      <c r="X683" s="314">
        <f t="shared" si="118"/>
        <v>0</v>
      </c>
    </row>
    <row r="684" spans="2:24" ht="18.75">
      <c r="B684" s="172"/>
      <c r="C684" s="144">
        <v>2910</v>
      </c>
      <c r="D684" s="320" t="s">
        <v>1780</v>
      </c>
      <c r="E684" s="817"/>
      <c r="F684" s="452"/>
      <c r="G684" s="246"/>
      <c r="H684" s="246"/>
      <c r="I684" s="480">
        <f t="shared" ref="I684:I691" si="122">F684+G684+H684</f>
        <v>0</v>
      </c>
      <c r="J684" s="244" t="str">
        <f t="shared" si="117"/>
        <v/>
      </c>
      <c r="K684" s="245"/>
      <c r="L684" s="426"/>
      <c r="M684" s="253"/>
      <c r="N684" s="316">
        <f t="shared" ref="N684:N691" si="123">I684</f>
        <v>0</v>
      </c>
      <c r="O684" s="427">
        <f t="shared" ref="O684:O691" si="124">L684+M684-N684</f>
        <v>0</v>
      </c>
      <c r="P684" s="245"/>
      <c r="Q684" s="775"/>
      <c r="R684" s="779"/>
      <c r="S684" s="779"/>
      <c r="T684" s="779"/>
      <c r="U684" s="779"/>
      <c r="V684" s="779"/>
      <c r="W684" s="824"/>
      <c r="X684" s="314">
        <f t="shared" si="118"/>
        <v>0</v>
      </c>
    </row>
    <row r="685" spans="2:24" ht="18.75">
      <c r="B685" s="172"/>
      <c r="C685" s="144">
        <v>2920</v>
      </c>
      <c r="D685" s="320" t="s">
        <v>244</v>
      </c>
      <c r="E685" s="817"/>
      <c r="F685" s="452"/>
      <c r="G685" s="246"/>
      <c r="H685" s="246"/>
      <c r="I685" s="480">
        <f t="shared" si="122"/>
        <v>0</v>
      </c>
      <c r="J685" s="244" t="str">
        <f t="shared" si="117"/>
        <v/>
      </c>
      <c r="K685" s="245"/>
      <c r="L685" s="426"/>
      <c r="M685" s="253"/>
      <c r="N685" s="316">
        <f t="shared" si="123"/>
        <v>0</v>
      </c>
      <c r="O685" s="427">
        <f t="shared" si="124"/>
        <v>0</v>
      </c>
      <c r="P685" s="245"/>
      <c r="Q685" s="775"/>
      <c r="R685" s="779"/>
      <c r="S685" s="779"/>
      <c r="T685" s="779"/>
      <c r="U685" s="779"/>
      <c r="V685" s="779"/>
      <c r="W685" s="824"/>
      <c r="X685" s="314">
        <f t="shared" si="118"/>
        <v>0</v>
      </c>
    </row>
    <row r="686" spans="2:24" ht="31.5">
      <c r="B686" s="172"/>
      <c r="C686" s="168">
        <v>2969</v>
      </c>
      <c r="D686" s="321" t="s">
        <v>245</v>
      </c>
      <c r="E686" s="817"/>
      <c r="F686" s="452"/>
      <c r="G686" s="246"/>
      <c r="H686" s="246"/>
      <c r="I686" s="480">
        <f t="shared" si="122"/>
        <v>0</v>
      </c>
      <c r="J686" s="244" t="str">
        <f t="shared" si="117"/>
        <v/>
      </c>
      <c r="K686" s="245"/>
      <c r="L686" s="426"/>
      <c r="M686" s="253"/>
      <c r="N686" s="316">
        <f t="shared" si="123"/>
        <v>0</v>
      </c>
      <c r="O686" s="427">
        <f t="shared" si="124"/>
        <v>0</v>
      </c>
      <c r="P686" s="245"/>
      <c r="Q686" s="775"/>
      <c r="R686" s="779"/>
      <c r="S686" s="779"/>
      <c r="T686" s="779"/>
      <c r="U686" s="779"/>
      <c r="V686" s="779"/>
      <c r="W686" s="824"/>
      <c r="X686" s="314">
        <f t="shared" si="118"/>
        <v>0</v>
      </c>
    </row>
    <row r="687" spans="2:24" ht="31.5">
      <c r="B687" s="172"/>
      <c r="C687" s="168">
        <v>2970</v>
      </c>
      <c r="D687" s="321" t="s">
        <v>246</v>
      </c>
      <c r="E687" s="817"/>
      <c r="F687" s="452"/>
      <c r="G687" s="246"/>
      <c r="H687" s="246"/>
      <c r="I687" s="480">
        <f t="shared" si="122"/>
        <v>0</v>
      </c>
      <c r="J687" s="244" t="str">
        <f t="shared" si="117"/>
        <v/>
      </c>
      <c r="K687" s="245"/>
      <c r="L687" s="426"/>
      <c r="M687" s="253"/>
      <c r="N687" s="316">
        <f t="shared" si="123"/>
        <v>0</v>
      </c>
      <c r="O687" s="427">
        <f t="shared" si="124"/>
        <v>0</v>
      </c>
      <c r="P687" s="245"/>
      <c r="Q687" s="775"/>
      <c r="R687" s="779"/>
      <c r="S687" s="779"/>
      <c r="T687" s="779"/>
      <c r="U687" s="779"/>
      <c r="V687" s="779"/>
      <c r="W687" s="824"/>
      <c r="X687" s="314">
        <f t="shared" si="118"/>
        <v>0</v>
      </c>
    </row>
    <row r="688" spans="2:24" ht="18.75">
      <c r="B688" s="172"/>
      <c r="C688" s="166">
        <v>2989</v>
      </c>
      <c r="D688" s="322" t="s">
        <v>247</v>
      </c>
      <c r="E688" s="817"/>
      <c r="F688" s="452"/>
      <c r="G688" s="246"/>
      <c r="H688" s="246"/>
      <c r="I688" s="480">
        <f t="shared" si="122"/>
        <v>0</v>
      </c>
      <c r="J688" s="244" t="str">
        <f t="shared" si="117"/>
        <v/>
      </c>
      <c r="K688" s="245"/>
      <c r="L688" s="426"/>
      <c r="M688" s="253"/>
      <c r="N688" s="316">
        <f t="shared" si="123"/>
        <v>0</v>
      </c>
      <c r="O688" s="427">
        <f t="shared" si="124"/>
        <v>0</v>
      </c>
      <c r="P688" s="245"/>
      <c r="Q688" s="775"/>
      <c r="R688" s="779"/>
      <c r="S688" s="779"/>
      <c r="T688" s="779"/>
      <c r="U688" s="779"/>
      <c r="V688" s="779"/>
      <c r="W688" s="824"/>
      <c r="X688" s="314">
        <f t="shared" si="118"/>
        <v>0</v>
      </c>
    </row>
    <row r="689" spans="2:24" ht="31.5">
      <c r="B689" s="136"/>
      <c r="C689" s="137">
        <v>2990</v>
      </c>
      <c r="D689" s="323" t="s">
        <v>1760</v>
      </c>
      <c r="E689" s="817"/>
      <c r="F689" s="452"/>
      <c r="G689" s="246"/>
      <c r="H689" s="246"/>
      <c r="I689" s="480">
        <f t="shared" si="122"/>
        <v>0</v>
      </c>
      <c r="J689" s="244" t="str">
        <f t="shared" si="117"/>
        <v/>
      </c>
      <c r="K689" s="245"/>
      <c r="L689" s="426"/>
      <c r="M689" s="253"/>
      <c r="N689" s="316">
        <f t="shared" si="123"/>
        <v>0</v>
      </c>
      <c r="O689" s="427">
        <f t="shared" si="124"/>
        <v>0</v>
      </c>
      <c r="P689" s="245"/>
      <c r="Q689" s="775"/>
      <c r="R689" s="779"/>
      <c r="S689" s="779"/>
      <c r="T689" s="779"/>
      <c r="U689" s="779"/>
      <c r="V689" s="779"/>
      <c r="W689" s="824"/>
      <c r="X689" s="314">
        <f t="shared" si="118"/>
        <v>0</v>
      </c>
    </row>
    <row r="690" spans="2:24" ht="18.75">
      <c r="B690" s="136"/>
      <c r="C690" s="137">
        <v>2991</v>
      </c>
      <c r="D690" s="323" t="s">
        <v>248</v>
      </c>
      <c r="E690" s="817"/>
      <c r="F690" s="452"/>
      <c r="G690" s="246"/>
      <c r="H690" s="246"/>
      <c r="I690" s="480">
        <f t="shared" si="122"/>
        <v>0</v>
      </c>
      <c r="J690" s="244" t="str">
        <f t="shared" si="117"/>
        <v/>
      </c>
      <c r="K690" s="245"/>
      <c r="L690" s="426"/>
      <c r="M690" s="253"/>
      <c r="N690" s="316">
        <f t="shared" si="123"/>
        <v>0</v>
      </c>
      <c r="O690" s="427">
        <f t="shared" si="124"/>
        <v>0</v>
      </c>
      <c r="P690" s="245"/>
      <c r="Q690" s="775"/>
      <c r="R690" s="779"/>
      <c r="S690" s="779"/>
      <c r="T690" s="779"/>
      <c r="U690" s="779"/>
      <c r="V690" s="779"/>
      <c r="W690" s="824"/>
      <c r="X690" s="314">
        <f t="shared" si="118"/>
        <v>0</v>
      </c>
    </row>
    <row r="691" spans="2:24" ht="18.75">
      <c r="B691" s="136"/>
      <c r="C691" s="142">
        <v>2992</v>
      </c>
      <c r="D691" s="154" t="s">
        <v>249</v>
      </c>
      <c r="E691" s="817"/>
      <c r="F691" s="452"/>
      <c r="G691" s="246"/>
      <c r="H691" s="246"/>
      <c r="I691" s="480">
        <f t="shared" si="122"/>
        <v>0</v>
      </c>
      <c r="J691" s="244" t="str">
        <f t="shared" si="117"/>
        <v/>
      </c>
      <c r="K691" s="245"/>
      <c r="L691" s="426"/>
      <c r="M691" s="253"/>
      <c r="N691" s="316">
        <f t="shared" si="123"/>
        <v>0</v>
      </c>
      <c r="O691" s="427">
        <f t="shared" si="124"/>
        <v>0</v>
      </c>
      <c r="P691" s="245"/>
      <c r="Q691" s="775"/>
      <c r="R691" s="779"/>
      <c r="S691" s="779"/>
      <c r="T691" s="779"/>
      <c r="U691" s="779"/>
      <c r="V691" s="779"/>
      <c r="W691" s="824"/>
      <c r="X691" s="314">
        <f t="shared" si="118"/>
        <v>0</v>
      </c>
    </row>
    <row r="692" spans="2:24" ht="18.75">
      <c r="B692" s="799">
        <v>3300</v>
      </c>
      <c r="C692" s="965" t="s">
        <v>250</v>
      </c>
      <c r="D692" s="965"/>
      <c r="E692" s="800"/>
      <c r="F692" s="801">
        <f>SUM(F693:F698)</f>
        <v>0</v>
      </c>
      <c r="G692" s="802">
        <f>SUM(G693:G698)</f>
        <v>0</v>
      </c>
      <c r="H692" s="802">
        <f>SUM(H693:H698)</f>
        <v>0</v>
      </c>
      <c r="I692" s="802">
        <f>SUM(I693:I698)</f>
        <v>0</v>
      </c>
      <c r="J692" s="244" t="str">
        <f t="shared" si="117"/>
        <v/>
      </c>
      <c r="K692" s="245"/>
      <c r="L692" s="777"/>
      <c r="M692" s="778"/>
      <c r="N692" s="778"/>
      <c r="O692" s="825"/>
      <c r="P692" s="245"/>
      <c r="Q692" s="777"/>
      <c r="R692" s="778"/>
      <c r="S692" s="778"/>
      <c r="T692" s="778"/>
      <c r="U692" s="778"/>
      <c r="V692" s="778"/>
      <c r="W692" s="825"/>
      <c r="X692" s="314">
        <f t="shared" si="118"/>
        <v>0</v>
      </c>
    </row>
    <row r="693" spans="2:24" ht="18.75">
      <c r="B693" s="143"/>
      <c r="C693" s="144">
        <v>3301</v>
      </c>
      <c r="D693" s="463" t="s">
        <v>251</v>
      </c>
      <c r="E693" s="817"/>
      <c r="F693" s="452"/>
      <c r="G693" s="246"/>
      <c r="H693" s="246"/>
      <c r="I693" s="480">
        <f t="shared" ref="I693:I701" si="125">F693+G693+H693</f>
        <v>0</v>
      </c>
      <c r="J693" s="244" t="str">
        <f t="shared" si="117"/>
        <v/>
      </c>
      <c r="K693" s="245"/>
      <c r="L693" s="775"/>
      <c r="M693" s="779"/>
      <c r="N693" s="779"/>
      <c r="O693" s="824"/>
      <c r="P693" s="245"/>
      <c r="Q693" s="775"/>
      <c r="R693" s="779"/>
      <c r="S693" s="779"/>
      <c r="T693" s="779"/>
      <c r="U693" s="779"/>
      <c r="V693" s="779"/>
      <c r="W693" s="824"/>
      <c r="X693" s="314">
        <f t="shared" si="118"/>
        <v>0</v>
      </c>
    </row>
    <row r="694" spans="2:24" ht="18.75">
      <c r="B694" s="143"/>
      <c r="C694" s="168">
        <v>3302</v>
      </c>
      <c r="D694" s="464" t="s">
        <v>1099</v>
      </c>
      <c r="E694" s="817"/>
      <c r="F694" s="452"/>
      <c r="G694" s="246"/>
      <c r="H694" s="246"/>
      <c r="I694" s="480">
        <f t="shared" si="125"/>
        <v>0</v>
      </c>
      <c r="J694" s="244" t="str">
        <f t="shared" ref="J694:J725" si="126">(IF($E694&lt;&gt;0,$J$2,IF($I694&lt;&gt;0,$J$2,"")))</f>
        <v/>
      </c>
      <c r="K694" s="245"/>
      <c r="L694" s="775"/>
      <c r="M694" s="779"/>
      <c r="N694" s="779"/>
      <c r="O694" s="824"/>
      <c r="P694" s="245"/>
      <c r="Q694" s="775"/>
      <c r="R694" s="779"/>
      <c r="S694" s="779"/>
      <c r="T694" s="779"/>
      <c r="U694" s="779"/>
      <c r="V694" s="779"/>
      <c r="W694" s="824"/>
      <c r="X694" s="314">
        <f t="shared" ref="X694:X725" si="127">T694-U694-V694-W694</f>
        <v>0</v>
      </c>
    </row>
    <row r="695" spans="2:24" ht="18.75">
      <c r="B695" s="143"/>
      <c r="C695" s="168">
        <v>3303</v>
      </c>
      <c r="D695" s="464" t="s">
        <v>253</v>
      </c>
      <c r="E695" s="817"/>
      <c r="F695" s="452"/>
      <c r="G695" s="246"/>
      <c r="H695" s="246"/>
      <c r="I695" s="480">
        <f t="shared" si="125"/>
        <v>0</v>
      </c>
      <c r="J695" s="244" t="str">
        <f t="shared" si="126"/>
        <v/>
      </c>
      <c r="K695" s="245"/>
      <c r="L695" s="775"/>
      <c r="M695" s="779"/>
      <c r="N695" s="779"/>
      <c r="O695" s="824"/>
      <c r="P695" s="245"/>
      <c r="Q695" s="775"/>
      <c r="R695" s="779"/>
      <c r="S695" s="779"/>
      <c r="T695" s="779"/>
      <c r="U695" s="779"/>
      <c r="V695" s="779"/>
      <c r="W695" s="824"/>
      <c r="X695" s="314">
        <f t="shared" si="127"/>
        <v>0</v>
      </c>
    </row>
    <row r="696" spans="2:24" ht="18.75">
      <c r="B696" s="143"/>
      <c r="C696" s="166">
        <v>3304</v>
      </c>
      <c r="D696" s="465" t="s">
        <v>254</v>
      </c>
      <c r="E696" s="817"/>
      <c r="F696" s="452"/>
      <c r="G696" s="246"/>
      <c r="H696" s="246"/>
      <c r="I696" s="480">
        <f t="shared" si="125"/>
        <v>0</v>
      </c>
      <c r="J696" s="244" t="str">
        <f t="shared" si="126"/>
        <v/>
      </c>
      <c r="K696" s="245"/>
      <c r="L696" s="775"/>
      <c r="M696" s="779"/>
      <c r="N696" s="779"/>
      <c r="O696" s="824"/>
      <c r="P696" s="245"/>
      <c r="Q696" s="775"/>
      <c r="R696" s="779"/>
      <c r="S696" s="779"/>
      <c r="T696" s="779"/>
      <c r="U696" s="779"/>
      <c r="V696" s="779"/>
      <c r="W696" s="824"/>
      <c r="X696" s="314">
        <f t="shared" si="127"/>
        <v>0</v>
      </c>
    </row>
    <row r="697" spans="2:24" ht="18.75">
      <c r="B697" s="143"/>
      <c r="C697" s="142">
        <v>3305</v>
      </c>
      <c r="D697" s="466" t="s">
        <v>255</v>
      </c>
      <c r="E697" s="817"/>
      <c r="F697" s="452"/>
      <c r="G697" s="246"/>
      <c r="H697" s="246"/>
      <c r="I697" s="480">
        <f t="shared" si="125"/>
        <v>0</v>
      </c>
      <c r="J697" s="244" t="str">
        <f t="shared" si="126"/>
        <v/>
      </c>
      <c r="K697" s="245"/>
      <c r="L697" s="775"/>
      <c r="M697" s="779"/>
      <c r="N697" s="779"/>
      <c r="O697" s="824"/>
      <c r="P697" s="245"/>
      <c r="Q697" s="775"/>
      <c r="R697" s="779"/>
      <c r="S697" s="779"/>
      <c r="T697" s="779"/>
      <c r="U697" s="779"/>
      <c r="V697" s="779"/>
      <c r="W697" s="824"/>
      <c r="X697" s="314">
        <f t="shared" si="127"/>
        <v>0</v>
      </c>
    </row>
    <row r="698" spans="2:24" ht="31.5">
      <c r="B698" s="143"/>
      <c r="C698" s="142">
        <v>3306</v>
      </c>
      <c r="D698" s="466" t="s">
        <v>1739</v>
      </c>
      <c r="E698" s="817"/>
      <c r="F698" s="452"/>
      <c r="G698" s="246"/>
      <c r="H698" s="246"/>
      <c r="I698" s="480">
        <f t="shared" si="125"/>
        <v>0</v>
      </c>
      <c r="J698" s="244" t="str">
        <f t="shared" si="126"/>
        <v/>
      </c>
      <c r="K698" s="245"/>
      <c r="L698" s="775"/>
      <c r="M698" s="779"/>
      <c r="N698" s="779"/>
      <c r="O698" s="824"/>
      <c r="P698" s="245"/>
      <c r="Q698" s="775"/>
      <c r="R698" s="779"/>
      <c r="S698" s="779"/>
      <c r="T698" s="779"/>
      <c r="U698" s="779"/>
      <c r="V698" s="779"/>
      <c r="W698" s="824"/>
      <c r="X698" s="314">
        <f t="shared" si="127"/>
        <v>0</v>
      </c>
    </row>
    <row r="699" spans="2:24" ht="18.75">
      <c r="B699" s="799">
        <v>3900</v>
      </c>
      <c r="C699" s="957" t="s">
        <v>256</v>
      </c>
      <c r="D699" s="978"/>
      <c r="E699" s="800"/>
      <c r="F699" s="803"/>
      <c r="G699" s="804"/>
      <c r="H699" s="804"/>
      <c r="I699" s="805">
        <f t="shared" si="125"/>
        <v>0</v>
      </c>
      <c r="J699" s="244" t="str">
        <f t="shared" si="126"/>
        <v/>
      </c>
      <c r="K699" s="245"/>
      <c r="L699" s="431"/>
      <c r="M699" s="255"/>
      <c r="N699" s="318">
        <f>I699</f>
        <v>0</v>
      </c>
      <c r="O699" s="427">
        <f>L699+M699-N699</f>
        <v>0</v>
      </c>
      <c r="P699" s="245"/>
      <c r="Q699" s="431"/>
      <c r="R699" s="255"/>
      <c r="S699" s="432">
        <f>+IF(+(L699+M699)&gt;=I699,+M699,+(+I699-L699))</f>
        <v>0</v>
      </c>
      <c r="T699" s="316">
        <f>Q699+R699-S699</f>
        <v>0</v>
      </c>
      <c r="U699" s="255"/>
      <c r="V699" s="255"/>
      <c r="W699" s="254"/>
      <c r="X699" s="314">
        <f t="shared" si="127"/>
        <v>0</v>
      </c>
    </row>
    <row r="700" spans="2:24" ht="18.75">
      <c r="B700" s="799">
        <v>4000</v>
      </c>
      <c r="C700" s="979" t="s">
        <v>257</v>
      </c>
      <c r="D700" s="979"/>
      <c r="E700" s="800"/>
      <c r="F700" s="803"/>
      <c r="G700" s="804">
        <v>40000</v>
      </c>
      <c r="H700" s="804"/>
      <c r="I700" s="805">
        <f t="shared" si="125"/>
        <v>40000</v>
      </c>
      <c r="J700" s="244">
        <f t="shared" si="126"/>
        <v>1</v>
      </c>
      <c r="K700" s="245"/>
      <c r="L700" s="431"/>
      <c r="M700" s="255"/>
      <c r="N700" s="318">
        <f>I700</f>
        <v>40000</v>
      </c>
      <c r="O700" s="427">
        <f>L700+M700-N700</f>
        <v>-40000</v>
      </c>
      <c r="P700" s="245"/>
      <c r="Q700" s="777"/>
      <c r="R700" s="778"/>
      <c r="S700" s="778"/>
      <c r="T700" s="779"/>
      <c r="U700" s="778"/>
      <c r="V700" s="778"/>
      <c r="W700" s="824"/>
      <c r="X700" s="314">
        <f t="shared" si="127"/>
        <v>0</v>
      </c>
    </row>
    <row r="701" spans="2:24" ht="18.75">
      <c r="B701" s="799">
        <v>4100</v>
      </c>
      <c r="C701" s="979" t="s">
        <v>258</v>
      </c>
      <c r="D701" s="979"/>
      <c r="E701" s="800"/>
      <c r="F701" s="803"/>
      <c r="G701" s="804"/>
      <c r="H701" s="804"/>
      <c r="I701" s="805">
        <f t="shared" si="125"/>
        <v>0</v>
      </c>
      <c r="J701" s="244" t="str">
        <f t="shared" si="126"/>
        <v/>
      </c>
      <c r="K701" s="245"/>
      <c r="L701" s="777"/>
      <c r="M701" s="778"/>
      <c r="N701" s="778"/>
      <c r="O701" s="825"/>
      <c r="P701" s="245"/>
      <c r="Q701" s="777"/>
      <c r="R701" s="778"/>
      <c r="S701" s="778"/>
      <c r="T701" s="778"/>
      <c r="U701" s="778"/>
      <c r="V701" s="778"/>
      <c r="W701" s="825"/>
      <c r="X701" s="314">
        <f t="shared" si="127"/>
        <v>0</v>
      </c>
    </row>
    <row r="702" spans="2:24" ht="18.75">
      <c r="B702" s="799">
        <v>4200</v>
      </c>
      <c r="C702" s="965" t="s">
        <v>259</v>
      </c>
      <c r="D702" s="966"/>
      <c r="E702" s="800"/>
      <c r="F702" s="801">
        <f>SUM(F703:F708)</f>
        <v>0</v>
      </c>
      <c r="G702" s="802">
        <f>SUM(G703:G708)</f>
        <v>1000000</v>
      </c>
      <c r="H702" s="802">
        <f>SUM(H703:H708)</f>
        <v>0</v>
      </c>
      <c r="I702" s="802">
        <f>SUM(I703:I708)</f>
        <v>1000000</v>
      </c>
      <c r="J702" s="244">
        <f t="shared" si="126"/>
        <v>1</v>
      </c>
      <c r="K702" s="245"/>
      <c r="L702" s="317">
        <f>SUM(L703:L708)</f>
        <v>0</v>
      </c>
      <c r="M702" s="318">
        <f>SUM(M703:M708)</f>
        <v>0</v>
      </c>
      <c r="N702" s="428">
        <f>SUM(N703:N708)</f>
        <v>1000000</v>
      </c>
      <c r="O702" s="429">
        <f>SUM(O703:O708)</f>
        <v>-1000000</v>
      </c>
      <c r="P702" s="245"/>
      <c r="Q702" s="317">
        <f t="shared" ref="Q702:W702" si="128">SUM(Q703:Q708)</f>
        <v>0</v>
      </c>
      <c r="R702" s="318">
        <f t="shared" si="128"/>
        <v>0</v>
      </c>
      <c r="S702" s="318">
        <f t="shared" si="128"/>
        <v>1000000</v>
      </c>
      <c r="T702" s="318">
        <f t="shared" si="128"/>
        <v>-1000000</v>
      </c>
      <c r="U702" s="318">
        <f t="shared" si="128"/>
        <v>0</v>
      </c>
      <c r="V702" s="318">
        <f t="shared" si="128"/>
        <v>0</v>
      </c>
      <c r="W702" s="429">
        <f t="shared" si="128"/>
        <v>0</v>
      </c>
      <c r="X702" s="314">
        <f t="shared" si="127"/>
        <v>-1000000</v>
      </c>
    </row>
    <row r="703" spans="2:24" ht="18.75">
      <c r="B703" s="173"/>
      <c r="C703" s="144">
        <v>4201</v>
      </c>
      <c r="D703" s="138" t="s">
        <v>260</v>
      </c>
      <c r="E703" s="817"/>
      <c r="F703" s="452"/>
      <c r="G703" s="246"/>
      <c r="H703" s="246"/>
      <c r="I703" s="480">
        <f t="shared" ref="I703:I708" si="129">F703+G703+H703</f>
        <v>0</v>
      </c>
      <c r="J703" s="244" t="str">
        <f t="shared" si="126"/>
        <v/>
      </c>
      <c r="K703" s="245"/>
      <c r="L703" s="426"/>
      <c r="M703" s="253"/>
      <c r="N703" s="316">
        <f t="shared" ref="N703:N708" si="130">I703</f>
        <v>0</v>
      </c>
      <c r="O703" s="427">
        <f t="shared" ref="O703:O708" si="131">L703+M703-N703</f>
        <v>0</v>
      </c>
      <c r="P703" s="245"/>
      <c r="Q703" s="426"/>
      <c r="R703" s="253"/>
      <c r="S703" s="432">
        <f t="shared" ref="S703:S708" si="132">+IF(+(L703+M703)&gt;=I703,+M703,+(+I703-L703))</f>
        <v>0</v>
      </c>
      <c r="T703" s="316">
        <f t="shared" ref="T703:T708" si="133">Q703+R703-S703</f>
        <v>0</v>
      </c>
      <c r="U703" s="253"/>
      <c r="V703" s="253"/>
      <c r="W703" s="254"/>
      <c r="X703" s="314">
        <f t="shared" si="127"/>
        <v>0</v>
      </c>
    </row>
    <row r="704" spans="2:24" ht="18.75">
      <c r="B704" s="173"/>
      <c r="C704" s="137">
        <v>4202</v>
      </c>
      <c r="D704" s="139" t="s">
        <v>261</v>
      </c>
      <c r="E704" s="817"/>
      <c r="F704" s="452"/>
      <c r="G704" s="246"/>
      <c r="H704" s="246"/>
      <c r="I704" s="480">
        <f t="shared" si="129"/>
        <v>0</v>
      </c>
      <c r="J704" s="244" t="str">
        <f t="shared" si="126"/>
        <v/>
      </c>
      <c r="K704" s="245"/>
      <c r="L704" s="426"/>
      <c r="M704" s="253"/>
      <c r="N704" s="316">
        <f t="shared" si="130"/>
        <v>0</v>
      </c>
      <c r="O704" s="427">
        <f t="shared" si="131"/>
        <v>0</v>
      </c>
      <c r="P704" s="245"/>
      <c r="Q704" s="426"/>
      <c r="R704" s="253"/>
      <c r="S704" s="432">
        <f t="shared" si="132"/>
        <v>0</v>
      </c>
      <c r="T704" s="316">
        <f t="shared" si="133"/>
        <v>0</v>
      </c>
      <c r="U704" s="253"/>
      <c r="V704" s="253"/>
      <c r="W704" s="254"/>
      <c r="X704" s="314">
        <f t="shared" si="127"/>
        <v>0</v>
      </c>
    </row>
    <row r="705" spans="2:24" ht="18.75">
      <c r="B705" s="173"/>
      <c r="C705" s="137">
        <v>4214</v>
      </c>
      <c r="D705" s="139" t="s">
        <v>262</v>
      </c>
      <c r="E705" s="817"/>
      <c r="F705" s="452"/>
      <c r="G705" s="246">
        <v>1000000</v>
      </c>
      <c r="H705" s="246"/>
      <c r="I705" s="480">
        <f t="shared" si="129"/>
        <v>1000000</v>
      </c>
      <c r="J705" s="244">
        <f t="shared" si="126"/>
        <v>1</v>
      </c>
      <c r="K705" s="245"/>
      <c r="L705" s="426"/>
      <c r="M705" s="253"/>
      <c r="N705" s="316">
        <f t="shared" si="130"/>
        <v>1000000</v>
      </c>
      <c r="O705" s="427">
        <f t="shared" si="131"/>
        <v>-1000000</v>
      </c>
      <c r="P705" s="245"/>
      <c r="Q705" s="426"/>
      <c r="R705" s="253"/>
      <c r="S705" s="432">
        <f t="shared" si="132"/>
        <v>1000000</v>
      </c>
      <c r="T705" s="316">
        <f t="shared" si="133"/>
        <v>-1000000</v>
      </c>
      <c r="U705" s="253"/>
      <c r="V705" s="253"/>
      <c r="W705" s="254"/>
      <c r="X705" s="314">
        <f t="shared" si="127"/>
        <v>-1000000</v>
      </c>
    </row>
    <row r="706" spans="2:24" ht="18.75">
      <c r="B706" s="173"/>
      <c r="C706" s="137">
        <v>4217</v>
      </c>
      <c r="D706" s="139" t="s">
        <v>263</v>
      </c>
      <c r="E706" s="817"/>
      <c r="F706" s="452"/>
      <c r="G706" s="246"/>
      <c r="H706" s="246"/>
      <c r="I706" s="480">
        <f t="shared" si="129"/>
        <v>0</v>
      </c>
      <c r="J706" s="244" t="str">
        <f t="shared" si="126"/>
        <v/>
      </c>
      <c r="K706" s="245"/>
      <c r="L706" s="426"/>
      <c r="M706" s="253"/>
      <c r="N706" s="316">
        <f t="shared" si="130"/>
        <v>0</v>
      </c>
      <c r="O706" s="427">
        <f t="shared" si="131"/>
        <v>0</v>
      </c>
      <c r="P706" s="245"/>
      <c r="Q706" s="426"/>
      <c r="R706" s="253"/>
      <c r="S706" s="432">
        <f t="shared" si="132"/>
        <v>0</v>
      </c>
      <c r="T706" s="316">
        <f t="shared" si="133"/>
        <v>0</v>
      </c>
      <c r="U706" s="253"/>
      <c r="V706" s="253"/>
      <c r="W706" s="254"/>
      <c r="X706" s="314">
        <f t="shared" si="127"/>
        <v>0</v>
      </c>
    </row>
    <row r="707" spans="2:24" ht="18.75">
      <c r="B707" s="173"/>
      <c r="C707" s="137">
        <v>4218</v>
      </c>
      <c r="D707" s="145" t="s">
        <v>264</v>
      </c>
      <c r="E707" s="817"/>
      <c r="F707" s="452"/>
      <c r="G707" s="246"/>
      <c r="H707" s="246"/>
      <c r="I707" s="480">
        <f t="shared" si="129"/>
        <v>0</v>
      </c>
      <c r="J707" s="244" t="str">
        <f t="shared" si="126"/>
        <v/>
      </c>
      <c r="K707" s="245"/>
      <c r="L707" s="426"/>
      <c r="M707" s="253"/>
      <c r="N707" s="316">
        <f t="shared" si="130"/>
        <v>0</v>
      </c>
      <c r="O707" s="427">
        <f t="shared" si="131"/>
        <v>0</v>
      </c>
      <c r="P707" s="245"/>
      <c r="Q707" s="426"/>
      <c r="R707" s="253"/>
      <c r="S707" s="432">
        <f t="shared" si="132"/>
        <v>0</v>
      </c>
      <c r="T707" s="316">
        <f t="shared" si="133"/>
        <v>0</v>
      </c>
      <c r="U707" s="253"/>
      <c r="V707" s="253"/>
      <c r="W707" s="254"/>
      <c r="X707" s="314">
        <f t="shared" si="127"/>
        <v>0</v>
      </c>
    </row>
    <row r="708" spans="2:24" ht="18.75">
      <c r="B708" s="173"/>
      <c r="C708" s="137">
        <v>4219</v>
      </c>
      <c r="D708" s="156" t="s">
        <v>265</v>
      </c>
      <c r="E708" s="817"/>
      <c r="F708" s="452"/>
      <c r="G708" s="246"/>
      <c r="H708" s="246"/>
      <c r="I708" s="480">
        <f t="shared" si="129"/>
        <v>0</v>
      </c>
      <c r="J708" s="244" t="str">
        <f t="shared" si="126"/>
        <v/>
      </c>
      <c r="K708" s="245"/>
      <c r="L708" s="426"/>
      <c r="M708" s="253"/>
      <c r="N708" s="316">
        <f t="shared" si="130"/>
        <v>0</v>
      </c>
      <c r="O708" s="427">
        <f t="shared" si="131"/>
        <v>0</v>
      </c>
      <c r="P708" s="245"/>
      <c r="Q708" s="426"/>
      <c r="R708" s="253"/>
      <c r="S708" s="432">
        <f t="shared" si="132"/>
        <v>0</v>
      </c>
      <c r="T708" s="316">
        <f t="shared" si="133"/>
        <v>0</v>
      </c>
      <c r="U708" s="253"/>
      <c r="V708" s="253"/>
      <c r="W708" s="254"/>
      <c r="X708" s="314">
        <f t="shared" si="127"/>
        <v>0</v>
      </c>
    </row>
    <row r="709" spans="2:24" ht="18.75">
      <c r="B709" s="799">
        <v>4300</v>
      </c>
      <c r="C709" s="955" t="s">
        <v>1740</v>
      </c>
      <c r="D709" s="955"/>
      <c r="E709" s="800"/>
      <c r="F709" s="801">
        <f>SUM(F710:F712)</f>
        <v>0</v>
      </c>
      <c r="G709" s="802">
        <f>SUM(G710:G712)</f>
        <v>0</v>
      </c>
      <c r="H709" s="802">
        <f>SUM(H710:H712)</f>
        <v>0</v>
      </c>
      <c r="I709" s="802">
        <f>SUM(I710:I712)</f>
        <v>0</v>
      </c>
      <c r="J709" s="244" t="str">
        <f t="shared" si="126"/>
        <v/>
      </c>
      <c r="K709" s="245"/>
      <c r="L709" s="317">
        <f>SUM(L710:L712)</f>
        <v>0</v>
      </c>
      <c r="M709" s="318">
        <f>SUM(M710:M712)</f>
        <v>0</v>
      </c>
      <c r="N709" s="428">
        <f>SUM(N710:N712)</f>
        <v>0</v>
      </c>
      <c r="O709" s="429">
        <f>SUM(O710:O712)</f>
        <v>0</v>
      </c>
      <c r="P709" s="245"/>
      <c r="Q709" s="317">
        <f t="shared" ref="Q709:W709" si="134">SUM(Q710:Q712)</f>
        <v>0</v>
      </c>
      <c r="R709" s="318">
        <f t="shared" si="134"/>
        <v>0</v>
      </c>
      <c r="S709" s="318">
        <f t="shared" si="134"/>
        <v>0</v>
      </c>
      <c r="T709" s="318">
        <f t="shared" si="134"/>
        <v>0</v>
      </c>
      <c r="U709" s="318">
        <f t="shared" si="134"/>
        <v>0</v>
      </c>
      <c r="V709" s="318">
        <f t="shared" si="134"/>
        <v>0</v>
      </c>
      <c r="W709" s="429">
        <f t="shared" si="134"/>
        <v>0</v>
      </c>
      <c r="X709" s="314">
        <f t="shared" si="127"/>
        <v>0</v>
      </c>
    </row>
    <row r="710" spans="2:24" ht="18.75">
      <c r="B710" s="173"/>
      <c r="C710" s="144">
        <v>4301</v>
      </c>
      <c r="D710" s="163" t="s">
        <v>266</v>
      </c>
      <c r="E710" s="817"/>
      <c r="F710" s="452"/>
      <c r="G710" s="246"/>
      <c r="H710" s="246"/>
      <c r="I710" s="480">
        <f t="shared" ref="I710:I715" si="135">F710+G710+H710</f>
        <v>0</v>
      </c>
      <c r="J710" s="244" t="str">
        <f t="shared" si="126"/>
        <v/>
      </c>
      <c r="K710" s="245"/>
      <c r="L710" s="426"/>
      <c r="M710" s="253"/>
      <c r="N710" s="316">
        <f t="shared" ref="N710:N715" si="136">I710</f>
        <v>0</v>
      </c>
      <c r="O710" s="427">
        <f t="shared" ref="O710:O715" si="137">L710+M710-N710</f>
        <v>0</v>
      </c>
      <c r="P710" s="245"/>
      <c r="Q710" s="426"/>
      <c r="R710" s="253"/>
      <c r="S710" s="432">
        <f t="shared" ref="S710:S715" si="138">+IF(+(L710+M710)&gt;=I710,+M710,+(+I710-L710))</f>
        <v>0</v>
      </c>
      <c r="T710" s="316">
        <f t="shared" ref="T710:T715" si="139">Q710+R710-S710</f>
        <v>0</v>
      </c>
      <c r="U710" s="253"/>
      <c r="V710" s="253"/>
      <c r="W710" s="254"/>
      <c r="X710" s="314">
        <f t="shared" si="127"/>
        <v>0</v>
      </c>
    </row>
    <row r="711" spans="2:24" ht="18.75">
      <c r="B711" s="173"/>
      <c r="C711" s="137">
        <v>4302</v>
      </c>
      <c r="D711" s="139" t="s">
        <v>1100</v>
      </c>
      <c r="E711" s="817"/>
      <c r="F711" s="452"/>
      <c r="G711" s="246"/>
      <c r="H711" s="246"/>
      <c r="I711" s="480">
        <f t="shared" si="135"/>
        <v>0</v>
      </c>
      <c r="J711" s="244" t="str">
        <f t="shared" si="126"/>
        <v/>
      </c>
      <c r="K711" s="245"/>
      <c r="L711" s="426"/>
      <c r="M711" s="253"/>
      <c r="N711" s="316">
        <f t="shared" si="136"/>
        <v>0</v>
      </c>
      <c r="O711" s="427">
        <f t="shared" si="137"/>
        <v>0</v>
      </c>
      <c r="P711" s="245"/>
      <c r="Q711" s="426"/>
      <c r="R711" s="253"/>
      <c r="S711" s="432">
        <f t="shared" si="138"/>
        <v>0</v>
      </c>
      <c r="T711" s="316">
        <f t="shared" si="139"/>
        <v>0</v>
      </c>
      <c r="U711" s="253"/>
      <c r="V711" s="253"/>
      <c r="W711" s="254"/>
      <c r="X711" s="314">
        <f t="shared" si="127"/>
        <v>0</v>
      </c>
    </row>
    <row r="712" spans="2:24" ht="18.75">
      <c r="B712" s="173"/>
      <c r="C712" s="142">
        <v>4309</v>
      </c>
      <c r="D712" s="148" t="s">
        <v>268</v>
      </c>
      <c r="E712" s="817"/>
      <c r="F712" s="452"/>
      <c r="G712" s="246"/>
      <c r="H712" s="246"/>
      <c r="I712" s="480">
        <f t="shared" si="135"/>
        <v>0</v>
      </c>
      <c r="J712" s="244" t="str">
        <f t="shared" si="126"/>
        <v/>
      </c>
      <c r="K712" s="245"/>
      <c r="L712" s="426"/>
      <c r="M712" s="253"/>
      <c r="N712" s="316">
        <f t="shared" si="136"/>
        <v>0</v>
      </c>
      <c r="O712" s="427">
        <f t="shared" si="137"/>
        <v>0</v>
      </c>
      <c r="P712" s="245"/>
      <c r="Q712" s="426"/>
      <c r="R712" s="253"/>
      <c r="S712" s="432">
        <f t="shared" si="138"/>
        <v>0</v>
      </c>
      <c r="T712" s="316">
        <f t="shared" si="139"/>
        <v>0</v>
      </c>
      <c r="U712" s="253"/>
      <c r="V712" s="253"/>
      <c r="W712" s="254"/>
      <c r="X712" s="314">
        <f t="shared" si="127"/>
        <v>0</v>
      </c>
    </row>
    <row r="713" spans="2:24" ht="18.75">
      <c r="B713" s="799">
        <v>4400</v>
      </c>
      <c r="C713" s="957" t="s">
        <v>1741</v>
      </c>
      <c r="D713" s="957"/>
      <c r="E713" s="800"/>
      <c r="F713" s="803"/>
      <c r="G713" s="804"/>
      <c r="H713" s="804"/>
      <c r="I713" s="805">
        <f t="shared" si="135"/>
        <v>0</v>
      </c>
      <c r="J713" s="244" t="str">
        <f t="shared" si="126"/>
        <v/>
      </c>
      <c r="K713" s="245"/>
      <c r="L713" s="431"/>
      <c r="M713" s="255"/>
      <c r="N713" s="318">
        <f t="shared" si="136"/>
        <v>0</v>
      </c>
      <c r="O713" s="427">
        <f t="shared" si="137"/>
        <v>0</v>
      </c>
      <c r="P713" s="245"/>
      <c r="Q713" s="431"/>
      <c r="R713" s="255"/>
      <c r="S713" s="432">
        <f t="shared" si="138"/>
        <v>0</v>
      </c>
      <c r="T713" s="316">
        <f t="shared" si="139"/>
        <v>0</v>
      </c>
      <c r="U713" s="255"/>
      <c r="V713" s="255"/>
      <c r="W713" s="254"/>
      <c r="X713" s="314">
        <f t="shared" si="127"/>
        <v>0</v>
      </c>
    </row>
    <row r="714" spans="2:24" ht="18.75">
      <c r="B714" s="799">
        <v>4500</v>
      </c>
      <c r="C714" s="979" t="s">
        <v>1742</v>
      </c>
      <c r="D714" s="979"/>
      <c r="E714" s="800"/>
      <c r="F714" s="803"/>
      <c r="G714" s="804">
        <v>100000</v>
      </c>
      <c r="H714" s="804"/>
      <c r="I714" s="805">
        <f t="shared" si="135"/>
        <v>100000</v>
      </c>
      <c r="J714" s="244">
        <f t="shared" si="126"/>
        <v>1</v>
      </c>
      <c r="K714" s="245"/>
      <c r="L714" s="431"/>
      <c r="M714" s="255"/>
      <c r="N714" s="318">
        <f t="shared" si="136"/>
        <v>100000</v>
      </c>
      <c r="O714" s="427">
        <f t="shared" si="137"/>
        <v>-100000</v>
      </c>
      <c r="P714" s="245"/>
      <c r="Q714" s="431"/>
      <c r="R714" s="255"/>
      <c r="S714" s="432">
        <f t="shared" si="138"/>
        <v>100000</v>
      </c>
      <c r="T714" s="316">
        <f t="shared" si="139"/>
        <v>-100000</v>
      </c>
      <c r="U714" s="255"/>
      <c r="V714" s="255"/>
      <c r="W714" s="254"/>
      <c r="X714" s="314">
        <f t="shared" si="127"/>
        <v>-100000</v>
      </c>
    </row>
    <row r="715" spans="2:24" ht="18.75">
      <c r="B715" s="799">
        <v>4600</v>
      </c>
      <c r="C715" s="974" t="s">
        <v>269</v>
      </c>
      <c r="D715" s="980"/>
      <c r="E715" s="800"/>
      <c r="F715" s="803"/>
      <c r="G715" s="804">
        <v>50000</v>
      </c>
      <c r="H715" s="804"/>
      <c r="I715" s="805">
        <f t="shared" si="135"/>
        <v>50000</v>
      </c>
      <c r="J715" s="244">
        <f t="shared" si="126"/>
        <v>1</v>
      </c>
      <c r="K715" s="245"/>
      <c r="L715" s="431"/>
      <c r="M715" s="255"/>
      <c r="N715" s="318">
        <f t="shared" si="136"/>
        <v>50000</v>
      </c>
      <c r="O715" s="427">
        <f t="shared" si="137"/>
        <v>-50000</v>
      </c>
      <c r="P715" s="245"/>
      <c r="Q715" s="431"/>
      <c r="R715" s="255"/>
      <c r="S715" s="432">
        <f t="shared" si="138"/>
        <v>50000</v>
      </c>
      <c r="T715" s="316">
        <f t="shared" si="139"/>
        <v>-50000</v>
      </c>
      <c r="U715" s="255"/>
      <c r="V715" s="255"/>
      <c r="W715" s="254"/>
      <c r="X715" s="314">
        <f t="shared" si="127"/>
        <v>-50000</v>
      </c>
    </row>
    <row r="716" spans="2:24" ht="18.75">
      <c r="B716" s="799">
        <v>4900</v>
      </c>
      <c r="C716" s="965" t="s">
        <v>300</v>
      </c>
      <c r="D716" s="965"/>
      <c r="E716" s="800"/>
      <c r="F716" s="801">
        <f>+F717+F718</f>
        <v>0</v>
      </c>
      <c r="G716" s="802">
        <f>+G717+G718</f>
        <v>0</v>
      </c>
      <c r="H716" s="802">
        <f>+H717+H718</f>
        <v>0</v>
      </c>
      <c r="I716" s="802">
        <f>+I717+I718</f>
        <v>0</v>
      </c>
      <c r="J716" s="244" t="str">
        <f t="shared" si="126"/>
        <v/>
      </c>
      <c r="K716" s="245"/>
      <c r="L716" s="777"/>
      <c r="M716" s="778"/>
      <c r="N716" s="778"/>
      <c r="O716" s="825"/>
      <c r="P716" s="245"/>
      <c r="Q716" s="777"/>
      <c r="R716" s="778"/>
      <c r="S716" s="778"/>
      <c r="T716" s="778"/>
      <c r="U716" s="778"/>
      <c r="V716" s="778"/>
      <c r="W716" s="825"/>
      <c r="X716" s="314">
        <f t="shared" si="127"/>
        <v>0</v>
      </c>
    </row>
    <row r="717" spans="2:24" ht="18.75">
      <c r="B717" s="173"/>
      <c r="C717" s="144">
        <v>4901</v>
      </c>
      <c r="D717" s="174" t="s">
        <v>301</v>
      </c>
      <c r="E717" s="817"/>
      <c r="F717" s="452"/>
      <c r="G717" s="246"/>
      <c r="H717" s="246"/>
      <c r="I717" s="480">
        <f>F717+G717+H717</f>
        <v>0</v>
      </c>
      <c r="J717" s="244" t="str">
        <f t="shared" si="126"/>
        <v/>
      </c>
      <c r="K717" s="245"/>
      <c r="L717" s="775"/>
      <c r="M717" s="779"/>
      <c r="N717" s="779"/>
      <c r="O717" s="824"/>
      <c r="P717" s="245"/>
      <c r="Q717" s="775"/>
      <c r="R717" s="779"/>
      <c r="S717" s="779"/>
      <c r="T717" s="779"/>
      <c r="U717" s="779"/>
      <c r="V717" s="779"/>
      <c r="W717" s="824"/>
      <c r="X717" s="314">
        <f t="shared" si="127"/>
        <v>0</v>
      </c>
    </row>
    <row r="718" spans="2:24" ht="18.75">
      <c r="B718" s="173"/>
      <c r="C718" s="142">
        <v>4902</v>
      </c>
      <c r="D718" s="148" t="s">
        <v>302</v>
      </c>
      <c r="E718" s="817"/>
      <c r="F718" s="452"/>
      <c r="G718" s="246"/>
      <c r="H718" s="246"/>
      <c r="I718" s="480">
        <f>F718+G718+H718</f>
        <v>0</v>
      </c>
      <c r="J718" s="244" t="str">
        <f t="shared" si="126"/>
        <v/>
      </c>
      <c r="K718" s="245"/>
      <c r="L718" s="775"/>
      <c r="M718" s="779"/>
      <c r="N718" s="779"/>
      <c r="O718" s="824"/>
      <c r="P718" s="245"/>
      <c r="Q718" s="775"/>
      <c r="R718" s="779"/>
      <c r="S718" s="779"/>
      <c r="T718" s="779"/>
      <c r="U718" s="779"/>
      <c r="V718" s="779"/>
      <c r="W718" s="824"/>
      <c r="X718" s="314">
        <f t="shared" si="127"/>
        <v>0</v>
      </c>
    </row>
    <row r="719" spans="2:24" ht="18.75">
      <c r="B719" s="806">
        <v>5100</v>
      </c>
      <c r="C719" s="962" t="s">
        <v>270</v>
      </c>
      <c r="D719" s="962"/>
      <c r="E719" s="807"/>
      <c r="F719" s="808"/>
      <c r="G719" s="809"/>
      <c r="H719" s="809"/>
      <c r="I719" s="805">
        <f>F719+G719+H719</f>
        <v>0</v>
      </c>
      <c r="J719" s="244" t="str">
        <f t="shared" si="126"/>
        <v/>
      </c>
      <c r="K719" s="245"/>
      <c r="L719" s="433"/>
      <c r="M719" s="434"/>
      <c r="N719" s="328">
        <f>I719</f>
        <v>0</v>
      </c>
      <c r="O719" s="427">
        <f>L719+M719-N719</f>
        <v>0</v>
      </c>
      <c r="P719" s="245"/>
      <c r="Q719" s="433"/>
      <c r="R719" s="434"/>
      <c r="S719" s="432">
        <f>+IF(+(L719+M719)&gt;=I719,+M719,+(+I719-L719))</f>
        <v>0</v>
      </c>
      <c r="T719" s="316">
        <f>Q719+R719-S719</f>
        <v>0</v>
      </c>
      <c r="U719" s="434"/>
      <c r="V719" s="434"/>
      <c r="W719" s="254"/>
      <c r="X719" s="314">
        <f t="shared" si="127"/>
        <v>0</v>
      </c>
    </row>
    <row r="720" spans="2:24" ht="18.75">
      <c r="B720" s="806">
        <v>5200</v>
      </c>
      <c r="C720" s="977" t="s">
        <v>271</v>
      </c>
      <c r="D720" s="977"/>
      <c r="E720" s="807"/>
      <c r="F720" s="810">
        <f>SUM(F721:F727)</f>
        <v>0</v>
      </c>
      <c r="G720" s="811">
        <f>SUM(G721:G727)</f>
        <v>2915000</v>
      </c>
      <c r="H720" s="811">
        <f>SUM(H721:H727)</f>
        <v>0</v>
      </c>
      <c r="I720" s="811">
        <f>SUM(I721:I727)</f>
        <v>2915000</v>
      </c>
      <c r="J720" s="244">
        <f t="shared" si="126"/>
        <v>1</v>
      </c>
      <c r="K720" s="245"/>
      <c r="L720" s="327">
        <f>SUM(L721:L727)</f>
        <v>0</v>
      </c>
      <c r="M720" s="328">
        <f>SUM(M721:M727)</f>
        <v>0</v>
      </c>
      <c r="N720" s="435">
        <f>SUM(N721:N727)</f>
        <v>2915000</v>
      </c>
      <c r="O720" s="436">
        <f>SUM(O721:O727)</f>
        <v>-2915000</v>
      </c>
      <c r="P720" s="245"/>
      <c r="Q720" s="327">
        <f t="shared" ref="Q720:W720" si="140">SUM(Q721:Q727)</f>
        <v>0</v>
      </c>
      <c r="R720" s="328">
        <f t="shared" si="140"/>
        <v>0</v>
      </c>
      <c r="S720" s="328">
        <f t="shared" si="140"/>
        <v>2915000</v>
      </c>
      <c r="T720" s="328">
        <f t="shared" si="140"/>
        <v>-2915000</v>
      </c>
      <c r="U720" s="328">
        <f t="shared" si="140"/>
        <v>0</v>
      </c>
      <c r="V720" s="328">
        <f t="shared" si="140"/>
        <v>0</v>
      </c>
      <c r="W720" s="436">
        <f t="shared" si="140"/>
        <v>0</v>
      </c>
      <c r="X720" s="314">
        <f t="shared" si="127"/>
        <v>-2915000</v>
      </c>
    </row>
    <row r="721" spans="2:24" ht="18.75">
      <c r="B721" s="175"/>
      <c r="C721" s="176">
        <v>5201</v>
      </c>
      <c r="D721" s="177" t="s">
        <v>272</v>
      </c>
      <c r="E721" s="818"/>
      <c r="F721" s="477"/>
      <c r="G721" s="437">
        <v>63000</v>
      </c>
      <c r="H721" s="437"/>
      <c r="I721" s="480">
        <f t="shared" ref="I721:I727" si="141">F721+G721+H721</f>
        <v>63000</v>
      </c>
      <c r="J721" s="244">
        <f t="shared" si="126"/>
        <v>1</v>
      </c>
      <c r="K721" s="245"/>
      <c r="L721" s="438"/>
      <c r="M721" s="439"/>
      <c r="N721" s="331">
        <f t="shared" ref="N721:N727" si="142">I721</f>
        <v>63000</v>
      </c>
      <c r="O721" s="427">
        <f t="shared" ref="O721:O727" si="143">L721+M721-N721</f>
        <v>-63000</v>
      </c>
      <c r="P721" s="245"/>
      <c r="Q721" s="438"/>
      <c r="R721" s="439"/>
      <c r="S721" s="432">
        <f t="shared" ref="S721:S727" si="144">+IF(+(L721+M721)&gt;=I721,+M721,+(+I721-L721))</f>
        <v>63000</v>
      </c>
      <c r="T721" s="316">
        <f t="shared" ref="T721:T727" si="145">Q721+R721-S721</f>
        <v>-63000</v>
      </c>
      <c r="U721" s="439"/>
      <c r="V721" s="439"/>
      <c r="W721" s="254"/>
      <c r="X721" s="314">
        <f t="shared" si="127"/>
        <v>-63000</v>
      </c>
    </row>
    <row r="722" spans="2:24" ht="18.75">
      <c r="B722" s="175"/>
      <c r="C722" s="178">
        <v>5202</v>
      </c>
      <c r="D722" s="179" t="s">
        <v>273</v>
      </c>
      <c r="E722" s="818"/>
      <c r="F722" s="477"/>
      <c r="G722" s="437">
        <v>2500000</v>
      </c>
      <c r="H722" s="437"/>
      <c r="I722" s="480">
        <f t="shared" si="141"/>
        <v>2500000</v>
      </c>
      <c r="J722" s="244">
        <f t="shared" si="126"/>
        <v>1</v>
      </c>
      <c r="K722" s="245"/>
      <c r="L722" s="438"/>
      <c r="M722" s="439"/>
      <c r="N722" s="331">
        <f t="shared" si="142"/>
        <v>2500000</v>
      </c>
      <c r="O722" s="427">
        <f t="shared" si="143"/>
        <v>-2500000</v>
      </c>
      <c r="P722" s="245"/>
      <c r="Q722" s="438"/>
      <c r="R722" s="439"/>
      <c r="S722" s="432">
        <f t="shared" si="144"/>
        <v>2500000</v>
      </c>
      <c r="T722" s="316">
        <f t="shared" si="145"/>
        <v>-2500000</v>
      </c>
      <c r="U722" s="439"/>
      <c r="V722" s="439"/>
      <c r="W722" s="254"/>
      <c r="X722" s="314">
        <f t="shared" si="127"/>
        <v>-2500000</v>
      </c>
    </row>
    <row r="723" spans="2:24" ht="18.75">
      <c r="B723" s="175"/>
      <c r="C723" s="178">
        <v>5203</v>
      </c>
      <c r="D723" s="179" t="s">
        <v>956</v>
      </c>
      <c r="E723" s="818"/>
      <c r="F723" s="477"/>
      <c r="G723" s="437">
        <v>107000</v>
      </c>
      <c r="H723" s="437"/>
      <c r="I723" s="480">
        <f t="shared" si="141"/>
        <v>107000</v>
      </c>
      <c r="J723" s="244">
        <f t="shared" si="126"/>
        <v>1</v>
      </c>
      <c r="K723" s="245"/>
      <c r="L723" s="438"/>
      <c r="M723" s="439"/>
      <c r="N723" s="331">
        <f t="shared" si="142"/>
        <v>107000</v>
      </c>
      <c r="O723" s="427">
        <f t="shared" si="143"/>
        <v>-107000</v>
      </c>
      <c r="P723" s="245"/>
      <c r="Q723" s="438"/>
      <c r="R723" s="439"/>
      <c r="S723" s="432">
        <f t="shared" si="144"/>
        <v>107000</v>
      </c>
      <c r="T723" s="316">
        <f t="shared" si="145"/>
        <v>-107000</v>
      </c>
      <c r="U723" s="439"/>
      <c r="V723" s="439"/>
      <c r="W723" s="254"/>
      <c r="X723" s="314">
        <f t="shared" si="127"/>
        <v>-107000</v>
      </c>
    </row>
    <row r="724" spans="2:24" ht="18.75">
      <c r="B724" s="175"/>
      <c r="C724" s="178">
        <v>5204</v>
      </c>
      <c r="D724" s="179" t="s">
        <v>957</v>
      </c>
      <c r="E724" s="818"/>
      <c r="F724" s="477"/>
      <c r="G724" s="437">
        <v>120000</v>
      </c>
      <c r="H724" s="437"/>
      <c r="I724" s="480">
        <f t="shared" si="141"/>
        <v>120000</v>
      </c>
      <c r="J724" s="244">
        <f t="shared" si="126"/>
        <v>1</v>
      </c>
      <c r="K724" s="245"/>
      <c r="L724" s="438"/>
      <c r="M724" s="439"/>
      <c r="N724" s="331">
        <f t="shared" si="142"/>
        <v>120000</v>
      </c>
      <c r="O724" s="427">
        <f t="shared" si="143"/>
        <v>-120000</v>
      </c>
      <c r="P724" s="245"/>
      <c r="Q724" s="438"/>
      <c r="R724" s="439"/>
      <c r="S724" s="432">
        <f t="shared" si="144"/>
        <v>120000</v>
      </c>
      <c r="T724" s="316">
        <f t="shared" si="145"/>
        <v>-120000</v>
      </c>
      <c r="U724" s="439"/>
      <c r="V724" s="439"/>
      <c r="W724" s="254"/>
      <c r="X724" s="314">
        <f t="shared" si="127"/>
        <v>-120000</v>
      </c>
    </row>
    <row r="725" spans="2:24" ht="18.75">
      <c r="B725" s="175"/>
      <c r="C725" s="178">
        <v>5205</v>
      </c>
      <c r="D725" s="179" t="s">
        <v>958</v>
      </c>
      <c r="E725" s="818"/>
      <c r="F725" s="477"/>
      <c r="G725" s="437">
        <v>45000</v>
      </c>
      <c r="H725" s="437"/>
      <c r="I725" s="480">
        <f t="shared" si="141"/>
        <v>45000</v>
      </c>
      <c r="J725" s="244">
        <f t="shared" si="126"/>
        <v>1</v>
      </c>
      <c r="K725" s="245"/>
      <c r="L725" s="438"/>
      <c r="M725" s="439"/>
      <c r="N725" s="331">
        <f t="shared" si="142"/>
        <v>45000</v>
      </c>
      <c r="O725" s="427">
        <f t="shared" si="143"/>
        <v>-45000</v>
      </c>
      <c r="P725" s="245"/>
      <c r="Q725" s="438"/>
      <c r="R725" s="439"/>
      <c r="S725" s="432">
        <f t="shared" si="144"/>
        <v>45000</v>
      </c>
      <c r="T725" s="316">
        <f t="shared" si="145"/>
        <v>-45000</v>
      </c>
      <c r="U725" s="439"/>
      <c r="V725" s="439"/>
      <c r="W725" s="254"/>
      <c r="X725" s="314">
        <f t="shared" si="127"/>
        <v>-45000</v>
      </c>
    </row>
    <row r="726" spans="2:24" ht="18.75">
      <c r="B726" s="175"/>
      <c r="C726" s="178">
        <v>5206</v>
      </c>
      <c r="D726" s="179" t="s">
        <v>959</v>
      </c>
      <c r="E726" s="818"/>
      <c r="F726" s="477"/>
      <c r="G726" s="437">
        <v>80000</v>
      </c>
      <c r="H726" s="437"/>
      <c r="I726" s="480">
        <f t="shared" si="141"/>
        <v>80000</v>
      </c>
      <c r="J726" s="244">
        <f t="shared" ref="J726:J746" si="146">(IF($E726&lt;&gt;0,$J$2,IF($I726&lt;&gt;0,$J$2,"")))</f>
        <v>1</v>
      </c>
      <c r="K726" s="245"/>
      <c r="L726" s="438"/>
      <c r="M726" s="439"/>
      <c r="N726" s="331">
        <f t="shared" si="142"/>
        <v>80000</v>
      </c>
      <c r="O726" s="427">
        <f t="shared" si="143"/>
        <v>-80000</v>
      </c>
      <c r="P726" s="245"/>
      <c r="Q726" s="438"/>
      <c r="R726" s="439"/>
      <c r="S726" s="432">
        <f t="shared" si="144"/>
        <v>80000</v>
      </c>
      <c r="T726" s="316">
        <f t="shared" si="145"/>
        <v>-80000</v>
      </c>
      <c r="U726" s="439"/>
      <c r="V726" s="439"/>
      <c r="W726" s="254"/>
      <c r="X726" s="314">
        <f t="shared" ref="X726:X757" si="147">T726-U726-V726-W726</f>
        <v>-80000</v>
      </c>
    </row>
    <row r="727" spans="2:24" ht="18.75">
      <c r="B727" s="175"/>
      <c r="C727" s="180">
        <v>5219</v>
      </c>
      <c r="D727" s="181" t="s">
        <v>960</v>
      </c>
      <c r="E727" s="818"/>
      <c r="F727" s="477"/>
      <c r="G727" s="437"/>
      <c r="H727" s="437"/>
      <c r="I727" s="480">
        <f t="shared" si="141"/>
        <v>0</v>
      </c>
      <c r="J727" s="244" t="str">
        <f t="shared" si="146"/>
        <v/>
      </c>
      <c r="K727" s="245"/>
      <c r="L727" s="438"/>
      <c r="M727" s="439"/>
      <c r="N727" s="331">
        <f t="shared" si="142"/>
        <v>0</v>
      </c>
      <c r="O727" s="427">
        <f t="shared" si="143"/>
        <v>0</v>
      </c>
      <c r="P727" s="245"/>
      <c r="Q727" s="438"/>
      <c r="R727" s="439"/>
      <c r="S727" s="432">
        <f t="shared" si="144"/>
        <v>0</v>
      </c>
      <c r="T727" s="316">
        <f t="shared" si="145"/>
        <v>0</v>
      </c>
      <c r="U727" s="439"/>
      <c r="V727" s="439"/>
      <c r="W727" s="254"/>
      <c r="X727" s="314">
        <f t="shared" si="147"/>
        <v>0</v>
      </c>
    </row>
    <row r="728" spans="2:24" ht="18.75">
      <c r="B728" s="806">
        <v>5300</v>
      </c>
      <c r="C728" s="981" t="s">
        <v>961</v>
      </c>
      <c r="D728" s="981"/>
      <c r="E728" s="807"/>
      <c r="F728" s="810">
        <f>SUM(F729:F730)</f>
        <v>0</v>
      </c>
      <c r="G728" s="811">
        <f>SUM(G729:G730)</f>
        <v>336000</v>
      </c>
      <c r="H728" s="811">
        <f>SUM(H729:H730)</f>
        <v>0</v>
      </c>
      <c r="I728" s="811">
        <f>SUM(I729:I730)</f>
        <v>336000</v>
      </c>
      <c r="J728" s="244">
        <f t="shared" si="146"/>
        <v>1</v>
      </c>
      <c r="K728" s="245"/>
      <c r="L728" s="327">
        <f>SUM(L729:L730)</f>
        <v>0</v>
      </c>
      <c r="M728" s="328">
        <f>SUM(M729:M730)</f>
        <v>0</v>
      </c>
      <c r="N728" s="435">
        <f>SUM(N729:N730)</f>
        <v>336000</v>
      </c>
      <c r="O728" s="436">
        <f>SUM(O729:O730)</f>
        <v>-336000</v>
      </c>
      <c r="P728" s="245"/>
      <c r="Q728" s="327">
        <f t="shared" ref="Q728:W728" si="148">SUM(Q729:Q730)</f>
        <v>0</v>
      </c>
      <c r="R728" s="328">
        <f t="shared" si="148"/>
        <v>0</v>
      </c>
      <c r="S728" s="328">
        <f t="shared" si="148"/>
        <v>336000</v>
      </c>
      <c r="T728" s="328">
        <f t="shared" si="148"/>
        <v>-336000</v>
      </c>
      <c r="U728" s="328">
        <f t="shared" si="148"/>
        <v>0</v>
      </c>
      <c r="V728" s="328">
        <f t="shared" si="148"/>
        <v>0</v>
      </c>
      <c r="W728" s="436">
        <f t="shared" si="148"/>
        <v>0</v>
      </c>
      <c r="X728" s="314">
        <f t="shared" si="147"/>
        <v>-336000</v>
      </c>
    </row>
    <row r="729" spans="2:24" ht="18.75">
      <c r="B729" s="175"/>
      <c r="C729" s="176">
        <v>5301</v>
      </c>
      <c r="D729" s="177" t="s">
        <v>1480</v>
      </c>
      <c r="E729" s="818"/>
      <c r="F729" s="477"/>
      <c r="G729" s="437">
        <v>20000</v>
      </c>
      <c r="H729" s="437"/>
      <c r="I729" s="480">
        <f>F729+G729+H729</f>
        <v>20000</v>
      </c>
      <c r="J729" s="244">
        <f t="shared" si="146"/>
        <v>1</v>
      </c>
      <c r="K729" s="245"/>
      <c r="L729" s="438"/>
      <c r="M729" s="439"/>
      <c r="N729" s="331">
        <f>I729</f>
        <v>20000</v>
      </c>
      <c r="O729" s="427">
        <f>L729+M729-N729</f>
        <v>-20000</v>
      </c>
      <c r="P729" s="245"/>
      <c r="Q729" s="438"/>
      <c r="R729" s="439"/>
      <c r="S729" s="432">
        <f>+IF(+(L729+M729)&gt;=I729,+M729,+(+I729-L729))</f>
        <v>20000</v>
      </c>
      <c r="T729" s="316">
        <f>Q729+R729-S729</f>
        <v>-20000</v>
      </c>
      <c r="U729" s="439"/>
      <c r="V729" s="439"/>
      <c r="W729" s="254"/>
      <c r="X729" s="314">
        <f t="shared" si="147"/>
        <v>-20000</v>
      </c>
    </row>
    <row r="730" spans="2:24" ht="18.75">
      <c r="B730" s="175"/>
      <c r="C730" s="180">
        <v>5309</v>
      </c>
      <c r="D730" s="181" t="s">
        <v>962</v>
      </c>
      <c r="E730" s="818"/>
      <c r="F730" s="477"/>
      <c r="G730" s="437">
        <v>316000</v>
      </c>
      <c r="H730" s="437"/>
      <c r="I730" s="480">
        <f>F730+G730+H730</f>
        <v>316000</v>
      </c>
      <c r="J730" s="244">
        <f t="shared" si="146"/>
        <v>1</v>
      </c>
      <c r="K730" s="245"/>
      <c r="L730" s="438"/>
      <c r="M730" s="439"/>
      <c r="N730" s="331">
        <f>I730</f>
        <v>316000</v>
      </c>
      <c r="O730" s="427">
        <f>L730+M730-N730</f>
        <v>-316000</v>
      </c>
      <c r="P730" s="245"/>
      <c r="Q730" s="438"/>
      <c r="R730" s="439"/>
      <c r="S730" s="432">
        <f>+IF(+(L730+M730)&gt;=I730,+M730,+(+I730-L730))</f>
        <v>316000</v>
      </c>
      <c r="T730" s="316">
        <f>Q730+R730-S730</f>
        <v>-316000</v>
      </c>
      <c r="U730" s="439"/>
      <c r="V730" s="439"/>
      <c r="W730" s="254"/>
      <c r="X730" s="314">
        <f t="shared" si="147"/>
        <v>-316000</v>
      </c>
    </row>
    <row r="731" spans="2:24" ht="18.75">
      <c r="B731" s="806">
        <v>5400</v>
      </c>
      <c r="C731" s="962" t="s">
        <v>1049</v>
      </c>
      <c r="D731" s="962"/>
      <c r="E731" s="807"/>
      <c r="F731" s="808"/>
      <c r="G731" s="809">
        <v>100000</v>
      </c>
      <c r="H731" s="809"/>
      <c r="I731" s="805">
        <f>F731+G731+H731</f>
        <v>100000</v>
      </c>
      <c r="J731" s="244">
        <f t="shared" si="146"/>
        <v>1</v>
      </c>
      <c r="K731" s="245"/>
      <c r="L731" s="433"/>
      <c r="M731" s="434"/>
      <c r="N731" s="328">
        <f>I731</f>
        <v>100000</v>
      </c>
      <c r="O731" s="427">
        <f>L731+M731-N731</f>
        <v>-100000</v>
      </c>
      <c r="P731" s="245"/>
      <c r="Q731" s="433"/>
      <c r="R731" s="434"/>
      <c r="S731" s="432">
        <f>+IF(+(L731+M731)&gt;=I731,+M731,+(+I731-L731))</f>
        <v>100000</v>
      </c>
      <c r="T731" s="316">
        <f>Q731+R731-S731</f>
        <v>-100000</v>
      </c>
      <c r="U731" s="434"/>
      <c r="V731" s="434"/>
      <c r="W731" s="254"/>
      <c r="X731" s="314">
        <f t="shared" si="147"/>
        <v>-100000</v>
      </c>
    </row>
    <row r="732" spans="2:24" ht="18.75">
      <c r="B732" s="799">
        <v>5500</v>
      </c>
      <c r="C732" s="965" t="s">
        <v>1050</v>
      </c>
      <c r="D732" s="965"/>
      <c r="E732" s="800"/>
      <c r="F732" s="801">
        <f>SUM(F733:F736)</f>
        <v>0</v>
      </c>
      <c r="G732" s="802">
        <f>SUM(G733:G736)</f>
        <v>0</v>
      </c>
      <c r="H732" s="802">
        <f>SUM(H733:H736)</f>
        <v>0</v>
      </c>
      <c r="I732" s="802">
        <f>SUM(I733:I736)</f>
        <v>0</v>
      </c>
      <c r="J732" s="244" t="str">
        <f t="shared" si="146"/>
        <v/>
      </c>
      <c r="K732" s="245"/>
      <c r="L732" s="317">
        <f>SUM(L733:L736)</f>
        <v>0</v>
      </c>
      <c r="M732" s="318">
        <f>SUM(M733:M736)</f>
        <v>0</v>
      </c>
      <c r="N732" s="428">
        <f>SUM(N733:N736)</f>
        <v>0</v>
      </c>
      <c r="O732" s="429">
        <f>SUM(O733:O736)</f>
        <v>0</v>
      </c>
      <c r="P732" s="245"/>
      <c r="Q732" s="317">
        <f t="shared" ref="Q732:W732" si="149">SUM(Q733:Q736)</f>
        <v>0</v>
      </c>
      <c r="R732" s="318">
        <f t="shared" si="149"/>
        <v>0</v>
      </c>
      <c r="S732" s="318">
        <f t="shared" si="149"/>
        <v>0</v>
      </c>
      <c r="T732" s="318">
        <f t="shared" si="149"/>
        <v>0</v>
      </c>
      <c r="U732" s="318">
        <f t="shared" si="149"/>
        <v>0</v>
      </c>
      <c r="V732" s="318">
        <f t="shared" si="149"/>
        <v>0</v>
      </c>
      <c r="W732" s="429">
        <f t="shared" si="149"/>
        <v>0</v>
      </c>
      <c r="X732" s="314">
        <f t="shared" si="147"/>
        <v>0</v>
      </c>
    </row>
    <row r="733" spans="2:24" ht="18.75">
      <c r="B733" s="173"/>
      <c r="C733" s="144">
        <v>5501</v>
      </c>
      <c r="D733" s="163" t="s">
        <v>1051</v>
      </c>
      <c r="E733" s="817"/>
      <c r="F733" s="452"/>
      <c r="G733" s="246"/>
      <c r="H733" s="246"/>
      <c r="I733" s="480">
        <f>F733+G733+H733</f>
        <v>0</v>
      </c>
      <c r="J733" s="244" t="str">
        <f t="shared" si="146"/>
        <v/>
      </c>
      <c r="K733" s="245"/>
      <c r="L733" s="426"/>
      <c r="M733" s="253"/>
      <c r="N733" s="316">
        <f>I733</f>
        <v>0</v>
      </c>
      <c r="O733" s="427">
        <f>L733+M733-N733</f>
        <v>0</v>
      </c>
      <c r="P733" s="245"/>
      <c r="Q733" s="426"/>
      <c r="R733" s="253"/>
      <c r="S733" s="432">
        <f>+IF(+(L733+M733)&gt;=I733,+M733,+(+I733-L733))</f>
        <v>0</v>
      </c>
      <c r="T733" s="316">
        <f>Q733+R733-S733</f>
        <v>0</v>
      </c>
      <c r="U733" s="253"/>
      <c r="V733" s="253"/>
      <c r="W733" s="254"/>
      <c r="X733" s="314">
        <f t="shared" si="147"/>
        <v>0</v>
      </c>
    </row>
    <row r="734" spans="2:24" ht="18.75">
      <c r="B734" s="173"/>
      <c r="C734" s="137">
        <v>5502</v>
      </c>
      <c r="D734" s="145" t="s">
        <v>1052</v>
      </c>
      <c r="E734" s="817"/>
      <c r="F734" s="452"/>
      <c r="G734" s="246"/>
      <c r="H734" s="246"/>
      <c r="I734" s="480">
        <f>F734+G734+H734</f>
        <v>0</v>
      </c>
      <c r="J734" s="244" t="str">
        <f t="shared" si="146"/>
        <v/>
      </c>
      <c r="K734" s="245"/>
      <c r="L734" s="426"/>
      <c r="M734" s="253"/>
      <c r="N734" s="316">
        <f>I734</f>
        <v>0</v>
      </c>
      <c r="O734" s="427">
        <f>L734+M734-N734</f>
        <v>0</v>
      </c>
      <c r="P734" s="245"/>
      <c r="Q734" s="426"/>
      <c r="R734" s="253"/>
      <c r="S734" s="432">
        <f>+IF(+(L734+M734)&gt;=I734,+M734,+(+I734-L734))</f>
        <v>0</v>
      </c>
      <c r="T734" s="316">
        <f>Q734+R734-S734</f>
        <v>0</v>
      </c>
      <c r="U734" s="253"/>
      <c r="V734" s="253"/>
      <c r="W734" s="254"/>
      <c r="X734" s="314">
        <f t="shared" si="147"/>
        <v>0</v>
      </c>
    </row>
    <row r="735" spans="2:24" ht="18.75">
      <c r="B735" s="173"/>
      <c r="C735" s="137">
        <v>5503</v>
      </c>
      <c r="D735" s="139" t="s">
        <v>1053</v>
      </c>
      <c r="E735" s="817"/>
      <c r="F735" s="452"/>
      <c r="G735" s="246"/>
      <c r="H735" s="246"/>
      <c r="I735" s="480">
        <f>F735+G735+H735</f>
        <v>0</v>
      </c>
      <c r="J735" s="244" t="str">
        <f t="shared" si="146"/>
        <v/>
      </c>
      <c r="K735" s="245"/>
      <c r="L735" s="426"/>
      <c r="M735" s="253"/>
      <c r="N735" s="316">
        <f>I735</f>
        <v>0</v>
      </c>
      <c r="O735" s="427">
        <f>L735+M735-N735</f>
        <v>0</v>
      </c>
      <c r="P735" s="245"/>
      <c r="Q735" s="426"/>
      <c r="R735" s="253"/>
      <c r="S735" s="432">
        <f>+IF(+(L735+M735)&gt;=I735,+M735,+(+I735-L735))</f>
        <v>0</v>
      </c>
      <c r="T735" s="316">
        <f>Q735+R735-S735</f>
        <v>0</v>
      </c>
      <c r="U735" s="253"/>
      <c r="V735" s="253"/>
      <c r="W735" s="254"/>
      <c r="X735" s="314">
        <f t="shared" si="147"/>
        <v>0</v>
      </c>
    </row>
    <row r="736" spans="2:24" ht="18.75">
      <c r="B736" s="173"/>
      <c r="C736" s="137">
        <v>5504</v>
      </c>
      <c r="D736" s="145" t="s">
        <v>1054</v>
      </c>
      <c r="E736" s="817"/>
      <c r="F736" s="452"/>
      <c r="G736" s="246"/>
      <c r="H736" s="246"/>
      <c r="I736" s="480">
        <f>F736+G736+H736</f>
        <v>0</v>
      </c>
      <c r="J736" s="244" t="str">
        <f t="shared" si="146"/>
        <v/>
      </c>
      <c r="K736" s="245"/>
      <c r="L736" s="426"/>
      <c r="M736" s="253"/>
      <c r="N736" s="316">
        <f>I736</f>
        <v>0</v>
      </c>
      <c r="O736" s="427">
        <f>L736+M736-N736</f>
        <v>0</v>
      </c>
      <c r="P736" s="245"/>
      <c r="Q736" s="426"/>
      <c r="R736" s="253"/>
      <c r="S736" s="432">
        <f>+IF(+(L736+M736)&gt;=I736,+M736,+(+I736-L736))</f>
        <v>0</v>
      </c>
      <c r="T736" s="316">
        <f>Q736+R736-S736</f>
        <v>0</v>
      </c>
      <c r="U736" s="253"/>
      <c r="V736" s="253"/>
      <c r="W736" s="254"/>
      <c r="X736" s="314">
        <f t="shared" si="147"/>
        <v>0</v>
      </c>
    </row>
    <row r="737" spans="2:24" ht="18.75">
      <c r="B737" s="799">
        <v>5700</v>
      </c>
      <c r="C737" s="963" t="s">
        <v>1055</v>
      </c>
      <c r="D737" s="964"/>
      <c r="E737" s="807"/>
      <c r="F737" s="810">
        <f>SUM(F738:F740)</f>
        <v>0</v>
      </c>
      <c r="G737" s="811">
        <f>SUM(G738:G740)</f>
        <v>0</v>
      </c>
      <c r="H737" s="811">
        <f>SUM(H738:H740)</f>
        <v>0</v>
      </c>
      <c r="I737" s="811">
        <f>SUM(I738:I740)</f>
        <v>0</v>
      </c>
      <c r="J737" s="244" t="str">
        <f t="shared" si="146"/>
        <v/>
      </c>
      <c r="K737" s="245"/>
      <c r="L737" s="327">
        <f>SUM(L738:L740)</f>
        <v>0</v>
      </c>
      <c r="M737" s="328">
        <f>SUM(M738:M740)</f>
        <v>0</v>
      </c>
      <c r="N737" s="435">
        <f>SUM(N738:N739)</f>
        <v>0</v>
      </c>
      <c r="O737" s="436">
        <f>SUM(O738:O740)</f>
        <v>0</v>
      </c>
      <c r="P737" s="245"/>
      <c r="Q737" s="327">
        <f>SUM(Q738:Q740)</f>
        <v>0</v>
      </c>
      <c r="R737" s="328">
        <f>SUM(R738:R740)</f>
        <v>0</v>
      </c>
      <c r="S737" s="328">
        <f>SUM(S738:S740)</f>
        <v>0</v>
      </c>
      <c r="T737" s="328">
        <f>SUM(T738:T740)</f>
        <v>0</v>
      </c>
      <c r="U737" s="328">
        <f>SUM(U738:U740)</f>
        <v>0</v>
      </c>
      <c r="V737" s="328">
        <f>SUM(V738:V739)</f>
        <v>0</v>
      </c>
      <c r="W737" s="436">
        <f>SUM(W738:W740)</f>
        <v>0</v>
      </c>
      <c r="X737" s="314">
        <f t="shared" si="147"/>
        <v>0</v>
      </c>
    </row>
    <row r="738" spans="2:24" ht="18.75">
      <c r="B738" s="175"/>
      <c r="C738" s="176">
        <v>5701</v>
      </c>
      <c r="D738" s="177" t="s">
        <v>1056</v>
      </c>
      <c r="E738" s="818"/>
      <c r="F738" s="477"/>
      <c r="G738" s="437"/>
      <c r="H738" s="437"/>
      <c r="I738" s="480">
        <f>F738+G738+H738</f>
        <v>0</v>
      </c>
      <c r="J738" s="244" t="str">
        <f t="shared" si="146"/>
        <v/>
      </c>
      <c r="K738" s="245"/>
      <c r="L738" s="438"/>
      <c r="M738" s="439"/>
      <c r="N738" s="331">
        <f>I738</f>
        <v>0</v>
      </c>
      <c r="O738" s="427">
        <f>L738+M738-N738</f>
        <v>0</v>
      </c>
      <c r="P738" s="245"/>
      <c r="Q738" s="438"/>
      <c r="R738" s="439"/>
      <c r="S738" s="432">
        <f>+IF(+(L738+M738)&gt;=I738,+M738,+(+I738-L738))</f>
        <v>0</v>
      </c>
      <c r="T738" s="316">
        <f>Q738+R738-S738</f>
        <v>0</v>
      </c>
      <c r="U738" s="439"/>
      <c r="V738" s="439"/>
      <c r="W738" s="254"/>
      <c r="X738" s="314">
        <f t="shared" si="147"/>
        <v>0</v>
      </c>
    </row>
    <row r="739" spans="2:24" ht="18.75">
      <c r="B739" s="175"/>
      <c r="C739" s="180">
        <v>5702</v>
      </c>
      <c r="D739" s="181" t="s">
        <v>1057</v>
      </c>
      <c r="E739" s="818"/>
      <c r="F739" s="477"/>
      <c r="G739" s="437"/>
      <c r="H739" s="437"/>
      <c r="I739" s="480">
        <f>F739+G739+H739</f>
        <v>0</v>
      </c>
      <c r="J739" s="244" t="str">
        <f t="shared" si="146"/>
        <v/>
      </c>
      <c r="K739" s="245"/>
      <c r="L739" s="438"/>
      <c r="M739" s="439"/>
      <c r="N739" s="331">
        <f>I739</f>
        <v>0</v>
      </c>
      <c r="O739" s="427">
        <f>L739+M739-N739</f>
        <v>0</v>
      </c>
      <c r="P739" s="245"/>
      <c r="Q739" s="438"/>
      <c r="R739" s="439"/>
      <c r="S739" s="432">
        <f>+IF(+(L739+M739)&gt;=I739,+M739,+(+I739-L739))</f>
        <v>0</v>
      </c>
      <c r="T739" s="316">
        <f>Q739+R739-S739</f>
        <v>0</v>
      </c>
      <c r="U739" s="439"/>
      <c r="V739" s="439"/>
      <c r="W739" s="254"/>
      <c r="X739" s="314">
        <f t="shared" si="147"/>
        <v>0</v>
      </c>
    </row>
    <row r="740" spans="2:24" ht="18.75">
      <c r="B740" s="136"/>
      <c r="C740" s="182">
        <v>4071</v>
      </c>
      <c r="D740" s="467" t="s">
        <v>1058</v>
      </c>
      <c r="E740" s="817"/>
      <c r="F740" s="458"/>
      <c r="G740" s="275"/>
      <c r="H740" s="275"/>
      <c r="I740" s="480">
        <f>F740+G740+H740</f>
        <v>0</v>
      </c>
      <c r="J740" s="244" t="str">
        <f t="shared" si="146"/>
        <v/>
      </c>
      <c r="K740" s="245"/>
      <c r="L740" s="826"/>
      <c r="M740" s="779"/>
      <c r="N740" s="779"/>
      <c r="O740" s="827"/>
      <c r="P740" s="245"/>
      <c r="Q740" s="775"/>
      <c r="R740" s="779"/>
      <c r="S740" s="779"/>
      <c r="T740" s="779"/>
      <c r="U740" s="779"/>
      <c r="V740" s="779"/>
      <c r="W740" s="824"/>
      <c r="X740" s="314">
        <f t="shared" si="147"/>
        <v>0</v>
      </c>
    </row>
    <row r="741" spans="2:24">
      <c r="B741" s="173"/>
      <c r="C741" s="183"/>
      <c r="D741" s="335"/>
      <c r="E741" s="819"/>
      <c r="F741" s="249"/>
      <c r="G741" s="249"/>
      <c r="H741" s="249"/>
      <c r="I741" s="250"/>
      <c r="J741" s="244" t="str">
        <f t="shared" si="146"/>
        <v/>
      </c>
      <c r="K741" s="245"/>
      <c r="L741" s="440"/>
      <c r="M741" s="441"/>
      <c r="N741" s="324"/>
      <c r="O741" s="325"/>
      <c r="P741" s="245"/>
      <c r="Q741" s="440"/>
      <c r="R741" s="441"/>
      <c r="S741" s="324"/>
      <c r="T741" s="324"/>
      <c r="U741" s="441"/>
      <c r="V741" s="324"/>
      <c r="W741" s="325"/>
      <c r="X741" s="325"/>
    </row>
    <row r="742" spans="2:24" ht="18.75">
      <c r="B742" s="812">
        <v>98</v>
      </c>
      <c r="C742" s="976" t="s">
        <v>1059</v>
      </c>
      <c r="D742" s="955"/>
      <c r="E742" s="800"/>
      <c r="F742" s="803"/>
      <c r="G742" s="804"/>
      <c r="H742" s="804"/>
      <c r="I742" s="805">
        <f>F742+G742+H742</f>
        <v>0</v>
      </c>
      <c r="J742" s="244" t="str">
        <f t="shared" si="146"/>
        <v/>
      </c>
      <c r="K742" s="245"/>
      <c r="L742" s="431"/>
      <c r="M742" s="255"/>
      <c r="N742" s="318">
        <f>I742</f>
        <v>0</v>
      </c>
      <c r="O742" s="427">
        <f>L742+M742-N742</f>
        <v>0</v>
      </c>
      <c r="P742" s="245"/>
      <c r="Q742" s="431"/>
      <c r="R742" s="255"/>
      <c r="S742" s="432">
        <f>+IF(+(L742+M742)&gt;=I742,+M742,+(+I742-L742))</f>
        <v>0</v>
      </c>
      <c r="T742" s="316">
        <f>Q742+R742-S742</f>
        <v>0</v>
      </c>
      <c r="U742" s="255"/>
      <c r="V742" s="255"/>
      <c r="W742" s="254"/>
      <c r="X742" s="314">
        <f>T742-U742-V742-W742</f>
        <v>0</v>
      </c>
    </row>
    <row r="743" spans="2:24">
      <c r="B743" s="184"/>
      <c r="C743" s="336" t="s">
        <v>1060</v>
      </c>
      <c r="D743" s="337"/>
      <c r="E743" s="398"/>
      <c r="F743" s="398"/>
      <c r="G743" s="398"/>
      <c r="H743" s="398"/>
      <c r="I743" s="338"/>
      <c r="J743" s="244" t="str">
        <f t="shared" si="146"/>
        <v/>
      </c>
      <c r="K743" s="245"/>
      <c r="L743" s="339"/>
      <c r="M743" s="340"/>
      <c r="N743" s="340"/>
      <c r="O743" s="341"/>
      <c r="P743" s="245"/>
      <c r="Q743" s="339"/>
      <c r="R743" s="340"/>
      <c r="S743" s="340"/>
      <c r="T743" s="340"/>
      <c r="U743" s="340"/>
      <c r="V743" s="340"/>
      <c r="W743" s="341"/>
      <c r="X743" s="341"/>
    </row>
    <row r="744" spans="2:24">
      <c r="B744" s="184"/>
      <c r="C744" s="342" t="s">
        <v>1061</v>
      </c>
      <c r="D744" s="335"/>
      <c r="E744" s="386"/>
      <c r="F744" s="386"/>
      <c r="G744" s="386"/>
      <c r="H744" s="386"/>
      <c r="I744" s="308"/>
      <c r="J744" s="244" t="str">
        <f t="shared" si="146"/>
        <v/>
      </c>
      <c r="K744" s="245"/>
      <c r="L744" s="343"/>
      <c r="M744" s="344"/>
      <c r="N744" s="344"/>
      <c r="O744" s="345"/>
      <c r="P744" s="245"/>
      <c r="Q744" s="343"/>
      <c r="R744" s="344"/>
      <c r="S744" s="344"/>
      <c r="T744" s="344"/>
      <c r="U744" s="344"/>
      <c r="V744" s="344"/>
      <c r="W744" s="345"/>
      <c r="X744" s="345"/>
    </row>
    <row r="745" spans="2:24">
      <c r="B745" s="185"/>
      <c r="C745" s="346" t="s">
        <v>1743</v>
      </c>
      <c r="D745" s="347"/>
      <c r="E745" s="399"/>
      <c r="F745" s="399"/>
      <c r="G745" s="399"/>
      <c r="H745" s="399"/>
      <c r="I745" s="310"/>
      <c r="J745" s="244" t="str">
        <f t="shared" si="146"/>
        <v/>
      </c>
      <c r="K745" s="245"/>
      <c r="L745" s="348"/>
      <c r="M745" s="349"/>
      <c r="N745" s="349"/>
      <c r="O745" s="350"/>
      <c r="P745" s="245"/>
      <c r="Q745" s="348"/>
      <c r="R745" s="349"/>
      <c r="S745" s="349"/>
      <c r="T745" s="349"/>
      <c r="U745" s="349"/>
      <c r="V745" s="349"/>
      <c r="W745" s="350"/>
      <c r="X745" s="350"/>
    </row>
    <row r="746" spans="2:24" ht="18.75">
      <c r="B746" s="719"/>
      <c r="C746" s="720" t="s">
        <v>1281</v>
      </c>
      <c r="D746" s="721" t="s">
        <v>1062</v>
      </c>
      <c r="E746" s="813"/>
      <c r="F746" s="813">
        <f>SUM(F630,F633,F639,F647,F648,F666,F670,F676,F679,F680,F681,F682,F683,F692,F699,F700,F701,F702,F709,F713,F714,F715,F716,F719,F720,F728,F731,F732,F737)+F742</f>
        <v>863166</v>
      </c>
      <c r="G746" s="813">
        <f>SUM(G630,G633,G639,G647,G648,G666,G670,G676,G679,G680,G681,G682,G683,G692,G699,G700,G701,G702,G709,G713,G714,G715,G716,G719,G720,G728,G731,G732,G737)+G742</f>
        <v>7295600</v>
      </c>
      <c r="H746" s="813">
        <f>SUM(H630,H633,H639,H647,H648,H666,H670,H676,H679,H680,H681,H682,H683,H692,H699,H700,H701,H702,H709,H713,H714,H715,H716,H719,H720,H728,H731,H732,H737)+H742</f>
        <v>3492600</v>
      </c>
      <c r="I746" s="813">
        <f>SUM(I630,I633,I639,I647,I648,I666,I670,I676,I679,I680,I681,I682,I683,I692,I699,I700,I701,I702,I709,I713,I714,I715,I716,I719,I720,I728,I731,I732,I737)+I742</f>
        <v>11651366</v>
      </c>
      <c r="J746" s="244">
        <f t="shared" si="146"/>
        <v>1</v>
      </c>
      <c r="K746" s="442" t="str">
        <f>LEFT(C627,1)</f>
        <v>1</v>
      </c>
      <c r="L746" s="277">
        <f>SUM(L630,L633,L639,L647,L648,L666,L670,L676,L679,L680,L681,L682,L683,L692,L699,L700,L701,L702,L709,L713,L714,L715,L716,L719,L720,L728,L731,L732,L737)+L742</f>
        <v>0</v>
      </c>
      <c r="M746" s="277">
        <f>SUM(M630,M633,M639,M647,M648,M666,M670,M676,M679,M680,M681,M682,M683,M692,M699,M700,M701,M702,M709,M713,M714,M715,M716,M719,M720,M728,M731,M732,M737)+M742</f>
        <v>0</v>
      </c>
      <c r="N746" s="277">
        <f>SUM(N630,N633,N639,N647,N648,N666,N670,N676,N679,N680,N681,N682,N683,N692,N699,N700,N701,N702,N709,N713,N714,N715,N716,N719,N720,N728,N731,N732,N737)+N742</f>
        <v>11651366</v>
      </c>
      <c r="O746" s="277">
        <f>SUM(O630,O633,O639,O647,O648,O666,O670,O676,O679,O680,O681,O682,O683,O692,O699,O700,O701,O702,O709,O713,O714,O715,O716,O719,O720,O728,O731,O732,O737)+O742</f>
        <v>-11651366</v>
      </c>
      <c r="P746" s="223"/>
      <c r="Q746" s="277">
        <f t="shared" ref="Q746:W746" si="150">SUM(Q630,Q633,Q639,Q647,Q648,Q666,Q670,Q676,Q679,Q680,Q681,Q682,Q683,Q692,Q699,Q700,Q701,Q702,Q709,Q713,Q714,Q715,Q716,Q719,Q720,Q728,Q731,Q732,Q737)+Q742</f>
        <v>0</v>
      </c>
      <c r="R746" s="277">
        <f t="shared" si="150"/>
        <v>0</v>
      </c>
      <c r="S746" s="277">
        <f t="shared" si="150"/>
        <v>6958100</v>
      </c>
      <c r="T746" s="277">
        <f t="shared" si="150"/>
        <v>-6958100</v>
      </c>
      <c r="U746" s="277">
        <f t="shared" si="150"/>
        <v>0</v>
      </c>
      <c r="V746" s="277">
        <f t="shared" si="150"/>
        <v>0</v>
      </c>
      <c r="W746" s="277">
        <f t="shared" si="150"/>
        <v>0</v>
      </c>
      <c r="X746" s="314">
        <f>T746-U746-V746-W746</f>
        <v>-6958100</v>
      </c>
    </row>
    <row r="747" spans="2:24">
      <c r="B747" s="664" t="s">
        <v>32</v>
      </c>
      <c r="C747" s="186"/>
      <c r="I747" s="220"/>
      <c r="J747" s="222">
        <f>J746</f>
        <v>1</v>
      </c>
      <c r="P747"/>
    </row>
    <row r="748" spans="2:24">
      <c r="B748" s="395"/>
      <c r="C748" s="395"/>
      <c r="D748" s="396"/>
      <c r="E748" s="395"/>
      <c r="F748" s="395"/>
      <c r="G748" s="395"/>
      <c r="H748" s="395"/>
      <c r="I748" s="397"/>
      <c r="J748" s="222">
        <f>J746</f>
        <v>1</v>
      </c>
      <c r="L748" s="395"/>
      <c r="M748" s="395"/>
      <c r="N748" s="397"/>
      <c r="O748" s="397"/>
      <c r="P748" s="397"/>
      <c r="Q748" s="395"/>
      <c r="R748" s="395"/>
      <c r="S748" s="397"/>
      <c r="T748" s="397"/>
      <c r="U748" s="395"/>
      <c r="V748" s="397"/>
      <c r="W748" s="397"/>
      <c r="X748" s="397"/>
    </row>
    <row r="749" spans="2:24" ht="18.75">
      <c r="B749" s="405"/>
      <c r="C749" s="405"/>
      <c r="D749" s="405"/>
      <c r="E749" s="405"/>
      <c r="F749" s="405"/>
      <c r="G749" s="405"/>
      <c r="H749" s="405"/>
      <c r="I749" s="488"/>
      <c r="J749" s="443">
        <f>(IF(E746&lt;&gt;0,$G$2,IF(I746&lt;&gt;0,$G$2,"")))</f>
        <v>0</v>
      </c>
    </row>
    <row r="750" spans="2:24" ht="18.75">
      <c r="B750" s="405"/>
      <c r="C750" s="405"/>
      <c r="D750" s="478"/>
      <c r="E750" s="405"/>
      <c r="F750" s="405"/>
      <c r="G750" s="405"/>
      <c r="H750" s="405"/>
      <c r="I750" s="488"/>
      <c r="J750" s="443" t="str">
        <f>(IF(E747&lt;&gt;0,$G$2,IF(I747&lt;&gt;0,$G$2,"")))</f>
        <v/>
      </c>
    </row>
    <row r="751" spans="2:24">
      <c r="E751" s="279"/>
      <c r="F751" s="279"/>
      <c r="G751" s="279"/>
      <c r="H751" s="279"/>
      <c r="I751" s="283"/>
      <c r="J751" s="222">
        <f>(IF($E885&lt;&gt;0,$J$2,IF($I885&lt;&gt;0,$J$2,"")))</f>
        <v>1</v>
      </c>
      <c r="L751" s="279"/>
      <c r="M751" s="279"/>
      <c r="N751" s="283"/>
      <c r="O751" s="283"/>
      <c r="P751" s="283"/>
      <c r="Q751" s="279"/>
      <c r="R751" s="279"/>
      <c r="S751" s="283"/>
      <c r="T751" s="283"/>
      <c r="U751" s="279"/>
      <c r="V751" s="283"/>
      <c r="W751" s="283"/>
    </row>
    <row r="752" spans="2:24">
      <c r="C752" s="228"/>
      <c r="D752" s="229"/>
      <c r="E752" s="279"/>
      <c r="F752" s="279"/>
      <c r="G752" s="279"/>
      <c r="H752" s="279"/>
      <c r="I752" s="283"/>
      <c r="J752" s="222">
        <f>(IF($E885&lt;&gt;0,$J$2,IF($I885&lt;&gt;0,$J$2,"")))</f>
        <v>1</v>
      </c>
      <c r="L752" s="279"/>
      <c r="M752" s="279"/>
      <c r="N752" s="283"/>
      <c r="O752" s="283"/>
      <c r="P752" s="283"/>
      <c r="Q752" s="279"/>
      <c r="R752" s="279"/>
      <c r="S752" s="283"/>
      <c r="T752" s="283"/>
      <c r="U752" s="279"/>
      <c r="V752" s="283"/>
      <c r="W752" s="283"/>
    </row>
    <row r="753" spans="2:24">
      <c r="B753" s="910" t="str">
        <f>$B$7</f>
        <v>БЮДЖЕТ - НАЧАЛЕН ПЛАН
ПО ПЪЛНА ЕДИННА БЮДЖЕТНА КЛАСИФИКАЦИЯ</v>
      </c>
      <c r="C753" s="911"/>
      <c r="D753" s="911"/>
      <c r="E753" s="279"/>
      <c r="F753" s="279"/>
      <c r="G753" s="279"/>
      <c r="H753" s="279"/>
      <c r="I753" s="283"/>
      <c r="J753" s="222">
        <f>(IF($E885&lt;&gt;0,$J$2,IF($I885&lt;&gt;0,$J$2,"")))</f>
        <v>1</v>
      </c>
      <c r="L753" s="279"/>
      <c r="M753" s="279"/>
      <c r="N753" s="283"/>
      <c r="O753" s="283"/>
      <c r="P753" s="283"/>
      <c r="Q753" s="279"/>
      <c r="R753" s="279"/>
      <c r="S753" s="283"/>
      <c r="T753" s="283"/>
      <c r="U753" s="279"/>
      <c r="V753" s="283"/>
      <c r="W753" s="283"/>
    </row>
    <row r="754" spans="2:24">
      <c r="C754" s="228"/>
      <c r="D754" s="229"/>
      <c r="E754" s="280" t="s">
        <v>1711</v>
      </c>
      <c r="F754" s="280" t="s">
        <v>1568</v>
      </c>
      <c r="G754" s="279"/>
      <c r="H754" s="279"/>
      <c r="I754" s="283"/>
      <c r="J754" s="222">
        <f>(IF($E885&lt;&gt;0,$J$2,IF($I885&lt;&gt;0,$J$2,"")))</f>
        <v>1</v>
      </c>
      <c r="L754" s="279"/>
      <c r="M754" s="279"/>
      <c r="N754" s="283"/>
      <c r="O754" s="283"/>
      <c r="P754" s="283"/>
      <c r="Q754" s="279"/>
      <c r="R754" s="279"/>
      <c r="S754" s="283"/>
      <c r="T754" s="283"/>
      <c r="U754" s="279"/>
      <c r="V754" s="283"/>
      <c r="W754" s="283"/>
    </row>
    <row r="755" spans="2:24" ht="18.75">
      <c r="B755" s="912" t="str">
        <f>$B$9</f>
        <v>Несебър</v>
      </c>
      <c r="C755" s="913"/>
      <c r="D755" s="914"/>
      <c r="E755" s="690">
        <f>$E$9</f>
        <v>43101</v>
      </c>
      <c r="F755" s="691">
        <f>$F$9</f>
        <v>43465</v>
      </c>
      <c r="G755" s="279"/>
      <c r="H755" s="279"/>
      <c r="I755" s="283"/>
      <c r="J755" s="222">
        <f>(IF($E885&lt;&gt;0,$J$2,IF($I885&lt;&gt;0,$J$2,"")))</f>
        <v>1</v>
      </c>
      <c r="L755" s="279"/>
      <c r="M755" s="279"/>
      <c r="N755" s="283"/>
      <c r="O755" s="283"/>
      <c r="P755" s="283"/>
      <c r="Q755" s="279"/>
      <c r="R755" s="279"/>
      <c r="S755" s="283"/>
      <c r="T755" s="283"/>
      <c r="U755" s="279"/>
      <c r="V755" s="283"/>
      <c r="W755" s="283"/>
    </row>
    <row r="756" spans="2:24">
      <c r="B756" s="231" t="str">
        <f>$B$10</f>
        <v>(наименование на разпоредителя с бюджет)</v>
      </c>
      <c r="E756" s="279"/>
      <c r="F756" s="281">
        <f>$F$10</f>
        <v>0</v>
      </c>
      <c r="G756" s="279"/>
      <c r="H756" s="279"/>
      <c r="I756" s="283"/>
      <c r="J756" s="222">
        <f>(IF($E885&lt;&gt;0,$J$2,IF($I885&lt;&gt;0,$J$2,"")))</f>
        <v>1</v>
      </c>
      <c r="L756" s="279"/>
      <c r="M756" s="279"/>
      <c r="N756" s="283"/>
      <c r="O756" s="283"/>
      <c r="P756" s="283"/>
      <c r="Q756" s="279"/>
      <c r="R756" s="279"/>
      <c r="S756" s="283"/>
      <c r="T756" s="283"/>
      <c r="U756" s="279"/>
      <c r="V756" s="283"/>
      <c r="W756" s="283"/>
    </row>
    <row r="757" spans="2:24">
      <c r="B757" s="231"/>
      <c r="E757" s="282"/>
      <c r="F757" s="279"/>
      <c r="G757" s="279"/>
      <c r="H757" s="279"/>
      <c r="I757" s="283"/>
      <c r="J757" s="222">
        <f>(IF($E885&lt;&gt;0,$J$2,IF($I885&lt;&gt;0,$J$2,"")))</f>
        <v>1</v>
      </c>
      <c r="L757" s="279"/>
      <c r="M757" s="279"/>
      <c r="N757" s="283"/>
      <c r="O757" s="283"/>
      <c r="P757" s="283"/>
      <c r="Q757" s="279"/>
      <c r="R757" s="279"/>
      <c r="S757" s="283"/>
      <c r="T757" s="283"/>
      <c r="U757" s="279"/>
      <c r="V757" s="283"/>
      <c r="W757" s="283"/>
    </row>
    <row r="758" spans="2:24" ht="19.5">
      <c r="B758" s="896" t="str">
        <f>$B$12</f>
        <v>Несебър</v>
      </c>
      <c r="C758" s="897"/>
      <c r="D758" s="898"/>
      <c r="E758" s="230" t="s">
        <v>1712</v>
      </c>
      <c r="F758" s="692" t="str">
        <f>$F$12</f>
        <v>5206</v>
      </c>
      <c r="G758" s="279"/>
      <c r="H758" s="279"/>
      <c r="I758" s="283"/>
      <c r="J758" s="222">
        <f>(IF($E885&lt;&gt;0,$J$2,IF($I885&lt;&gt;0,$J$2,"")))</f>
        <v>1</v>
      </c>
      <c r="L758" s="279"/>
      <c r="M758" s="279"/>
      <c r="N758" s="283"/>
      <c r="O758" s="283"/>
      <c r="P758" s="283"/>
      <c r="Q758" s="279"/>
      <c r="R758" s="279"/>
      <c r="S758" s="283"/>
      <c r="T758" s="283"/>
      <c r="U758" s="279"/>
      <c r="V758" s="283"/>
      <c r="W758" s="283"/>
    </row>
    <row r="759" spans="2:24">
      <c r="B759" s="693" t="str">
        <f>$B$13</f>
        <v>(наименование на първостепенния разпоредител с бюджет)</v>
      </c>
      <c r="E759" s="282" t="s">
        <v>1713</v>
      </c>
      <c r="F759" s="279"/>
      <c r="G759" s="279"/>
      <c r="H759" s="279"/>
      <c r="I759" s="283"/>
      <c r="J759" s="222">
        <f>(IF($E885&lt;&gt;0,$J$2,IF($I885&lt;&gt;0,$J$2,"")))</f>
        <v>1</v>
      </c>
      <c r="L759" s="279"/>
      <c r="M759" s="279"/>
      <c r="N759" s="283"/>
      <c r="O759" s="283"/>
      <c r="P759" s="283"/>
      <c r="Q759" s="279"/>
      <c r="R759" s="279"/>
      <c r="S759" s="283"/>
      <c r="T759" s="283"/>
      <c r="U759" s="279"/>
      <c r="V759" s="283"/>
      <c r="W759" s="283"/>
    </row>
    <row r="760" spans="2:24" ht="18.75">
      <c r="B760" s="231"/>
      <c r="D760" s="444"/>
      <c r="E760" s="278"/>
      <c r="F760" s="278"/>
      <c r="G760" s="278"/>
      <c r="H760" s="278"/>
      <c r="I760" s="386"/>
      <c r="J760" s="222">
        <f>(IF($E885&lt;&gt;0,$J$2,IF($I885&lt;&gt;0,$J$2,"")))</f>
        <v>1</v>
      </c>
      <c r="L760" s="279"/>
      <c r="M760" s="279"/>
      <c r="N760" s="283"/>
      <c r="O760" s="283"/>
      <c r="P760" s="283"/>
      <c r="Q760" s="279"/>
      <c r="R760" s="279"/>
      <c r="S760" s="283"/>
      <c r="T760" s="283"/>
      <c r="U760" s="279"/>
      <c r="V760" s="283"/>
      <c r="W760" s="283"/>
    </row>
    <row r="761" spans="2:24">
      <c r="C761" s="228"/>
      <c r="D761" s="229"/>
      <c r="E761" s="279"/>
      <c r="F761" s="282"/>
      <c r="G761" s="282"/>
      <c r="H761" s="282"/>
      <c r="I761" s="285" t="s">
        <v>1714</v>
      </c>
      <c r="J761" s="222">
        <f>(IF($E885&lt;&gt;0,$J$2,IF($I885&lt;&gt;0,$J$2,"")))</f>
        <v>1</v>
      </c>
      <c r="L761" s="284" t="s">
        <v>94</v>
      </c>
      <c r="M761" s="279"/>
      <c r="N761" s="283"/>
      <c r="O761" s="285" t="s">
        <v>1714</v>
      </c>
      <c r="P761" s="283"/>
      <c r="Q761" s="284" t="s">
        <v>95</v>
      </c>
      <c r="R761" s="279"/>
      <c r="S761" s="283"/>
      <c r="T761" s="285" t="s">
        <v>1714</v>
      </c>
      <c r="U761" s="279"/>
      <c r="V761" s="283"/>
      <c r="W761" s="285" t="s">
        <v>1714</v>
      </c>
    </row>
    <row r="762" spans="2:24" ht="18.75">
      <c r="B762" s="787"/>
      <c r="C762" s="788"/>
      <c r="D762" s="789" t="s">
        <v>1093</v>
      </c>
      <c r="E762" s="790"/>
      <c r="F762" s="968" t="s">
        <v>1504</v>
      </c>
      <c r="G762" s="969"/>
      <c r="H762" s="970"/>
      <c r="I762" s="971"/>
      <c r="J762" s="222">
        <f>(IF($E885&lt;&gt;0,$J$2,IF($I885&lt;&gt;0,$J$2,"")))</f>
        <v>1</v>
      </c>
      <c r="L762" s="925" t="s">
        <v>1800</v>
      </c>
      <c r="M762" s="925" t="s">
        <v>1801</v>
      </c>
      <c r="N762" s="918" t="s">
        <v>1802</v>
      </c>
      <c r="O762" s="918" t="s">
        <v>96</v>
      </c>
      <c r="P762" s="223"/>
      <c r="Q762" s="918" t="s">
        <v>1803</v>
      </c>
      <c r="R762" s="918" t="s">
        <v>1804</v>
      </c>
      <c r="S762" s="918" t="s">
        <v>1805</v>
      </c>
      <c r="T762" s="918" t="s">
        <v>97</v>
      </c>
      <c r="U762" s="412" t="s">
        <v>98</v>
      </c>
      <c r="V762" s="413"/>
      <c r="W762" s="414"/>
      <c r="X762" s="292"/>
    </row>
    <row r="763" spans="2:24" ht="31.5">
      <c r="B763" s="791" t="s">
        <v>1626</v>
      </c>
      <c r="C763" s="792" t="s">
        <v>1715</v>
      </c>
      <c r="D763" s="793" t="s">
        <v>1094</v>
      </c>
      <c r="E763" s="794"/>
      <c r="F763" s="717" t="s">
        <v>1505</v>
      </c>
      <c r="G763" s="717" t="s">
        <v>1506</v>
      </c>
      <c r="H763" s="717" t="s">
        <v>1503</v>
      </c>
      <c r="I763" s="717" t="s">
        <v>1087</v>
      </c>
      <c r="J763" s="222">
        <f>(IF($E885&lt;&gt;0,$J$2,IF($I885&lt;&gt;0,$J$2,"")))</f>
        <v>1</v>
      </c>
      <c r="L763" s="961"/>
      <c r="M763" s="967"/>
      <c r="N763" s="961"/>
      <c r="O763" s="967"/>
      <c r="P763" s="223"/>
      <c r="Q763" s="958"/>
      <c r="R763" s="958"/>
      <c r="S763" s="958"/>
      <c r="T763" s="958"/>
      <c r="U763" s="415">
        <v>2018</v>
      </c>
      <c r="V763" s="415">
        <v>2019</v>
      </c>
      <c r="W763" s="415" t="s">
        <v>1806</v>
      </c>
      <c r="X763" s="416" t="s">
        <v>99</v>
      </c>
    </row>
    <row r="764" spans="2:24" ht="18.75">
      <c r="B764" s="616"/>
      <c r="C764" s="400"/>
      <c r="D764" s="296" t="s">
        <v>1283</v>
      </c>
      <c r="E764" s="814"/>
      <c r="F764" s="297"/>
      <c r="G764" s="297"/>
      <c r="H764" s="297"/>
      <c r="I764" s="487"/>
      <c r="J764" s="222">
        <f>(IF($E885&lt;&gt;0,$J$2,IF($I885&lt;&gt;0,$J$2,"")))</f>
        <v>1</v>
      </c>
      <c r="L764" s="298" t="s">
        <v>100</v>
      </c>
      <c r="M764" s="298" t="s">
        <v>101</v>
      </c>
      <c r="N764" s="299" t="s">
        <v>102</v>
      </c>
      <c r="O764" s="299" t="s">
        <v>103</v>
      </c>
      <c r="P764" s="223"/>
      <c r="Q764" s="614" t="s">
        <v>104</v>
      </c>
      <c r="R764" s="614" t="s">
        <v>105</v>
      </c>
      <c r="S764" s="614" t="s">
        <v>106</v>
      </c>
      <c r="T764" s="614" t="s">
        <v>107</v>
      </c>
      <c r="U764" s="614" t="s">
        <v>1064</v>
      </c>
      <c r="V764" s="614" t="s">
        <v>1065</v>
      </c>
      <c r="W764" s="614" t="s">
        <v>1066</v>
      </c>
      <c r="X764" s="417" t="s">
        <v>1067</v>
      </c>
    </row>
    <row r="765" spans="2:24" ht="131.25">
      <c r="B765" s="237"/>
      <c r="C765" s="621" t="e">
        <f>VLOOKUP(D765,OP_LIST2,2,FALSE)</f>
        <v>#N/A</v>
      </c>
      <c r="D765" s="622" t="s">
        <v>976</v>
      </c>
      <c r="E765" s="815"/>
      <c r="F765" s="369"/>
      <c r="G765" s="369"/>
      <c r="H765" s="369"/>
      <c r="I765" s="304"/>
      <c r="J765" s="222">
        <f>(IF($E885&lt;&gt;0,$J$2,IF($I885&lt;&gt;0,$J$2,"")))</f>
        <v>1</v>
      </c>
      <c r="L765" s="418" t="s">
        <v>1068</v>
      </c>
      <c r="M765" s="418" t="s">
        <v>1068</v>
      </c>
      <c r="N765" s="418" t="s">
        <v>1069</v>
      </c>
      <c r="O765" s="418" t="s">
        <v>1070</v>
      </c>
      <c r="P765" s="223"/>
      <c r="Q765" s="418" t="s">
        <v>1068</v>
      </c>
      <c r="R765" s="418" t="s">
        <v>1068</v>
      </c>
      <c r="S765" s="418" t="s">
        <v>1095</v>
      </c>
      <c r="T765" s="418" t="s">
        <v>1072</v>
      </c>
      <c r="U765" s="418" t="s">
        <v>1068</v>
      </c>
      <c r="V765" s="418" t="s">
        <v>1068</v>
      </c>
      <c r="W765" s="418" t="s">
        <v>1068</v>
      </c>
      <c r="X765" s="307" t="s">
        <v>1073</v>
      </c>
    </row>
    <row r="766" spans="2:24" ht="18.75">
      <c r="B766" s="620"/>
      <c r="C766" s="623">
        <f>VLOOKUP(D767,EBK_DEIN2,2,FALSE)</f>
        <v>1123</v>
      </c>
      <c r="D766" s="615" t="s">
        <v>1483</v>
      </c>
      <c r="E766" s="816"/>
      <c r="F766" s="369"/>
      <c r="G766" s="369"/>
      <c r="H766" s="369"/>
      <c r="I766" s="304"/>
      <c r="J766" s="222">
        <f>(IF($E885&lt;&gt;0,$J$2,IF($I885&lt;&gt;0,$J$2,"")))</f>
        <v>1</v>
      </c>
      <c r="L766" s="419"/>
      <c r="M766" s="419"/>
      <c r="N766" s="345"/>
      <c r="O766" s="420"/>
      <c r="P766" s="223"/>
      <c r="Q766" s="419"/>
      <c r="R766" s="419"/>
      <c r="S766" s="345"/>
      <c r="T766" s="420"/>
      <c r="U766" s="419"/>
      <c r="V766" s="345"/>
      <c r="W766" s="420"/>
      <c r="X766" s="421"/>
    </row>
    <row r="767" spans="2:24" ht="18.75">
      <c r="B767" s="422"/>
      <c r="C767" s="239"/>
      <c r="D767" s="527" t="s">
        <v>694</v>
      </c>
      <c r="E767" s="816"/>
      <c r="F767" s="369"/>
      <c r="G767" s="369"/>
      <c r="H767" s="369"/>
      <c r="I767" s="304"/>
      <c r="J767" s="222">
        <f>(IF($E885&lt;&gt;0,$J$2,IF($I885&lt;&gt;0,$J$2,"")))</f>
        <v>1</v>
      </c>
      <c r="L767" s="419"/>
      <c r="M767" s="419"/>
      <c r="N767" s="345"/>
      <c r="O767" s="423">
        <f>SUMIF(O770:O771,"&lt;0")+SUMIF(O773:O777,"&lt;0")+SUMIF(O779:O786,"&lt;0")+SUMIF(O788:O804,"&lt;0")+SUMIF(O810:O814,"&lt;0")+SUMIF(O816:O821,"&lt;0")+SUMIF(O824:O830,"&lt;0")+SUMIF(O838:O839,"&lt;0")+SUMIF(O842:O847,"&lt;0")+SUMIF(O849:O854,"&lt;0")+SUMIF(O858,"&lt;0")+SUMIF(O860:O866,"&lt;0")+SUMIF(O868:O870,"&lt;0")+SUMIF(O872:O875,"&lt;0")+SUMIF(O877:O878,"&lt;0")+SUMIF(O881,"&lt;0")</f>
        <v>-397000</v>
      </c>
      <c r="P767" s="223"/>
      <c r="Q767" s="419"/>
      <c r="R767" s="419"/>
      <c r="S767" s="345"/>
      <c r="T767" s="423">
        <f>SUMIF(T770:T771,"&lt;0")+SUMIF(T773:T777,"&lt;0")+SUMIF(T779:T786,"&lt;0")+SUMIF(T788:T804,"&lt;0")+SUMIF(T810:T814,"&lt;0")+SUMIF(T816:T821,"&lt;0")+SUMIF(T824:T830,"&lt;0")+SUMIF(T838:T839,"&lt;0")+SUMIF(T842:T847,"&lt;0")+SUMIF(T849:T854,"&lt;0")+SUMIF(T858,"&lt;0")+SUMIF(T860:T866,"&lt;0")+SUMIF(T868:T870,"&lt;0")+SUMIF(T872:T875,"&lt;0")+SUMIF(T877:T878,"&lt;0")+SUMIF(T881,"&lt;0")</f>
        <v>-121000</v>
      </c>
      <c r="U767" s="419"/>
      <c r="V767" s="345"/>
      <c r="W767" s="420"/>
      <c r="X767" s="309"/>
    </row>
    <row r="768" spans="2:24" ht="18.75">
      <c r="B768" s="355"/>
      <c r="C768" s="239"/>
      <c r="D768" s="293" t="s">
        <v>1096</v>
      </c>
      <c r="E768" s="816"/>
      <c r="F768" s="369"/>
      <c r="G768" s="369"/>
      <c r="H768" s="369"/>
      <c r="I768" s="304"/>
      <c r="J768" s="222">
        <f>(IF($E885&lt;&gt;0,$J$2,IF($I885&lt;&gt;0,$J$2,"")))</f>
        <v>1</v>
      </c>
      <c r="L768" s="419"/>
      <c r="M768" s="419"/>
      <c r="N768" s="345"/>
      <c r="O768" s="420"/>
      <c r="P768" s="223"/>
      <c r="Q768" s="419"/>
      <c r="R768" s="419"/>
      <c r="S768" s="345"/>
      <c r="T768" s="420"/>
      <c r="U768" s="419"/>
      <c r="V768" s="345"/>
      <c r="W768" s="420"/>
      <c r="X768" s="311"/>
    </row>
    <row r="769" spans="2:24" ht="18.75">
      <c r="B769" s="795">
        <v>100</v>
      </c>
      <c r="C769" s="972" t="s">
        <v>1284</v>
      </c>
      <c r="D769" s="973"/>
      <c r="E769" s="796"/>
      <c r="F769" s="797">
        <f>SUM(F770:F771)</f>
        <v>0</v>
      </c>
      <c r="G769" s="798">
        <f>SUM(G770:G771)</f>
        <v>0</v>
      </c>
      <c r="H769" s="798">
        <f>SUM(H770:H771)</f>
        <v>0</v>
      </c>
      <c r="I769" s="798">
        <f>SUM(I770:I771)</f>
        <v>0</v>
      </c>
      <c r="J769" s="244" t="str">
        <f t="shared" ref="J769:J800" si="151">(IF($E769&lt;&gt;0,$J$2,IF($I769&lt;&gt;0,$J$2,"")))</f>
        <v/>
      </c>
      <c r="K769" s="245"/>
      <c r="L769" s="312">
        <f>SUM(L770:L771)</f>
        <v>0</v>
      </c>
      <c r="M769" s="313">
        <f>SUM(M770:M771)</f>
        <v>0</v>
      </c>
      <c r="N769" s="424">
        <f>SUM(N770:N771)</f>
        <v>0</v>
      </c>
      <c r="O769" s="425">
        <f>SUM(O770:O771)</f>
        <v>0</v>
      </c>
      <c r="P769" s="245"/>
      <c r="Q769" s="820"/>
      <c r="R769" s="821"/>
      <c r="S769" s="822"/>
      <c r="T769" s="821"/>
      <c r="U769" s="821"/>
      <c r="V769" s="821"/>
      <c r="W769" s="823"/>
      <c r="X769" s="314">
        <f t="shared" ref="X769:X800" si="152">T769-U769-V769-W769</f>
        <v>0</v>
      </c>
    </row>
    <row r="770" spans="2:24" ht="18.75">
      <c r="B770" s="140"/>
      <c r="C770" s="144">
        <v>101</v>
      </c>
      <c r="D770" s="138" t="s">
        <v>1285</v>
      </c>
      <c r="E770" s="817"/>
      <c r="F770" s="452"/>
      <c r="G770" s="246"/>
      <c r="H770" s="246"/>
      <c r="I770" s="480">
        <f>F770+G770+H770</f>
        <v>0</v>
      </c>
      <c r="J770" s="244" t="str">
        <f t="shared" si="151"/>
        <v/>
      </c>
      <c r="K770" s="245"/>
      <c r="L770" s="426"/>
      <c r="M770" s="253"/>
      <c r="N770" s="316">
        <f>I770</f>
        <v>0</v>
      </c>
      <c r="O770" s="427">
        <f>L770+M770-N770</f>
        <v>0</v>
      </c>
      <c r="P770" s="245"/>
      <c r="Q770" s="775"/>
      <c r="R770" s="779"/>
      <c r="S770" s="779"/>
      <c r="T770" s="779"/>
      <c r="U770" s="779"/>
      <c r="V770" s="779"/>
      <c r="W770" s="824"/>
      <c r="X770" s="314">
        <f t="shared" si="152"/>
        <v>0</v>
      </c>
    </row>
    <row r="771" spans="2:24" ht="18.75">
      <c r="B771" s="140"/>
      <c r="C771" s="137">
        <v>102</v>
      </c>
      <c r="D771" s="139" t="s">
        <v>1286</v>
      </c>
      <c r="E771" s="817"/>
      <c r="F771" s="452"/>
      <c r="G771" s="246"/>
      <c r="H771" s="246"/>
      <c r="I771" s="480">
        <f>F771+G771+H771</f>
        <v>0</v>
      </c>
      <c r="J771" s="244" t="str">
        <f t="shared" si="151"/>
        <v/>
      </c>
      <c r="K771" s="245"/>
      <c r="L771" s="426"/>
      <c r="M771" s="253"/>
      <c r="N771" s="316">
        <f>I771</f>
        <v>0</v>
      </c>
      <c r="O771" s="427">
        <f>L771+M771-N771</f>
        <v>0</v>
      </c>
      <c r="P771" s="245"/>
      <c r="Q771" s="775"/>
      <c r="R771" s="779"/>
      <c r="S771" s="779"/>
      <c r="T771" s="779"/>
      <c r="U771" s="779"/>
      <c r="V771" s="779"/>
      <c r="W771" s="824"/>
      <c r="X771" s="314">
        <f t="shared" si="152"/>
        <v>0</v>
      </c>
    </row>
    <row r="772" spans="2:24" ht="18.75">
      <c r="B772" s="799">
        <v>200</v>
      </c>
      <c r="C772" s="959" t="s">
        <v>1287</v>
      </c>
      <c r="D772" s="959"/>
      <c r="E772" s="800"/>
      <c r="F772" s="801">
        <f>SUM(F773:F777)</f>
        <v>0</v>
      </c>
      <c r="G772" s="802">
        <f>SUM(G773:G777)</f>
        <v>180000</v>
      </c>
      <c r="H772" s="802">
        <f>SUM(H773:H777)</f>
        <v>0</v>
      </c>
      <c r="I772" s="802">
        <f>SUM(I773:I777)</f>
        <v>180000</v>
      </c>
      <c r="J772" s="244">
        <f t="shared" si="151"/>
        <v>1</v>
      </c>
      <c r="K772" s="245"/>
      <c r="L772" s="317">
        <f>SUM(L773:L777)</f>
        <v>0</v>
      </c>
      <c r="M772" s="318">
        <f>SUM(M773:M777)</f>
        <v>0</v>
      </c>
      <c r="N772" s="428">
        <f>SUM(N773:N777)</f>
        <v>180000</v>
      </c>
      <c r="O772" s="429">
        <f>SUM(O773:O777)</f>
        <v>-180000</v>
      </c>
      <c r="P772" s="245"/>
      <c r="Q772" s="777"/>
      <c r="R772" s="778"/>
      <c r="S772" s="778"/>
      <c r="T772" s="778"/>
      <c r="U772" s="778"/>
      <c r="V772" s="778"/>
      <c r="W772" s="825"/>
      <c r="X772" s="314">
        <f t="shared" si="152"/>
        <v>0</v>
      </c>
    </row>
    <row r="773" spans="2:24" ht="18.75">
      <c r="B773" s="143"/>
      <c r="C773" s="144">
        <v>201</v>
      </c>
      <c r="D773" s="138" t="s">
        <v>1288</v>
      </c>
      <c r="E773" s="817"/>
      <c r="F773" s="452"/>
      <c r="G773" s="246"/>
      <c r="H773" s="246"/>
      <c r="I773" s="480">
        <f>F773+G773+H773</f>
        <v>0</v>
      </c>
      <c r="J773" s="244" t="str">
        <f t="shared" si="151"/>
        <v/>
      </c>
      <c r="K773" s="245"/>
      <c r="L773" s="426"/>
      <c r="M773" s="253"/>
      <c r="N773" s="316">
        <f>I773</f>
        <v>0</v>
      </c>
      <c r="O773" s="427">
        <f>L773+M773-N773</f>
        <v>0</v>
      </c>
      <c r="P773" s="245"/>
      <c r="Q773" s="775"/>
      <c r="R773" s="779"/>
      <c r="S773" s="779"/>
      <c r="T773" s="779"/>
      <c r="U773" s="779"/>
      <c r="V773" s="779"/>
      <c r="W773" s="824"/>
      <c r="X773" s="314">
        <f t="shared" si="152"/>
        <v>0</v>
      </c>
    </row>
    <row r="774" spans="2:24" ht="18.75">
      <c r="B774" s="136"/>
      <c r="C774" s="137">
        <v>202</v>
      </c>
      <c r="D774" s="145" t="s">
        <v>1289</v>
      </c>
      <c r="E774" s="817"/>
      <c r="F774" s="452"/>
      <c r="G774" s="246">
        <v>180000</v>
      </c>
      <c r="H774" s="246"/>
      <c r="I774" s="480">
        <f>F774+G774+H774</f>
        <v>180000</v>
      </c>
      <c r="J774" s="244">
        <f t="shared" si="151"/>
        <v>1</v>
      </c>
      <c r="K774" s="245"/>
      <c r="L774" s="426"/>
      <c r="M774" s="253"/>
      <c r="N774" s="316">
        <f>I774</f>
        <v>180000</v>
      </c>
      <c r="O774" s="427">
        <f>L774+M774-N774</f>
        <v>-180000</v>
      </c>
      <c r="P774" s="245"/>
      <c r="Q774" s="775"/>
      <c r="R774" s="779"/>
      <c r="S774" s="779"/>
      <c r="T774" s="779"/>
      <c r="U774" s="779"/>
      <c r="V774" s="779"/>
      <c r="W774" s="824"/>
      <c r="X774" s="314">
        <f t="shared" si="152"/>
        <v>0</v>
      </c>
    </row>
    <row r="775" spans="2:24" ht="31.5">
      <c r="B775" s="152"/>
      <c r="C775" s="137">
        <v>205</v>
      </c>
      <c r="D775" s="145" t="s">
        <v>933</v>
      </c>
      <c r="E775" s="817"/>
      <c r="F775" s="452"/>
      <c r="G775" s="246"/>
      <c r="H775" s="246"/>
      <c r="I775" s="480">
        <f>F775+G775+H775</f>
        <v>0</v>
      </c>
      <c r="J775" s="244" t="str">
        <f t="shared" si="151"/>
        <v/>
      </c>
      <c r="K775" s="245"/>
      <c r="L775" s="426"/>
      <c r="M775" s="253"/>
      <c r="N775" s="316">
        <f>I775</f>
        <v>0</v>
      </c>
      <c r="O775" s="427">
        <f>L775+M775-N775</f>
        <v>0</v>
      </c>
      <c r="P775" s="245"/>
      <c r="Q775" s="775"/>
      <c r="R775" s="779"/>
      <c r="S775" s="779"/>
      <c r="T775" s="779"/>
      <c r="U775" s="779"/>
      <c r="V775" s="779"/>
      <c r="W775" s="824"/>
      <c r="X775" s="314">
        <f t="shared" si="152"/>
        <v>0</v>
      </c>
    </row>
    <row r="776" spans="2:24" ht="18.75">
      <c r="B776" s="152"/>
      <c r="C776" s="137">
        <v>208</v>
      </c>
      <c r="D776" s="159" t="s">
        <v>934</v>
      </c>
      <c r="E776" s="817"/>
      <c r="F776" s="452"/>
      <c r="G776" s="246"/>
      <c r="H776" s="246"/>
      <c r="I776" s="480">
        <f>F776+G776+H776</f>
        <v>0</v>
      </c>
      <c r="J776" s="244" t="str">
        <f t="shared" si="151"/>
        <v/>
      </c>
      <c r="K776" s="245"/>
      <c r="L776" s="426"/>
      <c r="M776" s="253"/>
      <c r="N776" s="316">
        <f>I776</f>
        <v>0</v>
      </c>
      <c r="O776" s="427">
        <f>L776+M776-N776</f>
        <v>0</v>
      </c>
      <c r="P776" s="245"/>
      <c r="Q776" s="775"/>
      <c r="R776" s="779"/>
      <c r="S776" s="779"/>
      <c r="T776" s="779"/>
      <c r="U776" s="779"/>
      <c r="V776" s="779"/>
      <c r="W776" s="824"/>
      <c r="X776" s="314">
        <f t="shared" si="152"/>
        <v>0</v>
      </c>
    </row>
    <row r="777" spans="2:24" ht="18.75">
      <c r="B777" s="143"/>
      <c r="C777" s="142">
        <v>209</v>
      </c>
      <c r="D777" s="148" t="s">
        <v>935</v>
      </c>
      <c r="E777" s="817"/>
      <c r="F777" s="452"/>
      <c r="G777" s="246"/>
      <c r="H777" s="246"/>
      <c r="I777" s="480">
        <f>F777+G777+H777</f>
        <v>0</v>
      </c>
      <c r="J777" s="244" t="str">
        <f t="shared" si="151"/>
        <v/>
      </c>
      <c r="K777" s="245"/>
      <c r="L777" s="426"/>
      <c r="M777" s="253"/>
      <c r="N777" s="316">
        <f>I777</f>
        <v>0</v>
      </c>
      <c r="O777" s="427">
        <f>L777+M777-N777</f>
        <v>0</v>
      </c>
      <c r="P777" s="245"/>
      <c r="Q777" s="775"/>
      <c r="R777" s="779"/>
      <c r="S777" s="779"/>
      <c r="T777" s="779"/>
      <c r="U777" s="779"/>
      <c r="V777" s="779"/>
      <c r="W777" s="824"/>
      <c r="X777" s="314">
        <f t="shared" si="152"/>
        <v>0</v>
      </c>
    </row>
    <row r="778" spans="2:24" ht="18.75">
      <c r="B778" s="799">
        <v>500</v>
      </c>
      <c r="C778" s="960" t="s">
        <v>210</v>
      </c>
      <c r="D778" s="960"/>
      <c r="E778" s="800"/>
      <c r="F778" s="801">
        <f>SUM(F779:F785)</f>
        <v>0</v>
      </c>
      <c r="G778" s="802">
        <f>SUM(G779:G785)</f>
        <v>41000</v>
      </c>
      <c r="H778" s="802">
        <f>SUM(H779:H785)</f>
        <v>0</v>
      </c>
      <c r="I778" s="802">
        <f>SUM(I779:I785)</f>
        <v>41000</v>
      </c>
      <c r="J778" s="244">
        <f t="shared" si="151"/>
        <v>1</v>
      </c>
      <c r="K778" s="245"/>
      <c r="L778" s="317">
        <f>SUM(L779:L785)</f>
        <v>0</v>
      </c>
      <c r="M778" s="318">
        <f>SUM(M779:M785)</f>
        <v>0</v>
      </c>
      <c r="N778" s="428">
        <f>SUM(N779:N785)</f>
        <v>41000</v>
      </c>
      <c r="O778" s="429">
        <f>SUM(O779:O785)</f>
        <v>-41000</v>
      </c>
      <c r="P778" s="245"/>
      <c r="Q778" s="777"/>
      <c r="R778" s="778"/>
      <c r="S778" s="779"/>
      <c r="T778" s="778"/>
      <c r="U778" s="778"/>
      <c r="V778" s="778"/>
      <c r="W778" s="825"/>
      <c r="X778" s="314">
        <f t="shared" si="152"/>
        <v>0</v>
      </c>
    </row>
    <row r="779" spans="2:24" ht="18.75">
      <c r="B779" s="143"/>
      <c r="C779" s="160">
        <v>551</v>
      </c>
      <c r="D779" s="459" t="s">
        <v>211</v>
      </c>
      <c r="E779" s="817"/>
      <c r="F779" s="452"/>
      <c r="G779" s="246">
        <v>25000</v>
      </c>
      <c r="H779" s="246"/>
      <c r="I779" s="480">
        <f t="shared" ref="I779:I786" si="153">F779+G779+H779</f>
        <v>25000</v>
      </c>
      <c r="J779" s="244">
        <f t="shared" si="151"/>
        <v>1</v>
      </c>
      <c r="K779" s="245"/>
      <c r="L779" s="426"/>
      <c r="M779" s="253"/>
      <c r="N779" s="316">
        <f t="shared" ref="N779:N786" si="154">I779</f>
        <v>25000</v>
      </c>
      <c r="O779" s="427">
        <f t="shared" ref="O779:O786" si="155">L779+M779-N779</f>
        <v>-25000</v>
      </c>
      <c r="P779" s="245"/>
      <c r="Q779" s="775"/>
      <c r="R779" s="779"/>
      <c r="S779" s="779"/>
      <c r="T779" s="779"/>
      <c r="U779" s="779"/>
      <c r="V779" s="779"/>
      <c r="W779" s="824"/>
      <c r="X779" s="314">
        <f t="shared" si="152"/>
        <v>0</v>
      </c>
    </row>
    <row r="780" spans="2:24" ht="18.75">
      <c r="B780" s="143"/>
      <c r="C780" s="161">
        <v>552</v>
      </c>
      <c r="D780" s="460" t="s">
        <v>212</v>
      </c>
      <c r="E780" s="817"/>
      <c r="F780" s="452"/>
      <c r="G780" s="246"/>
      <c r="H780" s="246"/>
      <c r="I780" s="480">
        <f t="shared" si="153"/>
        <v>0</v>
      </c>
      <c r="J780" s="244" t="str">
        <f t="shared" si="151"/>
        <v/>
      </c>
      <c r="K780" s="245"/>
      <c r="L780" s="426"/>
      <c r="M780" s="253"/>
      <c r="N780" s="316">
        <f t="shared" si="154"/>
        <v>0</v>
      </c>
      <c r="O780" s="427">
        <f t="shared" si="155"/>
        <v>0</v>
      </c>
      <c r="P780" s="245"/>
      <c r="Q780" s="775"/>
      <c r="R780" s="779"/>
      <c r="S780" s="779"/>
      <c r="T780" s="779"/>
      <c r="U780" s="779"/>
      <c r="V780" s="779"/>
      <c r="W780" s="824"/>
      <c r="X780" s="314">
        <f t="shared" si="152"/>
        <v>0</v>
      </c>
    </row>
    <row r="781" spans="2:24" ht="18.75">
      <c r="B781" s="143"/>
      <c r="C781" s="161">
        <v>558</v>
      </c>
      <c r="D781" s="460" t="s">
        <v>1731</v>
      </c>
      <c r="E781" s="817"/>
      <c r="F781" s="452"/>
      <c r="G781" s="246"/>
      <c r="H781" s="246"/>
      <c r="I781" s="480">
        <f t="shared" si="153"/>
        <v>0</v>
      </c>
      <c r="J781" s="244" t="str">
        <f t="shared" si="151"/>
        <v/>
      </c>
      <c r="K781" s="245"/>
      <c r="L781" s="426"/>
      <c r="M781" s="253"/>
      <c r="N781" s="316">
        <f t="shared" si="154"/>
        <v>0</v>
      </c>
      <c r="O781" s="427">
        <f t="shared" si="155"/>
        <v>0</v>
      </c>
      <c r="P781" s="245"/>
      <c r="Q781" s="775"/>
      <c r="R781" s="779"/>
      <c r="S781" s="779"/>
      <c r="T781" s="779"/>
      <c r="U781" s="779"/>
      <c r="V781" s="779"/>
      <c r="W781" s="824"/>
      <c r="X781" s="314">
        <f t="shared" si="152"/>
        <v>0</v>
      </c>
    </row>
    <row r="782" spans="2:24" ht="18.75">
      <c r="B782" s="143"/>
      <c r="C782" s="161">
        <v>560</v>
      </c>
      <c r="D782" s="461" t="s">
        <v>213</v>
      </c>
      <c r="E782" s="817"/>
      <c r="F782" s="452"/>
      <c r="G782" s="246">
        <v>10000</v>
      </c>
      <c r="H782" s="246"/>
      <c r="I782" s="480">
        <f t="shared" si="153"/>
        <v>10000</v>
      </c>
      <c r="J782" s="244">
        <f t="shared" si="151"/>
        <v>1</v>
      </c>
      <c r="K782" s="245"/>
      <c r="L782" s="426"/>
      <c r="M782" s="253"/>
      <c r="N782" s="316">
        <f t="shared" si="154"/>
        <v>10000</v>
      </c>
      <c r="O782" s="427">
        <f t="shared" si="155"/>
        <v>-10000</v>
      </c>
      <c r="P782" s="245"/>
      <c r="Q782" s="775"/>
      <c r="R782" s="779"/>
      <c r="S782" s="779"/>
      <c r="T782" s="779"/>
      <c r="U782" s="779"/>
      <c r="V782" s="779"/>
      <c r="W782" s="824"/>
      <c r="X782" s="314">
        <f t="shared" si="152"/>
        <v>0</v>
      </c>
    </row>
    <row r="783" spans="2:24" ht="18.75">
      <c r="B783" s="143"/>
      <c r="C783" s="161">
        <v>580</v>
      </c>
      <c r="D783" s="460" t="s">
        <v>214</v>
      </c>
      <c r="E783" s="817"/>
      <c r="F783" s="452"/>
      <c r="G783" s="246">
        <v>6000</v>
      </c>
      <c r="H783" s="246"/>
      <c r="I783" s="480">
        <f t="shared" si="153"/>
        <v>6000</v>
      </c>
      <c r="J783" s="244">
        <f t="shared" si="151"/>
        <v>1</v>
      </c>
      <c r="K783" s="245"/>
      <c r="L783" s="426"/>
      <c r="M783" s="253"/>
      <c r="N783" s="316">
        <f t="shared" si="154"/>
        <v>6000</v>
      </c>
      <c r="O783" s="427">
        <f t="shared" si="155"/>
        <v>-6000</v>
      </c>
      <c r="P783" s="245"/>
      <c r="Q783" s="775"/>
      <c r="R783" s="779"/>
      <c r="S783" s="779"/>
      <c r="T783" s="779"/>
      <c r="U783" s="779"/>
      <c r="V783" s="779"/>
      <c r="W783" s="824"/>
      <c r="X783" s="314">
        <f t="shared" si="152"/>
        <v>0</v>
      </c>
    </row>
    <row r="784" spans="2:24" ht="18.75">
      <c r="B784" s="143"/>
      <c r="C784" s="161">
        <v>588</v>
      </c>
      <c r="D784" s="460" t="s">
        <v>1736</v>
      </c>
      <c r="E784" s="817"/>
      <c r="F784" s="452"/>
      <c r="G784" s="246"/>
      <c r="H784" s="246"/>
      <c r="I784" s="480">
        <f t="shared" si="153"/>
        <v>0</v>
      </c>
      <c r="J784" s="244" t="str">
        <f t="shared" si="151"/>
        <v/>
      </c>
      <c r="K784" s="245"/>
      <c r="L784" s="426"/>
      <c r="M784" s="253"/>
      <c r="N784" s="316">
        <f t="shared" si="154"/>
        <v>0</v>
      </c>
      <c r="O784" s="427">
        <f t="shared" si="155"/>
        <v>0</v>
      </c>
      <c r="P784" s="245"/>
      <c r="Q784" s="775"/>
      <c r="R784" s="779"/>
      <c r="S784" s="779"/>
      <c r="T784" s="779"/>
      <c r="U784" s="779"/>
      <c r="V784" s="779"/>
      <c r="W784" s="824"/>
      <c r="X784" s="314">
        <f t="shared" si="152"/>
        <v>0</v>
      </c>
    </row>
    <row r="785" spans="2:24" ht="31.5">
      <c r="B785" s="143"/>
      <c r="C785" s="162">
        <v>590</v>
      </c>
      <c r="D785" s="462" t="s">
        <v>215</v>
      </c>
      <c r="E785" s="817"/>
      <c r="F785" s="452"/>
      <c r="G785" s="246"/>
      <c r="H785" s="246"/>
      <c r="I785" s="480">
        <f t="shared" si="153"/>
        <v>0</v>
      </c>
      <c r="J785" s="244" t="str">
        <f t="shared" si="151"/>
        <v/>
      </c>
      <c r="K785" s="245"/>
      <c r="L785" s="426"/>
      <c r="M785" s="253"/>
      <c r="N785" s="316">
        <f t="shared" si="154"/>
        <v>0</v>
      </c>
      <c r="O785" s="427">
        <f t="shared" si="155"/>
        <v>0</v>
      </c>
      <c r="P785" s="245"/>
      <c r="Q785" s="775"/>
      <c r="R785" s="779"/>
      <c r="S785" s="779"/>
      <c r="T785" s="779"/>
      <c r="U785" s="779"/>
      <c r="V785" s="779"/>
      <c r="W785" s="824"/>
      <c r="X785" s="314">
        <f t="shared" si="152"/>
        <v>0</v>
      </c>
    </row>
    <row r="786" spans="2:24" ht="18.75">
      <c r="B786" s="799">
        <v>800</v>
      </c>
      <c r="C786" s="960" t="s">
        <v>1097</v>
      </c>
      <c r="D786" s="960"/>
      <c r="E786" s="800"/>
      <c r="F786" s="803"/>
      <c r="G786" s="804"/>
      <c r="H786" s="804"/>
      <c r="I786" s="805">
        <f t="shared" si="153"/>
        <v>0</v>
      </c>
      <c r="J786" s="244" t="str">
        <f t="shared" si="151"/>
        <v/>
      </c>
      <c r="K786" s="245"/>
      <c r="L786" s="431"/>
      <c r="M786" s="255"/>
      <c r="N786" s="316">
        <f t="shared" si="154"/>
        <v>0</v>
      </c>
      <c r="O786" s="427">
        <f t="shared" si="155"/>
        <v>0</v>
      </c>
      <c r="P786" s="245"/>
      <c r="Q786" s="777"/>
      <c r="R786" s="778"/>
      <c r="S786" s="779"/>
      <c r="T786" s="779"/>
      <c r="U786" s="778"/>
      <c r="V786" s="779"/>
      <c r="W786" s="824"/>
      <c r="X786" s="314">
        <f t="shared" si="152"/>
        <v>0</v>
      </c>
    </row>
    <row r="787" spans="2:24" ht="18.75">
      <c r="B787" s="799">
        <v>1000</v>
      </c>
      <c r="C787" s="956" t="s">
        <v>217</v>
      </c>
      <c r="D787" s="956"/>
      <c r="E787" s="800"/>
      <c r="F787" s="801">
        <f>SUM(F788:F804)</f>
        <v>0</v>
      </c>
      <c r="G787" s="802">
        <f>SUM(G788:G804)</f>
        <v>176000</v>
      </c>
      <c r="H787" s="802">
        <f>SUM(H788:H804)</f>
        <v>0</v>
      </c>
      <c r="I787" s="802">
        <f>SUM(I788:I804)</f>
        <v>176000</v>
      </c>
      <c r="J787" s="244">
        <f t="shared" si="151"/>
        <v>1</v>
      </c>
      <c r="K787" s="245"/>
      <c r="L787" s="317">
        <f>SUM(L788:L804)</f>
        <v>0</v>
      </c>
      <c r="M787" s="318">
        <f>SUM(M788:M804)</f>
        <v>0</v>
      </c>
      <c r="N787" s="428">
        <f>SUM(N788:N804)</f>
        <v>176000</v>
      </c>
      <c r="O787" s="429">
        <f>SUM(O788:O804)</f>
        <v>-176000</v>
      </c>
      <c r="P787" s="245"/>
      <c r="Q787" s="317">
        <f t="shared" ref="Q787:W787" si="156">SUM(Q788:Q804)</f>
        <v>0</v>
      </c>
      <c r="R787" s="318">
        <f t="shared" si="156"/>
        <v>0</v>
      </c>
      <c r="S787" s="318">
        <f t="shared" si="156"/>
        <v>121000</v>
      </c>
      <c r="T787" s="318">
        <f t="shared" si="156"/>
        <v>-121000</v>
      </c>
      <c r="U787" s="318">
        <f t="shared" si="156"/>
        <v>0</v>
      </c>
      <c r="V787" s="318">
        <f t="shared" si="156"/>
        <v>0</v>
      </c>
      <c r="W787" s="429">
        <f t="shared" si="156"/>
        <v>0</v>
      </c>
      <c r="X787" s="314">
        <f t="shared" si="152"/>
        <v>-121000</v>
      </c>
    </row>
    <row r="788" spans="2:24" ht="18.75">
      <c r="B788" s="136"/>
      <c r="C788" s="144">
        <v>1011</v>
      </c>
      <c r="D788" s="163" t="s">
        <v>218</v>
      </c>
      <c r="E788" s="817"/>
      <c r="F788" s="452"/>
      <c r="G788" s="246">
        <v>30000</v>
      </c>
      <c r="H788" s="246"/>
      <c r="I788" s="480">
        <f t="shared" ref="I788:I804" si="157">F788+G788+H788</f>
        <v>30000</v>
      </c>
      <c r="J788" s="244">
        <f t="shared" si="151"/>
        <v>1</v>
      </c>
      <c r="K788" s="245"/>
      <c r="L788" s="426"/>
      <c r="M788" s="253"/>
      <c r="N788" s="316">
        <f t="shared" ref="N788:N804" si="158">I788</f>
        <v>30000</v>
      </c>
      <c r="O788" s="427">
        <f t="shared" ref="O788:O804" si="159">L788+M788-N788</f>
        <v>-30000</v>
      </c>
      <c r="P788" s="245"/>
      <c r="Q788" s="426"/>
      <c r="R788" s="253"/>
      <c r="S788" s="432">
        <f t="shared" ref="S788:S795" si="160">+IF(+(L788+M788)&gt;=I788,+M788,+(+I788-L788))</f>
        <v>30000</v>
      </c>
      <c r="T788" s="316">
        <f t="shared" ref="T788:T795" si="161">Q788+R788-S788</f>
        <v>-30000</v>
      </c>
      <c r="U788" s="253"/>
      <c r="V788" s="253"/>
      <c r="W788" s="254"/>
      <c r="X788" s="314">
        <f t="shared" si="152"/>
        <v>-30000</v>
      </c>
    </row>
    <row r="789" spans="2:24" ht="18.75">
      <c r="B789" s="136"/>
      <c r="C789" s="137">
        <v>1012</v>
      </c>
      <c r="D789" s="145" t="s">
        <v>219</v>
      </c>
      <c r="E789" s="817"/>
      <c r="F789" s="452"/>
      <c r="G789" s="246"/>
      <c r="H789" s="246"/>
      <c r="I789" s="480">
        <f t="shared" si="157"/>
        <v>0</v>
      </c>
      <c r="J789" s="244" t="str">
        <f t="shared" si="151"/>
        <v/>
      </c>
      <c r="K789" s="245"/>
      <c r="L789" s="426"/>
      <c r="M789" s="253"/>
      <c r="N789" s="316">
        <f t="shared" si="158"/>
        <v>0</v>
      </c>
      <c r="O789" s="427">
        <f t="shared" si="159"/>
        <v>0</v>
      </c>
      <c r="P789" s="245"/>
      <c r="Q789" s="426"/>
      <c r="R789" s="253"/>
      <c r="S789" s="432">
        <f t="shared" si="160"/>
        <v>0</v>
      </c>
      <c r="T789" s="316">
        <f t="shared" si="161"/>
        <v>0</v>
      </c>
      <c r="U789" s="253"/>
      <c r="V789" s="253"/>
      <c r="W789" s="254"/>
      <c r="X789" s="314">
        <f t="shared" si="152"/>
        <v>0</v>
      </c>
    </row>
    <row r="790" spans="2:24" ht="18.75">
      <c r="B790" s="136"/>
      <c r="C790" s="137">
        <v>1013</v>
      </c>
      <c r="D790" s="145" t="s">
        <v>220</v>
      </c>
      <c r="E790" s="817"/>
      <c r="F790" s="452"/>
      <c r="G790" s="246"/>
      <c r="H790" s="246"/>
      <c r="I790" s="480">
        <f t="shared" si="157"/>
        <v>0</v>
      </c>
      <c r="J790" s="244" t="str">
        <f t="shared" si="151"/>
        <v/>
      </c>
      <c r="K790" s="245"/>
      <c r="L790" s="426"/>
      <c r="M790" s="253"/>
      <c r="N790" s="316">
        <f t="shared" si="158"/>
        <v>0</v>
      </c>
      <c r="O790" s="427">
        <f t="shared" si="159"/>
        <v>0</v>
      </c>
      <c r="P790" s="245"/>
      <c r="Q790" s="426"/>
      <c r="R790" s="253"/>
      <c r="S790" s="432">
        <f t="shared" si="160"/>
        <v>0</v>
      </c>
      <c r="T790" s="316">
        <f t="shared" si="161"/>
        <v>0</v>
      </c>
      <c r="U790" s="253"/>
      <c r="V790" s="253"/>
      <c r="W790" s="254"/>
      <c r="X790" s="314">
        <f t="shared" si="152"/>
        <v>0</v>
      </c>
    </row>
    <row r="791" spans="2:24" ht="18.75">
      <c r="B791" s="136"/>
      <c r="C791" s="137">
        <v>1014</v>
      </c>
      <c r="D791" s="145" t="s">
        <v>221</v>
      </c>
      <c r="E791" s="817"/>
      <c r="F791" s="452"/>
      <c r="G791" s="246"/>
      <c r="H791" s="246"/>
      <c r="I791" s="480">
        <f t="shared" si="157"/>
        <v>0</v>
      </c>
      <c r="J791" s="244" t="str">
        <f t="shared" si="151"/>
        <v/>
      </c>
      <c r="K791" s="245"/>
      <c r="L791" s="426"/>
      <c r="M791" s="253"/>
      <c r="N791" s="316">
        <f t="shared" si="158"/>
        <v>0</v>
      </c>
      <c r="O791" s="427">
        <f t="shared" si="159"/>
        <v>0</v>
      </c>
      <c r="P791" s="245"/>
      <c r="Q791" s="426"/>
      <c r="R791" s="253"/>
      <c r="S791" s="432">
        <f t="shared" si="160"/>
        <v>0</v>
      </c>
      <c r="T791" s="316">
        <f t="shared" si="161"/>
        <v>0</v>
      </c>
      <c r="U791" s="253"/>
      <c r="V791" s="253"/>
      <c r="W791" s="254"/>
      <c r="X791" s="314">
        <f t="shared" si="152"/>
        <v>0</v>
      </c>
    </row>
    <row r="792" spans="2:24" ht="18.75">
      <c r="B792" s="136"/>
      <c r="C792" s="137">
        <v>1015</v>
      </c>
      <c r="D792" s="145" t="s">
        <v>222</v>
      </c>
      <c r="E792" s="817"/>
      <c r="F792" s="452"/>
      <c r="G792" s="246">
        <v>35000</v>
      </c>
      <c r="H792" s="246"/>
      <c r="I792" s="480">
        <f t="shared" si="157"/>
        <v>35000</v>
      </c>
      <c r="J792" s="244">
        <f t="shared" si="151"/>
        <v>1</v>
      </c>
      <c r="K792" s="245"/>
      <c r="L792" s="426"/>
      <c r="M792" s="253"/>
      <c r="N792" s="316">
        <f t="shared" si="158"/>
        <v>35000</v>
      </c>
      <c r="O792" s="427">
        <f t="shared" si="159"/>
        <v>-35000</v>
      </c>
      <c r="P792" s="245"/>
      <c r="Q792" s="426"/>
      <c r="R792" s="253"/>
      <c r="S792" s="432">
        <f t="shared" si="160"/>
        <v>35000</v>
      </c>
      <c r="T792" s="316">
        <f t="shared" si="161"/>
        <v>-35000</v>
      </c>
      <c r="U792" s="253"/>
      <c r="V792" s="253"/>
      <c r="W792" s="254"/>
      <c r="X792" s="314">
        <f t="shared" si="152"/>
        <v>-35000</v>
      </c>
    </row>
    <row r="793" spans="2:24" ht="18.75">
      <c r="B793" s="136"/>
      <c r="C793" s="137">
        <v>1016</v>
      </c>
      <c r="D793" s="145" t="s">
        <v>223</v>
      </c>
      <c r="E793" s="817"/>
      <c r="F793" s="452"/>
      <c r="G793" s="246">
        <v>5000</v>
      </c>
      <c r="H793" s="246"/>
      <c r="I793" s="480">
        <f t="shared" si="157"/>
        <v>5000</v>
      </c>
      <c r="J793" s="244">
        <f t="shared" si="151"/>
        <v>1</v>
      </c>
      <c r="K793" s="245"/>
      <c r="L793" s="426"/>
      <c r="M793" s="253"/>
      <c r="N793" s="316">
        <f t="shared" si="158"/>
        <v>5000</v>
      </c>
      <c r="O793" s="427">
        <f t="shared" si="159"/>
        <v>-5000</v>
      </c>
      <c r="P793" s="245"/>
      <c r="Q793" s="426"/>
      <c r="R793" s="253"/>
      <c r="S793" s="432">
        <f t="shared" si="160"/>
        <v>5000</v>
      </c>
      <c r="T793" s="316">
        <f t="shared" si="161"/>
        <v>-5000</v>
      </c>
      <c r="U793" s="253"/>
      <c r="V793" s="253"/>
      <c r="W793" s="254"/>
      <c r="X793" s="314">
        <f t="shared" si="152"/>
        <v>-5000</v>
      </c>
    </row>
    <row r="794" spans="2:24" ht="18.75">
      <c r="B794" s="140"/>
      <c r="C794" s="164">
        <v>1020</v>
      </c>
      <c r="D794" s="165" t="s">
        <v>224</v>
      </c>
      <c r="E794" s="817"/>
      <c r="F794" s="452"/>
      <c r="G794" s="246">
        <v>50000</v>
      </c>
      <c r="H794" s="246"/>
      <c r="I794" s="480">
        <f t="shared" si="157"/>
        <v>50000</v>
      </c>
      <c r="J794" s="244">
        <f t="shared" si="151"/>
        <v>1</v>
      </c>
      <c r="K794" s="245"/>
      <c r="L794" s="426"/>
      <c r="M794" s="253"/>
      <c r="N794" s="316">
        <f t="shared" si="158"/>
        <v>50000</v>
      </c>
      <c r="O794" s="427">
        <f t="shared" si="159"/>
        <v>-50000</v>
      </c>
      <c r="P794" s="245"/>
      <c r="Q794" s="426"/>
      <c r="R794" s="253"/>
      <c r="S794" s="432">
        <f t="shared" si="160"/>
        <v>50000</v>
      </c>
      <c r="T794" s="316">
        <f t="shared" si="161"/>
        <v>-50000</v>
      </c>
      <c r="U794" s="253"/>
      <c r="V794" s="253"/>
      <c r="W794" s="254"/>
      <c r="X794" s="314">
        <f t="shared" si="152"/>
        <v>-50000</v>
      </c>
    </row>
    <row r="795" spans="2:24" ht="18.75">
      <c r="B795" s="136"/>
      <c r="C795" s="137">
        <v>1030</v>
      </c>
      <c r="D795" s="145" t="s">
        <v>225</v>
      </c>
      <c r="E795" s="817"/>
      <c r="F795" s="452"/>
      <c r="G795" s="246"/>
      <c r="H795" s="246"/>
      <c r="I795" s="480">
        <f t="shared" si="157"/>
        <v>0</v>
      </c>
      <c r="J795" s="244" t="str">
        <f t="shared" si="151"/>
        <v/>
      </c>
      <c r="K795" s="245"/>
      <c r="L795" s="426"/>
      <c r="M795" s="253"/>
      <c r="N795" s="316">
        <f t="shared" si="158"/>
        <v>0</v>
      </c>
      <c r="O795" s="427">
        <f t="shared" si="159"/>
        <v>0</v>
      </c>
      <c r="P795" s="245"/>
      <c r="Q795" s="426"/>
      <c r="R795" s="253"/>
      <c r="S795" s="432">
        <f t="shared" si="160"/>
        <v>0</v>
      </c>
      <c r="T795" s="316">
        <f t="shared" si="161"/>
        <v>0</v>
      </c>
      <c r="U795" s="253"/>
      <c r="V795" s="253"/>
      <c r="W795" s="254"/>
      <c r="X795" s="314">
        <f t="shared" si="152"/>
        <v>0</v>
      </c>
    </row>
    <row r="796" spans="2:24" ht="18.75">
      <c r="B796" s="136"/>
      <c r="C796" s="164">
        <v>1051</v>
      </c>
      <c r="D796" s="167" t="s">
        <v>226</v>
      </c>
      <c r="E796" s="817"/>
      <c r="F796" s="452"/>
      <c r="G796" s="246">
        <v>5000</v>
      </c>
      <c r="H796" s="246"/>
      <c r="I796" s="480">
        <f t="shared" si="157"/>
        <v>5000</v>
      </c>
      <c r="J796" s="244">
        <f t="shared" si="151"/>
        <v>1</v>
      </c>
      <c r="K796" s="245"/>
      <c r="L796" s="426"/>
      <c r="M796" s="253"/>
      <c r="N796" s="316">
        <f t="shared" si="158"/>
        <v>5000</v>
      </c>
      <c r="O796" s="427">
        <f t="shared" si="159"/>
        <v>-5000</v>
      </c>
      <c r="P796" s="245"/>
      <c r="Q796" s="775"/>
      <c r="R796" s="779"/>
      <c r="S796" s="779"/>
      <c r="T796" s="779"/>
      <c r="U796" s="779"/>
      <c r="V796" s="779"/>
      <c r="W796" s="824"/>
      <c r="X796" s="314">
        <f t="shared" si="152"/>
        <v>0</v>
      </c>
    </row>
    <row r="797" spans="2:24" ht="18.75">
      <c r="B797" s="136"/>
      <c r="C797" s="137">
        <v>1052</v>
      </c>
      <c r="D797" s="145" t="s">
        <v>227</v>
      </c>
      <c r="E797" s="817"/>
      <c r="F797" s="452"/>
      <c r="G797" s="246">
        <v>50000</v>
      </c>
      <c r="H797" s="246"/>
      <c r="I797" s="480">
        <f t="shared" si="157"/>
        <v>50000</v>
      </c>
      <c r="J797" s="244">
        <f t="shared" si="151"/>
        <v>1</v>
      </c>
      <c r="K797" s="245"/>
      <c r="L797" s="426"/>
      <c r="M797" s="253"/>
      <c r="N797" s="316">
        <f t="shared" si="158"/>
        <v>50000</v>
      </c>
      <c r="O797" s="427">
        <f t="shared" si="159"/>
        <v>-50000</v>
      </c>
      <c r="P797" s="245"/>
      <c r="Q797" s="775"/>
      <c r="R797" s="779"/>
      <c r="S797" s="779"/>
      <c r="T797" s="779"/>
      <c r="U797" s="779"/>
      <c r="V797" s="779"/>
      <c r="W797" s="824"/>
      <c r="X797" s="314">
        <f t="shared" si="152"/>
        <v>0</v>
      </c>
    </row>
    <row r="798" spans="2:24" ht="18.75">
      <c r="B798" s="136"/>
      <c r="C798" s="168">
        <v>1053</v>
      </c>
      <c r="D798" s="169" t="s">
        <v>1737</v>
      </c>
      <c r="E798" s="817"/>
      <c r="F798" s="452"/>
      <c r="G798" s="246"/>
      <c r="H798" s="246"/>
      <c r="I798" s="480">
        <f t="shared" si="157"/>
        <v>0</v>
      </c>
      <c r="J798" s="244" t="str">
        <f t="shared" si="151"/>
        <v/>
      </c>
      <c r="K798" s="245"/>
      <c r="L798" s="426"/>
      <c r="M798" s="253"/>
      <c r="N798" s="316">
        <f t="shared" si="158"/>
        <v>0</v>
      </c>
      <c r="O798" s="427">
        <f t="shared" si="159"/>
        <v>0</v>
      </c>
      <c r="P798" s="245"/>
      <c r="Q798" s="775"/>
      <c r="R798" s="779"/>
      <c r="S798" s="779"/>
      <c r="T798" s="779"/>
      <c r="U798" s="779"/>
      <c r="V798" s="779"/>
      <c r="W798" s="824"/>
      <c r="X798" s="314">
        <f t="shared" si="152"/>
        <v>0</v>
      </c>
    </row>
    <row r="799" spans="2:24" ht="18.75">
      <c r="B799" s="136"/>
      <c r="C799" s="137">
        <v>1062</v>
      </c>
      <c r="D799" s="139" t="s">
        <v>228</v>
      </c>
      <c r="E799" s="817"/>
      <c r="F799" s="452"/>
      <c r="G799" s="246">
        <v>1000</v>
      </c>
      <c r="H799" s="246"/>
      <c r="I799" s="480">
        <f t="shared" si="157"/>
        <v>1000</v>
      </c>
      <c r="J799" s="244">
        <f t="shared" si="151"/>
        <v>1</v>
      </c>
      <c r="K799" s="245"/>
      <c r="L799" s="426"/>
      <c r="M799" s="253"/>
      <c r="N799" s="316">
        <f t="shared" si="158"/>
        <v>1000</v>
      </c>
      <c r="O799" s="427">
        <f t="shared" si="159"/>
        <v>-1000</v>
      </c>
      <c r="P799" s="245"/>
      <c r="Q799" s="426"/>
      <c r="R799" s="253"/>
      <c r="S799" s="432">
        <f>+IF(+(L799+M799)&gt;=I799,+M799,+(+I799-L799))</f>
        <v>1000</v>
      </c>
      <c r="T799" s="316">
        <f>Q799+R799-S799</f>
        <v>-1000</v>
      </c>
      <c r="U799" s="253"/>
      <c r="V799" s="253"/>
      <c r="W799" s="254"/>
      <c r="X799" s="314">
        <f t="shared" si="152"/>
        <v>-1000</v>
      </c>
    </row>
    <row r="800" spans="2:24" ht="18.75">
      <c r="B800" s="136"/>
      <c r="C800" s="137">
        <v>1063</v>
      </c>
      <c r="D800" s="139" t="s">
        <v>229</v>
      </c>
      <c r="E800" s="817"/>
      <c r="F800" s="452"/>
      <c r="G800" s="246"/>
      <c r="H800" s="246"/>
      <c r="I800" s="480">
        <f t="shared" si="157"/>
        <v>0</v>
      </c>
      <c r="J800" s="244" t="str">
        <f t="shared" si="151"/>
        <v/>
      </c>
      <c r="K800" s="245"/>
      <c r="L800" s="426"/>
      <c r="M800" s="253"/>
      <c r="N800" s="316">
        <f t="shared" si="158"/>
        <v>0</v>
      </c>
      <c r="O800" s="427">
        <f t="shared" si="159"/>
        <v>0</v>
      </c>
      <c r="P800" s="245"/>
      <c r="Q800" s="775"/>
      <c r="R800" s="779"/>
      <c r="S800" s="779"/>
      <c r="T800" s="779"/>
      <c r="U800" s="779"/>
      <c r="V800" s="779"/>
      <c r="W800" s="824"/>
      <c r="X800" s="314">
        <f t="shared" si="152"/>
        <v>0</v>
      </c>
    </row>
    <row r="801" spans="2:24" ht="18.75">
      <c r="B801" s="136"/>
      <c r="C801" s="168">
        <v>1069</v>
      </c>
      <c r="D801" s="170" t="s">
        <v>230</v>
      </c>
      <c r="E801" s="817"/>
      <c r="F801" s="452"/>
      <c r="G801" s="246"/>
      <c r="H801" s="246"/>
      <c r="I801" s="480">
        <f t="shared" si="157"/>
        <v>0</v>
      </c>
      <c r="J801" s="244" t="str">
        <f t="shared" ref="J801:J832" si="162">(IF($E801&lt;&gt;0,$J$2,IF($I801&lt;&gt;0,$J$2,"")))</f>
        <v/>
      </c>
      <c r="K801" s="245"/>
      <c r="L801" s="426"/>
      <c r="M801" s="253"/>
      <c r="N801" s="316">
        <f t="shared" si="158"/>
        <v>0</v>
      </c>
      <c r="O801" s="427">
        <f t="shared" si="159"/>
        <v>0</v>
      </c>
      <c r="P801" s="245"/>
      <c r="Q801" s="426"/>
      <c r="R801" s="253"/>
      <c r="S801" s="432">
        <f>+IF(+(L801+M801)&gt;=I801,+M801,+(+I801-L801))</f>
        <v>0</v>
      </c>
      <c r="T801" s="316">
        <f>Q801+R801-S801</f>
        <v>0</v>
      </c>
      <c r="U801" s="253"/>
      <c r="V801" s="253"/>
      <c r="W801" s="254"/>
      <c r="X801" s="314">
        <f t="shared" ref="X801:X832" si="163">T801-U801-V801-W801</f>
        <v>0</v>
      </c>
    </row>
    <row r="802" spans="2:24" ht="31.5">
      <c r="B802" s="140"/>
      <c r="C802" s="137">
        <v>1091</v>
      </c>
      <c r="D802" s="145" t="s">
        <v>231</v>
      </c>
      <c r="E802" s="817"/>
      <c r="F802" s="452"/>
      <c r="G802" s="246"/>
      <c r="H802" s="246"/>
      <c r="I802" s="480">
        <f t="shared" si="157"/>
        <v>0</v>
      </c>
      <c r="J802" s="244" t="str">
        <f t="shared" si="162"/>
        <v/>
      </c>
      <c r="K802" s="245"/>
      <c r="L802" s="426"/>
      <c r="M802" s="253"/>
      <c r="N802" s="316">
        <f t="shared" si="158"/>
        <v>0</v>
      </c>
      <c r="O802" s="427">
        <f t="shared" si="159"/>
        <v>0</v>
      </c>
      <c r="P802" s="245"/>
      <c r="Q802" s="426"/>
      <c r="R802" s="253"/>
      <c r="S802" s="432">
        <f>+IF(+(L802+M802)&gt;=I802,+M802,+(+I802-L802))</f>
        <v>0</v>
      </c>
      <c r="T802" s="316">
        <f>Q802+R802-S802</f>
        <v>0</v>
      </c>
      <c r="U802" s="253"/>
      <c r="V802" s="253"/>
      <c r="W802" s="254"/>
      <c r="X802" s="314">
        <f t="shared" si="163"/>
        <v>0</v>
      </c>
    </row>
    <row r="803" spans="2:24" ht="18.75">
      <c r="B803" s="136"/>
      <c r="C803" s="137">
        <v>1092</v>
      </c>
      <c r="D803" s="145" t="s">
        <v>364</v>
      </c>
      <c r="E803" s="817"/>
      <c r="F803" s="452"/>
      <c r="G803" s="246"/>
      <c r="H803" s="246"/>
      <c r="I803" s="480">
        <f t="shared" si="157"/>
        <v>0</v>
      </c>
      <c r="J803" s="244" t="str">
        <f t="shared" si="162"/>
        <v/>
      </c>
      <c r="K803" s="245"/>
      <c r="L803" s="426"/>
      <c r="M803" s="253"/>
      <c r="N803" s="316">
        <f t="shared" si="158"/>
        <v>0</v>
      </c>
      <c r="O803" s="427">
        <f t="shared" si="159"/>
        <v>0</v>
      </c>
      <c r="P803" s="245"/>
      <c r="Q803" s="775"/>
      <c r="R803" s="779"/>
      <c r="S803" s="779"/>
      <c r="T803" s="779"/>
      <c r="U803" s="779"/>
      <c r="V803" s="779"/>
      <c r="W803" s="824"/>
      <c r="X803" s="314">
        <f t="shared" si="163"/>
        <v>0</v>
      </c>
    </row>
    <row r="804" spans="2:24" ht="18.75">
      <c r="B804" s="136"/>
      <c r="C804" s="142">
        <v>1098</v>
      </c>
      <c r="D804" s="146" t="s">
        <v>232</v>
      </c>
      <c r="E804" s="817"/>
      <c r="F804" s="452"/>
      <c r="G804" s="246"/>
      <c r="H804" s="246"/>
      <c r="I804" s="480">
        <f t="shared" si="157"/>
        <v>0</v>
      </c>
      <c r="J804" s="244" t="str">
        <f t="shared" si="162"/>
        <v/>
      </c>
      <c r="K804" s="245"/>
      <c r="L804" s="426"/>
      <c r="M804" s="253"/>
      <c r="N804" s="316">
        <f t="shared" si="158"/>
        <v>0</v>
      </c>
      <c r="O804" s="427">
        <f t="shared" si="159"/>
        <v>0</v>
      </c>
      <c r="P804" s="245"/>
      <c r="Q804" s="426"/>
      <c r="R804" s="253"/>
      <c r="S804" s="432">
        <f>+IF(+(L804+M804)&gt;=I804,+M804,+(+I804-L804))</f>
        <v>0</v>
      </c>
      <c r="T804" s="316">
        <f>Q804+R804-S804</f>
        <v>0</v>
      </c>
      <c r="U804" s="253"/>
      <c r="V804" s="253"/>
      <c r="W804" s="254"/>
      <c r="X804" s="314">
        <f t="shared" si="163"/>
        <v>0</v>
      </c>
    </row>
    <row r="805" spans="2:24" ht="18.75">
      <c r="B805" s="799">
        <v>1900</v>
      </c>
      <c r="C805" s="955" t="s">
        <v>296</v>
      </c>
      <c r="D805" s="955"/>
      <c r="E805" s="800"/>
      <c r="F805" s="801">
        <f>SUM(F806:F808)</f>
        <v>0</v>
      </c>
      <c r="G805" s="802">
        <f>SUM(G806:G808)</f>
        <v>2000</v>
      </c>
      <c r="H805" s="802">
        <f>SUM(H806:H808)</f>
        <v>0</v>
      </c>
      <c r="I805" s="802">
        <f>SUM(I806:I808)</f>
        <v>2000</v>
      </c>
      <c r="J805" s="244">
        <f t="shared" si="162"/>
        <v>1</v>
      </c>
      <c r="K805" s="245"/>
      <c r="L805" s="317">
        <f>SUM(L806:L808)</f>
        <v>0</v>
      </c>
      <c r="M805" s="318">
        <f>SUM(M806:M808)</f>
        <v>0</v>
      </c>
      <c r="N805" s="428">
        <f>SUM(N806:N808)</f>
        <v>2000</v>
      </c>
      <c r="O805" s="429">
        <f>SUM(O806:O808)</f>
        <v>-2000</v>
      </c>
      <c r="P805" s="245"/>
      <c r="Q805" s="777"/>
      <c r="R805" s="778"/>
      <c r="S805" s="778"/>
      <c r="T805" s="778"/>
      <c r="U805" s="778"/>
      <c r="V805" s="778"/>
      <c r="W805" s="825"/>
      <c r="X805" s="314">
        <f t="shared" si="163"/>
        <v>0</v>
      </c>
    </row>
    <row r="806" spans="2:24" ht="18.75">
      <c r="B806" s="136"/>
      <c r="C806" s="144">
        <v>1901</v>
      </c>
      <c r="D806" s="138" t="s">
        <v>297</v>
      </c>
      <c r="E806" s="817"/>
      <c r="F806" s="452"/>
      <c r="G806" s="246">
        <v>2000</v>
      </c>
      <c r="H806" s="246"/>
      <c r="I806" s="480">
        <f>F806+G806+H806</f>
        <v>2000</v>
      </c>
      <c r="J806" s="244">
        <f t="shared" si="162"/>
        <v>1</v>
      </c>
      <c r="K806" s="245"/>
      <c r="L806" s="426"/>
      <c r="M806" s="253"/>
      <c r="N806" s="316">
        <f>I806</f>
        <v>2000</v>
      </c>
      <c r="O806" s="427">
        <f>L806+M806-N806</f>
        <v>-2000</v>
      </c>
      <c r="P806" s="245"/>
      <c r="Q806" s="775"/>
      <c r="R806" s="779"/>
      <c r="S806" s="779"/>
      <c r="T806" s="779"/>
      <c r="U806" s="779"/>
      <c r="V806" s="779"/>
      <c r="W806" s="824"/>
      <c r="X806" s="314">
        <f t="shared" si="163"/>
        <v>0</v>
      </c>
    </row>
    <row r="807" spans="2:24" ht="18.75">
      <c r="B807" s="136"/>
      <c r="C807" s="137">
        <v>1981</v>
      </c>
      <c r="D807" s="139" t="s">
        <v>298</v>
      </c>
      <c r="E807" s="817"/>
      <c r="F807" s="452"/>
      <c r="G807" s="246"/>
      <c r="H807" s="246"/>
      <c r="I807" s="480">
        <f>F807+G807+H807</f>
        <v>0</v>
      </c>
      <c r="J807" s="244" t="str">
        <f t="shared" si="162"/>
        <v/>
      </c>
      <c r="K807" s="245"/>
      <c r="L807" s="426"/>
      <c r="M807" s="253"/>
      <c r="N807" s="316">
        <f>I807</f>
        <v>0</v>
      </c>
      <c r="O807" s="427">
        <f>L807+M807-N807</f>
        <v>0</v>
      </c>
      <c r="P807" s="245"/>
      <c r="Q807" s="775"/>
      <c r="R807" s="779"/>
      <c r="S807" s="779"/>
      <c r="T807" s="779"/>
      <c r="U807" s="779"/>
      <c r="V807" s="779"/>
      <c r="W807" s="824"/>
      <c r="X807" s="314">
        <f t="shared" si="163"/>
        <v>0</v>
      </c>
    </row>
    <row r="808" spans="2:24" ht="18.75">
      <c r="B808" s="136"/>
      <c r="C808" s="142">
        <v>1991</v>
      </c>
      <c r="D808" s="141" t="s">
        <v>299</v>
      </c>
      <c r="E808" s="817"/>
      <c r="F808" s="452"/>
      <c r="G808" s="246"/>
      <c r="H808" s="246"/>
      <c r="I808" s="480">
        <f>F808+G808+H808</f>
        <v>0</v>
      </c>
      <c r="J808" s="244" t="str">
        <f t="shared" si="162"/>
        <v/>
      </c>
      <c r="K808" s="245"/>
      <c r="L808" s="426"/>
      <c r="M808" s="253"/>
      <c r="N808" s="316">
        <f>I808</f>
        <v>0</v>
      </c>
      <c r="O808" s="427">
        <f>L808+M808-N808</f>
        <v>0</v>
      </c>
      <c r="P808" s="245"/>
      <c r="Q808" s="775"/>
      <c r="R808" s="779"/>
      <c r="S808" s="779"/>
      <c r="T808" s="779"/>
      <c r="U808" s="779"/>
      <c r="V808" s="779"/>
      <c r="W808" s="824"/>
      <c r="X808" s="314">
        <f t="shared" si="163"/>
        <v>0</v>
      </c>
    </row>
    <row r="809" spans="2:24" ht="18.75">
      <c r="B809" s="799">
        <v>2100</v>
      </c>
      <c r="C809" s="955" t="s">
        <v>1106</v>
      </c>
      <c r="D809" s="955"/>
      <c r="E809" s="800"/>
      <c r="F809" s="801">
        <f>SUM(F810:F814)</f>
        <v>0</v>
      </c>
      <c r="G809" s="802">
        <f>SUM(G810:G814)</f>
        <v>0</v>
      </c>
      <c r="H809" s="802">
        <f>SUM(H810:H814)</f>
        <v>0</v>
      </c>
      <c r="I809" s="802">
        <f>SUM(I810:I814)</f>
        <v>0</v>
      </c>
      <c r="J809" s="244" t="str">
        <f t="shared" si="162"/>
        <v/>
      </c>
      <c r="K809" s="245"/>
      <c r="L809" s="317">
        <f>SUM(L810:L814)</f>
        <v>0</v>
      </c>
      <c r="M809" s="318">
        <f>SUM(M810:M814)</f>
        <v>0</v>
      </c>
      <c r="N809" s="428">
        <f>SUM(N810:N814)</f>
        <v>0</v>
      </c>
      <c r="O809" s="429">
        <f>SUM(O810:O814)</f>
        <v>0</v>
      </c>
      <c r="P809" s="245"/>
      <c r="Q809" s="777"/>
      <c r="R809" s="778"/>
      <c r="S809" s="778"/>
      <c r="T809" s="778"/>
      <c r="U809" s="778"/>
      <c r="V809" s="778"/>
      <c r="W809" s="825"/>
      <c r="X809" s="314">
        <f t="shared" si="163"/>
        <v>0</v>
      </c>
    </row>
    <row r="810" spans="2:24" ht="18.75">
      <c r="B810" s="136"/>
      <c r="C810" s="144">
        <v>2110</v>
      </c>
      <c r="D810" s="147" t="s">
        <v>233</v>
      </c>
      <c r="E810" s="817"/>
      <c r="F810" s="452"/>
      <c r="G810" s="246"/>
      <c r="H810" s="246"/>
      <c r="I810" s="480">
        <f>F810+G810+H810</f>
        <v>0</v>
      </c>
      <c r="J810" s="244" t="str">
        <f t="shared" si="162"/>
        <v/>
      </c>
      <c r="K810" s="245"/>
      <c r="L810" s="426"/>
      <c r="M810" s="253"/>
      <c r="N810" s="316">
        <f>I810</f>
        <v>0</v>
      </c>
      <c r="O810" s="427">
        <f>L810+M810-N810</f>
        <v>0</v>
      </c>
      <c r="P810" s="245"/>
      <c r="Q810" s="775"/>
      <c r="R810" s="779"/>
      <c r="S810" s="779"/>
      <c r="T810" s="779"/>
      <c r="U810" s="779"/>
      <c r="V810" s="779"/>
      <c r="W810" s="824"/>
      <c r="X810" s="314">
        <f t="shared" si="163"/>
        <v>0</v>
      </c>
    </row>
    <row r="811" spans="2:24" ht="18.75">
      <c r="B811" s="171"/>
      <c r="C811" s="137">
        <v>2120</v>
      </c>
      <c r="D811" s="159" t="s">
        <v>234</v>
      </c>
      <c r="E811" s="817"/>
      <c r="F811" s="452"/>
      <c r="G811" s="246"/>
      <c r="H811" s="246"/>
      <c r="I811" s="480">
        <f>F811+G811+H811</f>
        <v>0</v>
      </c>
      <c r="J811" s="244" t="str">
        <f t="shared" si="162"/>
        <v/>
      </c>
      <c r="K811" s="245"/>
      <c r="L811" s="426"/>
      <c r="M811" s="253"/>
      <c r="N811" s="316">
        <f>I811</f>
        <v>0</v>
      </c>
      <c r="O811" s="427">
        <f>L811+M811-N811</f>
        <v>0</v>
      </c>
      <c r="P811" s="245"/>
      <c r="Q811" s="775"/>
      <c r="R811" s="779"/>
      <c r="S811" s="779"/>
      <c r="T811" s="779"/>
      <c r="U811" s="779"/>
      <c r="V811" s="779"/>
      <c r="W811" s="824"/>
      <c r="X811" s="314">
        <f t="shared" si="163"/>
        <v>0</v>
      </c>
    </row>
    <row r="812" spans="2:24" ht="18.75">
      <c r="B812" s="171"/>
      <c r="C812" s="137">
        <v>2125</v>
      </c>
      <c r="D812" s="156" t="s">
        <v>1098</v>
      </c>
      <c r="E812" s="817"/>
      <c r="F812" s="452"/>
      <c r="G812" s="246"/>
      <c r="H812" s="246"/>
      <c r="I812" s="480">
        <f>F812+G812+H812</f>
        <v>0</v>
      </c>
      <c r="J812" s="244" t="str">
        <f t="shared" si="162"/>
        <v/>
      </c>
      <c r="K812" s="245"/>
      <c r="L812" s="426"/>
      <c r="M812" s="253"/>
      <c r="N812" s="316">
        <f>I812</f>
        <v>0</v>
      </c>
      <c r="O812" s="427">
        <f>L812+M812-N812</f>
        <v>0</v>
      </c>
      <c r="P812" s="245"/>
      <c r="Q812" s="775"/>
      <c r="R812" s="779"/>
      <c r="S812" s="779"/>
      <c r="T812" s="779"/>
      <c r="U812" s="779"/>
      <c r="V812" s="779"/>
      <c r="W812" s="824"/>
      <c r="X812" s="314">
        <f t="shared" si="163"/>
        <v>0</v>
      </c>
    </row>
    <row r="813" spans="2:24" ht="18.75">
      <c r="B813" s="143"/>
      <c r="C813" s="137">
        <v>2140</v>
      </c>
      <c r="D813" s="159" t="s">
        <v>236</v>
      </c>
      <c r="E813" s="817"/>
      <c r="F813" s="452"/>
      <c r="G813" s="246"/>
      <c r="H813" s="246"/>
      <c r="I813" s="480">
        <f>F813+G813+H813</f>
        <v>0</v>
      </c>
      <c r="J813" s="244" t="str">
        <f t="shared" si="162"/>
        <v/>
      </c>
      <c r="K813" s="245"/>
      <c r="L813" s="426"/>
      <c r="M813" s="253"/>
      <c r="N813" s="316">
        <f>I813</f>
        <v>0</v>
      </c>
      <c r="O813" s="427">
        <f>L813+M813-N813</f>
        <v>0</v>
      </c>
      <c r="P813" s="245"/>
      <c r="Q813" s="775"/>
      <c r="R813" s="779"/>
      <c r="S813" s="779"/>
      <c r="T813" s="779"/>
      <c r="U813" s="779"/>
      <c r="V813" s="779"/>
      <c r="W813" s="824"/>
      <c r="X813" s="314">
        <f t="shared" si="163"/>
        <v>0</v>
      </c>
    </row>
    <row r="814" spans="2:24" ht="18.75">
      <c r="B814" s="136"/>
      <c r="C814" s="142">
        <v>2190</v>
      </c>
      <c r="D814" s="516" t="s">
        <v>237</v>
      </c>
      <c r="E814" s="817"/>
      <c r="F814" s="452"/>
      <c r="G814" s="246"/>
      <c r="H814" s="246"/>
      <c r="I814" s="480">
        <f>F814+G814+H814</f>
        <v>0</v>
      </c>
      <c r="J814" s="244" t="str">
        <f t="shared" si="162"/>
        <v/>
      </c>
      <c r="K814" s="245"/>
      <c r="L814" s="426"/>
      <c r="M814" s="253"/>
      <c r="N814" s="316">
        <f>I814</f>
        <v>0</v>
      </c>
      <c r="O814" s="427">
        <f>L814+M814-N814</f>
        <v>0</v>
      </c>
      <c r="P814" s="245"/>
      <c r="Q814" s="775"/>
      <c r="R814" s="779"/>
      <c r="S814" s="779"/>
      <c r="T814" s="779"/>
      <c r="U814" s="779"/>
      <c r="V814" s="779"/>
      <c r="W814" s="824"/>
      <c r="X814" s="314">
        <f t="shared" si="163"/>
        <v>0</v>
      </c>
    </row>
    <row r="815" spans="2:24" ht="18.75">
      <c r="B815" s="799">
        <v>2200</v>
      </c>
      <c r="C815" s="955" t="s">
        <v>238</v>
      </c>
      <c r="D815" s="955"/>
      <c r="E815" s="800"/>
      <c r="F815" s="801">
        <f>SUM(F816:F817)</f>
        <v>0</v>
      </c>
      <c r="G815" s="802">
        <f>SUM(G816:G817)</f>
        <v>0</v>
      </c>
      <c r="H815" s="802">
        <f>SUM(H816:H817)</f>
        <v>0</v>
      </c>
      <c r="I815" s="802">
        <f>SUM(I816:I817)</f>
        <v>0</v>
      </c>
      <c r="J815" s="244" t="str">
        <f t="shared" si="162"/>
        <v/>
      </c>
      <c r="K815" s="245"/>
      <c r="L815" s="317">
        <f>SUM(L816:L817)</f>
        <v>0</v>
      </c>
      <c r="M815" s="318">
        <f>SUM(M816:M817)</f>
        <v>0</v>
      </c>
      <c r="N815" s="428">
        <f>SUM(N816:N817)</f>
        <v>0</v>
      </c>
      <c r="O815" s="429">
        <f>SUM(O816:O817)</f>
        <v>0</v>
      </c>
      <c r="P815" s="245"/>
      <c r="Q815" s="777"/>
      <c r="R815" s="778"/>
      <c r="S815" s="778"/>
      <c r="T815" s="778"/>
      <c r="U815" s="778"/>
      <c r="V815" s="778"/>
      <c r="W815" s="825"/>
      <c r="X815" s="314">
        <f t="shared" si="163"/>
        <v>0</v>
      </c>
    </row>
    <row r="816" spans="2:24" ht="18.75">
      <c r="B816" s="136"/>
      <c r="C816" s="137">
        <v>2221</v>
      </c>
      <c r="D816" s="139" t="s">
        <v>1479</v>
      </c>
      <c r="E816" s="817"/>
      <c r="F816" s="452"/>
      <c r="G816" s="246"/>
      <c r="H816" s="246"/>
      <c r="I816" s="480">
        <f t="shared" ref="I816:I821" si="164">F816+G816+H816</f>
        <v>0</v>
      </c>
      <c r="J816" s="244" t="str">
        <f t="shared" si="162"/>
        <v/>
      </c>
      <c r="K816" s="245"/>
      <c r="L816" s="426"/>
      <c r="M816" s="253"/>
      <c r="N816" s="316">
        <f t="shared" ref="N816:N821" si="165">I816</f>
        <v>0</v>
      </c>
      <c r="O816" s="427">
        <f t="shared" ref="O816:O821" si="166">L816+M816-N816</f>
        <v>0</v>
      </c>
      <c r="P816" s="245"/>
      <c r="Q816" s="775"/>
      <c r="R816" s="779"/>
      <c r="S816" s="779"/>
      <c r="T816" s="779"/>
      <c r="U816" s="779"/>
      <c r="V816" s="779"/>
      <c r="W816" s="824"/>
      <c r="X816" s="314">
        <f t="shared" si="163"/>
        <v>0</v>
      </c>
    </row>
    <row r="817" spans="2:24" ht="18.75">
      <c r="B817" s="136"/>
      <c r="C817" s="142">
        <v>2224</v>
      </c>
      <c r="D817" s="141" t="s">
        <v>239</v>
      </c>
      <c r="E817" s="817"/>
      <c r="F817" s="452"/>
      <c r="G817" s="246"/>
      <c r="H817" s="246"/>
      <c r="I817" s="480">
        <f t="shared" si="164"/>
        <v>0</v>
      </c>
      <c r="J817" s="244" t="str">
        <f t="shared" si="162"/>
        <v/>
      </c>
      <c r="K817" s="245"/>
      <c r="L817" s="426"/>
      <c r="M817" s="253"/>
      <c r="N817" s="316">
        <f t="shared" si="165"/>
        <v>0</v>
      </c>
      <c r="O817" s="427">
        <f t="shared" si="166"/>
        <v>0</v>
      </c>
      <c r="P817" s="245"/>
      <c r="Q817" s="775"/>
      <c r="R817" s="779"/>
      <c r="S817" s="779"/>
      <c r="T817" s="779"/>
      <c r="U817" s="779"/>
      <c r="V817" s="779"/>
      <c r="W817" s="824"/>
      <c r="X817" s="314">
        <f t="shared" si="163"/>
        <v>0</v>
      </c>
    </row>
    <row r="818" spans="2:24" ht="18.75">
      <c r="B818" s="799">
        <v>2500</v>
      </c>
      <c r="C818" s="957" t="s">
        <v>240</v>
      </c>
      <c r="D818" s="957"/>
      <c r="E818" s="800"/>
      <c r="F818" s="803"/>
      <c r="G818" s="804"/>
      <c r="H818" s="804"/>
      <c r="I818" s="805">
        <f t="shared" si="164"/>
        <v>0</v>
      </c>
      <c r="J818" s="244" t="str">
        <f t="shared" si="162"/>
        <v/>
      </c>
      <c r="K818" s="245"/>
      <c r="L818" s="431"/>
      <c r="M818" s="255"/>
      <c r="N818" s="316">
        <f t="shared" si="165"/>
        <v>0</v>
      </c>
      <c r="O818" s="427">
        <f t="shared" si="166"/>
        <v>0</v>
      </c>
      <c r="P818" s="245"/>
      <c r="Q818" s="777"/>
      <c r="R818" s="778"/>
      <c r="S818" s="779"/>
      <c r="T818" s="779"/>
      <c r="U818" s="778"/>
      <c r="V818" s="779"/>
      <c r="W818" s="824"/>
      <c r="X818" s="314">
        <f t="shared" si="163"/>
        <v>0</v>
      </c>
    </row>
    <row r="819" spans="2:24" ht="18.75">
      <c r="B819" s="799">
        <v>2600</v>
      </c>
      <c r="C819" s="974" t="s">
        <v>241</v>
      </c>
      <c r="D819" s="975"/>
      <c r="E819" s="800"/>
      <c r="F819" s="803"/>
      <c r="G819" s="804"/>
      <c r="H819" s="804"/>
      <c r="I819" s="805">
        <f t="shared" si="164"/>
        <v>0</v>
      </c>
      <c r="J819" s="244" t="str">
        <f t="shared" si="162"/>
        <v/>
      </c>
      <c r="K819" s="245"/>
      <c r="L819" s="431"/>
      <c r="M819" s="255"/>
      <c r="N819" s="316">
        <f t="shared" si="165"/>
        <v>0</v>
      </c>
      <c r="O819" s="427">
        <f t="shared" si="166"/>
        <v>0</v>
      </c>
      <c r="P819" s="245"/>
      <c r="Q819" s="777"/>
      <c r="R819" s="778"/>
      <c r="S819" s="779"/>
      <c r="T819" s="779"/>
      <c r="U819" s="778"/>
      <c r="V819" s="779"/>
      <c r="W819" s="824"/>
      <c r="X819" s="314">
        <f t="shared" si="163"/>
        <v>0</v>
      </c>
    </row>
    <row r="820" spans="2:24" ht="18.75">
      <c r="B820" s="799">
        <v>2700</v>
      </c>
      <c r="C820" s="974" t="s">
        <v>242</v>
      </c>
      <c r="D820" s="975"/>
      <c r="E820" s="800"/>
      <c r="F820" s="803"/>
      <c r="G820" s="804"/>
      <c r="H820" s="804"/>
      <c r="I820" s="805">
        <f t="shared" si="164"/>
        <v>0</v>
      </c>
      <c r="J820" s="244" t="str">
        <f t="shared" si="162"/>
        <v/>
      </c>
      <c r="K820" s="245"/>
      <c r="L820" s="431"/>
      <c r="M820" s="255"/>
      <c r="N820" s="316">
        <f t="shared" si="165"/>
        <v>0</v>
      </c>
      <c r="O820" s="427">
        <f t="shared" si="166"/>
        <v>0</v>
      </c>
      <c r="P820" s="245"/>
      <c r="Q820" s="777"/>
      <c r="R820" s="778"/>
      <c r="S820" s="779"/>
      <c r="T820" s="779"/>
      <c r="U820" s="778"/>
      <c r="V820" s="779"/>
      <c r="W820" s="824"/>
      <c r="X820" s="314">
        <f t="shared" si="163"/>
        <v>0</v>
      </c>
    </row>
    <row r="821" spans="2:24" ht="18.75">
      <c r="B821" s="799">
        <v>2800</v>
      </c>
      <c r="C821" s="974" t="s">
        <v>1738</v>
      </c>
      <c r="D821" s="975"/>
      <c r="E821" s="800"/>
      <c r="F821" s="803"/>
      <c r="G821" s="804"/>
      <c r="H821" s="804"/>
      <c r="I821" s="805">
        <f t="shared" si="164"/>
        <v>0</v>
      </c>
      <c r="J821" s="244" t="str">
        <f t="shared" si="162"/>
        <v/>
      </c>
      <c r="K821" s="245"/>
      <c r="L821" s="431"/>
      <c r="M821" s="255"/>
      <c r="N821" s="316">
        <f t="shared" si="165"/>
        <v>0</v>
      </c>
      <c r="O821" s="427">
        <f t="shared" si="166"/>
        <v>0</v>
      </c>
      <c r="P821" s="245"/>
      <c r="Q821" s="777"/>
      <c r="R821" s="778"/>
      <c r="S821" s="779"/>
      <c r="T821" s="779"/>
      <c r="U821" s="778"/>
      <c r="V821" s="779"/>
      <c r="W821" s="824"/>
      <c r="X821" s="314">
        <f t="shared" si="163"/>
        <v>0</v>
      </c>
    </row>
    <row r="822" spans="2:24" ht="18.75">
      <c r="B822" s="799">
        <v>2900</v>
      </c>
      <c r="C822" s="965" t="s">
        <v>243</v>
      </c>
      <c r="D822" s="966"/>
      <c r="E822" s="800"/>
      <c r="F822" s="801">
        <f>SUM(F823:F830)</f>
        <v>0</v>
      </c>
      <c r="G822" s="802">
        <f>SUM(G823:G830)</f>
        <v>0</v>
      </c>
      <c r="H822" s="802">
        <f>SUM(H823:H830)</f>
        <v>0</v>
      </c>
      <c r="I822" s="802">
        <f>SUM(I823:I830)</f>
        <v>0</v>
      </c>
      <c r="J822" s="244" t="str">
        <f t="shared" si="162"/>
        <v/>
      </c>
      <c r="K822" s="245"/>
      <c r="L822" s="317">
        <f>SUM(L823:L830)</f>
        <v>0</v>
      </c>
      <c r="M822" s="318">
        <f>SUM(M823:M830)</f>
        <v>0</v>
      </c>
      <c r="N822" s="428">
        <f>SUM(N823:N830)</f>
        <v>0</v>
      </c>
      <c r="O822" s="429">
        <f>SUM(O823:O830)</f>
        <v>0</v>
      </c>
      <c r="P822" s="245"/>
      <c r="Q822" s="777"/>
      <c r="R822" s="778"/>
      <c r="S822" s="778"/>
      <c r="T822" s="778"/>
      <c r="U822" s="778"/>
      <c r="V822" s="778"/>
      <c r="W822" s="825"/>
      <c r="X822" s="314">
        <f t="shared" si="163"/>
        <v>0</v>
      </c>
    </row>
    <row r="823" spans="2:24" ht="18.75">
      <c r="B823" s="172"/>
      <c r="C823" s="144">
        <v>2910</v>
      </c>
      <c r="D823" s="320" t="s">
        <v>1780</v>
      </c>
      <c r="E823" s="817"/>
      <c r="F823" s="452"/>
      <c r="G823" s="246"/>
      <c r="H823" s="246"/>
      <c r="I823" s="480">
        <f t="shared" ref="I823:I830" si="167">F823+G823+H823</f>
        <v>0</v>
      </c>
      <c r="J823" s="244" t="str">
        <f t="shared" si="162"/>
        <v/>
      </c>
      <c r="K823" s="245"/>
      <c r="L823" s="426"/>
      <c r="M823" s="253"/>
      <c r="N823" s="316">
        <f t="shared" ref="N823:N830" si="168">I823</f>
        <v>0</v>
      </c>
      <c r="O823" s="427">
        <f t="shared" ref="O823:O830" si="169">L823+M823-N823</f>
        <v>0</v>
      </c>
      <c r="P823" s="245"/>
      <c r="Q823" s="775"/>
      <c r="R823" s="779"/>
      <c r="S823" s="779"/>
      <c r="T823" s="779"/>
      <c r="U823" s="779"/>
      <c r="V823" s="779"/>
      <c r="W823" s="824"/>
      <c r="X823" s="314">
        <f t="shared" si="163"/>
        <v>0</v>
      </c>
    </row>
    <row r="824" spans="2:24" ht="18.75">
      <c r="B824" s="172"/>
      <c r="C824" s="144">
        <v>2920</v>
      </c>
      <c r="D824" s="320" t="s">
        <v>244</v>
      </c>
      <c r="E824" s="817"/>
      <c r="F824" s="452"/>
      <c r="G824" s="246"/>
      <c r="H824" s="246"/>
      <c r="I824" s="480">
        <f t="shared" si="167"/>
        <v>0</v>
      </c>
      <c r="J824" s="244" t="str">
        <f t="shared" si="162"/>
        <v/>
      </c>
      <c r="K824" s="245"/>
      <c r="L824" s="426"/>
      <c r="M824" s="253"/>
      <c r="N824" s="316">
        <f t="shared" si="168"/>
        <v>0</v>
      </c>
      <c r="O824" s="427">
        <f t="shared" si="169"/>
        <v>0</v>
      </c>
      <c r="P824" s="245"/>
      <c r="Q824" s="775"/>
      <c r="R824" s="779"/>
      <c r="S824" s="779"/>
      <c r="T824" s="779"/>
      <c r="U824" s="779"/>
      <c r="V824" s="779"/>
      <c r="W824" s="824"/>
      <c r="X824" s="314">
        <f t="shared" si="163"/>
        <v>0</v>
      </c>
    </row>
    <row r="825" spans="2:24" ht="31.5">
      <c r="B825" s="172"/>
      <c r="C825" s="168">
        <v>2969</v>
      </c>
      <c r="D825" s="321" t="s">
        <v>245</v>
      </c>
      <c r="E825" s="817"/>
      <c r="F825" s="452"/>
      <c r="G825" s="246"/>
      <c r="H825" s="246"/>
      <c r="I825" s="480">
        <f t="shared" si="167"/>
        <v>0</v>
      </c>
      <c r="J825" s="244" t="str">
        <f t="shared" si="162"/>
        <v/>
      </c>
      <c r="K825" s="245"/>
      <c r="L825" s="426"/>
      <c r="M825" s="253"/>
      <c r="N825" s="316">
        <f t="shared" si="168"/>
        <v>0</v>
      </c>
      <c r="O825" s="427">
        <f t="shared" si="169"/>
        <v>0</v>
      </c>
      <c r="P825" s="245"/>
      <c r="Q825" s="775"/>
      <c r="R825" s="779"/>
      <c r="S825" s="779"/>
      <c r="T825" s="779"/>
      <c r="U825" s="779"/>
      <c r="V825" s="779"/>
      <c r="W825" s="824"/>
      <c r="X825" s="314">
        <f t="shared" si="163"/>
        <v>0</v>
      </c>
    </row>
    <row r="826" spans="2:24" ht="31.5">
      <c r="B826" s="172"/>
      <c r="C826" s="168">
        <v>2970</v>
      </c>
      <c r="D826" s="321" t="s">
        <v>246</v>
      </c>
      <c r="E826" s="817"/>
      <c r="F826" s="452"/>
      <c r="G826" s="246"/>
      <c r="H826" s="246"/>
      <c r="I826" s="480">
        <f t="shared" si="167"/>
        <v>0</v>
      </c>
      <c r="J826" s="244" t="str">
        <f t="shared" si="162"/>
        <v/>
      </c>
      <c r="K826" s="245"/>
      <c r="L826" s="426"/>
      <c r="M826" s="253"/>
      <c r="N826" s="316">
        <f t="shared" si="168"/>
        <v>0</v>
      </c>
      <c r="O826" s="427">
        <f t="shared" si="169"/>
        <v>0</v>
      </c>
      <c r="P826" s="245"/>
      <c r="Q826" s="775"/>
      <c r="R826" s="779"/>
      <c r="S826" s="779"/>
      <c r="T826" s="779"/>
      <c r="U826" s="779"/>
      <c r="V826" s="779"/>
      <c r="W826" s="824"/>
      <c r="X826" s="314">
        <f t="shared" si="163"/>
        <v>0</v>
      </c>
    </row>
    <row r="827" spans="2:24" ht="18.75">
      <c r="B827" s="172"/>
      <c r="C827" s="166">
        <v>2989</v>
      </c>
      <c r="D827" s="322" t="s">
        <v>247</v>
      </c>
      <c r="E827" s="817"/>
      <c r="F827" s="452"/>
      <c r="G827" s="246"/>
      <c r="H827" s="246"/>
      <c r="I827" s="480">
        <f t="shared" si="167"/>
        <v>0</v>
      </c>
      <c r="J827" s="244" t="str">
        <f t="shared" si="162"/>
        <v/>
      </c>
      <c r="K827" s="245"/>
      <c r="L827" s="426"/>
      <c r="M827" s="253"/>
      <c r="N827" s="316">
        <f t="shared" si="168"/>
        <v>0</v>
      </c>
      <c r="O827" s="427">
        <f t="shared" si="169"/>
        <v>0</v>
      </c>
      <c r="P827" s="245"/>
      <c r="Q827" s="775"/>
      <c r="R827" s="779"/>
      <c r="S827" s="779"/>
      <c r="T827" s="779"/>
      <c r="U827" s="779"/>
      <c r="V827" s="779"/>
      <c r="W827" s="824"/>
      <c r="X827" s="314">
        <f t="shared" si="163"/>
        <v>0</v>
      </c>
    </row>
    <row r="828" spans="2:24" ht="31.5">
      <c r="B828" s="136"/>
      <c r="C828" s="137">
        <v>2990</v>
      </c>
      <c r="D828" s="323" t="s">
        <v>1760</v>
      </c>
      <c r="E828" s="817"/>
      <c r="F828" s="452"/>
      <c r="G828" s="246"/>
      <c r="H828" s="246"/>
      <c r="I828" s="480">
        <f t="shared" si="167"/>
        <v>0</v>
      </c>
      <c r="J828" s="244" t="str">
        <f t="shared" si="162"/>
        <v/>
      </c>
      <c r="K828" s="245"/>
      <c r="L828" s="426"/>
      <c r="M828" s="253"/>
      <c r="N828" s="316">
        <f t="shared" si="168"/>
        <v>0</v>
      </c>
      <c r="O828" s="427">
        <f t="shared" si="169"/>
        <v>0</v>
      </c>
      <c r="P828" s="245"/>
      <c r="Q828" s="775"/>
      <c r="R828" s="779"/>
      <c r="S828" s="779"/>
      <c r="T828" s="779"/>
      <c r="U828" s="779"/>
      <c r="V828" s="779"/>
      <c r="W828" s="824"/>
      <c r="X828" s="314">
        <f t="shared" si="163"/>
        <v>0</v>
      </c>
    </row>
    <row r="829" spans="2:24" ht="18.75">
      <c r="B829" s="136"/>
      <c r="C829" s="137">
        <v>2991</v>
      </c>
      <c r="D829" s="323" t="s">
        <v>248</v>
      </c>
      <c r="E829" s="817"/>
      <c r="F829" s="452"/>
      <c r="G829" s="246"/>
      <c r="H829" s="246"/>
      <c r="I829" s="480">
        <f t="shared" si="167"/>
        <v>0</v>
      </c>
      <c r="J829" s="244" t="str">
        <f t="shared" si="162"/>
        <v/>
      </c>
      <c r="K829" s="245"/>
      <c r="L829" s="426"/>
      <c r="M829" s="253"/>
      <c r="N829" s="316">
        <f t="shared" si="168"/>
        <v>0</v>
      </c>
      <c r="O829" s="427">
        <f t="shared" si="169"/>
        <v>0</v>
      </c>
      <c r="P829" s="245"/>
      <c r="Q829" s="775"/>
      <c r="R829" s="779"/>
      <c r="S829" s="779"/>
      <c r="T829" s="779"/>
      <c r="U829" s="779"/>
      <c r="V829" s="779"/>
      <c r="W829" s="824"/>
      <c r="X829" s="314">
        <f t="shared" si="163"/>
        <v>0</v>
      </c>
    </row>
    <row r="830" spans="2:24" ht="18.75">
      <c r="B830" s="136"/>
      <c r="C830" s="142">
        <v>2992</v>
      </c>
      <c r="D830" s="154" t="s">
        <v>249</v>
      </c>
      <c r="E830" s="817"/>
      <c r="F830" s="452"/>
      <c r="G830" s="246"/>
      <c r="H830" s="246"/>
      <c r="I830" s="480">
        <f t="shared" si="167"/>
        <v>0</v>
      </c>
      <c r="J830" s="244" t="str">
        <f t="shared" si="162"/>
        <v/>
      </c>
      <c r="K830" s="245"/>
      <c r="L830" s="426"/>
      <c r="M830" s="253"/>
      <c r="N830" s="316">
        <f t="shared" si="168"/>
        <v>0</v>
      </c>
      <c r="O830" s="427">
        <f t="shared" si="169"/>
        <v>0</v>
      </c>
      <c r="P830" s="245"/>
      <c r="Q830" s="775"/>
      <c r="R830" s="779"/>
      <c r="S830" s="779"/>
      <c r="T830" s="779"/>
      <c r="U830" s="779"/>
      <c r="V830" s="779"/>
      <c r="W830" s="824"/>
      <c r="X830" s="314">
        <f t="shared" si="163"/>
        <v>0</v>
      </c>
    </row>
    <row r="831" spans="2:24" ht="18.75">
      <c r="B831" s="799">
        <v>3300</v>
      </c>
      <c r="C831" s="965" t="s">
        <v>250</v>
      </c>
      <c r="D831" s="965"/>
      <c r="E831" s="800"/>
      <c r="F831" s="801">
        <f>SUM(F832:F837)</f>
        <v>0</v>
      </c>
      <c r="G831" s="802">
        <f>SUM(G832:G837)</f>
        <v>0</v>
      </c>
      <c r="H831" s="802">
        <f>SUM(H832:H837)</f>
        <v>0</v>
      </c>
      <c r="I831" s="802">
        <f>SUM(I832:I837)</f>
        <v>0</v>
      </c>
      <c r="J831" s="244" t="str">
        <f t="shared" si="162"/>
        <v/>
      </c>
      <c r="K831" s="245"/>
      <c r="L831" s="777"/>
      <c r="M831" s="778"/>
      <c r="N831" s="778"/>
      <c r="O831" s="825"/>
      <c r="P831" s="245"/>
      <c r="Q831" s="777"/>
      <c r="R831" s="778"/>
      <c r="S831" s="778"/>
      <c r="T831" s="778"/>
      <c r="U831" s="778"/>
      <c r="V831" s="778"/>
      <c r="W831" s="825"/>
      <c r="X831" s="314">
        <f t="shared" si="163"/>
        <v>0</v>
      </c>
    </row>
    <row r="832" spans="2:24" ht="18.75">
      <c r="B832" s="143"/>
      <c r="C832" s="144">
        <v>3301</v>
      </c>
      <c r="D832" s="463" t="s">
        <v>251</v>
      </c>
      <c r="E832" s="817"/>
      <c r="F832" s="452"/>
      <c r="G832" s="246"/>
      <c r="H832" s="246"/>
      <c r="I832" s="480">
        <f t="shared" ref="I832:I840" si="170">F832+G832+H832</f>
        <v>0</v>
      </c>
      <c r="J832" s="244" t="str">
        <f t="shared" si="162"/>
        <v/>
      </c>
      <c r="K832" s="245"/>
      <c r="L832" s="775"/>
      <c r="M832" s="779"/>
      <c r="N832" s="779"/>
      <c r="O832" s="824"/>
      <c r="P832" s="245"/>
      <c r="Q832" s="775"/>
      <c r="R832" s="779"/>
      <c r="S832" s="779"/>
      <c r="T832" s="779"/>
      <c r="U832" s="779"/>
      <c r="V832" s="779"/>
      <c r="W832" s="824"/>
      <c r="X832" s="314">
        <f t="shared" si="163"/>
        <v>0</v>
      </c>
    </row>
    <row r="833" spans="2:24" ht="18.75">
      <c r="B833" s="143"/>
      <c r="C833" s="168">
        <v>3302</v>
      </c>
      <c r="D833" s="464" t="s">
        <v>1099</v>
      </c>
      <c r="E833" s="817"/>
      <c r="F833" s="452"/>
      <c r="G833" s="246"/>
      <c r="H833" s="246"/>
      <c r="I833" s="480">
        <f t="shared" si="170"/>
        <v>0</v>
      </c>
      <c r="J833" s="244" t="str">
        <f t="shared" ref="J833:J864" si="171">(IF($E833&lt;&gt;0,$J$2,IF($I833&lt;&gt;0,$J$2,"")))</f>
        <v/>
      </c>
      <c r="K833" s="245"/>
      <c r="L833" s="775"/>
      <c r="M833" s="779"/>
      <c r="N833" s="779"/>
      <c r="O833" s="824"/>
      <c r="P833" s="245"/>
      <c r="Q833" s="775"/>
      <c r="R833" s="779"/>
      <c r="S833" s="779"/>
      <c r="T833" s="779"/>
      <c r="U833" s="779"/>
      <c r="V833" s="779"/>
      <c r="W833" s="824"/>
      <c r="X833" s="314">
        <f t="shared" ref="X833:X864" si="172">T833-U833-V833-W833</f>
        <v>0</v>
      </c>
    </row>
    <row r="834" spans="2:24" ht="18.75">
      <c r="B834" s="143"/>
      <c r="C834" s="168">
        <v>3303</v>
      </c>
      <c r="D834" s="464" t="s">
        <v>253</v>
      </c>
      <c r="E834" s="817"/>
      <c r="F834" s="452"/>
      <c r="G834" s="246"/>
      <c r="H834" s="246"/>
      <c r="I834" s="480">
        <f t="shared" si="170"/>
        <v>0</v>
      </c>
      <c r="J834" s="244" t="str">
        <f t="shared" si="171"/>
        <v/>
      </c>
      <c r="K834" s="245"/>
      <c r="L834" s="775"/>
      <c r="M834" s="779"/>
      <c r="N834" s="779"/>
      <c r="O834" s="824"/>
      <c r="P834" s="245"/>
      <c r="Q834" s="775"/>
      <c r="R834" s="779"/>
      <c r="S834" s="779"/>
      <c r="T834" s="779"/>
      <c r="U834" s="779"/>
      <c r="V834" s="779"/>
      <c r="W834" s="824"/>
      <c r="X834" s="314">
        <f t="shared" si="172"/>
        <v>0</v>
      </c>
    </row>
    <row r="835" spans="2:24" ht="18.75">
      <c r="B835" s="143"/>
      <c r="C835" s="166">
        <v>3304</v>
      </c>
      <c r="D835" s="465" t="s">
        <v>254</v>
      </c>
      <c r="E835" s="817"/>
      <c r="F835" s="452"/>
      <c r="G835" s="246"/>
      <c r="H835" s="246"/>
      <c r="I835" s="480">
        <f t="shared" si="170"/>
        <v>0</v>
      </c>
      <c r="J835" s="244" t="str">
        <f t="shared" si="171"/>
        <v/>
      </c>
      <c r="K835" s="245"/>
      <c r="L835" s="775"/>
      <c r="M835" s="779"/>
      <c r="N835" s="779"/>
      <c r="O835" s="824"/>
      <c r="P835" s="245"/>
      <c r="Q835" s="775"/>
      <c r="R835" s="779"/>
      <c r="S835" s="779"/>
      <c r="T835" s="779"/>
      <c r="U835" s="779"/>
      <c r="V835" s="779"/>
      <c r="W835" s="824"/>
      <c r="X835" s="314">
        <f t="shared" si="172"/>
        <v>0</v>
      </c>
    </row>
    <row r="836" spans="2:24" ht="18.75">
      <c r="B836" s="143"/>
      <c r="C836" s="142">
        <v>3305</v>
      </c>
      <c r="D836" s="466" t="s">
        <v>255</v>
      </c>
      <c r="E836" s="817"/>
      <c r="F836" s="452"/>
      <c r="G836" s="246"/>
      <c r="H836" s="246"/>
      <c r="I836" s="480">
        <f t="shared" si="170"/>
        <v>0</v>
      </c>
      <c r="J836" s="244" t="str">
        <f t="shared" si="171"/>
        <v/>
      </c>
      <c r="K836" s="245"/>
      <c r="L836" s="775"/>
      <c r="M836" s="779"/>
      <c r="N836" s="779"/>
      <c r="O836" s="824"/>
      <c r="P836" s="245"/>
      <c r="Q836" s="775"/>
      <c r="R836" s="779"/>
      <c r="S836" s="779"/>
      <c r="T836" s="779"/>
      <c r="U836" s="779"/>
      <c r="V836" s="779"/>
      <c r="W836" s="824"/>
      <c r="X836" s="314">
        <f t="shared" si="172"/>
        <v>0</v>
      </c>
    </row>
    <row r="837" spans="2:24" ht="31.5">
      <c r="B837" s="143"/>
      <c r="C837" s="142">
        <v>3306</v>
      </c>
      <c r="D837" s="466" t="s">
        <v>1739</v>
      </c>
      <c r="E837" s="817"/>
      <c r="F837" s="452"/>
      <c r="G837" s="246"/>
      <c r="H837" s="246"/>
      <c r="I837" s="480">
        <f t="shared" si="170"/>
        <v>0</v>
      </c>
      <c r="J837" s="244" t="str">
        <f t="shared" si="171"/>
        <v/>
      </c>
      <c r="K837" s="245"/>
      <c r="L837" s="775"/>
      <c r="M837" s="779"/>
      <c r="N837" s="779"/>
      <c r="O837" s="824"/>
      <c r="P837" s="245"/>
      <c r="Q837" s="775"/>
      <c r="R837" s="779"/>
      <c r="S837" s="779"/>
      <c r="T837" s="779"/>
      <c r="U837" s="779"/>
      <c r="V837" s="779"/>
      <c r="W837" s="824"/>
      <c r="X837" s="314">
        <f t="shared" si="172"/>
        <v>0</v>
      </c>
    </row>
    <row r="838" spans="2:24" ht="18.75">
      <c r="B838" s="799">
        <v>3900</v>
      </c>
      <c r="C838" s="957" t="s">
        <v>256</v>
      </c>
      <c r="D838" s="978"/>
      <c r="E838" s="800"/>
      <c r="F838" s="803"/>
      <c r="G838" s="804"/>
      <c r="H838" s="804"/>
      <c r="I838" s="805">
        <f t="shared" si="170"/>
        <v>0</v>
      </c>
      <c r="J838" s="244" t="str">
        <f t="shared" si="171"/>
        <v/>
      </c>
      <c r="K838" s="245"/>
      <c r="L838" s="431"/>
      <c r="M838" s="255"/>
      <c r="N838" s="318">
        <f>I838</f>
        <v>0</v>
      </c>
      <c r="O838" s="427">
        <f>L838+M838-N838</f>
        <v>0</v>
      </c>
      <c r="P838" s="245"/>
      <c r="Q838" s="431"/>
      <c r="R838" s="255"/>
      <c r="S838" s="432">
        <f>+IF(+(L838+M838)&gt;=I838,+M838,+(+I838-L838))</f>
        <v>0</v>
      </c>
      <c r="T838" s="316">
        <f>Q838+R838-S838</f>
        <v>0</v>
      </c>
      <c r="U838" s="255"/>
      <c r="V838" s="255"/>
      <c r="W838" s="254"/>
      <c r="X838" s="314">
        <f t="shared" si="172"/>
        <v>0</v>
      </c>
    </row>
    <row r="839" spans="2:24" ht="18.75">
      <c r="B839" s="799">
        <v>4000</v>
      </c>
      <c r="C839" s="979" t="s">
        <v>257</v>
      </c>
      <c r="D839" s="979"/>
      <c r="E839" s="800"/>
      <c r="F839" s="803"/>
      <c r="G839" s="804"/>
      <c r="H839" s="804"/>
      <c r="I839" s="805">
        <f t="shared" si="170"/>
        <v>0</v>
      </c>
      <c r="J839" s="244" t="str">
        <f t="shared" si="171"/>
        <v/>
      </c>
      <c r="K839" s="245"/>
      <c r="L839" s="431"/>
      <c r="M839" s="255"/>
      <c r="N839" s="318">
        <f>I839</f>
        <v>0</v>
      </c>
      <c r="O839" s="427">
        <f>L839+M839-N839</f>
        <v>0</v>
      </c>
      <c r="P839" s="245"/>
      <c r="Q839" s="777"/>
      <c r="R839" s="778"/>
      <c r="S839" s="778"/>
      <c r="T839" s="779"/>
      <c r="U839" s="778"/>
      <c r="V839" s="778"/>
      <c r="W839" s="824"/>
      <c r="X839" s="314">
        <f t="shared" si="172"/>
        <v>0</v>
      </c>
    </row>
    <row r="840" spans="2:24" ht="18.75">
      <c r="B840" s="799">
        <v>4100</v>
      </c>
      <c r="C840" s="979" t="s">
        <v>258</v>
      </c>
      <c r="D840" s="979"/>
      <c r="E840" s="800"/>
      <c r="F840" s="803"/>
      <c r="G840" s="804"/>
      <c r="H840" s="804"/>
      <c r="I840" s="805">
        <f t="shared" si="170"/>
        <v>0</v>
      </c>
      <c r="J840" s="244" t="str">
        <f t="shared" si="171"/>
        <v/>
      </c>
      <c r="K840" s="245"/>
      <c r="L840" s="777"/>
      <c r="M840" s="778"/>
      <c r="N840" s="778"/>
      <c r="O840" s="825"/>
      <c r="P840" s="245"/>
      <c r="Q840" s="777"/>
      <c r="R840" s="778"/>
      <c r="S840" s="778"/>
      <c r="T840" s="778"/>
      <c r="U840" s="778"/>
      <c r="V840" s="778"/>
      <c r="W840" s="825"/>
      <c r="X840" s="314">
        <f t="shared" si="172"/>
        <v>0</v>
      </c>
    </row>
    <row r="841" spans="2:24" ht="18.75">
      <c r="B841" s="799">
        <v>4200</v>
      </c>
      <c r="C841" s="965" t="s">
        <v>259</v>
      </c>
      <c r="D841" s="966"/>
      <c r="E841" s="800"/>
      <c r="F841" s="801">
        <f>SUM(F842:F847)</f>
        <v>0</v>
      </c>
      <c r="G841" s="802">
        <f>SUM(G842:G847)</f>
        <v>0</v>
      </c>
      <c r="H841" s="802">
        <f>SUM(H842:H847)</f>
        <v>0</v>
      </c>
      <c r="I841" s="802">
        <f>SUM(I842:I847)</f>
        <v>0</v>
      </c>
      <c r="J841" s="244" t="str">
        <f t="shared" si="171"/>
        <v/>
      </c>
      <c r="K841" s="245"/>
      <c r="L841" s="317">
        <f>SUM(L842:L847)</f>
        <v>0</v>
      </c>
      <c r="M841" s="318">
        <f>SUM(M842:M847)</f>
        <v>0</v>
      </c>
      <c r="N841" s="428">
        <f>SUM(N842:N847)</f>
        <v>0</v>
      </c>
      <c r="O841" s="429">
        <f>SUM(O842:O847)</f>
        <v>0</v>
      </c>
      <c r="P841" s="245"/>
      <c r="Q841" s="317">
        <f t="shared" ref="Q841:W841" si="173">SUM(Q842:Q847)</f>
        <v>0</v>
      </c>
      <c r="R841" s="318">
        <f t="shared" si="173"/>
        <v>0</v>
      </c>
      <c r="S841" s="318">
        <f t="shared" si="173"/>
        <v>0</v>
      </c>
      <c r="T841" s="318">
        <f t="shared" si="173"/>
        <v>0</v>
      </c>
      <c r="U841" s="318">
        <f t="shared" si="173"/>
        <v>0</v>
      </c>
      <c r="V841" s="318">
        <f t="shared" si="173"/>
        <v>0</v>
      </c>
      <c r="W841" s="429">
        <f t="shared" si="173"/>
        <v>0</v>
      </c>
      <c r="X841" s="314">
        <f t="shared" si="172"/>
        <v>0</v>
      </c>
    </row>
    <row r="842" spans="2:24" ht="18.75">
      <c r="B842" s="173"/>
      <c r="C842" s="144">
        <v>4201</v>
      </c>
      <c r="D842" s="138" t="s">
        <v>260</v>
      </c>
      <c r="E842" s="817"/>
      <c r="F842" s="452"/>
      <c r="G842" s="246"/>
      <c r="H842" s="246"/>
      <c r="I842" s="480">
        <f t="shared" ref="I842:I847" si="174">F842+G842+H842</f>
        <v>0</v>
      </c>
      <c r="J842" s="244" t="str">
        <f t="shared" si="171"/>
        <v/>
      </c>
      <c r="K842" s="245"/>
      <c r="L842" s="426"/>
      <c r="M842" s="253"/>
      <c r="N842" s="316">
        <f t="shared" ref="N842:N847" si="175">I842</f>
        <v>0</v>
      </c>
      <c r="O842" s="427">
        <f t="shared" ref="O842:O847" si="176">L842+M842-N842</f>
        <v>0</v>
      </c>
      <c r="P842" s="245"/>
      <c r="Q842" s="426"/>
      <c r="R842" s="253"/>
      <c r="S842" s="432">
        <f t="shared" ref="S842:S847" si="177">+IF(+(L842+M842)&gt;=I842,+M842,+(+I842-L842))</f>
        <v>0</v>
      </c>
      <c r="T842" s="316">
        <f t="shared" ref="T842:T847" si="178">Q842+R842-S842</f>
        <v>0</v>
      </c>
      <c r="U842" s="253"/>
      <c r="V842" s="253"/>
      <c r="W842" s="254"/>
      <c r="X842" s="314">
        <f t="shared" si="172"/>
        <v>0</v>
      </c>
    </row>
    <row r="843" spans="2:24" ht="18.75">
      <c r="B843" s="173"/>
      <c r="C843" s="137">
        <v>4202</v>
      </c>
      <c r="D843" s="139" t="s">
        <v>261</v>
      </c>
      <c r="E843" s="817"/>
      <c r="F843" s="452"/>
      <c r="G843" s="246"/>
      <c r="H843" s="246"/>
      <c r="I843" s="480">
        <f t="shared" si="174"/>
        <v>0</v>
      </c>
      <c r="J843" s="244" t="str">
        <f t="shared" si="171"/>
        <v/>
      </c>
      <c r="K843" s="245"/>
      <c r="L843" s="426"/>
      <c r="M843" s="253"/>
      <c r="N843" s="316">
        <f t="shared" si="175"/>
        <v>0</v>
      </c>
      <c r="O843" s="427">
        <f t="shared" si="176"/>
        <v>0</v>
      </c>
      <c r="P843" s="245"/>
      <c r="Q843" s="426"/>
      <c r="R843" s="253"/>
      <c r="S843" s="432">
        <f t="shared" si="177"/>
        <v>0</v>
      </c>
      <c r="T843" s="316">
        <f t="shared" si="178"/>
        <v>0</v>
      </c>
      <c r="U843" s="253"/>
      <c r="V843" s="253"/>
      <c r="W843" s="254"/>
      <c r="X843" s="314">
        <f t="shared" si="172"/>
        <v>0</v>
      </c>
    </row>
    <row r="844" spans="2:24" ht="18.75">
      <c r="B844" s="173"/>
      <c r="C844" s="137">
        <v>4214</v>
      </c>
      <c r="D844" s="139" t="s">
        <v>262</v>
      </c>
      <c r="E844" s="817"/>
      <c r="F844" s="452"/>
      <c r="G844" s="246"/>
      <c r="H844" s="246"/>
      <c r="I844" s="480">
        <f t="shared" si="174"/>
        <v>0</v>
      </c>
      <c r="J844" s="244" t="str">
        <f t="shared" si="171"/>
        <v/>
      </c>
      <c r="K844" s="245"/>
      <c r="L844" s="426"/>
      <c r="M844" s="253"/>
      <c r="N844" s="316">
        <f t="shared" si="175"/>
        <v>0</v>
      </c>
      <c r="O844" s="427">
        <f t="shared" si="176"/>
        <v>0</v>
      </c>
      <c r="P844" s="245"/>
      <c r="Q844" s="426"/>
      <c r="R844" s="253"/>
      <c r="S844" s="432">
        <f t="shared" si="177"/>
        <v>0</v>
      </c>
      <c r="T844" s="316">
        <f t="shared" si="178"/>
        <v>0</v>
      </c>
      <c r="U844" s="253"/>
      <c r="V844" s="253"/>
      <c r="W844" s="254"/>
      <c r="X844" s="314">
        <f t="shared" si="172"/>
        <v>0</v>
      </c>
    </row>
    <row r="845" spans="2:24" ht="18.75">
      <c r="B845" s="173"/>
      <c r="C845" s="137">
        <v>4217</v>
      </c>
      <c r="D845" s="139" t="s">
        <v>263</v>
      </c>
      <c r="E845" s="817"/>
      <c r="F845" s="452"/>
      <c r="G845" s="246"/>
      <c r="H845" s="246"/>
      <c r="I845" s="480">
        <f t="shared" si="174"/>
        <v>0</v>
      </c>
      <c r="J845" s="244" t="str">
        <f t="shared" si="171"/>
        <v/>
      </c>
      <c r="K845" s="245"/>
      <c r="L845" s="426"/>
      <c r="M845" s="253"/>
      <c r="N845" s="316">
        <f t="shared" si="175"/>
        <v>0</v>
      </c>
      <c r="O845" s="427">
        <f t="shared" si="176"/>
        <v>0</v>
      </c>
      <c r="P845" s="245"/>
      <c r="Q845" s="426"/>
      <c r="R845" s="253"/>
      <c r="S845" s="432">
        <f t="shared" si="177"/>
        <v>0</v>
      </c>
      <c r="T845" s="316">
        <f t="shared" si="178"/>
        <v>0</v>
      </c>
      <c r="U845" s="253"/>
      <c r="V845" s="253"/>
      <c r="W845" s="254"/>
      <c r="X845" s="314">
        <f t="shared" si="172"/>
        <v>0</v>
      </c>
    </row>
    <row r="846" spans="2:24" ht="18.75">
      <c r="B846" s="173"/>
      <c r="C846" s="137">
        <v>4218</v>
      </c>
      <c r="D846" s="145" t="s">
        <v>264</v>
      </c>
      <c r="E846" s="817"/>
      <c r="F846" s="452"/>
      <c r="G846" s="246"/>
      <c r="H846" s="246"/>
      <c r="I846" s="480">
        <f t="shared" si="174"/>
        <v>0</v>
      </c>
      <c r="J846" s="244" t="str">
        <f t="shared" si="171"/>
        <v/>
      </c>
      <c r="K846" s="245"/>
      <c r="L846" s="426"/>
      <c r="M846" s="253"/>
      <c r="N846" s="316">
        <f t="shared" si="175"/>
        <v>0</v>
      </c>
      <c r="O846" s="427">
        <f t="shared" si="176"/>
        <v>0</v>
      </c>
      <c r="P846" s="245"/>
      <c r="Q846" s="426"/>
      <c r="R846" s="253"/>
      <c r="S846" s="432">
        <f t="shared" si="177"/>
        <v>0</v>
      </c>
      <c r="T846" s="316">
        <f t="shared" si="178"/>
        <v>0</v>
      </c>
      <c r="U846" s="253"/>
      <c r="V846" s="253"/>
      <c r="W846" s="254"/>
      <c r="X846" s="314">
        <f t="shared" si="172"/>
        <v>0</v>
      </c>
    </row>
    <row r="847" spans="2:24" ht="18.75">
      <c r="B847" s="173"/>
      <c r="C847" s="137">
        <v>4219</v>
      </c>
      <c r="D847" s="156" t="s">
        <v>265</v>
      </c>
      <c r="E847" s="817"/>
      <c r="F847" s="452"/>
      <c r="G847" s="246"/>
      <c r="H847" s="246"/>
      <c r="I847" s="480">
        <f t="shared" si="174"/>
        <v>0</v>
      </c>
      <c r="J847" s="244" t="str">
        <f t="shared" si="171"/>
        <v/>
      </c>
      <c r="K847" s="245"/>
      <c r="L847" s="426"/>
      <c r="M847" s="253"/>
      <c r="N847" s="316">
        <f t="shared" si="175"/>
        <v>0</v>
      </c>
      <c r="O847" s="427">
        <f t="shared" si="176"/>
        <v>0</v>
      </c>
      <c r="P847" s="245"/>
      <c r="Q847" s="426"/>
      <c r="R847" s="253"/>
      <c r="S847" s="432">
        <f t="shared" si="177"/>
        <v>0</v>
      </c>
      <c r="T847" s="316">
        <f t="shared" si="178"/>
        <v>0</v>
      </c>
      <c r="U847" s="253"/>
      <c r="V847" s="253"/>
      <c r="W847" s="254"/>
      <c r="X847" s="314">
        <f t="shared" si="172"/>
        <v>0</v>
      </c>
    </row>
    <row r="848" spans="2:24" ht="18.75">
      <c r="B848" s="799">
        <v>4300</v>
      </c>
      <c r="C848" s="955" t="s">
        <v>1740</v>
      </c>
      <c r="D848" s="955"/>
      <c r="E848" s="800"/>
      <c r="F848" s="801">
        <f>SUM(F849:F851)</f>
        <v>0</v>
      </c>
      <c r="G848" s="802">
        <f>SUM(G849:G851)</f>
        <v>0</v>
      </c>
      <c r="H848" s="802">
        <f>SUM(H849:H851)</f>
        <v>0</v>
      </c>
      <c r="I848" s="802">
        <f>SUM(I849:I851)</f>
        <v>0</v>
      </c>
      <c r="J848" s="244" t="str">
        <f t="shared" si="171"/>
        <v/>
      </c>
      <c r="K848" s="245"/>
      <c r="L848" s="317">
        <f>SUM(L849:L851)</f>
        <v>0</v>
      </c>
      <c r="M848" s="318">
        <f>SUM(M849:M851)</f>
        <v>0</v>
      </c>
      <c r="N848" s="428">
        <f>SUM(N849:N851)</f>
        <v>0</v>
      </c>
      <c r="O848" s="429">
        <f>SUM(O849:O851)</f>
        <v>0</v>
      </c>
      <c r="P848" s="245"/>
      <c r="Q848" s="317">
        <f t="shared" ref="Q848:W848" si="179">SUM(Q849:Q851)</f>
        <v>0</v>
      </c>
      <c r="R848" s="318">
        <f t="shared" si="179"/>
        <v>0</v>
      </c>
      <c r="S848" s="318">
        <f t="shared" si="179"/>
        <v>0</v>
      </c>
      <c r="T848" s="318">
        <f t="shared" si="179"/>
        <v>0</v>
      </c>
      <c r="U848" s="318">
        <f t="shared" si="179"/>
        <v>0</v>
      </c>
      <c r="V848" s="318">
        <f t="shared" si="179"/>
        <v>0</v>
      </c>
      <c r="W848" s="429">
        <f t="shared" si="179"/>
        <v>0</v>
      </c>
      <c r="X848" s="314">
        <f t="shared" si="172"/>
        <v>0</v>
      </c>
    </row>
    <row r="849" spans="2:24" ht="18.75">
      <c r="B849" s="173"/>
      <c r="C849" s="144">
        <v>4301</v>
      </c>
      <c r="D849" s="163" t="s">
        <v>266</v>
      </c>
      <c r="E849" s="817"/>
      <c r="F849" s="452"/>
      <c r="G849" s="246"/>
      <c r="H849" s="246"/>
      <c r="I849" s="480">
        <f t="shared" ref="I849:I854" si="180">F849+G849+H849</f>
        <v>0</v>
      </c>
      <c r="J849" s="244" t="str">
        <f t="shared" si="171"/>
        <v/>
      </c>
      <c r="K849" s="245"/>
      <c r="L849" s="426"/>
      <c r="M849" s="253"/>
      <c r="N849" s="316">
        <f t="shared" ref="N849:N854" si="181">I849</f>
        <v>0</v>
      </c>
      <c r="O849" s="427">
        <f t="shared" ref="O849:O854" si="182">L849+M849-N849</f>
        <v>0</v>
      </c>
      <c r="P849" s="245"/>
      <c r="Q849" s="426"/>
      <c r="R849" s="253"/>
      <c r="S849" s="432">
        <f t="shared" ref="S849:S854" si="183">+IF(+(L849+M849)&gt;=I849,+M849,+(+I849-L849))</f>
        <v>0</v>
      </c>
      <c r="T849" s="316">
        <f t="shared" ref="T849:T854" si="184">Q849+R849-S849</f>
        <v>0</v>
      </c>
      <c r="U849" s="253"/>
      <c r="V849" s="253"/>
      <c r="W849" s="254"/>
      <c r="X849" s="314">
        <f t="shared" si="172"/>
        <v>0</v>
      </c>
    </row>
    <row r="850" spans="2:24" ht="18.75">
      <c r="B850" s="173"/>
      <c r="C850" s="137">
        <v>4302</v>
      </c>
      <c r="D850" s="139" t="s">
        <v>1100</v>
      </c>
      <c r="E850" s="817"/>
      <c r="F850" s="452"/>
      <c r="G850" s="246"/>
      <c r="H850" s="246"/>
      <c r="I850" s="480">
        <f t="shared" si="180"/>
        <v>0</v>
      </c>
      <c r="J850" s="244" t="str">
        <f t="shared" si="171"/>
        <v/>
      </c>
      <c r="K850" s="245"/>
      <c r="L850" s="426"/>
      <c r="M850" s="253"/>
      <c r="N850" s="316">
        <f t="shared" si="181"/>
        <v>0</v>
      </c>
      <c r="O850" s="427">
        <f t="shared" si="182"/>
        <v>0</v>
      </c>
      <c r="P850" s="245"/>
      <c r="Q850" s="426"/>
      <c r="R850" s="253"/>
      <c r="S850" s="432">
        <f t="shared" si="183"/>
        <v>0</v>
      </c>
      <c r="T850" s="316">
        <f t="shared" si="184"/>
        <v>0</v>
      </c>
      <c r="U850" s="253"/>
      <c r="V850" s="253"/>
      <c r="W850" s="254"/>
      <c r="X850" s="314">
        <f t="shared" si="172"/>
        <v>0</v>
      </c>
    </row>
    <row r="851" spans="2:24" ht="18.75">
      <c r="B851" s="173"/>
      <c r="C851" s="142">
        <v>4309</v>
      </c>
      <c r="D851" s="148" t="s">
        <v>268</v>
      </c>
      <c r="E851" s="817"/>
      <c r="F851" s="452"/>
      <c r="G851" s="246"/>
      <c r="H851" s="246"/>
      <c r="I851" s="480">
        <f t="shared" si="180"/>
        <v>0</v>
      </c>
      <c r="J851" s="244" t="str">
        <f t="shared" si="171"/>
        <v/>
      </c>
      <c r="K851" s="245"/>
      <c r="L851" s="426"/>
      <c r="M851" s="253"/>
      <c r="N851" s="316">
        <f t="shared" si="181"/>
        <v>0</v>
      </c>
      <c r="O851" s="427">
        <f t="shared" si="182"/>
        <v>0</v>
      </c>
      <c r="P851" s="245"/>
      <c r="Q851" s="426"/>
      <c r="R851" s="253"/>
      <c r="S851" s="432">
        <f t="shared" si="183"/>
        <v>0</v>
      </c>
      <c r="T851" s="316">
        <f t="shared" si="184"/>
        <v>0</v>
      </c>
      <c r="U851" s="253"/>
      <c r="V851" s="253"/>
      <c r="W851" s="254"/>
      <c r="X851" s="314">
        <f t="shared" si="172"/>
        <v>0</v>
      </c>
    </row>
    <row r="852" spans="2:24" ht="18.75">
      <c r="B852" s="799">
        <v>4400</v>
      </c>
      <c r="C852" s="957" t="s">
        <v>1741</v>
      </c>
      <c r="D852" s="957"/>
      <c r="E852" s="800"/>
      <c r="F852" s="803"/>
      <c r="G852" s="804"/>
      <c r="H852" s="804"/>
      <c r="I852" s="805">
        <f t="shared" si="180"/>
        <v>0</v>
      </c>
      <c r="J852" s="244" t="str">
        <f t="shared" si="171"/>
        <v/>
      </c>
      <c r="K852" s="245"/>
      <c r="L852" s="431"/>
      <c r="M852" s="255"/>
      <c r="N852" s="318">
        <f t="shared" si="181"/>
        <v>0</v>
      </c>
      <c r="O852" s="427">
        <f t="shared" si="182"/>
        <v>0</v>
      </c>
      <c r="P852" s="245"/>
      <c r="Q852" s="431"/>
      <c r="R852" s="255"/>
      <c r="S852" s="432">
        <f t="shared" si="183"/>
        <v>0</v>
      </c>
      <c r="T852" s="316">
        <f t="shared" si="184"/>
        <v>0</v>
      </c>
      <c r="U852" s="255"/>
      <c r="V852" s="255"/>
      <c r="W852" s="254"/>
      <c r="X852" s="314">
        <f t="shared" si="172"/>
        <v>0</v>
      </c>
    </row>
    <row r="853" spans="2:24" ht="18.75">
      <c r="B853" s="799">
        <v>4500</v>
      </c>
      <c r="C853" s="979" t="s">
        <v>1742</v>
      </c>
      <c r="D853" s="979"/>
      <c r="E853" s="800"/>
      <c r="F853" s="803"/>
      <c r="G853" s="804"/>
      <c r="H853" s="804"/>
      <c r="I853" s="805">
        <f t="shared" si="180"/>
        <v>0</v>
      </c>
      <c r="J853" s="244" t="str">
        <f t="shared" si="171"/>
        <v/>
      </c>
      <c r="K853" s="245"/>
      <c r="L853" s="431"/>
      <c r="M853" s="255"/>
      <c r="N853" s="318">
        <f t="shared" si="181"/>
        <v>0</v>
      </c>
      <c r="O853" s="427">
        <f t="shared" si="182"/>
        <v>0</v>
      </c>
      <c r="P853" s="245"/>
      <c r="Q853" s="431"/>
      <c r="R853" s="255"/>
      <c r="S853" s="432">
        <f t="shared" si="183"/>
        <v>0</v>
      </c>
      <c r="T853" s="316">
        <f t="shared" si="184"/>
        <v>0</v>
      </c>
      <c r="U853" s="255"/>
      <c r="V853" s="255"/>
      <c r="W853" s="254"/>
      <c r="X853" s="314">
        <f t="shared" si="172"/>
        <v>0</v>
      </c>
    </row>
    <row r="854" spans="2:24" ht="18.75">
      <c r="B854" s="799">
        <v>4600</v>
      </c>
      <c r="C854" s="974" t="s">
        <v>269</v>
      </c>
      <c r="D854" s="980"/>
      <c r="E854" s="800"/>
      <c r="F854" s="803"/>
      <c r="G854" s="804"/>
      <c r="H854" s="804"/>
      <c r="I854" s="805">
        <f t="shared" si="180"/>
        <v>0</v>
      </c>
      <c r="J854" s="244" t="str">
        <f t="shared" si="171"/>
        <v/>
      </c>
      <c r="K854" s="245"/>
      <c r="L854" s="431"/>
      <c r="M854" s="255"/>
      <c r="N854" s="318">
        <f t="shared" si="181"/>
        <v>0</v>
      </c>
      <c r="O854" s="427">
        <f t="shared" si="182"/>
        <v>0</v>
      </c>
      <c r="P854" s="245"/>
      <c r="Q854" s="431"/>
      <c r="R854" s="255"/>
      <c r="S854" s="432">
        <f t="shared" si="183"/>
        <v>0</v>
      </c>
      <c r="T854" s="316">
        <f t="shared" si="184"/>
        <v>0</v>
      </c>
      <c r="U854" s="255"/>
      <c r="V854" s="255"/>
      <c r="W854" s="254"/>
      <c r="X854" s="314">
        <f t="shared" si="172"/>
        <v>0</v>
      </c>
    </row>
    <row r="855" spans="2:24" ht="18.75">
      <c r="B855" s="799">
        <v>4900</v>
      </c>
      <c r="C855" s="965" t="s">
        <v>300</v>
      </c>
      <c r="D855" s="965"/>
      <c r="E855" s="800"/>
      <c r="F855" s="801">
        <f>+F856+F857</f>
        <v>0</v>
      </c>
      <c r="G855" s="802">
        <f>+G856+G857</f>
        <v>0</v>
      </c>
      <c r="H855" s="802">
        <f>+H856+H857</f>
        <v>0</v>
      </c>
      <c r="I855" s="802">
        <f>+I856+I857</f>
        <v>0</v>
      </c>
      <c r="J855" s="244" t="str">
        <f t="shared" si="171"/>
        <v/>
      </c>
      <c r="K855" s="245"/>
      <c r="L855" s="777"/>
      <c r="M855" s="778"/>
      <c r="N855" s="778"/>
      <c r="O855" s="825"/>
      <c r="P855" s="245"/>
      <c r="Q855" s="777"/>
      <c r="R855" s="778"/>
      <c r="S855" s="778"/>
      <c r="T855" s="778"/>
      <c r="U855" s="778"/>
      <c r="V855" s="778"/>
      <c r="W855" s="825"/>
      <c r="X855" s="314">
        <f t="shared" si="172"/>
        <v>0</v>
      </c>
    </row>
    <row r="856" spans="2:24" ht="18.75">
      <c r="B856" s="173"/>
      <c r="C856" s="144">
        <v>4901</v>
      </c>
      <c r="D856" s="174" t="s">
        <v>301</v>
      </c>
      <c r="E856" s="817"/>
      <c r="F856" s="452"/>
      <c r="G856" s="246"/>
      <c r="H856" s="246"/>
      <c r="I856" s="480">
        <f>F856+G856+H856</f>
        <v>0</v>
      </c>
      <c r="J856" s="244" t="str">
        <f t="shared" si="171"/>
        <v/>
      </c>
      <c r="K856" s="245"/>
      <c r="L856" s="775"/>
      <c r="M856" s="779"/>
      <c r="N856" s="779"/>
      <c r="O856" s="824"/>
      <c r="P856" s="245"/>
      <c r="Q856" s="775"/>
      <c r="R856" s="779"/>
      <c r="S856" s="779"/>
      <c r="T856" s="779"/>
      <c r="U856" s="779"/>
      <c r="V856" s="779"/>
      <c r="W856" s="824"/>
      <c r="X856" s="314">
        <f t="shared" si="172"/>
        <v>0</v>
      </c>
    </row>
    <row r="857" spans="2:24" ht="18.75">
      <c r="B857" s="173"/>
      <c r="C857" s="142">
        <v>4902</v>
      </c>
      <c r="D857" s="148" t="s">
        <v>302</v>
      </c>
      <c r="E857" s="817"/>
      <c r="F857" s="452"/>
      <c r="G857" s="246"/>
      <c r="H857" s="246"/>
      <c r="I857" s="480">
        <f>F857+G857+H857</f>
        <v>0</v>
      </c>
      <c r="J857" s="244" t="str">
        <f t="shared" si="171"/>
        <v/>
      </c>
      <c r="K857" s="245"/>
      <c r="L857" s="775"/>
      <c r="M857" s="779"/>
      <c r="N857" s="779"/>
      <c r="O857" s="824"/>
      <c r="P857" s="245"/>
      <c r="Q857" s="775"/>
      <c r="R857" s="779"/>
      <c r="S857" s="779"/>
      <c r="T857" s="779"/>
      <c r="U857" s="779"/>
      <c r="V857" s="779"/>
      <c r="W857" s="824"/>
      <c r="X857" s="314">
        <f t="shared" si="172"/>
        <v>0</v>
      </c>
    </row>
    <row r="858" spans="2:24" ht="18.75">
      <c r="B858" s="806">
        <v>5100</v>
      </c>
      <c r="C858" s="962" t="s">
        <v>270</v>
      </c>
      <c r="D858" s="962"/>
      <c r="E858" s="807"/>
      <c r="F858" s="808"/>
      <c r="G858" s="809"/>
      <c r="H858" s="809"/>
      <c r="I858" s="805">
        <f>F858+G858+H858</f>
        <v>0</v>
      </c>
      <c r="J858" s="244" t="str">
        <f t="shared" si="171"/>
        <v/>
      </c>
      <c r="K858" s="245"/>
      <c r="L858" s="433"/>
      <c r="M858" s="434"/>
      <c r="N858" s="328">
        <f>I858</f>
        <v>0</v>
      </c>
      <c r="O858" s="427">
        <f>L858+M858-N858</f>
        <v>0</v>
      </c>
      <c r="P858" s="245"/>
      <c r="Q858" s="433"/>
      <c r="R858" s="434"/>
      <c r="S858" s="432">
        <f>+IF(+(L858+M858)&gt;=I858,+M858,+(+I858-L858))</f>
        <v>0</v>
      </c>
      <c r="T858" s="316">
        <f>Q858+R858-S858</f>
        <v>0</v>
      </c>
      <c r="U858" s="434"/>
      <c r="V858" s="434"/>
      <c r="W858" s="254"/>
      <c r="X858" s="314">
        <f t="shared" si="172"/>
        <v>0</v>
      </c>
    </row>
    <row r="859" spans="2:24" ht="18.75">
      <c r="B859" s="806">
        <v>5200</v>
      </c>
      <c r="C859" s="977" t="s">
        <v>271</v>
      </c>
      <c r="D859" s="977"/>
      <c r="E859" s="807"/>
      <c r="F859" s="810">
        <f>SUM(F860:F866)</f>
        <v>0</v>
      </c>
      <c r="G859" s="811">
        <f>SUM(G860:G866)</f>
        <v>0</v>
      </c>
      <c r="H859" s="811">
        <f>SUM(H860:H866)</f>
        <v>0</v>
      </c>
      <c r="I859" s="811">
        <f>SUM(I860:I866)</f>
        <v>0</v>
      </c>
      <c r="J859" s="244" t="str">
        <f t="shared" si="171"/>
        <v/>
      </c>
      <c r="K859" s="245"/>
      <c r="L859" s="327">
        <f>SUM(L860:L866)</f>
        <v>0</v>
      </c>
      <c r="M859" s="328">
        <f>SUM(M860:M866)</f>
        <v>0</v>
      </c>
      <c r="N859" s="435">
        <f>SUM(N860:N866)</f>
        <v>0</v>
      </c>
      <c r="O859" s="436">
        <f>SUM(O860:O866)</f>
        <v>0</v>
      </c>
      <c r="P859" s="245"/>
      <c r="Q859" s="327">
        <f t="shared" ref="Q859:W859" si="185">SUM(Q860:Q866)</f>
        <v>0</v>
      </c>
      <c r="R859" s="328">
        <f t="shared" si="185"/>
        <v>0</v>
      </c>
      <c r="S859" s="328">
        <f t="shared" si="185"/>
        <v>0</v>
      </c>
      <c r="T859" s="328">
        <f t="shared" si="185"/>
        <v>0</v>
      </c>
      <c r="U859" s="328">
        <f t="shared" si="185"/>
        <v>0</v>
      </c>
      <c r="V859" s="328">
        <f t="shared" si="185"/>
        <v>0</v>
      </c>
      <c r="W859" s="436">
        <f t="shared" si="185"/>
        <v>0</v>
      </c>
      <c r="X859" s="314">
        <f t="shared" si="172"/>
        <v>0</v>
      </c>
    </row>
    <row r="860" spans="2:24" ht="18.75">
      <c r="B860" s="175"/>
      <c r="C860" s="176">
        <v>5201</v>
      </c>
      <c r="D860" s="177" t="s">
        <v>272</v>
      </c>
      <c r="E860" s="818"/>
      <c r="F860" s="477"/>
      <c r="G860" s="437"/>
      <c r="H860" s="437"/>
      <c r="I860" s="480">
        <f t="shared" ref="I860:I866" si="186">F860+G860+H860</f>
        <v>0</v>
      </c>
      <c r="J860" s="244" t="str">
        <f t="shared" si="171"/>
        <v/>
      </c>
      <c r="K860" s="245"/>
      <c r="L860" s="438"/>
      <c r="M860" s="439"/>
      <c r="N860" s="331">
        <f t="shared" ref="N860:N866" si="187">I860</f>
        <v>0</v>
      </c>
      <c r="O860" s="427">
        <f t="shared" ref="O860:O866" si="188">L860+M860-N860</f>
        <v>0</v>
      </c>
      <c r="P860" s="245"/>
      <c r="Q860" s="438"/>
      <c r="R860" s="439"/>
      <c r="S860" s="432">
        <f t="shared" ref="S860:S866" si="189">+IF(+(L860+M860)&gt;=I860,+M860,+(+I860-L860))</f>
        <v>0</v>
      </c>
      <c r="T860" s="316">
        <f t="shared" ref="T860:T866" si="190">Q860+R860-S860</f>
        <v>0</v>
      </c>
      <c r="U860" s="439"/>
      <c r="V860" s="439"/>
      <c r="W860" s="254"/>
      <c r="X860" s="314">
        <f t="shared" si="172"/>
        <v>0</v>
      </c>
    </row>
    <row r="861" spans="2:24" ht="18.75">
      <c r="B861" s="175"/>
      <c r="C861" s="178">
        <v>5202</v>
      </c>
      <c r="D861" s="179" t="s">
        <v>273</v>
      </c>
      <c r="E861" s="818"/>
      <c r="F861" s="477"/>
      <c r="G861" s="437"/>
      <c r="H861" s="437"/>
      <c r="I861" s="480">
        <f t="shared" si="186"/>
        <v>0</v>
      </c>
      <c r="J861" s="244" t="str">
        <f t="shared" si="171"/>
        <v/>
      </c>
      <c r="K861" s="245"/>
      <c r="L861" s="438"/>
      <c r="M861" s="439"/>
      <c r="N861" s="331">
        <f t="shared" si="187"/>
        <v>0</v>
      </c>
      <c r="O861" s="427">
        <f t="shared" si="188"/>
        <v>0</v>
      </c>
      <c r="P861" s="245"/>
      <c r="Q861" s="438"/>
      <c r="R861" s="439"/>
      <c r="S861" s="432">
        <f t="shared" si="189"/>
        <v>0</v>
      </c>
      <c r="T861" s="316">
        <f t="shared" si="190"/>
        <v>0</v>
      </c>
      <c r="U861" s="439"/>
      <c r="V861" s="439"/>
      <c r="W861" s="254"/>
      <c r="X861" s="314">
        <f t="shared" si="172"/>
        <v>0</v>
      </c>
    </row>
    <row r="862" spans="2:24" ht="18.75">
      <c r="B862" s="175"/>
      <c r="C862" s="178">
        <v>5203</v>
      </c>
      <c r="D862" s="179" t="s">
        <v>956</v>
      </c>
      <c r="E862" s="818"/>
      <c r="F862" s="477"/>
      <c r="G862" s="437"/>
      <c r="H862" s="437"/>
      <c r="I862" s="480">
        <f t="shared" si="186"/>
        <v>0</v>
      </c>
      <c r="J862" s="244" t="str">
        <f t="shared" si="171"/>
        <v/>
      </c>
      <c r="K862" s="245"/>
      <c r="L862" s="438"/>
      <c r="M862" s="439"/>
      <c r="N862" s="331">
        <f t="shared" si="187"/>
        <v>0</v>
      </c>
      <c r="O862" s="427">
        <f t="shared" si="188"/>
        <v>0</v>
      </c>
      <c r="P862" s="245"/>
      <c r="Q862" s="438"/>
      <c r="R862" s="439"/>
      <c r="S862" s="432">
        <f t="shared" si="189"/>
        <v>0</v>
      </c>
      <c r="T862" s="316">
        <f t="shared" si="190"/>
        <v>0</v>
      </c>
      <c r="U862" s="439"/>
      <c r="V862" s="439"/>
      <c r="W862" s="254"/>
      <c r="X862" s="314">
        <f t="shared" si="172"/>
        <v>0</v>
      </c>
    </row>
    <row r="863" spans="2:24" ht="18.75">
      <c r="B863" s="175"/>
      <c r="C863" s="178">
        <v>5204</v>
      </c>
      <c r="D863" s="179" t="s">
        <v>957</v>
      </c>
      <c r="E863" s="818"/>
      <c r="F863" s="477"/>
      <c r="G863" s="437"/>
      <c r="H863" s="437"/>
      <c r="I863" s="480">
        <f t="shared" si="186"/>
        <v>0</v>
      </c>
      <c r="J863" s="244" t="str">
        <f t="shared" si="171"/>
        <v/>
      </c>
      <c r="K863" s="245"/>
      <c r="L863" s="438"/>
      <c r="M863" s="439"/>
      <c r="N863" s="331">
        <f t="shared" si="187"/>
        <v>0</v>
      </c>
      <c r="O863" s="427">
        <f t="shared" si="188"/>
        <v>0</v>
      </c>
      <c r="P863" s="245"/>
      <c r="Q863" s="438"/>
      <c r="R863" s="439"/>
      <c r="S863" s="432">
        <f t="shared" si="189"/>
        <v>0</v>
      </c>
      <c r="T863" s="316">
        <f t="shared" si="190"/>
        <v>0</v>
      </c>
      <c r="U863" s="439"/>
      <c r="V863" s="439"/>
      <c r="W863" s="254"/>
      <c r="X863" s="314">
        <f t="shared" si="172"/>
        <v>0</v>
      </c>
    </row>
    <row r="864" spans="2:24" ht="18.75">
      <c r="B864" s="175"/>
      <c r="C864" s="178">
        <v>5205</v>
      </c>
      <c r="D864" s="179" t="s">
        <v>958</v>
      </c>
      <c r="E864" s="818"/>
      <c r="F864" s="477"/>
      <c r="G864" s="437"/>
      <c r="H864" s="437"/>
      <c r="I864" s="480">
        <f t="shared" si="186"/>
        <v>0</v>
      </c>
      <c r="J864" s="244" t="str">
        <f t="shared" si="171"/>
        <v/>
      </c>
      <c r="K864" s="245"/>
      <c r="L864" s="438"/>
      <c r="M864" s="439"/>
      <c r="N864" s="331">
        <f t="shared" si="187"/>
        <v>0</v>
      </c>
      <c r="O864" s="427">
        <f t="shared" si="188"/>
        <v>0</v>
      </c>
      <c r="P864" s="245"/>
      <c r="Q864" s="438"/>
      <c r="R864" s="439"/>
      <c r="S864" s="432">
        <f t="shared" si="189"/>
        <v>0</v>
      </c>
      <c r="T864" s="316">
        <f t="shared" si="190"/>
        <v>0</v>
      </c>
      <c r="U864" s="439"/>
      <c r="V864" s="439"/>
      <c r="W864" s="254"/>
      <c r="X864" s="314">
        <f t="shared" si="172"/>
        <v>0</v>
      </c>
    </row>
    <row r="865" spans="2:24" ht="18.75">
      <c r="B865" s="175"/>
      <c r="C865" s="178">
        <v>5206</v>
      </c>
      <c r="D865" s="179" t="s">
        <v>959</v>
      </c>
      <c r="E865" s="818"/>
      <c r="F865" s="477"/>
      <c r="G865" s="437"/>
      <c r="H865" s="437"/>
      <c r="I865" s="480">
        <f t="shared" si="186"/>
        <v>0</v>
      </c>
      <c r="J865" s="244" t="str">
        <f t="shared" ref="J865:J885" si="191">(IF($E865&lt;&gt;0,$J$2,IF($I865&lt;&gt;0,$J$2,"")))</f>
        <v/>
      </c>
      <c r="K865" s="245"/>
      <c r="L865" s="438"/>
      <c r="M865" s="439"/>
      <c r="N865" s="331">
        <f t="shared" si="187"/>
        <v>0</v>
      </c>
      <c r="O865" s="427">
        <f t="shared" si="188"/>
        <v>0</v>
      </c>
      <c r="P865" s="245"/>
      <c r="Q865" s="438"/>
      <c r="R865" s="439"/>
      <c r="S865" s="432">
        <f t="shared" si="189"/>
        <v>0</v>
      </c>
      <c r="T865" s="316">
        <f t="shared" si="190"/>
        <v>0</v>
      </c>
      <c r="U865" s="439"/>
      <c r="V865" s="439"/>
      <c r="W865" s="254"/>
      <c r="X865" s="314">
        <f t="shared" ref="X865:X896" si="192">T865-U865-V865-W865</f>
        <v>0</v>
      </c>
    </row>
    <row r="866" spans="2:24" ht="18.75">
      <c r="B866" s="175"/>
      <c r="C866" s="180">
        <v>5219</v>
      </c>
      <c r="D866" s="181" t="s">
        <v>960</v>
      </c>
      <c r="E866" s="818"/>
      <c r="F866" s="477"/>
      <c r="G866" s="437"/>
      <c r="H866" s="437"/>
      <c r="I866" s="480">
        <f t="shared" si="186"/>
        <v>0</v>
      </c>
      <c r="J866" s="244" t="str">
        <f t="shared" si="191"/>
        <v/>
      </c>
      <c r="K866" s="245"/>
      <c r="L866" s="438"/>
      <c r="M866" s="439"/>
      <c r="N866" s="331">
        <f t="shared" si="187"/>
        <v>0</v>
      </c>
      <c r="O866" s="427">
        <f t="shared" si="188"/>
        <v>0</v>
      </c>
      <c r="P866" s="245"/>
      <c r="Q866" s="438"/>
      <c r="R866" s="439"/>
      <c r="S866" s="432">
        <f t="shared" si="189"/>
        <v>0</v>
      </c>
      <c r="T866" s="316">
        <f t="shared" si="190"/>
        <v>0</v>
      </c>
      <c r="U866" s="439"/>
      <c r="V866" s="439"/>
      <c r="W866" s="254"/>
      <c r="X866" s="314">
        <f t="shared" si="192"/>
        <v>0</v>
      </c>
    </row>
    <row r="867" spans="2:24" ht="18.75">
      <c r="B867" s="806">
        <v>5300</v>
      </c>
      <c r="C867" s="981" t="s">
        <v>961</v>
      </c>
      <c r="D867" s="981"/>
      <c r="E867" s="807"/>
      <c r="F867" s="810">
        <f>SUM(F868:F869)</f>
        <v>0</v>
      </c>
      <c r="G867" s="811">
        <f>SUM(G868:G869)</f>
        <v>0</v>
      </c>
      <c r="H867" s="811">
        <f>SUM(H868:H869)</f>
        <v>0</v>
      </c>
      <c r="I867" s="811">
        <f>SUM(I868:I869)</f>
        <v>0</v>
      </c>
      <c r="J867" s="244" t="str">
        <f t="shared" si="191"/>
        <v/>
      </c>
      <c r="K867" s="245"/>
      <c r="L867" s="327">
        <f>SUM(L868:L869)</f>
        <v>0</v>
      </c>
      <c r="M867" s="328">
        <f>SUM(M868:M869)</f>
        <v>0</v>
      </c>
      <c r="N867" s="435">
        <f>SUM(N868:N869)</f>
        <v>0</v>
      </c>
      <c r="O867" s="436">
        <f>SUM(O868:O869)</f>
        <v>0</v>
      </c>
      <c r="P867" s="245"/>
      <c r="Q867" s="327">
        <f t="shared" ref="Q867:W867" si="193">SUM(Q868:Q869)</f>
        <v>0</v>
      </c>
      <c r="R867" s="328">
        <f t="shared" si="193"/>
        <v>0</v>
      </c>
      <c r="S867" s="328">
        <f t="shared" si="193"/>
        <v>0</v>
      </c>
      <c r="T867" s="328">
        <f t="shared" si="193"/>
        <v>0</v>
      </c>
      <c r="U867" s="328">
        <f t="shared" si="193"/>
        <v>0</v>
      </c>
      <c r="V867" s="328">
        <f t="shared" si="193"/>
        <v>0</v>
      </c>
      <c r="W867" s="436">
        <f t="shared" si="193"/>
        <v>0</v>
      </c>
      <c r="X867" s="314">
        <f t="shared" si="192"/>
        <v>0</v>
      </c>
    </row>
    <row r="868" spans="2:24" ht="18.75">
      <c r="B868" s="175"/>
      <c r="C868" s="176">
        <v>5301</v>
      </c>
      <c r="D868" s="177" t="s">
        <v>1480</v>
      </c>
      <c r="E868" s="818"/>
      <c r="F868" s="477"/>
      <c r="G868" s="437"/>
      <c r="H868" s="437"/>
      <c r="I868" s="480">
        <f>F868+G868+H868</f>
        <v>0</v>
      </c>
      <c r="J868" s="244" t="str">
        <f t="shared" si="191"/>
        <v/>
      </c>
      <c r="K868" s="245"/>
      <c r="L868" s="438"/>
      <c r="M868" s="439"/>
      <c r="N868" s="331">
        <f>I868</f>
        <v>0</v>
      </c>
      <c r="O868" s="427">
        <f>L868+M868-N868</f>
        <v>0</v>
      </c>
      <c r="P868" s="245"/>
      <c r="Q868" s="438"/>
      <c r="R868" s="439"/>
      <c r="S868" s="432">
        <f>+IF(+(L868+M868)&gt;=I868,+M868,+(+I868-L868))</f>
        <v>0</v>
      </c>
      <c r="T868" s="316">
        <f>Q868+R868-S868</f>
        <v>0</v>
      </c>
      <c r="U868" s="439"/>
      <c r="V868" s="439"/>
      <c r="W868" s="254"/>
      <c r="X868" s="314">
        <f t="shared" si="192"/>
        <v>0</v>
      </c>
    </row>
    <row r="869" spans="2:24" ht="18.75">
      <c r="B869" s="175"/>
      <c r="C869" s="180">
        <v>5309</v>
      </c>
      <c r="D869" s="181" t="s">
        <v>962</v>
      </c>
      <c r="E869" s="818"/>
      <c r="F869" s="477"/>
      <c r="G869" s="437"/>
      <c r="H869" s="437"/>
      <c r="I869" s="480">
        <f>F869+G869+H869</f>
        <v>0</v>
      </c>
      <c r="J869" s="244" t="str">
        <f t="shared" si="191"/>
        <v/>
      </c>
      <c r="K869" s="245"/>
      <c r="L869" s="438"/>
      <c r="M869" s="439"/>
      <c r="N869" s="331">
        <f>I869</f>
        <v>0</v>
      </c>
      <c r="O869" s="427">
        <f>L869+M869-N869</f>
        <v>0</v>
      </c>
      <c r="P869" s="245"/>
      <c r="Q869" s="438"/>
      <c r="R869" s="439"/>
      <c r="S869" s="432">
        <f>+IF(+(L869+M869)&gt;=I869,+M869,+(+I869-L869))</f>
        <v>0</v>
      </c>
      <c r="T869" s="316">
        <f>Q869+R869-S869</f>
        <v>0</v>
      </c>
      <c r="U869" s="439"/>
      <c r="V869" s="439"/>
      <c r="W869" s="254"/>
      <c r="X869" s="314">
        <f t="shared" si="192"/>
        <v>0</v>
      </c>
    </row>
    <row r="870" spans="2:24" ht="18.75">
      <c r="B870" s="806">
        <v>5400</v>
      </c>
      <c r="C870" s="962" t="s">
        <v>1049</v>
      </c>
      <c r="D870" s="962"/>
      <c r="E870" s="807"/>
      <c r="F870" s="808"/>
      <c r="G870" s="809"/>
      <c r="H870" s="809"/>
      <c r="I870" s="805">
        <f>F870+G870+H870</f>
        <v>0</v>
      </c>
      <c r="J870" s="244" t="str">
        <f t="shared" si="191"/>
        <v/>
      </c>
      <c r="K870" s="245"/>
      <c r="L870" s="433"/>
      <c r="M870" s="434"/>
      <c r="N870" s="328">
        <f>I870</f>
        <v>0</v>
      </c>
      <c r="O870" s="427">
        <f>L870+M870-N870</f>
        <v>0</v>
      </c>
      <c r="P870" s="245"/>
      <c r="Q870" s="433"/>
      <c r="R870" s="434"/>
      <c r="S870" s="432">
        <f>+IF(+(L870+M870)&gt;=I870,+M870,+(+I870-L870))</f>
        <v>0</v>
      </c>
      <c r="T870" s="316">
        <f>Q870+R870-S870</f>
        <v>0</v>
      </c>
      <c r="U870" s="434"/>
      <c r="V870" s="434"/>
      <c r="W870" s="254"/>
      <c r="X870" s="314">
        <f t="shared" si="192"/>
        <v>0</v>
      </c>
    </row>
    <row r="871" spans="2:24" ht="18.75">
      <c r="B871" s="799">
        <v>5500</v>
      </c>
      <c r="C871" s="965" t="s">
        <v>1050</v>
      </c>
      <c r="D871" s="965"/>
      <c r="E871" s="800"/>
      <c r="F871" s="801">
        <f>SUM(F872:F875)</f>
        <v>0</v>
      </c>
      <c r="G871" s="802">
        <f>SUM(G872:G875)</f>
        <v>0</v>
      </c>
      <c r="H871" s="802">
        <f>SUM(H872:H875)</f>
        <v>0</v>
      </c>
      <c r="I871" s="802">
        <f>SUM(I872:I875)</f>
        <v>0</v>
      </c>
      <c r="J871" s="244" t="str">
        <f t="shared" si="191"/>
        <v/>
      </c>
      <c r="K871" s="245"/>
      <c r="L871" s="317">
        <f>SUM(L872:L875)</f>
        <v>0</v>
      </c>
      <c r="M871" s="318">
        <f>SUM(M872:M875)</f>
        <v>0</v>
      </c>
      <c r="N871" s="428">
        <f>SUM(N872:N875)</f>
        <v>0</v>
      </c>
      <c r="O871" s="429">
        <f>SUM(O872:O875)</f>
        <v>0</v>
      </c>
      <c r="P871" s="245"/>
      <c r="Q871" s="317">
        <f t="shared" ref="Q871:W871" si="194">SUM(Q872:Q875)</f>
        <v>0</v>
      </c>
      <c r="R871" s="318">
        <f t="shared" si="194"/>
        <v>0</v>
      </c>
      <c r="S871" s="318">
        <f t="shared" si="194"/>
        <v>0</v>
      </c>
      <c r="T871" s="318">
        <f t="shared" si="194"/>
        <v>0</v>
      </c>
      <c r="U871" s="318">
        <f t="shared" si="194"/>
        <v>0</v>
      </c>
      <c r="V871" s="318">
        <f t="shared" si="194"/>
        <v>0</v>
      </c>
      <c r="W871" s="429">
        <f t="shared" si="194"/>
        <v>0</v>
      </c>
      <c r="X871" s="314">
        <f t="shared" si="192"/>
        <v>0</v>
      </c>
    </row>
    <row r="872" spans="2:24" ht="18.75">
      <c r="B872" s="173"/>
      <c r="C872" s="144">
        <v>5501</v>
      </c>
      <c r="D872" s="163" t="s">
        <v>1051</v>
      </c>
      <c r="E872" s="817"/>
      <c r="F872" s="452"/>
      <c r="G872" s="246"/>
      <c r="H872" s="246"/>
      <c r="I872" s="480">
        <f>F872+G872+H872</f>
        <v>0</v>
      </c>
      <c r="J872" s="244" t="str">
        <f t="shared" si="191"/>
        <v/>
      </c>
      <c r="K872" s="245"/>
      <c r="L872" s="426"/>
      <c r="M872" s="253"/>
      <c r="N872" s="316">
        <f>I872</f>
        <v>0</v>
      </c>
      <c r="O872" s="427">
        <f>L872+M872-N872</f>
        <v>0</v>
      </c>
      <c r="P872" s="245"/>
      <c r="Q872" s="426"/>
      <c r="R872" s="253"/>
      <c r="S872" s="432">
        <f>+IF(+(L872+M872)&gt;=I872,+M872,+(+I872-L872))</f>
        <v>0</v>
      </c>
      <c r="T872" s="316">
        <f>Q872+R872-S872</f>
        <v>0</v>
      </c>
      <c r="U872" s="253"/>
      <c r="V872" s="253"/>
      <c r="W872" s="254"/>
      <c r="X872" s="314">
        <f t="shared" si="192"/>
        <v>0</v>
      </c>
    </row>
    <row r="873" spans="2:24" ht="18.75">
      <c r="B873" s="173"/>
      <c r="C873" s="137">
        <v>5502</v>
      </c>
      <c r="D873" s="145" t="s">
        <v>1052</v>
      </c>
      <c r="E873" s="817"/>
      <c r="F873" s="452"/>
      <c r="G873" s="246"/>
      <c r="H873" s="246"/>
      <c r="I873" s="480">
        <f>F873+G873+H873</f>
        <v>0</v>
      </c>
      <c r="J873" s="244" t="str">
        <f t="shared" si="191"/>
        <v/>
      </c>
      <c r="K873" s="245"/>
      <c r="L873" s="426"/>
      <c r="M873" s="253"/>
      <c r="N873" s="316">
        <f>I873</f>
        <v>0</v>
      </c>
      <c r="O873" s="427">
        <f>L873+M873-N873</f>
        <v>0</v>
      </c>
      <c r="P873" s="245"/>
      <c r="Q873" s="426"/>
      <c r="R873" s="253"/>
      <c r="S873" s="432">
        <f>+IF(+(L873+M873)&gt;=I873,+M873,+(+I873-L873))</f>
        <v>0</v>
      </c>
      <c r="T873" s="316">
        <f>Q873+R873-S873</f>
        <v>0</v>
      </c>
      <c r="U873" s="253"/>
      <c r="V873" s="253"/>
      <c r="W873" s="254"/>
      <c r="X873" s="314">
        <f t="shared" si="192"/>
        <v>0</v>
      </c>
    </row>
    <row r="874" spans="2:24" ht="18.75">
      <c r="B874" s="173"/>
      <c r="C874" s="137">
        <v>5503</v>
      </c>
      <c r="D874" s="139" t="s">
        <v>1053</v>
      </c>
      <c r="E874" s="817"/>
      <c r="F874" s="452"/>
      <c r="G874" s="246"/>
      <c r="H874" s="246"/>
      <c r="I874" s="480">
        <f>F874+G874+H874</f>
        <v>0</v>
      </c>
      <c r="J874" s="244" t="str">
        <f t="shared" si="191"/>
        <v/>
      </c>
      <c r="K874" s="245"/>
      <c r="L874" s="426"/>
      <c r="M874" s="253"/>
      <c r="N874" s="316">
        <f>I874</f>
        <v>0</v>
      </c>
      <c r="O874" s="427">
        <f>L874+M874-N874</f>
        <v>0</v>
      </c>
      <c r="P874" s="245"/>
      <c r="Q874" s="426"/>
      <c r="R874" s="253"/>
      <c r="S874" s="432">
        <f>+IF(+(L874+M874)&gt;=I874,+M874,+(+I874-L874))</f>
        <v>0</v>
      </c>
      <c r="T874" s="316">
        <f>Q874+R874-S874</f>
        <v>0</v>
      </c>
      <c r="U874" s="253"/>
      <c r="V874" s="253"/>
      <c r="W874" s="254"/>
      <c r="X874" s="314">
        <f t="shared" si="192"/>
        <v>0</v>
      </c>
    </row>
    <row r="875" spans="2:24" ht="18.75">
      <c r="B875" s="173"/>
      <c r="C875" s="137">
        <v>5504</v>
      </c>
      <c r="D875" s="145" t="s">
        <v>1054</v>
      </c>
      <c r="E875" s="817"/>
      <c r="F875" s="452"/>
      <c r="G875" s="246"/>
      <c r="H875" s="246"/>
      <c r="I875" s="480">
        <f>F875+G875+H875</f>
        <v>0</v>
      </c>
      <c r="J875" s="244" t="str">
        <f t="shared" si="191"/>
        <v/>
      </c>
      <c r="K875" s="245"/>
      <c r="L875" s="426"/>
      <c r="M875" s="253"/>
      <c r="N875" s="316">
        <f>I875</f>
        <v>0</v>
      </c>
      <c r="O875" s="427">
        <f>L875+M875-N875</f>
        <v>0</v>
      </c>
      <c r="P875" s="245"/>
      <c r="Q875" s="426"/>
      <c r="R875" s="253"/>
      <c r="S875" s="432">
        <f>+IF(+(L875+M875)&gt;=I875,+M875,+(+I875-L875))</f>
        <v>0</v>
      </c>
      <c r="T875" s="316">
        <f>Q875+R875-S875</f>
        <v>0</v>
      </c>
      <c r="U875" s="253"/>
      <c r="V875" s="253"/>
      <c r="W875" s="254"/>
      <c r="X875" s="314">
        <f t="shared" si="192"/>
        <v>0</v>
      </c>
    </row>
    <row r="876" spans="2:24" ht="18.75">
      <c r="B876" s="799">
        <v>5700</v>
      </c>
      <c r="C876" s="963" t="s">
        <v>1055</v>
      </c>
      <c r="D876" s="964"/>
      <c r="E876" s="807"/>
      <c r="F876" s="810">
        <f>SUM(F877:F879)</f>
        <v>0</v>
      </c>
      <c r="G876" s="811">
        <f>SUM(G877:G879)</f>
        <v>0</v>
      </c>
      <c r="H876" s="811">
        <f>SUM(H877:H879)</f>
        <v>0</v>
      </c>
      <c r="I876" s="811">
        <f>SUM(I877:I879)</f>
        <v>0</v>
      </c>
      <c r="J876" s="244" t="str">
        <f t="shared" si="191"/>
        <v/>
      </c>
      <c r="K876" s="245"/>
      <c r="L876" s="327">
        <f>SUM(L877:L879)</f>
        <v>0</v>
      </c>
      <c r="M876" s="328">
        <f>SUM(M877:M879)</f>
        <v>0</v>
      </c>
      <c r="N876" s="435">
        <f>SUM(N877:N878)</f>
        <v>0</v>
      </c>
      <c r="O876" s="436">
        <f>SUM(O877:O879)</f>
        <v>0</v>
      </c>
      <c r="P876" s="245"/>
      <c r="Q876" s="327">
        <f>SUM(Q877:Q879)</f>
        <v>0</v>
      </c>
      <c r="R876" s="328">
        <f>SUM(R877:R879)</f>
        <v>0</v>
      </c>
      <c r="S876" s="328">
        <f>SUM(S877:S879)</f>
        <v>0</v>
      </c>
      <c r="T876" s="328">
        <f>SUM(T877:T879)</f>
        <v>0</v>
      </c>
      <c r="U876" s="328">
        <f>SUM(U877:U879)</f>
        <v>0</v>
      </c>
      <c r="V876" s="328">
        <f>SUM(V877:V878)</f>
        <v>0</v>
      </c>
      <c r="W876" s="436">
        <f>SUM(W877:W879)</f>
        <v>0</v>
      </c>
      <c r="X876" s="314">
        <f t="shared" si="192"/>
        <v>0</v>
      </c>
    </row>
    <row r="877" spans="2:24" ht="18.75">
      <c r="B877" s="175"/>
      <c r="C877" s="176">
        <v>5701</v>
      </c>
      <c r="D877" s="177" t="s">
        <v>1056</v>
      </c>
      <c r="E877" s="818"/>
      <c r="F877" s="477"/>
      <c r="G877" s="437"/>
      <c r="H877" s="437"/>
      <c r="I877" s="480">
        <f>F877+G877+H877</f>
        <v>0</v>
      </c>
      <c r="J877" s="244" t="str">
        <f t="shared" si="191"/>
        <v/>
      </c>
      <c r="K877" s="245"/>
      <c r="L877" s="438"/>
      <c r="M877" s="439"/>
      <c r="N877" s="331">
        <f>I877</f>
        <v>0</v>
      </c>
      <c r="O877" s="427">
        <f>L877+M877-N877</f>
        <v>0</v>
      </c>
      <c r="P877" s="245"/>
      <c r="Q877" s="438"/>
      <c r="R877" s="439"/>
      <c r="S877" s="432">
        <f>+IF(+(L877+M877)&gt;=I877,+M877,+(+I877-L877))</f>
        <v>0</v>
      </c>
      <c r="T877" s="316">
        <f>Q877+R877-S877</f>
        <v>0</v>
      </c>
      <c r="U877" s="439"/>
      <c r="V877" s="439"/>
      <c r="W877" s="254"/>
      <c r="X877" s="314">
        <f t="shared" si="192"/>
        <v>0</v>
      </c>
    </row>
    <row r="878" spans="2:24" ht="18.75">
      <c r="B878" s="175"/>
      <c r="C878" s="180">
        <v>5702</v>
      </c>
      <c r="D878" s="181" t="s">
        <v>1057</v>
      </c>
      <c r="E878" s="818"/>
      <c r="F878" s="477"/>
      <c r="G878" s="437"/>
      <c r="H878" s="437"/>
      <c r="I878" s="480">
        <f>F878+G878+H878</f>
        <v>0</v>
      </c>
      <c r="J878" s="244" t="str">
        <f t="shared" si="191"/>
        <v/>
      </c>
      <c r="K878" s="245"/>
      <c r="L878" s="438"/>
      <c r="M878" s="439"/>
      <c r="N878" s="331">
        <f>I878</f>
        <v>0</v>
      </c>
      <c r="O878" s="427">
        <f>L878+M878-N878</f>
        <v>0</v>
      </c>
      <c r="P878" s="245"/>
      <c r="Q878" s="438"/>
      <c r="R878" s="439"/>
      <c r="S878" s="432">
        <f>+IF(+(L878+M878)&gt;=I878,+M878,+(+I878-L878))</f>
        <v>0</v>
      </c>
      <c r="T878" s="316">
        <f>Q878+R878-S878</f>
        <v>0</v>
      </c>
      <c r="U878" s="439"/>
      <c r="V878" s="439"/>
      <c r="W878" s="254"/>
      <c r="X878" s="314">
        <f t="shared" si="192"/>
        <v>0</v>
      </c>
    </row>
    <row r="879" spans="2:24" ht="18.75">
      <c r="B879" s="136"/>
      <c r="C879" s="182">
        <v>4071</v>
      </c>
      <c r="D879" s="467" t="s">
        <v>1058</v>
      </c>
      <c r="E879" s="817"/>
      <c r="F879" s="458"/>
      <c r="G879" s="275"/>
      <c r="H879" s="275"/>
      <c r="I879" s="480">
        <f>F879+G879+H879</f>
        <v>0</v>
      </c>
      <c r="J879" s="244" t="str">
        <f t="shared" si="191"/>
        <v/>
      </c>
      <c r="K879" s="245"/>
      <c r="L879" s="826"/>
      <c r="M879" s="779"/>
      <c r="N879" s="779"/>
      <c r="O879" s="827"/>
      <c r="P879" s="245"/>
      <c r="Q879" s="775"/>
      <c r="R879" s="779"/>
      <c r="S879" s="779"/>
      <c r="T879" s="779"/>
      <c r="U879" s="779"/>
      <c r="V879" s="779"/>
      <c r="W879" s="824"/>
      <c r="X879" s="314">
        <f t="shared" si="192"/>
        <v>0</v>
      </c>
    </row>
    <row r="880" spans="2:24">
      <c r="B880" s="173"/>
      <c r="C880" s="183"/>
      <c r="D880" s="335"/>
      <c r="E880" s="819"/>
      <c r="F880" s="249"/>
      <c r="G880" s="249"/>
      <c r="H880" s="249"/>
      <c r="I880" s="250"/>
      <c r="J880" s="244" t="str">
        <f t="shared" si="191"/>
        <v/>
      </c>
      <c r="K880" s="245"/>
      <c r="L880" s="440"/>
      <c r="M880" s="441"/>
      <c r="N880" s="324"/>
      <c r="O880" s="325"/>
      <c r="P880" s="245"/>
      <c r="Q880" s="440"/>
      <c r="R880" s="441"/>
      <c r="S880" s="324"/>
      <c r="T880" s="324"/>
      <c r="U880" s="441"/>
      <c r="V880" s="324"/>
      <c r="W880" s="325"/>
      <c r="X880" s="325"/>
    </row>
    <row r="881" spans="2:24" ht="18.75">
      <c r="B881" s="812">
        <v>98</v>
      </c>
      <c r="C881" s="976" t="s">
        <v>1059</v>
      </c>
      <c r="D881" s="955"/>
      <c r="E881" s="800"/>
      <c r="F881" s="803"/>
      <c r="G881" s="804"/>
      <c r="H881" s="804"/>
      <c r="I881" s="805">
        <f>F881+G881+H881</f>
        <v>0</v>
      </c>
      <c r="J881" s="244" t="str">
        <f t="shared" si="191"/>
        <v/>
      </c>
      <c r="K881" s="245"/>
      <c r="L881" s="431"/>
      <c r="M881" s="255"/>
      <c r="N881" s="318">
        <f>I881</f>
        <v>0</v>
      </c>
      <c r="O881" s="427">
        <f>L881+M881-N881</f>
        <v>0</v>
      </c>
      <c r="P881" s="245"/>
      <c r="Q881" s="431"/>
      <c r="R881" s="255"/>
      <c r="S881" s="432">
        <f>+IF(+(L881+M881)&gt;=I881,+M881,+(+I881-L881))</f>
        <v>0</v>
      </c>
      <c r="T881" s="316">
        <f>Q881+R881-S881</f>
        <v>0</v>
      </c>
      <c r="U881" s="255"/>
      <c r="V881" s="255"/>
      <c r="W881" s="254"/>
      <c r="X881" s="314">
        <f>T881-U881-V881-W881</f>
        <v>0</v>
      </c>
    </row>
    <row r="882" spans="2:24">
      <c r="B882" s="184"/>
      <c r="C882" s="336" t="s">
        <v>1060</v>
      </c>
      <c r="D882" s="337"/>
      <c r="E882" s="398"/>
      <c r="F882" s="398"/>
      <c r="G882" s="398"/>
      <c r="H882" s="398"/>
      <c r="I882" s="338"/>
      <c r="J882" s="244" t="str">
        <f t="shared" si="191"/>
        <v/>
      </c>
      <c r="K882" s="245"/>
      <c r="L882" s="339"/>
      <c r="M882" s="340"/>
      <c r="N882" s="340"/>
      <c r="O882" s="341"/>
      <c r="P882" s="245"/>
      <c r="Q882" s="339"/>
      <c r="R882" s="340"/>
      <c r="S882" s="340"/>
      <c r="T882" s="340"/>
      <c r="U882" s="340"/>
      <c r="V882" s="340"/>
      <c r="W882" s="341"/>
      <c r="X882" s="341"/>
    </row>
    <row r="883" spans="2:24">
      <c r="B883" s="184"/>
      <c r="C883" s="342" t="s">
        <v>1061</v>
      </c>
      <c r="D883" s="335"/>
      <c r="E883" s="386"/>
      <c r="F883" s="386"/>
      <c r="G883" s="386"/>
      <c r="H883" s="386"/>
      <c r="I883" s="308"/>
      <c r="J883" s="244" t="str">
        <f t="shared" si="191"/>
        <v/>
      </c>
      <c r="K883" s="245"/>
      <c r="L883" s="343"/>
      <c r="M883" s="344"/>
      <c r="N883" s="344"/>
      <c r="O883" s="345"/>
      <c r="P883" s="245"/>
      <c r="Q883" s="343"/>
      <c r="R883" s="344"/>
      <c r="S883" s="344"/>
      <c r="T883" s="344"/>
      <c r="U883" s="344"/>
      <c r="V883" s="344"/>
      <c r="W883" s="345"/>
      <c r="X883" s="345"/>
    </row>
    <row r="884" spans="2:24">
      <c r="B884" s="185"/>
      <c r="C884" s="346" t="s">
        <v>1743</v>
      </c>
      <c r="D884" s="347"/>
      <c r="E884" s="399"/>
      <c r="F884" s="399"/>
      <c r="G884" s="399"/>
      <c r="H884" s="399"/>
      <c r="I884" s="310"/>
      <c r="J884" s="244" t="str">
        <f t="shared" si="191"/>
        <v/>
      </c>
      <c r="K884" s="245"/>
      <c r="L884" s="348"/>
      <c r="M884" s="349"/>
      <c r="N884" s="349"/>
      <c r="O884" s="350"/>
      <c r="P884" s="245"/>
      <c r="Q884" s="348"/>
      <c r="R884" s="349"/>
      <c r="S884" s="349"/>
      <c r="T884" s="349"/>
      <c r="U884" s="349"/>
      <c r="V884" s="349"/>
      <c r="W884" s="350"/>
      <c r="X884" s="350"/>
    </row>
    <row r="885" spans="2:24" ht="18.75">
      <c r="B885" s="719"/>
      <c r="C885" s="720" t="s">
        <v>1281</v>
      </c>
      <c r="D885" s="721" t="s">
        <v>1062</v>
      </c>
      <c r="E885" s="813"/>
      <c r="F885" s="813">
        <f>SUM(F769,F772,F778,F786,F787,F805,F809,F815,F818,F819,F820,F821,F822,F831,F838,F839,F840,F841,F848,F852,F853,F854,F855,F858,F859,F867,F870,F871,F876)+F881</f>
        <v>0</v>
      </c>
      <c r="G885" s="813">
        <f>SUM(G769,G772,G778,G786,G787,G805,G809,G815,G818,G819,G820,G821,G822,G831,G838,G839,G840,G841,G848,G852,G853,G854,G855,G858,G859,G867,G870,G871,G876)+G881</f>
        <v>399000</v>
      </c>
      <c r="H885" s="813">
        <f>SUM(H769,H772,H778,H786,H787,H805,H809,H815,H818,H819,H820,H821,H822,H831,H838,H839,H840,H841,H848,H852,H853,H854,H855,H858,H859,H867,H870,H871,H876)+H881</f>
        <v>0</v>
      </c>
      <c r="I885" s="813">
        <f>SUM(I769,I772,I778,I786,I787,I805,I809,I815,I818,I819,I820,I821,I822,I831,I838,I839,I840,I841,I848,I852,I853,I854,I855,I858,I859,I867,I870,I871,I876)+I881</f>
        <v>399000</v>
      </c>
      <c r="J885" s="244">
        <f t="shared" si="191"/>
        <v>1</v>
      </c>
      <c r="K885" s="442" t="str">
        <f>LEFT(C766,1)</f>
        <v>1</v>
      </c>
      <c r="L885" s="277">
        <f>SUM(L769,L772,L778,L786,L787,L805,L809,L815,L818,L819,L820,L821,L822,L831,L838,L839,L840,L841,L848,L852,L853,L854,L855,L858,L859,L867,L870,L871,L876)+L881</f>
        <v>0</v>
      </c>
      <c r="M885" s="277">
        <f>SUM(M769,M772,M778,M786,M787,M805,M809,M815,M818,M819,M820,M821,M822,M831,M838,M839,M840,M841,M848,M852,M853,M854,M855,M858,M859,M867,M870,M871,M876)+M881</f>
        <v>0</v>
      </c>
      <c r="N885" s="277">
        <f>SUM(N769,N772,N778,N786,N787,N805,N809,N815,N818,N819,N820,N821,N822,N831,N838,N839,N840,N841,N848,N852,N853,N854,N855,N858,N859,N867,N870,N871,N876)+N881</f>
        <v>399000</v>
      </c>
      <c r="O885" s="277">
        <f>SUM(O769,O772,O778,O786,O787,O805,O809,O815,O818,O819,O820,O821,O822,O831,O838,O839,O840,O841,O848,O852,O853,O854,O855,O858,O859,O867,O870,O871,O876)+O881</f>
        <v>-399000</v>
      </c>
      <c r="P885" s="223"/>
      <c r="Q885" s="277">
        <f t="shared" ref="Q885:W885" si="195">SUM(Q769,Q772,Q778,Q786,Q787,Q805,Q809,Q815,Q818,Q819,Q820,Q821,Q822,Q831,Q838,Q839,Q840,Q841,Q848,Q852,Q853,Q854,Q855,Q858,Q859,Q867,Q870,Q871,Q876)+Q881</f>
        <v>0</v>
      </c>
      <c r="R885" s="277">
        <f t="shared" si="195"/>
        <v>0</v>
      </c>
      <c r="S885" s="277">
        <f t="shared" si="195"/>
        <v>121000</v>
      </c>
      <c r="T885" s="277">
        <f t="shared" si="195"/>
        <v>-121000</v>
      </c>
      <c r="U885" s="277">
        <f t="shared" si="195"/>
        <v>0</v>
      </c>
      <c r="V885" s="277">
        <f t="shared" si="195"/>
        <v>0</v>
      </c>
      <c r="W885" s="277">
        <f t="shared" si="195"/>
        <v>0</v>
      </c>
      <c r="X885" s="314">
        <f>T885-U885-V885-W885</f>
        <v>-121000</v>
      </c>
    </row>
    <row r="886" spans="2:24">
      <c r="B886" s="664" t="s">
        <v>32</v>
      </c>
      <c r="C886" s="186"/>
      <c r="I886" s="220"/>
      <c r="J886" s="222">
        <f>J885</f>
        <v>1</v>
      </c>
      <c r="P886"/>
    </row>
    <row r="887" spans="2:24">
      <c r="B887" s="395"/>
      <c r="C887" s="395"/>
      <c r="D887" s="396"/>
      <c r="E887" s="395"/>
      <c r="F887" s="395"/>
      <c r="G887" s="395"/>
      <c r="H887" s="395"/>
      <c r="I887" s="397"/>
      <c r="J887" s="222">
        <f>J885</f>
        <v>1</v>
      </c>
      <c r="L887" s="395"/>
      <c r="M887" s="395"/>
      <c r="N887" s="397"/>
      <c r="O887" s="397"/>
      <c r="P887" s="397"/>
      <c r="Q887" s="395"/>
      <c r="R887" s="395"/>
      <c r="S887" s="397"/>
      <c r="T887" s="397"/>
      <c r="U887" s="395"/>
      <c r="V887" s="397"/>
      <c r="W887" s="397"/>
      <c r="X887" s="397"/>
    </row>
    <row r="888" spans="2:24" ht="18.75">
      <c r="B888" s="405"/>
      <c r="C888" s="405"/>
      <c r="D888" s="405"/>
      <c r="E888" s="405"/>
      <c r="F888" s="405"/>
      <c r="G888" s="405"/>
      <c r="H888" s="405"/>
      <c r="I888" s="488"/>
      <c r="J888" s="443">
        <f>(IF(E885&lt;&gt;0,$G$2,IF(I885&lt;&gt;0,$G$2,"")))</f>
        <v>0</v>
      </c>
    </row>
    <row r="889" spans="2:24" ht="18.75">
      <c r="B889" s="405"/>
      <c r="C889" s="405"/>
      <c r="D889" s="478"/>
      <c r="E889" s="405"/>
      <c r="F889" s="405"/>
      <c r="G889" s="405"/>
      <c r="H889" s="405"/>
      <c r="I889" s="488"/>
      <c r="J889" s="443" t="str">
        <f>(IF(E886&lt;&gt;0,$G$2,IF(I886&lt;&gt;0,$G$2,"")))</f>
        <v/>
      </c>
    </row>
    <row r="890" spans="2:24">
      <c r="E890" s="279"/>
      <c r="F890" s="279"/>
      <c r="G890" s="279"/>
      <c r="H890" s="279"/>
      <c r="I890" s="283"/>
      <c r="J890" s="222">
        <f>(IF($E1024&lt;&gt;0,$J$2,IF($I1024&lt;&gt;0,$J$2,"")))</f>
        <v>1</v>
      </c>
      <c r="L890" s="279"/>
      <c r="M890" s="279"/>
      <c r="N890" s="283"/>
      <c r="O890" s="283"/>
      <c r="P890" s="283"/>
      <c r="Q890" s="279"/>
      <c r="R890" s="279"/>
      <c r="S890" s="283"/>
      <c r="T890" s="283"/>
      <c r="U890" s="279"/>
      <c r="V890" s="283"/>
      <c r="W890" s="283"/>
    </row>
    <row r="891" spans="2:24">
      <c r="C891" s="228"/>
      <c r="D891" s="229"/>
      <c r="E891" s="279"/>
      <c r="F891" s="279"/>
      <c r="G891" s="279"/>
      <c r="H891" s="279"/>
      <c r="I891" s="283"/>
      <c r="J891" s="222">
        <f>(IF($E1024&lt;&gt;0,$J$2,IF($I1024&lt;&gt;0,$J$2,"")))</f>
        <v>1</v>
      </c>
      <c r="L891" s="279"/>
      <c r="M891" s="279"/>
      <c r="N891" s="283"/>
      <c r="O891" s="283"/>
      <c r="P891" s="283"/>
      <c r="Q891" s="279"/>
      <c r="R891" s="279"/>
      <c r="S891" s="283"/>
      <c r="T891" s="283"/>
      <c r="U891" s="279"/>
      <c r="V891" s="283"/>
      <c r="W891" s="283"/>
    </row>
    <row r="892" spans="2:24">
      <c r="B892" s="910" t="str">
        <f>$B$7</f>
        <v>БЮДЖЕТ - НАЧАЛЕН ПЛАН
ПО ПЪЛНА ЕДИННА БЮДЖЕТНА КЛАСИФИКАЦИЯ</v>
      </c>
      <c r="C892" s="911"/>
      <c r="D892" s="911"/>
      <c r="E892" s="279"/>
      <c r="F892" s="279"/>
      <c r="G892" s="279"/>
      <c r="H892" s="279"/>
      <c r="I892" s="283"/>
      <c r="J892" s="222">
        <f>(IF($E1024&lt;&gt;0,$J$2,IF($I1024&lt;&gt;0,$J$2,"")))</f>
        <v>1</v>
      </c>
      <c r="L892" s="279"/>
      <c r="M892" s="279"/>
      <c r="N892" s="283"/>
      <c r="O892" s="283"/>
      <c r="P892" s="283"/>
      <c r="Q892" s="279"/>
      <c r="R892" s="279"/>
      <c r="S892" s="283"/>
      <c r="T892" s="283"/>
      <c r="U892" s="279"/>
      <c r="V892" s="283"/>
      <c r="W892" s="283"/>
    </row>
    <row r="893" spans="2:24">
      <c r="C893" s="228"/>
      <c r="D893" s="229"/>
      <c r="E893" s="280" t="s">
        <v>1711</v>
      </c>
      <c r="F893" s="280" t="s">
        <v>1568</v>
      </c>
      <c r="G893" s="279"/>
      <c r="H893" s="279"/>
      <c r="I893" s="283"/>
      <c r="J893" s="222">
        <f>(IF($E1024&lt;&gt;0,$J$2,IF($I1024&lt;&gt;0,$J$2,"")))</f>
        <v>1</v>
      </c>
      <c r="L893" s="279"/>
      <c r="M893" s="279"/>
      <c r="N893" s="283"/>
      <c r="O893" s="283"/>
      <c r="P893" s="283"/>
      <c r="Q893" s="279"/>
      <c r="R893" s="279"/>
      <c r="S893" s="283"/>
      <c r="T893" s="283"/>
      <c r="U893" s="279"/>
      <c r="V893" s="283"/>
      <c r="W893" s="283"/>
    </row>
    <row r="894" spans="2:24" ht="18.75">
      <c r="B894" s="912" t="str">
        <f>$B$9</f>
        <v>Несебър</v>
      </c>
      <c r="C894" s="913"/>
      <c r="D894" s="914"/>
      <c r="E894" s="690">
        <f>$E$9</f>
        <v>43101</v>
      </c>
      <c r="F894" s="691">
        <f>$F$9</f>
        <v>43465</v>
      </c>
      <c r="G894" s="279"/>
      <c r="H894" s="279"/>
      <c r="I894" s="283"/>
      <c r="J894" s="222">
        <f>(IF($E1024&lt;&gt;0,$J$2,IF($I1024&lt;&gt;0,$J$2,"")))</f>
        <v>1</v>
      </c>
      <c r="L894" s="279"/>
      <c r="M894" s="279"/>
      <c r="N894" s="283"/>
      <c r="O894" s="283"/>
      <c r="P894" s="283"/>
      <c r="Q894" s="279"/>
      <c r="R894" s="279"/>
      <c r="S894" s="283"/>
      <c r="T894" s="283"/>
      <c r="U894" s="279"/>
      <c r="V894" s="283"/>
      <c r="W894" s="283"/>
    </row>
    <row r="895" spans="2:24">
      <c r="B895" s="231" t="str">
        <f>$B$10</f>
        <v>(наименование на разпоредителя с бюджет)</v>
      </c>
      <c r="E895" s="279"/>
      <c r="F895" s="281">
        <f>$F$10</f>
        <v>0</v>
      </c>
      <c r="G895" s="279"/>
      <c r="H895" s="279"/>
      <c r="I895" s="283"/>
      <c r="J895" s="222">
        <f>(IF($E1024&lt;&gt;0,$J$2,IF($I1024&lt;&gt;0,$J$2,"")))</f>
        <v>1</v>
      </c>
      <c r="L895" s="279"/>
      <c r="M895" s="279"/>
      <c r="N895" s="283"/>
      <c r="O895" s="283"/>
      <c r="P895" s="283"/>
      <c r="Q895" s="279"/>
      <c r="R895" s="279"/>
      <c r="S895" s="283"/>
      <c r="T895" s="283"/>
      <c r="U895" s="279"/>
      <c r="V895" s="283"/>
      <c r="W895" s="283"/>
    </row>
    <row r="896" spans="2:24">
      <c r="B896" s="231"/>
      <c r="E896" s="282"/>
      <c r="F896" s="279"/>
      <c r="G896" s="279"/>
      <c r="H896" s="279"/>
      <c r="I896" s="283"/>
      <c r="J896" s="222">
        <f>(IF($E1024&lt;&gt;0,$J$2,IF($I1024&lt;&gt;0,$J$2,"")))</f>
        <v>1</v>
      </c>
      <c r="L896" s="279"/>
      <c r="M896" s="279"/>
      <c r="N896" s="283"/>
      <c r="O896" s="283"/>
      <c r="P896" s="283"/>
      <c r="Q896" s="279"/>
      <c r="R896" s="279"/>
      <c r="S896" s="283"/>
      <c r="T896" s="283"/>
      <c r="U896" s="279"/>
      <c r="V896" s="283"/>
      <c r="W896" s="283"/>
    </row>
    <row r="897" spans="2:24" ht="19.5">
      <c r="B897" s="896" t="str">
        <f>$B$12</f>
        <v>Несебър</v>
      </c>
      <c r="C897" s="897"/>
      <c r="D897" s="898"/>
      <c r="E897" s="230" t="s">
        <v>1712</v>
      </c>
      <c r="F897" s="692" t="str">
        <f>$F$12</f>
        <v>5206</v>
      </c>
      <c r="G897" s="279"/>
      <c r="H897" s="279"/>
      <c r="I897" s="283"/>
      <c r="J897" s="222">
        <f>(IF($E1024&lt;&gt;0,$J$2,IF($I1024&lt;&gt;0,$J$2,"")))</f>
        <v>1</v>
      </c>
      <c r="L897" s="279"/>
      <c r="M897" s="279"/>
      <c r="N897" s="283"/>
      <c r="O897" s="283"/>
      <c r="P897" s="283"/>
      <c r="Q897" s="279"/>
      <c r="R897" s="279"/>
      <c r="S897" s="283"/>
      <c r="T897" s="283"/>
      <c r="U897" s="279"/>
      <c r="V897" s="283"/>
      <c r="W897" s="283"/>
    </row>
    <row r="898" spans="2:24">
      <c r="B898" s="693" t="str">
        <f>$B$13</f>
        <v>(наименование на първостепенния разпоредител с бюджет)</v>
      </c>
      <c r="E898" s="282" t="s">
        <v>1713</v>
      </c>
      <c r="F898" s="279"/>
      <c r="G898" s="279"/>
      <c r="H898" s="279"/>
      <c r="I898" s="283"/>
      <c r="J898" s="222">
        <f>(IF($E1024&lt;&gt;0,$J$2,IF($I1024&lt;&gt;0,$J$2,"")))</f>
        <v>1</v>
      </c>
      <c r="L898" s="279"/>
      <c r="M898" s="279"/>
      <c r="N898" s="283"/>
      <c r="O898" s="283"/>
      <c r="P898" s="283"/>
      <c r="Q898" s="279"/>
      <c r="R898" s="279"/>
      <c r="S898" s="283"/>
      <c r="T898" s="283"/>
      <c r="U898" s="279"/>
      <c r="V898" s="283"/>
      <c r="W898" s="283"/>
    </row>
    <row r="899" spans="2:24" ht="18.75">
      <c r="B899" s="231"/>
      <c r="D899" s="444"/>
      <c r="E899" s="278"/>
      <c r="F899" s="278"/>
      <c r="G899" s="278"/>
      <c r="H899" s="278"/>
      <c r="I899" s="386"/>
      <c r="J899" s="222">
        <f>(IF($E1024&lt;&gt;0,$J$2,IF($I1024&lt;&gt;0,$J$2,"")))</f>
        <v>1</v>
      </c>
      <c r="L899" s="279"/>
      <c r="M899" s="279"/>
      <c r="N899" s="283"/>
      <c r="O899" s="283"/>
      <c r="P899" s="283"/>
      <c r="Q899" s="279"/>
      <c r="R899" s="279"/>
      <c r="S899" s="283"/>
      <c r="T899" s="283"/>
      <c r="U899" s="279"/>
      <c r="V899" s="283"/>
      <c r="W899" s="283"/>
    </row>
    <row r="900" spans="2:24">
      <c r="C900" s="228"/>
      <c r="D900" s="229"/>
      <c r="E900" s="279"/>
      <c r="F900" s="282"/>
      <c r="G900" s="282"/>
      <c r="H900" s="282"/>
      <c r="I900" s="285" t="s">
        <v>1714</v>
      </c>
      <c r="J900" s="222">
        <f>(IF($E1024&lt;&gt;0,$J$2,IF($I1024&lt;&gt;0,$J$2,"")))</f>
        <v>1</v>
      </c>
      <c r="L900" s="284" t="s">
        <v>94</v>
      </c>
      <c r="M900" s="279"/>
      <c r="N900" s="283"/>
      <c r="O900" s="285" t="s">
        <v>1714</v>
      </c>
      <c r="P900" s="283"/>
      <c r="Q900" s="284" t="s">
        <v>95</v>
      </c>
      <c r="R900" s="279"/>
      <c r="S900" s="283"/>
      <c r="T900" s="285" t="s">
        <v>1714</v>
      </c>
      <c r="U900" s="279"/>
      <c r="V900" s="283"/>
      <c r="W900" s="285" t="s">
        <v>1714</v>
      </c>
    </row>
    <row r="901" spans="2:24" ht="18.75">
      <c r="B901" s="787"/>
      <c r="C901" s="788"/>
      <c r="D901" s="789" t="s">
        <v>1093</v>
      </c>
      <c r="E901" s="790"/>
      <c r="F901" s="968" t="s">
        <v>1504</v>
      </c>
      <c r="G901" s="969"/>
      <c r="H901" s="970"/>
      <c r="I901" s="971"/>
      <c r="J901" s="222">
        <f>(IF($E1024&lt;&gt;0,$J$2,IF($I1024&lt;&gt;0,$J$2,"")))</f>
        <v>1</v>
      </c>
      <c r="L901" s="925" t="s">
        <v>1800</v>
      </c>
      <c r="M901" s="925" t="s">
        <v>1801</v>
      </c>
      <c r="N901" s="918" t="s">
        <v>1802</v>
      </c>
      <c r="O901" s="918" t="s">
        <v>96</v>
      </c>
      <c r="P901" s="223"/>
      <c r="Q901" s="918" t="s">
        <v>1803</v>
      </c>
      <c r="R901" s="918" t="s">
        <v>1804</v>
      </c>
      <c r="S901" s="918" t="s">
        <v>1805</v>
      </c>
      <c r="T901" s="918" t="s">
        <v>97</v>
      </c>
      <c r="U901" s="412" t="s">
        <v>98</v>
      </c>
      <c r="V901" s="413"/>
      <c r="W901" s="414"/>
      <c r="X901" s="292"/>
    </row>
    <row r="902" spans="2:24" ht="31.5">
      <c r="B902" s="791" t="s">
        <v>1626</v>
      </c>
      <c r="C902" s="792" t="s">
        <v>1715</v>
      </c>
      <c r="D902" s="793" t="s">
        <v>1094</v>
      </c>
      <c r="E902" s="794"/>
      <c r="F902" s="717" t="s">
        <v>1505</v>
      </c>
      <c r="G902" s="717" t="s">
        <v>1506</v>
      </c>
      <c r="H902" s="717" t="s">
        <v>1503</v>
      </c>
      <c r="I902" s="717" t="s">
        <v>1087</v>
      </c>
      <c r="J902" s="222">
        <f>(IF($E1024&lt;&gt;0,$J$2,IF($I1024&lt;&gt;0,$J$2,"")))</f>
        <v>1</v>
      </c>
      <c r="L902" s="961"/>
      <c r="M902" s="967"/>
      <c r="N902" s="961"/>
      <c r="O902" s="967"/>
      <c r="P902" s="223"/>
      <c r="Q902" s="958"/>
      <c r="R902" s="958"/>
      <c r="S902" s="958"/>
      <c r="T902" s="958"/>
      <c r="U902" s="415">
        <v>2018</v>
      </c>
      <c r="V902" s="415">
        <v>2019</v>
      </c>
      <c r="W902" s="415" t="s">
        <v>1806</v>
      </c>
      <c r="X902" s="416" t="s">
        <v>99</v>
      </c>
    </row>
    <row r="903" spans="2:24" ht="18.75">
      <c r="B903" s="616"/>
      <c r="C903" s="400"/>
      <c r="D903" s="296" t="s">
        <v>1283</v>
      </c>
      <c r="E903" s="814"/>
      <c r="F903" s="297"/>
      <c r="G903" s="297"/>
      <c r="H903" s="297"/>
      <c r="I903" s="487"/>
      <c r="J903" s="222">
        <f>(IF($E1024&lt;&gt;0,$J$2,IF($I1024&lt;&gt;0,$J$2,"")))</f>
        <v>1</v>
      </c>
      <c r="L903" s="298" t="s">
        <v>100</v>
      </c>
      <c r="M903" s="298" t="s">
        <v>101</v>
      </c>
      <c r="N903" s="299" t="s">
        <v>102</v>
      </c>
      <c r="O903" s="299" t="s">
        <v>103</v>
      </c>
      <c r="P903" s="223"/>
      <c r="Q903" s="614" t="s">
        <v>104</v>
      </c>
      <c r="R903" s="614" t="s">
        <v>105</v>
      </c>
      <c r="S903" s="614" t="s">
        <v>106</v>
      </c>
      <c r="T903" s="614" t="s">
        <v>107</v>
      </c>
      <c r="U903" s="614" t="s">
        <v>1064</v>
      </c>
      <c r="V903" s="614" t="s">
        <v>1065</v>
      </c>
      <c r="W903" s="614" t="s">
        <v>1066</v>
      </c>
      <c r="X903" s="417" t="s">
        <v>1067</v>
      </c>
    </row>
    <row r="904" spans="2:24" ht="131.25">
      <c r="B904" s="237"/>
      <c r="C904" s="621" t="e">
        <f>VLOOKUP(D904,OP_LIST2,2,FALSE)</f>
        <v>#N/A</v>
      </c>
      <c r="D904" s="622" t="s">
        <v>976</v>
      </c>
      <c r="E904" s="815"/>
      <c r="F904" s="369"/>
      <c r="G904" s="369"/>
      <c r="H904" s="369"/>
      <c r="I904" s="304"/>
      <c r="J904" s="222">
        <f>(IF($E1024&lt;&gt;0,$J$2,IF($I1024&lt;&gt;0,$J$2,"")))</f>
        <v>1</v>
      </c>
      <c r="L904" s="418" t="s">
        <v>1068</v>
      </c>
      <c r="M904" s="418" t="s">
        <v>1068</v>
      </c>
      <c r="N904" s="418" t="s">
        <v>1069</v>
      </c>
      <c r="O904" s="418" t="s">
        <v>1070</v>
      </c>
      <c r="P904" s="223"/>
      <c r="Q904" s="418" t="s">
        <v>1068</v>
      </c>
      <c r="R904" s="418" t="s">
        <v>1068</v>
      </c>
      <c r="S904" s="418" t="s">
        <v>1095</v>
      </c>
      <c r="T904" s="418" t="s">
        <v>1072</v>
      </c>
      <c r="U904" s="418" t="s">
        <v>1068</v>
      </c>
      <c r="V904" s="418" t="s">
        <v>1068</v>
      </c>
      <c r="W904" s="418" t="s">
        <v>1068</v>
      </c>
      <c r="X904" s="307" t="s">
        <v>1073</v>
      </c>
    </row>
    <row r="905" spans="2:24" ht="18.75">
      <c r="B905" s="620"/>
      <c r="C905" s="623">
        <f>VLOOKUP(D906,EBK_DEIN2,2,FALSE)</f>
        <v>2239</v>
      </c>
      <c r="D905" s="615" t="s">
        <v>1483</v>
      </c>
      <c r="E905" s="816"/>
      <c r="F905" s="369"/>
      <c r="G905" s="369"/>
      <c r="H905" s="369"/>
      <c r="I905" s="304"/>
      <c r="J905" s="222">
        <f>(IF($E1024&lt;&gt;0,$J$2,IF($I1024&lt;&gt;0,$J$2,"")))</f>
        <v>1</v>
      </c>
      <c r="L905" s="419"/>
      <c r="M905" s="419"/>
      <c r="N905" s="345"/>
      <c r="O905" s="420"/>
      <c r="P905" s="223"/>
      <c r="Q905" s="419"/>
      <c r="R905" s="419"/>
      <c r="S905" s="345"/>
      <c r="T905" s="420"/>
      <c r="U905" s="419"/>
      <c r="V905" s="345"/>
      <c r="W905" s="420"/>
      <c r="X905" s="421"/>
    </row>
    <row r="906" spans="2:24" ht="18.75">
      <c r="B906" s="422"/>
      <c r="C906" s="239"/>
      <c r="D906" s="527" t="s">
        <v>725</v>
      </c>
      <c r="E906" s="816"/>
      <c r="F906" s="369"/>
      <c r="G906" s="369"/>
      <c r="H906" s="369"/>
      <c r="I906" s="304"/>
      <c r="J906" s="222">
        <f>(IF($E1024&lt;&gt;0,$J$2,IF($I1024&lt;&gt;0,$J$2,"")))</f>
        <v>1</v>
      </c>
      <c r="L906" s="419"/>
      <c r="M906" s="419"/>
      <c r="N906" s="345"/>
      <c r="O906" s="423">
        <f>SUMIF(O909:O910,"&lt;0")+SUMIF(O912:O916,"&lt;0")+SUMIF(O918:O925,"&lt;0")+SUMIF(O927:O943,"&lt;0")+SUMIF(O949:O953,"&lt;0")+SUMIF(O955:O960,"&lt;0")+SUMIF(O963:O969,"&lt;0")+SUMIF(O977:O978,"&lt;0")+SUMIF(O981:O986,"&lt;0")+SUMIF(O988:O993,"&lt;0")+SUMIF(O997,"&lt;0")+SUMIF(O999:O1005,"&lt;0")+SUMIF(O1007:O1009,"&lt;0")+SUMIF(O1011:O1014,"&lt;0")+SUMIF(O1016:O1017,"&lt;0")+SUMIF(O1020,"&lt;0")</f>
        <v>-793233</v>
      </c>
      <c r="P906" s="223"/>
      <c r="Q906" s="419"/>
      <c r="R906" s="419"/>
      <c r="S906" s="345"/>
      <c r="T906" s="423">
        <f>SUMIF(T909:T910,"&lt;0")+SUMIF(T912:T916,"&lt;0")+SUMIF(T918:T925,"&lt;0")+SUMIF(T927:T943,"&lt;0")+SUMIF(T949:T953,"&lt;0")+SUMIF(T955:T960,"&lt;0")+SUMIF(T963:T969,"&lt;0")+SUMIF(T977:T978,"&lt;0")+SUMIF(T981:T986,"&lt;0")+SUMIF(T988:T993,"&lt;0")+SUMIF(T997,"&lt;0")+SUMIF(T999:T1005,"&lt;0")+SUMIF(T1007:T1009,"&lt;0")+SUMIF(T1011:T1014,"&lt;0")+SUMIF(T1016:T1017,"&lt;0")+SUMIF(T1020,"&lt;0")</f>
        <v>-778483</v>
      </c>
      <c r="U906" s="419"/>
      <c r="V906" s="345"/>
      <c r="W906" s="420"/>
      <c r="X906" s="309"/>
    </row>
    <row r="907" spans="2:24" ht="18.75">
      <c r="B907" s="355"/>
      <c r="C907" s="239"/>
      <c r="D907" s="293" t="s">
        <v>1096</v>
      </c>
      <c r="E907" s="816"/>
      <c r="F907" s="369"/>
      <c r="G907" s="369"/>
      <c r="H907" s="369"/>
      <c r="I907" s="304"/>
      <c r="J907" s="222">
        <f>(IF($E1024&lt;&gt;0,$J$2,IF($I1024&lt;&gt;0,$J$2,"")))</f>
        <v>1</v>
      </c>
      <c r="L907" s="419"/>
      <c r="M907" s="419"/>
      <c r="N907" s="345"/>
      <c r="O907" s="420"/>
      <c r="P907" s="223"/>
      <c r="Q907" s="419"/>
      <c r="R907" s="419"/>
      <c r="S907" s="345"/>
      <c r="T907" s="420"/>
      <c r="U907" s="419"/>
      <c r="V907" s="345"/>
      <c r="W907" s="420"/>
      <c r="X907" s="311"/>
    </row>
    <row r="908" spans="2:24" ht="18.75">
      <c r="B908" s="795">
        <v>100</v>
      </c>
      <c r="C908" s="972" t="s">
        <v>1284</v>
      </c>
      <c r="D908" s="973"/>
      <c r="E908" s="796"/>
      <c r="F908" s="797">
        <f>SUM(F909:F910)</f>
        <v>0</v>
      </c>
      <c r="G908" s="798">
        <f>SUM(G909:G910)</f>
        <v>0</v>
      </c>
      <c r="H908" s="798">
        <f>SUM(H909:H910)</f>
        <v>0</v>
      </c>
      <c r="I908" s="798">
        <f>SUM(I909:I910)</f>
        <v>0</v>
      </c>
      <c r="J908" s="244" t="str">
        <f t="shared" ref="J908:J939" si="196">(IF($E908&lt;&gt;0,$J$2,IF($I908&lt;&gt;0,$J$2,"")))</f>
        <v/>
      </c>
      <c r="K908" s="245"/>
      <c r="L908" s="312">
        <f>SUM(L909:L910)</f>
        <v>0</v>
      </c>
      <c r="M908" s="313">
        <f>SUM(M909:M910)</f>
        <v>0</v>
      </c>
      <c r="N908" s="424">
        <f>SUM(N909:N910)</f>
        <v>0</v>
      </c>
      <c r="O908" s="425">
        <f>SUM(O909:O910)</f>
        <v>0</v>
      </c>
      <c r="P908" s="245"/>
      <c r="Q908" s="820"/>
      <c r="R908" s="821"/>
      <c r="S908" s="822"/>
      <c r="T908" s="821"/>
      <c r="U908" s="821"/>
      <c r="V908" s="821"/>
      <c r="W908" s="823"/>
      <c r="X908" s="314">
        <f t="shared" ref="X908:X939" si="197">T908-U908-V908-W908</f>
        <v>0</v>
      </c>
    </row>
    <row r="909" spans="2:24" ht="18.75">
      <c r="B909" s="140"/>
      <c r="C909" s="144">
        <v>101</v>
      </c>
      <c r="D909" s="138" t="s">
        <v>1285</v>
      </c>
      <c r="E909" s="817"/>
      <c r="F909" s="452"/>
      <c r="G909" s="246"/>
      <c r="H909" s="246"/>
      <c r="I909" s="480">
        <f>F909+G909+H909</f>
        <v>0</v>
      </c>
      <c r="J909" s="244" t="str">
        <f t="shared" si="196"/>
        <v/>
      </c>
      <c r="K909" s="245"/>
      <c r="L909" s="426"/>
      <c r="M909" s="253"/>
      <c r="N909" s="316">
        <f>I909</f>
        <v>0</v>
      </c>
      <c r="O909" s="427">
        <f>L909+M909-N909</f>
        <v>0</v>
      </c>
      <c r="P909" s="245"/>
      <c r="Q909" s="775"/>
      <c r="R909" s="779"/>
      <c r="S909" s="779"/>
      <c r="T909" s="779"/>
      <c r="U909" s="779"/>
      <c r="V909" s="779"/>
      <c r="W909" s="824"/>
      <c r="X909" s="314">
        <f t="shared" si="197"/>
        <v>0</v>
      </c>
    </row>
    <row r="910" spans="2:24" ht="18.75">
      <c r="B910" s="140"/>
      <c r="C910" s="137">
        <v>102</v>
      </c>
      <c r="D910" s="139" t="s">
        <v>1286</v>
      </c>
      <c r="E910" s="817"/>
      <c r="F910" s="452"/>
      <c r="G910" s="246"/>
      <c r="H910" s="246"/>
      <c r="I910" s="480">
        <f>F910+G910+H910</f>
        <v>0</v>
      </c>
      <c r="J910" s="244" t="str">
        <f t="shared" si="196"/>
        <v/>
      </c>
      <c r="K910" s="245"/>
      <c r="L910" s="426"/>
      <c r="M910" s="253"/>
      <c r="N910" s="316">
        <f>I910</f>
        <v>0</v>
      </c>
      <c r="O910" s="427">
        <f>L910+M910-N910</f>
        <v>0</v>
      </c>
      <c r="P910" s="245"/>
      <c r="Q910" s="775"/>
      <c r="R910" s="779"/>
      <c r="S910" s="779"/>
      <c r="T910" s="779"/>
      <c r="U910" s="779"/>
      <c r="V910" s="779"/>
      <c r="W910" s="824"/>
      <c r="X910" s="314">
        <f t="shared" si="197"/>
        <v>0</v>
      </c>
    </row>
    <row r="911" spans="2:24" ht="18.75">
      <c r="B911" s="799">
        <v>200</v>
      </c>
      <c r="C911" s="959" t="s">
        <v>1287</v>
      </c>
      <c r="D911" s="959"/>
      <c r="E911" s="800"/>
      <c r="F911" s="801">
        <f>SUM(F912:F916)</f>
        <v>3000</v>
      </c>
      <c r="G911" s="802">
        <f>SUM(G912:G916)</f>
        <v>0</v>
      </c>
      <c r="H911" s="802">
        <f>SUM(H912:H916)</f>
        <v>0</v>
      </c>
      <c r="I911" s="802">
        <f>SUM(I912:I916)</f>
        <v>3000</v>
      </c>
      <c r="J911" s="244">
        <f t="shared" si="196"/>
        <v>1</v>
      </c>
      <c r="K911" s="245"/>
      <c r="L911" s="317">
        <f>SUM(L912:L916)</f>
        <v>0</v>
      </c>
      <c r="M911" s="318">
        <f>SUM(M912:M916)</f>
        <v>0</v>
      </c>
      <c r="N911" s="428">
        <f>SUM(N912:N916)</f>
        <v>3000</v>
      </c>
      <c r="O911" s="429">
        <f>SUM(O912:O916)</f>
        <v>-3000</v>
      </c>
      <c r="P911" s="245"/>
      <c r="Q911" s="777"/>
      <c r="R911" s="778"/>
      <c r="S911" s="778"/>
      <c r="T911" s="778"/>
      <c r="U911" s="778"/>
      <c r="V911" s="778"/>
      <c r="W911" s="825"/>
      <c r="X911" s="314">
        <f t="shared" si="197"/>
        <v>0</v>
      </c>
    </row>
    <row r="912" spans="2:24" ht="18.75">
      <c r="B912" s="143"/>
      <c r="C912" s="144">
        <v>201</v>
      </c>
      <c r="D912" s="138" t="s">
        <v>1288</v>
      </c>
      <c r="E912" s="817"/>
      <c r="F912" s="452"/>
      <c r="G912" s="246"/>
      <c r="H912" s="246"/>
      <c r="I912" s="480">
        <f>F912+G912+H912</f>
        <v>0</v>
      </c>
      <c r="J912" s="244" t="str">
        <f t="shared" si="196"/>
        <v/>
      </c>
      <c r="K912" s="245"/>
      <c r="L912" s="426"/>
      <c r="M912" s="253"/>
      <c r="N912" s="316">
        <f>I912</f>
        <v>0</v>
      </c>
      <c r="O912" s="427">
        <f>L912+M912-N912</f>
        <v>0</v>
      </c>
      <c r="P912" s="245"/>
      <c r="Q912" s="775"/>
      <c r="R912" s="779"/>
      <c r="S912" s="779"/>
      <c r="T912" s="779"/>
      <c r="U912" s="779"/>
      <c r="V912" s="779"/>
      <c r="W912" s="824"/>
      <c r="X912" s="314">
        <f t="shared" si="197"/>
        <v>0</v>
      </c>
    </row>
    <row r="913" spans="2:24" ht="18.75">
      <c r="B913" s="136"/>
      <c r="C913" s="137">
        <v>202</v>
      </c>
      <c r="D913" s="145" t="s">
        <v>1289</v>
      </c>
      <c r="E913" s="817"/>
      <c r="F913" s="452">
        <v>3000</v>
      </c>
      <c r="G913" s="246"/>
      <c r="H913" s="246"/>
      <c r="I913" s="480">
        <f>F913+G913+H913</f>
        <v>3000</v>
      </c>
      <c r="J913" s="244">
        <f t="shared" si="196"/>
        <v>1</v>
      </c>
      <c r="K913" s="245"/>
      <c r="L913" s="426"/>
      <c r="M913" s="253"/>
      <c r="N913" s="316">
        <f>I913</f>
        <v>3000</v>
      </c>
      <c r="O913" s="427">
        <f>L913+M913-N913</f>
        <v>-3000</v>
      </c>
      <c r="P913" s="245"/>
      <c r="Q913" s="775"/>
      <c r="R913" s="779"/>
      <c r="S913" s="779"/>
      <c r="T913" s="779"/>
      <c r="U913" s="779"/>
      <c r="V913" s="779"/>
      <c r="W913" s="824"/>
      <c r="X913" s="314">
        <f t="shared" si="197"/>
        <v>0</v>
      </c>
    </row>
    <row r="914" spans="2:24" ht="31.5">
      <c r="B914" s="152"/>
      <c r="C914" s="137">
        <v>205</v>
      </c>
      <c r="D914" s="145" t="s">
        <v>933</v>
      </c>
      <c r="E914" s="817"/>
      <c r="F914" s="452"/>
      <c r="G914" s="246"/>
      <c r="H914" s="246"/>
      <c r="I914" s="480">
        <f>F914+G914+H914</f>
        <v>0</v>
      </c>
      <c r="J914" s="244" t="str">
        <f t="shared" si="196"/>
        <v/>
      </c>
      <c r="K914" s="245"/>
      <c r="L914" s="426"/>
      <c r="M914" s="253"/>
      <c r="N914" s="316">
        <f>I914</f>
        <v>0</v>
      </c>
      <c r="O914" s="427">
        <f>L914+M914-N914</f>
        <v>0</v>
      </c>
      <c r="P914" s="245"/>
      <c r="Q914" s="775"/>
      <c r="R914" s="779"/>
      <c r="S914" s="779"/>
      <c r="T914" s="779"/>
      <c r="U914" s="779"/>
      <c r="V914" s="779"/>
      <c r="W914" s="824"/>
      <c r="X914" s="314">
        <f t="shared" si="197"/>
        <v>0</v>
      </c>
    </row>
    <row r="915" spans="2:24" ht="18.75">
      <c r="B915" s="152"/>
      <c r="C915" s="137">
        <v>208</v>
      </c>
      <c r="D915" s="159" t="s">
        <v>934</v>
      </c>
      <c r="E915" s="817"/>
      <c r="F915" s="452"/>
      <c r="G915" s="246"/>
      <c r="H915" s="246"/>
      <c r="I915" s="480">
        <f>F915+G915+H915</f>
        <v>0</v>
      </c>
      <c r="J915" s="244" t="str">
        <f t="shared" si="196"/>
        <v/>
      </c>
      <c r="K915" s="245"/>
      <c r="L915" s="426"/>
      <c r="M915" s="253"/>
      <c r="N915" s="316">
        <f>I915</f>
        <v>0</v>
      </c>
      <c r="O915" s="427">
        <f>L915+M915-N915</f>
        <v>0</v>
      </c>
      <c r="P915" s="245"/>
      <c r="Q915" s="775"/>
      <c r="R915" s="779"/>
      <c r="S915" s="779"/>
      <c r="T915" s="779"/>
      <c r="U915" s="779"/>
      <c r="V915" s="779"/>
      <c r="W915" s="824"/>
      <c r="X915" s="314">
        <f t="shared" si="197"/>
        <v>0</v>
      </c>
    </row>
    <row r="916" spans="2:24" ht="18.75">
      <c r="B916" s="143"/>
      <c r="C916" s="142">
        <v>209</v>
      </c>
      <c r="D916" s="148" t="s">
        <v>935</v>
      </c>
      <c r="E916" s="817"/>
      <c r="F916" s="452"/>
      <c r="G916" s="246"/>
      <c r="H916" s="246"/>
      <c r="I916" s="480">
        <f>F916+G916+H916</f>
        <v>0</v>
      </c>
      <c r="J916" s="244" t="str">
        <f t="shared" si="196"/>
        <v/>
      </c>
      <c r="K916" s="245"/>
      <c r="L916" s="426"/>
      <c r="M916" s="253"/>
      <c r="N916" s="316">
        <f>I916</f>
        <v>0</v>
      </c>
      <c r="O916" s="427">
        <f>L916+M916-N916</f>
        <v>0</v>
      </c>
      <c r="P916" s="245"/>
      <c r="Q916" s="775"/>
      <c r="R916" s="779"/>
      <c r="S916" s="779"/>
      <c r="T916" s="779"/>
      <c r="U916" s="779"/>
      <c r="V916" s="779"/>
      <c r="W916" s="824"/>
      <c r="X916" s="314">
        <f t="shared" si="197"/>
        <v>0</v>
      </c>
    </row>
    <row r="917" spans="2:24" ht="18.75">
      <c r="B917" s="799">
        <v>500</v>
      </c>
      <c r="C917" s="960" t="s">
        <v>210</v>
      </c>
      <c r="D917" s="960"/>
      <c r="E917" s="800"/>
      <c r="F917" s="801">
        <f>SUM(F918:F924)</f>
        <v>550</v>
      </c>
      <c r="G917" s="802">
        <f>SUM(G918:G924)</f>
        <v>0</v>
      </c>
      <c r="H917" s="802">
        <f>SUM(H918:H924)</f>
        <v>0</v>
      </c>
      <c r="I917" s="802">
        <f>SUM(I918:I924)</f>
        <v>550</v>
      </c>
      <c r="J917" s="244">
        <f t="shared" si="196"/>
        <v>1</v>
      </c>
      <c r="K917" s="245"/>
      <c r="L917" s="317">
        <f>SUM(L918:L924)</f>
        <v>0</v>
      </c>
      <c r="M917" s="318">
        <f>SUM(M918:M924)</f>
        <v>0</v>
      </c>
      <c r="N917" s="428">
        <f>SUM(N918:N924)</f>
        <v>550</v>
      </c>
      <c r="O917" s="429">
        <f>SUM(O918:O924)</f>
        <v>-550</v>
      </c>
      <c r="P917" s="245"/>
      <c r="Q917" s="777"/>
      <c r="R917" s="778"/>
      <c r="S917" s="779"/>
      <c r="T917" s="778"/>
      <c r="U917" s="778"/>
      <c r="V917" s="778"/>
      <c r="W917" s="825"/>
      <c r="X917" s="314">
        <f t="shared" si="197"/>
        <v>0</v>
      </c>
    </row>
    <row r="918" spans="2:24" ht="18.75">
      <c r="B918" s="143"/>
      <c r="C918" s="160">
        <v>551</v>
      </c>
      <c r="D918" s="459" t="s">
        <v>211</v>
      </c>
      <c r="E918" s="817"/>
      <c r="F918" s="452">
        <v>300</v>
      </c>
      <c r="G918" s="246"/>
      <c r="H918" s="246"/>
      <c r="I918" s="480">
        <f t="shared" ref="I918:I925" si="198">F918+G918+H918</f>
        <v>300</v>
      </c>
      <c r="J918" s="244">
        <f t="shared" si="196"/>
        <v>1</v>
      </c>
      <c r="K918" s="245"/>
      <c r="L918" s="426"/>
      <c r="M918" s="253"/>
      <c r="N918" s="316">
        <f t="shared" ref="N918:N925" si="199">I918</f>
        <v>300</v>
      </c>
      <c r="O918" s="427">
        <f t="shared" ref="O918:O925" si="200">L918+M918-N918</f>
        <v>-300</v>
      </c>
      <c r="P918" s="245"/>
      <c r="Q918" s="775"/>
      <c r="R918" s="779"/>
      <c r="S918" s="779"/>
      <c r="T918" s="779"/>
      <c r="U918" s="779"/>
      <c r="V918" s="779"/>
      <c r="W918" s="824"/>
      <c r="X918" s="314">
        <f t="shared" si="197"/>
        <v>0</v>
      </c>
    </row>
    <row r="919" spans="2:24" ht="18.75">
      <c r="B919" s="143"/>
      <c r="C919" s="161">
        <v>552</v>
      </c>
      <c r="D919" s="460" t="s">
        <v>212</v>
      </c>
      <c r="E919" s="817"/>
      <c r="F919" s="452"/>
      <c r="G919" s="246"/>
      <c r="H919" s="246"/>
      <c r="I919" s="480">
        <f t="shared" si="198"/>
        <v>0</v>
      </c>
      <c r="J919" s="244" t="str">
        <f t="shared" si="196"/>
        <v/>
      </c>
      <c r="K919" s="245"/>
      <c r="L919" s="426"/>
      <c r="M919" s="253"/>
      <c r="N919" s="316">
        <f t="shared" si="199"/>
        <v>0</v>
      </c>
      <c r="O919" s="427">
        <f t="shared" si="200"/>
        <v>0</v>
      </c>
      <c r="P919" s="245"/>
      <c r="Q919" s="775"/>
      <c r="R919" s="779"/>
      <c r="S919" s="779"/>
      <c r="T919" s="779"/>
      <c r="U919" s="779"/>
      <c r="V919" s="779"/>
      <c r="W919" s="824"/>
      <c r="X919" s="314">
        <f t="shared" si="197"/>
        <v>0</v>
      </c>
    </row>
    <row r="920" spans="2:24" ht="18.75">
      <c r="B920" s="143"/>
      <c r="C920" s="161">
        <v>558</v>
      </c>
      <c r="D920" s="460" t="s">
        <v>1731</v>
      </c>
      <c r="E920" s="817"/>
      <c r="F920" s="452"/>
      <c r="G920" s="246"/>
      <c r="H920" s="246"/>
      <c r="I920" s="480">
        <f t="shared" si="198"/>
        <v>0</v>
      </c>
      <c r="J920" s="244" t="str">
        <f t="shared" si="196"/>
        <v/>
      </c>
      <c r="K920" s="245"/>
      <c r="L920" s="426"/>
      <c r="M920" s="253"/>
      <c r="N920" s="316">
        <f t="shared" si="199"/>
        <v>0</v>
      </c>
      <c r="O920" s="427">
        <f t="shared" si="200"/>
        <v>0</v>
      </c>
      <c r="P920" s="245"/>
      <c r="Q920" s="775"/>
      <c r="R920" s="779"/>
      <c r="S920" s="779"/>
      <c r="T920" s="779"/>
      <c r="U920" s="779"/>
      <c r="V920" s="779"/>
      <c r="W920" s="824"/>
      <c r="X920" s="314">
        <f t="shared" si="197"/>
        <v>0</v>
      </c>
    </row>
    <row r="921" spans="2:24" ht="18.75">
      <c r="B921" s="143"/>
      <c r="C921" s="161">
        <v>560</v>
      </c>
      <c r="D921" s="461" t="s">
        <v>213</v>
      </c>
      <c r="E921" s="817"/>
      <c r="F921" s="452">
        <v>150</v>
      </c>
      <c r="G921" s="246"/>
      <c r="H921" s="246"/>
      <c r="I921" s="480">
        <f t="shared" si="198"/>
        <v>150</v>
      </c>
      <c r="J921" s="244">
        <f t="shared" si="196"/>
        <v>1</v>
      </c>
      <c r="K921" s="245"/>
      <c r="L921" s="426"/>
      <c r="M921" s="253"/>
      <c r="N921" s="316">
        <f t="shared" si="199"/>
        <v>150</v>
      </c>
      <c r="O921" s="427">
        <f t="shared" si="200"/>
        <v>-150</v>
      </c>
      <c r="P921" s="245"/>
      <c r="Q921" s="775"/>
      <c r="R921" s="779"/>
      <c r="S921" s="779"/>
      <c r="T921" s="779"/>
      <c r="U921" s="779"/>
      <c r="V921" s="779"/>
      <c r="W921" s="824"/>
      <c r="X921" s="314">
        <f t="shared" si="197"/>
        <v>0</v>
      </c>
    </row>
    <row r="922" spans="2:24" ht="18.75">
      <c r="B922" s="143"/>
      <c r="C922" s="161">
        <v>580</v>
      </c>
      <c r="D922" s="460" t="s">
        <v>214</v>
      </c>
      <c r="E922" s="817"/>
      <c r="F922" s="452">
        <v>100</v>
      </c>
      <c r="G922" s="246"/>
      <c r="H922" s="246"/>
      <c r="I922" s="480">
        <f t="shared" si="198"/>
        <v>100</v>
      </c>
      <c r="J922" s="244">
        <f t="shared" si="196"/>
        <v>1</v>
      </c>
      <c r="K922" s="245"/>
      <c r="L922" s="426"/>
      <c r="M922" s="253"/>
      <c r="N922" s="316">
        <f t="shared" si="199"/>
        <v>100</v>
      </c>
      <c r="O922" s="427">
        <f t="shared" si="200"/>
        <v>-100</v>
      </c>
      <c r="P922" s="245"/>
      <c r="Q922" s="775"/>
      <c r="R922" s="779"/>
      <c r="S922" s="779"/>
      <c r="T922" s="779"/>
      <c r="U922" s="779"/>
      <c r="V922" s="779"/>
      <c r="W922" s="824"/>
      <c r="X922" s="314">
        <f t="shared" si="197"/>
        <v>0</v>
      </c>
    </row>
    <row r="923" spans="2:24" ht="18.75">
      <c r="B923" s="143"/>
      <c r="C923" s="161">
        <v>588</v>
      </c>
      <c r="D923" s="460" t="s">
        <v>1736</v>
      </c>
      <c r="E923" s="817"/>
      <c r="F923" s="452"/>
      <c r="G923" s="246"/>
      <c r="H923" s="246"/>
      <c r="I923" s="480">
        <f t="shared" si="198"/>
        <v>0</v>
      </c>
      <c r="J923" s="244" t="str">
        <f t="shared" si="196"/>
        <v/>
      </c>
      <c r="K923" s="245"/>
      <c r="L923" s="426"/>
      <c r="M923" s="253"/>
      <c r="N923" s="316">
        <f t="shared" si="199"/>
        <v>0</v>
      </c>
      <c r="O923" s="427">
        <f t="shared" si="200"/>
        <v>0</v>
      </c>
      <c r="P923" s="245"/>
      <c r="Q923" s="775"/>
      <c r="R923" s="779"/>
      <c r="S923" s="779"/>
      <c r="T923" s="779"/>
      <c r="U923" s="779"/>
      <c r="V923" s="779"/>
      <c r="W923" s="824"/>
      <c r="X923" s="314">
        <f t="shared" si="197"/>
        <v>0</v>
      </c>
    </row>
    <row r="924" spans="2:24" ht="31.5">
      <c r="B924" s="143"/>
      <c r="C924" s="162">
        <v>590</v>
      </c>
      <c r="D924" s="462" t="s">
        <v>215</v>
      </c>
      <c r="E924" s="817"/>
      <c r="F924" s="452"/>
      <c r="G924" s="246"/>
      <c r="H924" s="246"/>
      <c r="I924" s="480">
        <f t="shared" si="198"/>
        <v>0</v>
      </c>
      <c r="J924" s="244" t="str">
        <f t="shared" si="196"/>
        <v/>
      </c>
      <c r="K924" s="245"/>
      <c r="L924" s="426"/>
      <c r="M924" s="253"/>
      <c r="N924" s="316">
        <f t="shared" si="199"/>
        <v>0</v>
      </c>
      <c r="O924" s="427">
        <f t="shared" si="200"/>
        <v>0</v>
      </c>
      <c r="P924" s="245"/>
      <c r="Q924" s="775"/>
      <c r="R924" s="779"/>
      <c r="S924" s="779"/>
      <c r="T924" s="779"/>
      <c r="U924" s="779"/>
      <c r="V924" s="779"/>
      <c r="W924" s="824"/>
      <c r="X924" s="314">
        <f t="shared" si="197"/>
        <v>0</v>
      </c>
    </row>
    <row r="925" spans="2:24" ht="18.75">
      <c r="B925" s="799">
        <v>800</v>
      </c>
      <c r="C925" s="960" t="s">
        <v>1097</v>
      </c>
      <c r="D925" s="960"/>
      <c r="E925" s="800"/>
      <c r="F925" s="803"/>
      <c r="G925" s="804"/>
      <c r="H925" s="804"/>
      <c r="I925" s="805">
        <f t="shared" si="198"/>
        <v>0</v>
      </c>
      <c r="J925" s="244" t="str">
        <f t="shared" si="196"/>
        <v/>
      </c>
      <c r="K925" s="245"/>
      <c r="L925" s="431"/>
      <c r="M925" s="255"/>
      <c r="N925" s="316">
        <f t="shared" si="199"/>
        <v>0</v>
      </c>
      <c r="O925" s="427">
        <f t="shared" si="200"/>
        <v>0</v>
      </c>
      <c r="P925" s="245"/>
      <c r="Q925" s="777"/>
      <c r="R925" s="778"/>
      <c r="S925" s="779"/>
      <c r="T925" s="779"/>
      <c r="U925" s="778"/>
      <c r="V925" s="779"/>
      <c r="W925" s="824"/>
      <c r="X925" s="314">
        <f t="shared" si="197"/>
        <v>0</v>
      </c>
    </row>
    <row r="926" spans="2:24" ht="18.75">
      <c r="B926" s="799">
        <v>1000</v>
      </c>
      <c r="C926" s="956" t="s">
        <v>217</v>
      </c>
      <c r="D926" s="956"/>
      <c r="E926" s="800"/>
      <c r="F926" s="801">
        <f>SUM(F927:F943)</f>
        <v>25183</v>
      </c>
      <c r="G926" s="802">
        <f>SUM(G927:G943)</f>
        <v>731000</v>
      </c>
      <c r="H926" s="802">
        <f>SUM(H927:H943)</f>
        <v>0</v>
      </c>
      <c r="I926" s="802">
        <f>SUM(I927:I943)</f>
        <v>756183</v>
      </c>
      <c r="J926" s="244">
        <f t="shared" si="196"/>
        <v>1</v>
      </c>
      <c r="K926" s="245"/>
      <c r="L926" s="317">
        <f>SUM(L927:L943)</f>
        <v>0</v>
      </c>
      <c r="M926" s="318">
        <f>SUM(M927:M943)</f>
        <v>0</v>
      </c>
      <c r="N926" s="428">
        <f>SUM(N927:N943)</f>
        <v>756183</v>
      </c>
      <c r="O926" s="429">
        <f>SUM(O927:O943)</f>
        <v>-756183</v>
      </c>
      <c r="P926" s="245"/>
      <c r="Q926" s="317">
        <f t="shared" ref="Q926:W926" si="201">SUM(Q927:Q943)</f>
        <v>0</v>
      </c>
      <c r="R926" s="318">
        <f t="shared" si="201"/>
        <v>0</v>
      </c>
      <c r="S926" s="318">
        <f t="shared" si="201"/>
        <v>744983</v>
      </c>
      <c r="T926" s="318">
        <f t="shared" si="201"/>
        <v>-744983</v>
      </c>
      <c r="U926" s="318">
        <f t="shared" si="201"/>
        <v>0</v>
      </c>
      <c r="V926" s="318">
        <f t="shared" si="201"/>
        <v>0</v>
      </c>
      <c r="W926" s="429">
        <f t="shared" si="201"/>
        <v>0</v>
      </c>
      <c r="X926" s="314">
        <f t="shared" si="197"/>
        <v>-744983</v>
      </c>
    </row>
    <row r="927" spans="2:24" ht="18.75">
      <c r="B927" s="136"/>
      <c r="C927" s="144">
        <v>1011</v>
      </c>
      <c r="D927" s="163" t="s">
        <v>218</v>
      </c>
      <c r="E927" s="817"/>
      <c r="F927" s="452"/>
      <c r="G927" s="246"/>
      <c r="H927" s="246"/>
      <c r="I927" s="480">
        <f t="shared" ref="I927:I943" si="202">F927+G927+H927</f>
        <v>0</v>
      </c>
      <c r="J927" s="244" t="str">
        <f t="shared" si="196"/>
        <v/>
      </c>
      <c r="K927" s="245"/>
      <c r="L927" s="426"/>
      <c r="M927" s="253"/>
      <c r="N927" s="316">
        <f t="shared" ref="N927:N943" si="203">I927</f>
        <v>0</v>
      </c>
      <c r="O927" s="427">
        <f t="shared" ref="O927:O943" si="204">L927+M927-N927</f>
        <v>0</v>
      </c>
      <c r="P927" s="245"/>
      <c r="Q927" s="426"/>
      <c r="R927" s="253"/>
      <c r="S927" s="432">
        <f t="shared" ref="S927:S934" si="205">+IF(+(L927+M927)&gt;=I927,+M927,+(+I927-L927))</f>
        <v>0</v>
      </c>
      <c r="T927" s="316">
        <f t="shared" ref="T927:T934" si="206">Q927+R927-S927</f>
        <v>0</v>
      </c>
      <c r="U927" s="253"/>
      <c r="V927" s="253"/>
      <c r="W927" s="254"/>
      <c r="X927" s="314">
        <f t="shared" si="197"/>
        <v>0</v>
      </c>
    </row>
    <row r="928" spans="2:24" ht="18.75">
      <c r="B928" s="136"/>
      <c r="C928" s="137">
        <v>1012</v>
      </c>
      <c r="D928" s="145" t="s">
        <v>219</v>
      </c>
      <c r="E928" s="817"/>
      <c r="F928" s="452"/>
      <c r="G928" s="246"/>
      <c r="H928" s="246"/>
      <c r="I928" s="480">
        <f t="shared" si="202"/>
        <v>0</v>
      </c>
      <c r="J928" s="244" t="str">
        <f t="shared" si="196"/>
        <v/>
      </c>
      <c r="K928" s="245"/>
      <c r="L928" s="426"/>
      <c r="M928" s="253"/>
      <c r="N928" s="316">
        <f t="shared" si="203"/>
        <v>0</v>
      </c>
      <c r="O928" s="427">
        <f t="shared" si="204"/>
        <v>0</v>
      </c>
      <c r="P928" s="245"/>
      <c r="Q928" s="426"/>
      <c r="R928" s="253"/>
      <c r="S928" s="432">
        <f t="shared" si="205"/>
        <v>0</v>
      </c>
      <c r="T928" s="316">
        <f t="shared" si="206"/>
        <v>0</v>
      </c>
      <c r="U928" s="253"/>
      <c r="V928" s="253"/>
      <c r="W928" s="254"/>
      <c r="X928" s="314">
        <f t="shared" si="197"/>
        <v>0</v>
      </c>
    </row>
    <row r="929" spans="2:24" ht="18.75">
      <c r="B929" s="136"/>
      <c r="C929" s="137">
        <v>1013</v>
      </c>
      <c r="D929" s="145" t="s">
        <v>220</v>
      </c>
      <c r="E929" s="817"/>
      <c r="F929" s="452"/>
      <c r="G929" s="246"/>
      <c r="H929" s="246"/>
      <c r="I929" s="480">
        <f t="shared" si="202"/>
        <v>0</v>
      </c>
      <c r="J929" s="244" t="str">
        <f t="shared" si="196"/>
        <v/>
      </c>
      <c r="K929" s="245"/>
      <c r="L929" s="426"/>
      <c r="M929" s="253"/>
      <c r="N929" s="316">
        <f t="shared" si="203"/>
        <v>0</v>
      </c>
      <c r="O929" s="427">
        <f t="shared" si="204"/>
        <v>0</v>
      </c>
      <c r="P929" s="245"/>
      <c r="Q929" s="426"/>
      <c r="R929" s="253"/>
      <c r="S929" s="432">
        <f t="shared" si="205"/>
        <v>0</v>
      </c>
      <c r="T929" s="316">
        <f t="shared" si="206"/>
        <v>0</v>
      </c>
      <c r="U929" s="253"/>
      <c r="V929" s="253"/>
      <c r="W929" s="254"/>
      <c r="X929" s="314">
        <f t="shared" si="197"/>
        <v>0</v>
      </c>
    </row>
    <row r="930" spans="2:24" ht="18.75">
      <c r="B930" s="136"/>
      <c r="C930" s="137">
        <v>1014</v>
      </c>
      <c r="D930" s="145" t="s">
        <v>221</v>
      </c>
      <c r="E930" s="817"/>
      <c r="F930" s="452">
        <v>6460</v>
      </c>
      <c r="G930" s="246"/>
      <c r="H930" s="246"/>
      <c r="I930" s="480">
        <f t="shared" si="202"/>
        <v>6460</v>
      </c>
      <c r="J930" s="244">
        <f t="shared" si="196"/>
        <v>1</v>
      </c>
      <c r="K930" s="245"/>
      <c r="L930" s="426"/>
      <c r="M930" s="253"/>
      <c r="N930" s="316">
        <f t="shared" si="203"/>
        <v>6460</v>
      </c>
      <c r="O930" s="427">
        <f t="shared" si="204"/>
        <v>-6460</v>
      </c>
      <c r="P930" s="245"/>
      <c r="Q930" s="426"/>
      <c r="R930" s="253"/>
      <c r="S930" s="432">
        <f t="shared" si="205"/>
        <v>6460</v>
      </c>
      <c r="T930" s="316">
        <f t="shared" si="206"/>
        <v>-6460</v>
      </c>
      <c r="U930" s="253"/>
      <c r="V930" s="253"/>
      <c r="W930" s="254"/>
      <c r="X930" s="314">
        <f t="shared" si="197"/>
        <v>-6460</v>
      </c>
    </row>
    <row r="931" spans="2:24" ht="18.75">
      <c r="B931" s="136"/>
      <c r="C931" s="137">
        <v>1015</v>
      </c>
      <c r="D931" s="145" t="s">
        <v>222</v>
      </c>
      <c r="E931" s="817"/>
      <c r="F931" s="452">
        <v>2000</v>
      </c>
      <c r="G931" s="246">
        <v>41000</v>
      </c>
      <c r="H931" s="246"/>
      <c r="I931" s="480">
        <f t="shared" si="202"/>
        <v>43000</v>
      </c>
      <c r="J931" s="244">
        <f t="shared" si="196"/>
        <v>1</v>
      </c>
      <c r="K931" s="245"/>
      <c r="L931" s="426"/>
      <c r="M931" s="253"/>
      <c r="N931" s="316">
        <f t="shared" si="203"/>
        <v>43000</v>
      </c>
      <c r="O931" s="427">
        <f t="shared" si="204"/>
        <v>-43000</v>
      </c>
      <c r="P931" s="245"/>
      <c r="Q931" s="426"/>
      <c r="R931" s="253"/>
      <c r="S931" s="432">
        <f t="shared" si="205"/>
        <v>43000</v>
      </c>
      <c r="T931" s="316">
        <f t="shared" si="206"/>
        <v>-43000</v>
      </c>
      <c r="U931" s="253"/>
      <c r="V931" s="253"/>
      <c r="W931" s="254"/>
      <c r="X931" s="314">
        <f t="shared" si="197"/>
        <v>-43000</v>
      </c>
    </row>
    <row r="932" spans="2:24" ht="18.75">
      <c r="B932" s="136"/>
      <c r="C932" s="137">
        <v>1016</v>
      </c>
      <c r="D932" s="145" t="s">
        <v>223</v>
      </c>
      <c r="E932" s="817"/>
      <c r="F932" s="452">
        <v>500</v>
      </c>
      <c r="G932" s="246">
        <v>85000</v>
      </c>
      <c r="H932" s="246"/>
      <c r="I932" s="480">
        <f t="shared" si="202"/>
        <v>85500</v>
      </c>
      <c r="J932" s="244">
        <f t="shared" si="196"/>
        <v>1</v>
      </c>
      <c r="K932" s="245"/>
      <c r="L932" s="426"/>
      <c r="M932" s="253"/>
      <c r="N932" s="316">
        <f t="shared" si="203"/>
        <v>85500</v>
      </c>
      <c r="O932" s="427">
        <f t="shared" si="204"/>
        <v>-85500</v>
      </c>
      <c r="P932" s="245"/>
      <c r="Q932" s="426"/>
      <c r="R932" s="253"/>
      <c r="S932" s="432">
        <f t="shared" si="205"/>
        <v>85500</v>
      </c>
      <c r="T932" s="316">
        <f t="shared" si="206"/>
        <v>-85500</v>
      </c>
      <c r="U932" s="253"/>
      <c r="V932" s="253"/>
      <c r="W932" s="254"/>
      <c r="X932" s="314">
        <f t="shared" si="197"/>
        <v>-85500</v>
      </c>
    </row>
    <row r="933" spans="2:24" ht="18.75">
      <c r="B933" s="140"/>
      <c r="C933" s="164">
        <v>1020</v>
      </c>
      <c r="D933" s="165" t="s">
        <v>224</v>
      </c>
      <c r="E933" s="817"/>
      <c r="F933" s="452">
        <v>5023</v>
      </c>
      <c r="G933" s="246">
        <v>605000</v>
      </c>
      <c r="H933" s="246"/>
      <c r="I933" s="480">
        <f t="shared" si="202"/>
        <v>610023</v>
      </c>
      <c r="J933" s="244">
        <f t="shared" si="196"/>
        <v>1</v>
      </c>
      <c r="K933" s="245"/>
      <c r="L933" s="426"/>
      <c r="M933" s="253"/>
      <c r="N933" s="316">
        <f t="shared" si="203"/>
        <v>610023</v>
      </c>
      <c r="O933" s="427">
        <f t="shared" si="204"/>
        <v>-610023</v>
      </c>
      <c r="P933" s="245"/>
      <c r="Q933" s="426"/>
      <c r="R933" s="253"/>
      <c r="S933" s="432">
        <f t="shared" si="205"/>
        <v>610023</v>
      </c>
      <c r="T933" s="316">
        <f t="shared" si="206"/>
        <v>-610023</v>
      </c>
      <c r="U933" s="253"/>
      <c r="V933" s="253"/>
      <c r="W933" s="254"/>
      <c r="X933" s="314">
        <f t="shared" si="197"/>
        <v>-610023</v>
      </c>
    </row>
    <row r="934" spans="2:24" ht="18.75">
      <c r="B934" s="136"/>
      <c r="C934" s="137">
        <v>1030</v>
      </c>
      <c r="D934" s="145" t="s">
        <v>225</v>
      </c>
      <c r="E934" s="817"/>
      <c r="F934" s="452"/>
      <c r="G934" s="246"/>
      <c r="H934" s="246"/>
      <c r="I934" s="480">
        <f t="shared" si="202"/>
        <v>0</v>
      </c>
      <c r="J934" s="244" t="str">
        <f t="shared" si="196"/>
        <v/>
      </c>
      <c r="K934" s="245"/>
      <c r="L934" s="426"/>
      <c r="M934" s="253"/>
      <c r="N934" s="316">
        <f t="shared" si="203"/>
        <v>0</v>
      </c>
      <c r="O934" s="427">
        <f t="shared" si="204"/>
        <v>0</v>
      </c>
      <c r="P934" s="245"/>
      <c r="Q934" s="426"/>
      <c r="R934" s="253"/>
      <c r="S934" s="432">
        <f t="shared" si="205"/>
        <v>0</v>
      </c>
      <c r="T934" s="316">
        <f t="shared" si="206"/>
        <v>0</v>
      </c>
      <c r="U934" s="253"/>
      <c r="V934" s="253"/>
      <c r="W934" s="254"/>
      <c r="X934" s="314">
        <f t="shared" si="197"/>
        <v>0</v>
      </c>
    </row>
    <row r="935" spans="2:24" ht="18.75">
      <c r="B935" s="136"/>
      <c r="C935" s="164">
        <v>1051</v>
      </c>
      <c r="D935" s="167" t="s">
        <v>226</v>
      </c>
      <c r="E935" s="817"/>
      <c r="F935" s="452">
        <v>6200</v>
      </c>
      <c r="G935" s="246"/>
      <c r="H935" s="246"/>
      <c r="I935" s="480">
        <f t="shared" si="202"/>
        <v>6200</v>
      </c>
      <c r="J935" s="244">
        <f t="shared" si="196"/>
        <v>1</v>
      </c>
      <c r="K935" s="245"/>
      <c r="L935" s="426"/>
      <c r="M935" s="253"/>
      <c r="N935" s="316">
        <f t="shared" si="203"/>
        <v>6200</v>
      </c>
      <c r="O935" s="427">
        <f t="shared" si="204"/>
        <v>-6200</v>
      </c>
      <c r="P935" s="245"/>
      <c r="Q935" s="775"/>
      <c r="R935" s="779"/>
      <c r="S935" s="779"/>
      <c r="T935" s="779"/>
      <c r="U935" s="779"/>
      <c r="V935" s="779"/>
      <c r="W935" s="824"/>
      <c r="X935" s="314">
        <f t="shared" si="197"/>
        <v>0</v>
      </c>
    </row>
    <row r="936" spans="2:24" ht="18.75">
      <c r="B936" s="136"/>
      <c r="C936" s="137">
        <v>1052</v>
      </c>
      <c r="D936" s="145" t="s">
        <v>227</v>
      </c>
      <c r="E936" s="817"/>
      <c r="F936" s="452">
        <v>5000</v>
      </c>
      <c r="G936" s="246"/>
      <c r="H936" s="246"/>
      <c r="I936" s="480">
        <f t="shared" si="202"/>
        <v>5000</v>
      </c>
      <c r="J936" s="244">
        <f t="shared" si="196"/>
        <v>1</v>
      </c>
      <c r="K936" s="245"/>
      <c r="L936" s="426"/>
      <c r="M936" s="253"/>
      <c r="N936" s="316">
        <f t="shared" si="203"/>
        <v>5000</v>
      </c>
      <c r="O936" s="427">
        <f t="shared" si="204"/>
        <v>-5000</v>
      </c>
      <c r="P936" s="245"/>
      <c r="Q936" s="775"/>
      <c r="R936" s="779"/>
      <c r="S936" s="779"/>
      <c r="T936" s="779"/>
      <c r="U936" s="779"/>
      <c r="V936" s="779"/>
      <c r="W936" s="824"/>
      <c r="X936" s="314">
        <f t="shared" si="197"/>
        <v>0</v>
      </c>
    </row>
    <row r="937" spans="2:24" ht="18.75">
      <c r="B937" s="136"/>
      <c r="C937" s="168">
        <v>1053</v>
      </c>
      <c r="D937" s="169" t="s">
        <v>1737</v>
      </c>
      <c r="E937" s="817"/>
      <c r="F937" s="452"/>
      <c r="G937" s="246"/>
      <c r="H937" s="246"/>
      <c r="I937" s="480">
        <f t="shared" si="202"/>
        <v>0</v>
      </c>
      <c r="J937" s="244" t="str">
        <f t="shared" si="196"/>
        <v/>
      </c>
      <c r="K937" s="245"/>
      <c r="L937" s="426"/>
      <c r="M937" s="253"/>
      <c r="N937" s="316">
        <f t="shared" si="203"/>
        <v>0</v>
      </c>
      <c r="O937" s="427">
        <f t="shared" si="204"/>
        <v>0</v>
      </c>
      <c r="P937" s="245"/>
      <c r="Q937" s="775"/>
      <c r="R937" s="779"/>
      <c r="S937" s="779"/>
      <c r="T937" s="779"/>
      <c r="U937" s="779"/>
      <c r="V937" s="779"/>
      <c r="W937" s="824"/>
      <c r="X937" s="314">
        <f t="shared" si="197"/>
        <v>0</v>
      </c>
    </row>
    <row r="938" spans="2:24" ht="18.75">
      <c r="B938" s="136"/>
      <c r="C938" s="137">
        <v>1062</v>
      </c>
      <c r="D938" s="139" t="s">
        <v>228</v>
      </c>
      <c r="E938" s="817"/>
      <c r="F938" s="452"/>
      <c r="G938" s="246"/>
      <c r="H938" s="246"/>
      <c r="I938" s="480">
        <f t="shared" si="202"/>
        <v>0</v>
      </c>
      <c r="J938" s="244" t="str">
        <f t="shared" si="196"/>
        <v/>
      </c>
      <c r="K938" s="245"/>
      <c r="L938" s="426"/>
      <c r="M938" s="253"/>
      <c r="N938" s="316">
        <f t="shared" si="203"/>
        <v>0</v>
      </c>
      <c r="O938" s="427">
        <f t="shared" si="204"/>
        <v>0</v>
      </c>
      <c r="P938" s="245"/>
      <c r="Q938" s="426"/>
      <c r="R938" s="253"/>
      <c r="S938" s="432">
        <f>+IF(+(L938+M938)&gt;=I938,+M938,+(+I938-L938))</f>
        <v>0</v>
      </c>
      <c r="T938" s="316">
        <f>Q938+R938-S938</f>
        <v>0</v>
      </c>
      <c r="U938" s="253"/>
      <c r="V938" s="253"/>
      <c r="W938" s="254"/>
      <c r="X938" s="314">
        <f t="shared" si="197"/>
        <v>0</v>
      </c>
    </row>
    <row r="939" spans="2:24" ht="18.75">
      <c r="B939" s="136"/>
      <c r="C939" s="137">
        <v>1063</v>
      </c>
      <c r="D939" s="139" t="s">
        <v>229</v>
      </c>
      <c r="E939" s="817"/>
      <c r="F939" s="452"/>
      <c r="G939" s="246"/>
      <c r="H939" s="246"/>
      <c r="I939" s="480">
        <f t="shared" si="202"/>
        <v>0</v>
      </c>
      <c r="J939" s="244" t="str">
        <f t="shared" si="196"/>
        <v/>
      </c>
      <c r="K939" s="245"/>
      <c r="L939" s="426"/>
      <c r="M939" s="253"/>
      <c r="N939" s="316">
        <f t="shared" si="203"/>
        <v>0</v>
      </c>
      <c r="O939" s="427">
        <f t="shared" si="204"/>
        <v>0</v>
      </c>
      <c r="P939" s="245"/>
      <c r="Q939" s="775"/>
      <c r="R939" s="779"/>
      <c r="S939" s="779"/>
      <c r="T939" s="779"/>
      <c r="U939" s="779"/>
      <c r="V939" s="779"/>
      <c r="W939" s="824"/>
      <c r="X939" s="314">
        <f t="shared" si="197"/>
        <v>0</v>
      </c>
    </row>
    <row r="940" spans="2:24" ht="18.75">
      <c r="B940" s="136"/>
      <c r="C940" s="168">
        <v>1069</v>
      </c>
      <c r="D940" s="170" t="s">
        <v>230</v>
      </c>
      <c r="E940" s="817"/>
      <c r="F940" s="452"/>
      <c r="G940" s="246"/>
      <c r="H940" s="246"/>
      <c r="I940" s="480">
        <f t="shared" si="202"/>
        <v>0</v>
      </c>
      <c r="J940" s="244" t="str">
        <f t="shared" ref="J940:J971" si="207">(IF($E940&lt;&gt;0,$J$2,IF($I940&lt;&gt;0,$J$2,"")))</f>
        <v/>
      </c>
      <c r="K940" s="245"/>
      <c r="L940" s="426"/>
      <c r="M940" s="253"/>
      <c r="N940" s="316">
        <f t="shared" si="203"/>
        <v>0</v>
      </c>
      <c r="O940" s="427">
        <f t="shared" si="204"/>
        <v>0</v>
      </c>
      <c r="P940" s="245"/>
      <c r="Q940" s="426"/>
      <c r="R940" s="253"/>
      <c r="S940" s="432">
        <f>+IF(+(L940+M940)&gt;=I940,+M940,+(+I940-L940))</f>
        <v>0</v>
      </c>
      <c r="T940" s="316">
        <f>Q940+R940-S940</f>
        <v>0</v>
      </c>
      <c r="U940" s="253"/>
      <c r="V940" s="253"/>
      <c r="W940" s="254"/>
      <c r="X940" s="314">
        <f t="shared" ref="X940:X971" si="208">T940-U940-V940-W940</f>
        <v>0</v>
      </c>
    </row>
    <row r="941" spans="2:24" ht="31.5">
      <c r="B941" s="140"/>
      <c r="C941" s="137">
        <v>1091</v>
      </c>
      <c r="D941" s="145" t="s">
        <v>231</v>
      </c>
      <c r="E941" s="817"/>
      <c r="F941" s="452"/>
      <c r="G941" s="246"/>
      <c r="H941" s="246"/>
      <c r="I941" s="480">
        <f t="shared" si="202"/>
        <v>0</v>
      </c>
      <c r="J941" s="244" t="str">
        <f t="shared" si="207"/>
        <v/>
      </c>
      <c r="K941" s="245"/>
      <c r="L941" s="426"/>
      <c r="M941" s="253"/>
      <c r="N941" s="316">
        <f t="shared" si="203"/>
        <v>0</v>
      </c>
      <c r="O941" s="427">
        <f t="shared" si="204"/>
        <v>0</v>
      </c>
      <c r="P941" s="245"/>
      <c r="Q941" s="426"/>
      <c r="R941" s="253"/>
      <c r="S941" s="432">
        <f>+IF(+(L941+M941)&gt;=I941,+M941,+(+I941-L941))</f>
        <v>0</v>
      </c>
      <c r="T941" s="316">
        <f>Q941+R941-S941</f>
        <v>0</v>
      </c>
      <c r="U941" s="253"/>
      <c r="V941" s="253"/>
      <c r="W941" s="254"/>
      <c r="X941" s="314">
        <f t="shared" si="208"/>
        <v>0</v>
      </c>
    </row>
    <row r="942" spans="2:24" ht="18.75">
      <c r="B942" s="136"/>
      <c r="C942" s="137">
        <v>1092</v>
      </c>
      <c r="D942" s="145" t="s">
        <v>364</v>
      </c>
      <c r="E942" s="817"/>
      <c r="F942" s="452"/>
      <c r="G942" s="246"/>
      <c r="H942" s="246"/>
      <c r="I942" s="480">
        <f t="shared" si="202"/>
        <v>0</v>
      </c>
      <c r="J942" s="244" t="str">
        <f t="shared" si="207"/>
        <v/>
      </c>
      <c r="K942" s="245"/>
      <c r="L942" s="426"/>
      <c r="M942" s="253"/>
      <c r="N942" s="316">
        <f t="shared" si="203"/>
        <v>0</v>
      </c>
      <c r="O942" s="427">
        <f t="shared" si="204"/>
        <v>0</v>
      </c>
      <c r="P942" s="245"/>
      <c r="Q942" s="775"/>
      <c r="R942" s="779"/>
      <c r="S942" s="779"/>
      <c r="T942" s="779"/>
      <c r="U942" s="779"/>
      <c r="V942" s="779"/>
      <c r="W942" s="824"/>
      <c r="X942" s="314">
        <f t="shared" si="208"/>
        <v>0</v>
      </c>
    </row>
    <row r="943" spans="2:24" ht="18.75">
      <c r="B943" s="136"/>
      <c r="C943" s="142">
        <v>1098</v>
      </c>
      <c r="D943" s="146" t="s">
        <v>232</v>
      </c>
      <c r="E943" s="817"/>
      <c r="F943" s="452"/>
      <c r="G943" s="246"/>
      <c r="H943" s="246"/>
      <c r="I943" s="480">
        <f t="shared" si="202"/>
        <v>0</v>
      </c>
      <c r="J943" s="244" t="str">
        <f t="shared" si="207"/>
        <v/>
      </c>
      <c r="K943" s="245"/>
      <c r="L943" s="426"/>
      <c r="M943" s="253"/>
      <c r="N943" s="316">
        <f t="shared" si="203"/>
        <v>0</v>
      </c>
      <c r="O943" s="427">
        <f t="shared" si="204"/>
        <v>0</v>
      </c>
      <c r="P943" s="245"/>
      <c r="Q943" s="426"/>
      <c r="R943" s="253"/>
      <c r="S943" s="432">
        <f>+IF(+(L943+M943)&gt;=I943,+M943,+(+I943-L943))</f>
        <v>0</v>
      </c>
      <c r="T943" s="316">
        <f>Q943+R943-S943</f>
        <v>0</v>
      </c>
      <c r="U943" s="253"/>
      <c r="V943" s="253"/>
      <c r="W943" s="254"/>
      <c r="X943" s="314">
        <f t="shared" si="208"/>
        <v>0</v>
      </c>
    </row>
    <row r="944" spans="2:24" ht="18.75">
      <c r="B944" s="799">
        <v>1900</v>
      </c>
      <c r="C944" s="955" t="s">
        <v>296</v>
      </c>
      <c r="D944" s="955"/>
      <c r="E944" s="800"/>
      <c r="F944" s="801">
        <f>SUM(F945:F947)</f>
        <v>0</v>
      </c>
      <c r="G944" s="802">
        <f>SUM(G945:G947)</f>
        <v>0</v>
      </c>
      <c r="H944" s="802">
        <f>SUM(H945:H947)</f>
        <v>0</v>
      </c>
      <c r="I944" s="802">
        <f>SUM(I945:I947)</f>
        <v>0</v>
      </c>
      <c r="J944" s="244" t="str">
        <f t="shared" si="207"/>
        <v/>
      </c>
      <c r="K944" s="245"/>
      <c r="L944" s="317">
        <f>SUM(L945:L947)</f>
        <v>0</v>
      </c>
      <c r="M944" s="318">
        <f>SUM(M945:M947)</f>
        <v>0</v>
      </c>
      <c r="N944" s="428">
        <f>SUM(N945:N947)</f>
        <v>0</v>
      </c>
      <c r="O944" s="429">
        <f>SUM(O945:O947)</f>
        <v>0</v>
      </c>
      <c r="P944" s="245"/>
      <c r="Q944" s="777"/>
      <c r="R944" s="778"/>
      <c r="S944" s="778"/>
      <c r="T944" s="778"/>
      <c r="U944" s="778"/>
      <c r="V944" s="778"/>
      <c r="W944" s="825"/>
      <c r="X944" s="314">
        <f t="shared" si="208"/>
        <v>0</v>
      </c>
    </row>
    <row r="945" spans="2:24" ht="18.75">
      <c r="B945" s="136"/>
      <c r="C945" s="144">
        <v>1901</v>
      </c>
      <c r="D945" s="138" t="s">
        <v>297</v>
      </c>
      <c r="E945" s="817"/>
      <c r="F945" s="452"/>
      <c r="G945" s="246"/>
      <c r="H945" s="246"/>
      <c r="I945" s="480">
        <f>F945+G945+H945</f>
        <v>0</v>
      </c>
      <c r="J945" s="244" t="str">
        <f t="shared" si="207"/>
        <v/>
      </c>
      <c r="K945" s="245"/>
      <c r="L945" s="426"/>
      <c r="M945" s="253"/>
      <c r="N945" s="316">
        <f>I945</f>
        <v>0</v>
      </c>
      <c r="O945" s="427">
        <f>L945+M945-N945</f>
        <v>0</v>
      </c>
      <c r="P945" s="245"/>
      <c r="Q945" s="775"/>
      <c r="R945" s="779"/>
      <c r="S945" s="779"/>
      <c r="T945" s="779"/>
      <c r="U945" s="779"/>
      <c r="V945" s="779"/>
      <c r="W945" s="824"/>
      <c r="X945" s="314">
        <f t="shared" si="208"/>
        <v>0</v>
      </c>
    </row>
    <row r="946" spans="2:24" ht="18.75">
      <c r="B946" s="136"/>
      <c r="C946" s="137">
        <v>1981</v>
      </c>
      <c r="D946" s="139" t="s">
        <v>298</v>
      </c>
      <c r="E946" s="817"/>
      <c r="F946" s="452"/>
      <c r="G946" s="246"/>
      <c r="H946" s="246"/>
      <c r="I946" s="480">
        <f>F946+G946+H946</f>
        <v>0</v>
      </c>
      <c r="J946" s="244" t="str">
        <f t="shared" si="207"/>
        <v/>
      </c>
      <c r="K946" s="245"/>
      <c r="L946" s="426"/>
      <c r="M946" s="253"/>
      <c r="N946" s="316">
        <f>I946</f>
        <v>0</v>
      </c>
      <c r="O946" s="427">
        <f>L946+M946-N946</f>
        <v>0</v>
      </c>
      <c r="P946" s="245"/>
      <c r="Q946" s="775"/>
      <c r="R946" s="779"/>
      <c r="S946" s="779"/>
      <c r="T946" s="779"/>
      <c r="U946" s="779"/>
      <c r="V946" s="779"/>
      <c r="W946" s="824"/>
      <c r="X946" s="314">
        <f t="shared" si="208"/>
        <v>0</v>
      </c>
    </row>
    <row r="947" spans="2:24" ht="18.75">
      <c r="B947" s="136"/>
      <c r="C947" s="142">
        <v>1991</v>
      </c>
      <c r="D947" s="141" t="s">
        <v>299</v>
      </c>
      <c r="E947" s="817"/>
      <c r="F947" s="452"/>
      <c r="G947" s="246"/>
      <c r="H947" s="246"/>
      <c r="I947" s="480">
        <f>F947+G947+H947</f>
        <v>0</v>
      </c>
      <c r="J947" s="244" t="str">
        <f t="shared" si="207"/>
        <v/>
      </c>
      <c r="K947" s="245"/>
      <c r="L947" s="426"/>
      <c r="M947" s="253"/>
      <c r="N947" s="316">
        <f>I947</f>
        <v>0</v>
      </c>
      <c r="O947" s="427">
        <f>L947+M947-N947</f>
        <v>0</v>
      </c>
      <c r="P947" s="245"/>
      <c r="Q947" s="775"/>
      <c r="R947" s="779"/>
      <c r="S947" s="779"/>
      <c r="T947" s="779"/>
      <c r="U947" s="779"/>
      <c r="V947" s="779"/>
      <c r="W947" s="824"/>
      <c r="X947" s="314">
        <f t="shared" si="208"/>
        <v>0</v>
      </c>
    </row>
    <row r="948" spans="2:24" ht="18.75">
      <c r="B948" s="799">
        <v>2100</v>
      </c>
      <c r="C948" s="955" t="s">
        <v>1106</v>
      </c>
      <c r="D948" s="955"/>
      <c r="E948" s="800"/>
      <c r="F948" s="801">
        <f>SUM(F949:F953)</f>
        <v>0</v>
      </c>
      <c r="G948" s="802">
        <f>SUM(G949:G953)</f>
        <v>0</v>
      </c>
      <c r="H948" s="802">
        <f>SUM(H949:H953)</f>
        <v>0</v>
      </c>
      <c r="I948" s="802">
        <f>SUM(I949:I953)</f>
        <v>0</v>
      </c>
      <c r="J948" s="244" t="str">
        <f t="shared" si="207"/>
        <v/>
      </c>
      <c r="K948" s="245"/>
      <c r="L948" s="317">
        <f>SUM(L949:L953)</f>
        <v>0</v>
      </c>
      <c r="M948" s="318">
        <f>SUM(M949:M953)</f>
        <v>0</v>
      </c>
      <c r="N948" s="428">
        <f>SUM(N949:N953)</f>
        <v>0</v>
      </c>
      <c r="O948" s="429">
        <f>SUM(O949:O953)</f>
        <v>0</v>
      </c>
      <c r="P948" s="245"/>
      <c r="Q948" s="777"/>
      <c r="R948" s="778"/>
      <c r="S948" s="778"/>
      <c r="T948" s="778"/>
      <c r="U948" s="778"/>
      <c r="V948" s="778"/>
      <c r="W948" s="825"/>
      <c r="X948" s="314">
        <f t="shared" si="208"/>
        <v>0</v>
      </c>
    </row>
    <row r="949" spans="2:24" ht="18.75">
      <c r="B949" s="136"/>
      <c r="C949" s="144">
        <v>2110</v>
      </c>
      <c r="D949" s="147" t="s">
        <v>233</v>
      </c>
      <c r="E949" s="817"/>
      <c r="F949" s="452"/>
      <c r="G949" s="246"/>
      <c r="H949" s="246"/>
      <c r="I949" s="480">
        <f>F949+G949+H949</f>
        <v>0</v>
      </c>
      <c r="J949" s="244" t="str">
        <f t="shared" si="207"/>
        <v/>
      </c>
      <c r="K949" s="245"/>
      <c r="L949" s="426"/>
      <c r="M949" s="253"/>
      <c r="N949" s="316">
        <f>I949</f>
        <v>0</v>
      </c>
      <c r="O949" s="427">
        <f>L949+M949-N949</f>
        <v>0</v>
      </c>
      <c r="P949" s="245"/>
      <c r="Q949" s="775"/>
      <c r="R949" s="779"/>
      <c r="S949" s="779"/>
      <c r="T949" s="779"/>
      <c r="U949" s="779"/>
      <c r="V949" s="779"/>
      <c r="W949" s="824"/>
      <c r="X949" s="314">
        <f t="shared" si="208"/>
        <v>0</v>
      </c>
    </row>
    <row r="950" spans="2:24" ht="18.75">
      <c r="B950" s="171"/>
      <c r="C950" s="137">
        <v>2120</v>
      </c>
      <c r="D950" s="159" t="s">
        <v>234</v>
      </c>
      <c r="E950" s="817"/>
      <c r="F950" s="452"/>
      <c r="G950" s="246"/>
      <c r="H950" s="246"/>
      <c r="I950" s="480">
        <f>F950+G950+H950</f>
        <v>0</v>
      </c>
      <c r="J950" s="244" t="str">
        <f t="shared" si="207"/>
        <v/>
      </c>
      <c r="K950" s="245"/>
      <c r="L950" s="426"/>
      <c r="M950" s="253"/>
      <c r="N950" s="316">
        <f>I950</f>
        <v>0</v>
      </c>
      <c r="O950" s="427">
        <f>L950+M950-N950</f>
        <v>0</v>
      </c>
      <c r="P950" s="245"/>
      <c r="Q950" s="775"/>
      <c r="R950" s="779"/>
      <c r="S950" s="779"/>
      <c r="T950" s="779"/>
      <c r="U950" s="779"/>
      <c r="V950" s="779"/>
      <c r="W950" s="824"/>
      <c r="X950" s="314">
        <f t="shared" si="208"/>
        <v>0</v>
      </c>
    </row>
    <row r="951" spans="2:24" ht="18.75">
      <c r="B951" s="171"/>
      <c r="C951" s="137">
        <v>2125</v>
      </c>
      <c r="D951" s="156" t="s">
        <v>1098</v>
      </c>
      <c r="E951" s="817"/>
      <c r="F951" s="452"/>
      <c r="G951" s="246"/>
      <c r="H951" s="246"/>
      <c r="I951" s="480">
        <f>F951+G951+H951</f>
        <v>0</v>
      </c>
      <c r="J951" s="244" t="str">
        <f t="shared" si="207"/>
        <v/>
      </c>
      <c r="K951" s="245"/>
      <c r="L951" s="426"/>
      <c r="M951" s="253"/>
      <c r="N951" s="316">
        <f>I951</f>
        <v>0</v>
      </c>
      <c r="O951" s="427">
        <f>L951+M951-N951</f>
        <v>0</v>
      </c>
      <c r="P951" s="245"/>
      <c r="Q951" s="775"/>
      <c r="R951" s="779"/>
      <c r="S951" s="779"/>
      <c r="T951" s="779"/>
      <c r="U951" s="779"/>
      <c r="V951" s="779"/>
      <c r="W951" s="824"/>
      <c r="X951" s="314">
        <f t="shared" si="208"/>
        <v>0</v>
      </c>
    </row>
    <row r="952" spans="2:24" ht="18.75">
      <c r="B952" s="143"/>
      <c r="C952" s="137">
        <v>2140</v>
      </c>
      <c r="D952" s="159" t="s">
        <v>236</v>
      </c>
      <c r="E952" s="817"/>
      <c r="F952" s="452"/>
      <c r="G952" s="246"/>
      <c r="H952" s="246"/>
      <c r="I952" s="480">
        <f>F952+G952+H952</f>
        <v>0</v>
      </c>
      <c r="J952" s="244" t="str">
        <f t="shared" si="207"/>
        <v/>
      </c>
      <c r="K952" s="245"/>
      <c r="L952" s="426"/>
      <c r="M952" s="253"/>
      <c r="N952" s="316">
        <f>I952</f>
        <v>0</v>
      </c>
      <c r="O952" s="427">
        <f>L952+M952-N952</f>
        <v>0</v>
      </c>
      <c r="P952" s="245"/>
      <c r="Q952" s="775"/>
      <c r="R952" s="779"/>
      <c r="S952" s="779"/>
      <c r="T952" s="779"/>
      <c r="U952" s="779"/>
      <c r="V952" s="779"/>
      <c r="W952" s="824"/>
      <c r="X952" s="314">
        <f t="shared" si="208"/>
        <v>0</v>
      </c>
    </row>
    <row r="953" spans="2:24" ht="18.75">
      <c r="B953" s="136"/>
      <c r="C953" s="142">
        <v>2190</v>
      </c>
      <c r="D953" s="516" t="s">
        <v>237</v>
      </c>
      <c r="E953" s="817"/>
      <c r="F953" s="452"/>
      <c r="G953" s="246"/>
      <c r="H953" s="246"/>
      <c r="I953" s="480">
        <f>F953+G953+H953</f>
        <v>0</v>
      </c>
      <c r="J953" s="244" t="str">
        <f t="shared" si="207"/>
        <v/>
      </c>
      <c r="K953" s="245"/>
      <c r="L953" s="426"/>
      <c r="M953" s="253"/>
      <c r="N953" s="316">
        <f>I953</f>
        <v>0</v>
      </c>
      <c r="O953" s="427">
        <f>L953+M953-N953</f>
        <v>0</v>
      </c>
      <c r="P953" s="245"/>
      <c r="Q953" s="775"/>
      <c r="R953" s="779"/>
      <c r="S953" s="779"/>
      <c r="T953" s="779"/>
      <c r="U953" s="779"/>
      <c r="V953" s="779"/>
      <c r="W953" s="824"/>
      <c r="X953" s="314">
        <f t="shared" si="208"/>
        <v>0</v>
      </c>
    </row>
    <row r="954" spans="2:24" ht="18.75">
      <c r="B954" s="799">
        <v>2200</v>
      </c>
      <c r="C954" s="955" t="s">
        <v>238</v>
      </c>
      <c r="D954" s="955"/>
      <c r="E954" s="800"/>
      <c r="F954" s="801">
        <f>SUM(F955:F956)</f>
        <v>0</v>
      </c>
      <c r="G954" s="802">
        <f>SUM(G955:G956)</f>
        <v>0</v>
      </c>
      <c r="H954" s="802">
        <f>SUM(H955:H956)</f>
        <v>0</v>
      </c>
      <c r="I954" s="802">
        <f>SUM(I955:I956)</f>
        <v>0</v>
      </c>
      <c r="J954" s="244" t="str">
        <f t="shared" si="207"/>
        <v/>
      </c>
      <c r="K954" s="245"/>
      <c r="L954" s="317">
        <f>SUM(L955:L956)</f>
        <v>0</v>
      </c>
      <c r="M954" s="318">
        <f>SUM(M955:M956)</f>
        <v>0</v>
      </c>
      <c r="N954" s="428">
        <f>SUM(N955:N956)</f>
        <v>0</v>
      </c>
      <c r="O954" s="429">
        <f>SUM(O955:O956)</f>
        <v>0</v>
      </c>
      <c r="P954" s="245"/>
      <c r="Q954" s="777"/>
      <c r="R954" s="778"/>
      <c r="S954" s="778"/>
      <c r="T954" s="778"/>
      <c r="U954" s="778"/>
      <c r="V954" s="778"/>
      <c r="W954" s="825"/>
      <c r="X954" s="314">
        <f t="shared" si="208"/>
        <v>0</v>
      </c>
    </row>
    <row r="955" spans="2:24" ht="18.75">
      <c r="B955" s="136"/>
      <c r="C955" s="137">
        <v>2221</v>
      </c>
      <c r="D955" s="139" t="s">
        <v>1479</v>
      </c>
      <c r="E955" s="817"/>
      <c r="F955" s="452"/>
      <c r="G955" s="246"/>
      <c r="H955" s="246"/>
      <c r="I955" s="480">
        <f t="shared" ref="I955:I960" si="209">F955+G955+H955</f>
        <v>0</v>
      </c>
      <c r="J955" s="244" t="str">
        <f t="shared" si="207"/>
        <v/>
      </c>
      <c r="K955" s="245"/>
      <c r="L955" s="426"/>
      <c r="M955" s="253"/>
      <c r="N955" s="316">
        <f t="shared" ref="N955:N960" si="210">I955</f>
        <v>0</v>
      </c>
      <c r="O955" s="427">
        <f t="shared" ref="O955:O960" si="211">L955+M955-N955</f>
        <v>0</v>
      </c>
      <c r="P955" s="245"/>
      <c r="Q955" s="775"/>
      <c r="R955" s="779"/>
      <c r="S955" s="779"/>
      <c r="T955" s="779"/>
      <c r="U955" s="779"/>
      <c r="V955" s="779"/>
      <c r="W955" s="824"/>
      <c r="X955" s="314">
        <f t="shared" si="208"/>
        <v>0</v>
      </c>
    </row>
    <row r="956" spans="2:24" ht="18.75">
      <c r="B956" s="136"/>
      <c r="C956" s="142">
        <v>2224</v>
      </c>
      <c r="D956" s="141" t="s">
        <v>239</v>
      </c>
      <c r="E956" s="817"/>
      <c r="F956" s="452"/>
      <c r="G956" s="246"/>
      <c r="H956" s="246"/>
      <c r="I956" s="480">
        <f t="shared" si="209"/>
        <v>0</v>
      </c>
      <c r="J956" s="244" t="str">
        <f t="shared" si="207"/>
        <v/>
      </c>
      <c r="K956" s="245"/>
      <c r="L956" s="426"/>
      <c r="M956" s="253"/>
      <c r="N956" s="316">
        <f t="shared" si="210"/>
        <v>0</v>
      </c>
      <c r="O956" s="427">
        <f t="shared" si="211"/>
        <v>0</v>
      </c>
      <c r="P956" s="245"/>
      <c r="Q956" s="775"/>
      <c r="R956" s="779"/>
      <c r="S956" s="779"/>
      <c r="T956" s="779"/>
      <c r="U956" s="779"/>
      <c r="V956" s="779"/>
      <c r="W956" s="824"/>
      <c r="X956" s="314">
        <f t="shared" si="208"/>
        <v>0</v>
      </c>
    </row>
    <row r="957" spans="2:24" ht="18.75">
      <c r="B957" s="799">
        <v>2500</v>
      </c>
      <c r="C957" s="957" t="s">
        <v>240</v>
      </c>
      <c r="D957" s="957"/>
      <c r="E957" s="800"/>
      <c r="F957" s="803"/>
      <c r="G957" s="804"/>
      <c r="H957" s="804"/>
      <c r="I957" s="805">
        <f t="shared" si="209"/>
        <v>0</v>
      </c>
      <c r="J957" s="244" t="str">
        <f t="shared" si="207"/>
        <v/>
      </c>
      <c r="K957" s="245"/>
      <c r="L957" s="431"/>
      <c r="M957" s="255"/>
      <c r="N957" s="316">
        <f t="shared" si="210"/>
        <v>0</v>
      </c>
      <c r="O957" s="427">
        <f t="shared" si="211"/>
        <v>0</v>
      </c>
      <c r="P957" s="245"/>
      <c r="Q957" s="777"/>
      <c r="R957" s="778"/>
      <c r="S957" s="779"/>
      <c r="T957" s="779"/>
      <c r="U957" s="778"/>
      <c r="V957" s="779"/>
      <c r="W957" s="824"/>
      <c r="X957" s="314">
        <f t="shared" si="208"/>
        <v>0</v>
      </c>
    </row>
    <row r="958" spans="2:24" ht="18.75">
      <c r="B958" s="799">
        <v>2600</v>
      </c>
      <c r="C958" s="974" t="s">
        <v>241</v>
      </c>
      <c r="D958" s="975"/>
      <c r="E958" s="800"/>
      <c r="F958" s="803"/>
      <c r="G958" s="804"/>
      <c r="H958" s="804"/>
      <c r="I958" s="805">
        <f t="shared" si="209"/>
        <v>0</v>
      </c>
      <c r="J958" s="244" t="str">
        <f t="shared" si="207"/>
        <v/>
      </c>
      <c r="K958" s="245"/>
      <c r="L958" s="431"/>
      <c r="M958" s="255"/>
      <c r="N958" s="316">
        <f t="shared" si="210"/>
        <v>0</v>
      </c>
      <c r="O958" s="427">
        <f t="shared" si="211"/>
        <v>0</v>
      </c>
      <c r="P958" s="245"/>
      <c r="Q958" s="777"/>
      <c r="R958" s="778"/>
      <c r="S958" s="779"/>
      <c r="T958" s="779"/>
      <c r="U958" s="778"/>
      <c r="V958" s="779"/>
      <c r="W958" s="824"/>
      <c r="X958" s="314">
        <f t="shared" si="208"/>
        <v>0</v>
      </c>
    </row>
    <row r="959" spans="2:24" ht="18.75">
      <c r="B959" s="799">
        <v>2700</v>
      </c>
      <c r="C959" s="974" t="s">
        <v>242</v>
      </c>
      <c r="D959" s="975"/>
      <c r="E959" s="800"/>
      <c r="F959" s="803"/>
      <c r="G959" s="804"/>
      <c r="H959" s="804"/>
      <c r="I959" s="805">
        <f t="shared" si="209"/>
        <v>0</v>
      </c>
      <c r="J959" s="244" t="str">
        <f t="shared" si="207"/>
        <v/>
      </c>
      <c r="K959" s="245"/>
      <c r="L959" s="431"/>
      <c r="M959" s="255"/>
      <c r="N959" s="316">
        <f t="shared" si="210"/>
        <v>0</v>
      </c>
      <c r="O959" s="427">
        <f t="shared" si="211"/>
        <v>0</v>
      </c>
      <c r="P959" s="245"/>
      <c r="Q959" s="777"/>
      <c r="R959" s="778"/>
      <c r="S959" s="779"/>
      <c r="T959" s="779"/>
      <c r="U959" s="778"/>
      <c r="V959" s="779"/>
      <c r="W959" s="824"/>
      <c r="X959" s="314">
        <f t="shared" si="208"/>
        <v>0</v>
      </c>
    </row>
    <row r="960" spans="2:24" ht="18.75">
      <c r="B960" s="799">
        <v>2800</v>
      </c>
      <c r="C960" s="974" t="s">
        <v>1738</v>
      </c>
      <c r="D960" s="975"/>
      <c r="E960" s="800"/>
      <c r="F960" s="803"/>
      <c r="G960" s="804"/>
      <c r="H960" s="804"/>
      <c r="I960" s="805">
        <f t="shared" si="209"/>
        <v>0</v>
      </c>
      <c r="J960" s="244" t="str">
        <f t="shared" si="207"/>
        <v/>
      </c>
      <c r="K960" s="245"/>
      <c r="L960" s="431"/>
      <c r="M960" s="255"/>
      <c r="N960" s="316">
        <f t="shared" si="210"/>
        <v>0</v>
      </c>
      <c r="O960" s="427">
        <f t="shared" si="211"/>
        <v>0</v>
      </c>
      <c r="P960" s="245"/>
      <c r="Q960" s="777"/>
      <c r="R960" s="778"/>
      <c r="S960" s="779"/>
      <c r="T960" s="779"/>
      <c r="U960" s="778"/>
      <c r="V960" s="779"/>
      <c r="W960" s="824"/>
      <c r="X960" s="314">
        <f t="shared" si="208"/>
        <v>0</v>
      </c>
    </row>
    <row r="961" spans="2:24" ht="18.75">
      <c r="B961" s="799">
        <v>2900</v>
      </c>
      <c r="C961" s="965" t="s">
        <v>243</v>
      </c>
      <c r="D961" s="966"/>
      <c r="E961" s="800"/>
      <c r="F961" s="801">
        <f>SUM(F962:F969)</f>
        <v>0</v>
      </c>
      <c r="G961" s="802">
        <f>SUM(G962:G969)</f>
        <v>0</v>
      </c>
      <c r="H961" s="802">
        <f>SUM(H962:H969)</f>
        <v>0</v>
      </c>
      <c r="I961" s="802">
        <f>SUM(I962:I969)</f>
        <v>0</v>
      </c>
      <c r="J961" s="244" t="str">
        <f t="shared" si="207"/>
        <v/>
      </c>
      <c r="K961" s="245"/>
      <c r="L961" s="317">
        <f>SUM(L962:L969)</f>
        <v>0</v>
      </c>
      <c r="M961" s="318">
        <f>SUM(M962:M969)</f>
        <v>0</v>
      </c>
      <c r="N961" s="428">
        <f>SUM(N962:N969)</f>
        <v>0</v>
      </c>
      <c r="O961" s="429">
        <f>SUM(O962:O969)</f>
        <v>0</v>
      </c>
      <c r="P961" s="245"/>
      <c r="Q961" s="777"/>
      <c r="R961" s="778"/>
      <c r="S961" s="778"/>
      <c r="T961" s="778"/>
      <c r="U961" s="778"/>
      <c r="V961" s="778"/>
      <c r="W961" s="825"/>
      <c r="X961" s="314">
        <f t="shared" si="208"/>
        <v>0</v>
      </c>
    </row>
    <row r="962" spans="2:24" ht="18.75">
      <c r="B962" s="172"/>
      <c r="C962" s="144">
        <v>2910</v>
      </c>
      <c r="D962" s="320" t="s">
        <v>1780</v>
      </c>
      <c r="E962" s="817"/>
      <c r="F962" s="452"/>
      <c r="G962" s="246"/>
      <c r="H962" s="246"/>
      <c r="I962" s="480">
        <f t="shared" ref="I962:I969" si="212">F962+G962+H962</f>
        <v>0</v>
      </c>
      <c r="J962" s="244" t="str">
        <f t="shared" si="207"/>
        <v/>
      </c>
      <c r="K962" s="245"/>
      <c r="L962" s="426"/>
      <c r="M962" s="253"/>
      <c r="N962" s="316">
        <f t="shared" ref="N962:N969" si="213">I962</f>
        <v>0</v>
      </c>
      <c r="O962" s="427">
        <f t="shared" ref="O962:O969" si="214">L962+M962-N962</f>
        <v>0</v>
      </c>
      <c r="P962" s="245"/>
      <c r="Q962" s="775"/>
      <c r="R962" s="779"/>
      <c r="S962" s="779"/>
      <c r="T962" s="779"/>
      <c r="U962" s="779"/>
      <c r="V962" s="779"/>
      <c r="W962" s="824"/>
      <c r="X962" s="314">
        <f t="shared" si="208"/>
        <v>0</v>
      </c>
    </row>
    <row r="963" spans="2:24" ht="18.75">
      <c r="B963" s="172"/>
      <c r="C963" s="144">
        <v>2920</v>
      </c>
      <c r="D963" s="320" t="s">
        <v>244</v>
      </c>
      <c r="E963" s="817"/>
      <c r="F963" s="452"/>
      <c r="G963" s="246"/>
      <c r="H963" s="246"/>
      <c r="I963" s="480">
        <f t="shared" si="212"/>
        <v>0</v>
      </c>
      <c r="J963" s="244" t="str">
        <f t="shared" si="207"/>
        <v/>
      </c>
      <c r="K963" s="245"/>
      <c r="L963" s="426"/>
      <c r="M963" s="253"/>
      <c r="N963" s="316">
        <f t="shared" si="213"/>
        <v>0</v>
      </c>
      <c r="O963" s="427">
        <f t="shared" si="214"/>
        <v>0</v>
      </c>
      <c r="P963" s="245"/>
      <c r="Q963" s="775"/>
      <c r="R963" s="779"/>
      <c r="S963" s="779"/>
      <c r="T963" s="779"/>
      <c r="U963" s="779"/>
      <c r="V963" s="779"/>
      <c r="W963" s="824"/>
      <c r="X963" s="314">
        <f t="shared" si="208"/>
        <v>0</v>
      </c>
    </row>
    <row r="964" spans="2:24" ht="31.5">
      <c r="B964" s="172"/>
      <c r="C964" s="168">
        <v>2969</v>
      </c>
      <c r="D964" s="321" t="s">
        <v>245</v>
      </c>
      <c r="E964" s="817"/>
      <c r="F964" s="452"/>
      <c r="G964" s="246"/>
      <c r="H964" s="246"/>
      <c r="I964" s="480">
        <f t="shared" si="212"/>
        <v>0</v>
      </c>
      <c r="J964" s="244" t="str">
        <f t="shared" si="207"/>
        <v/>
      </c>
      <c r="K964" s="245"/>
      <c r="L964" s="426"/>
      <c r="M964" s="253"/>
      <c r="N964" s="316">
        <f t="shared" si="213"/>
        <v>0</v>
      </c>
      <c r="O964" s="427">
        <f t="shared" si="214"/>
        <v>0</v>
      </c>
      <c r="P964" s="245"/>
      <c r="Q964" s="775"/>
      <c r="R964" s="779"/>
      <c r="S964" s="779"/>
      <c r="T964" s="779"/>
      <c r="U964" s="779"/>
      <c r="V964" s="779"/>
      <c r="W964" s="824"/>
      <c r="X964" s="314">
        <f t="shared" si="208"/>
        <v>0</v>
      </c>
    </row>
    <row r="965" spans="2:24" ht="31.5">
      <c r="B965" s="172"/>
      <c r="C965" s="168">
        <v>2970</v>
      </c>
      <c r="D965" s="321" t="s">
        <v>246</v>
      </c>
      <c r="E965" s="817"/>
      <c r="F965" s="452"/>
      <c r="G965" s="246"/>
      <c r="H965" s="246"/>
      <c r="I965" s="480">
        <f t="shared" si="212"/>
        <v>0</v>
      </c>
      <c r="J965" s="244" t="str">
        <f t="shared" si="207"/>
        <v/>
      </c>
      <c r="K965" s="245"/>
      <c r="L965" s="426"/>
      <c r="M965" s="253"/>
      <c r="N965" s="316">
        <f t="shared" si="213"/>
        <v>0</v>
      </c>
      <c r="O965" s="427">
        <f t="shared" si="214"/>
        <v>0</v>
      </c>
      <c r="P965" s="245"/>
      <c r="Q965" s="775"/>
      <c r="R965" s="779"/>
      <c r="S965" s="779"/>
      <c r="T965" s="779"/>
      <c r="U965" s="779"/>
      <c r="V965" s="779"/>
      <c r="W965" s="824"/>
      <c r="X965" s="314">
        <f t="shared" si="208"/>
        <v>0</v>
      </c>
    </row>
    <row r="966" spans="2:24" ht="18.75">
      <c r="B966" s="172"/>
      <c r="C966" s="166">
        <v>2989</v>
      </c>
      <c r="D966" s="322" t="s">
        <v>247</v>
      </c>
      <c r="E966" s="817"/>
      <c r="F966" s="452"/>
      <c r="G966" s="246"/>
      <c r="H966" s="246"/>
      <c r="I966" s="480">
        <f t="shared" si="212"/>
        <v>0</v>
      </c>
      <c r="J966" s="244" t="str">
        <f t="shared" si="207"/>
        <v/>
      </c>
      <c r="K966" s="245"/>
      <c r="L966" s="426"/>
      <c r="M966" s="253"/>
      <c r="N966" s="316">
        <f t="shared" si="213"/>
        <v>0</v>
      </c>
      <c r="O966" s="427">
        <f t="shared" si="214"/>
        <v>0</v>
      </c>
      <c r="P966" s="245"/>
      <c r="Q966" s="775"/>
      <c r="R966" s="779"/>
      <c r="S966" s="779"/>
      <c r="T966" s="779"/>
      <c r="U966" s="779"/>
      <c r="V966" s="779"/>
      <c r="W966" s="824"/>
      <c r="X966" s="314">
        <f t="shared" si="208"/>
        <v>0</v>
      </c>
    </row>
    <row r="967" spans="2:24" ht="31.5">
      <c r="B967" s="136"/>
      <c r="C967" s="137">
        <v>2990</v>
      </c>
      <c r="D967" s="323" t="s">
        <v>1760</v>
      </c>
      <c r="E967" s="817"/>
      <c r="F967" s="452"/>
      <c r="G967" s="246"/>
      <c r="H967" s="246"/>
      <c r="I967" s="480">
        <f t="shared" si="212"/>
        <v>0</v>
      </c>
      <c r="J967" s="244" t="str">
        <f t="shared" si="207"/>
        <v/>
      </c>
      <c r="K967" s="245"/>
      <c r="L967" s="426"/>
      <c r="M967" s="253"/>
      <c r="N967" s="316">
        <f t="shared" si="213"/>
        <v>0</v>
      </c>
      <c r="O967" s="427">
        <f t="shared" si="214"/>
        <v>0</v>
      </c>
      <c r="P967" s="245"/>
      <c r="Q967" s="775"/>
      <c r="R967" s="779"/>
      <c r="S967" s="779"/>
      <c r="T967" s="779"/>
      <c r="U967" s="779"/>
      <c r="V967" s="779"/>
      <c r="W967" s="824"/>
      <c r="X967" s="314">
        <f t="shared" si="208"/>
        <v>0</v>
      </c>
    </row>
    <row r="968" spans="2:24" ht="18.75">
      <c r="B968" s="136"/>
      <c r="C968" s="137">
        <v>2991</v>
      </c>
      <c r="D968" s="323" t="s">
        <v>248</v>
      </c>
      <c r="E968" s="817"/>
      <c r="F968" s="452"/>
      <c r="G968" s="246"/>
      <c r="H968" s="246"/>
      <c r="I968" s="480">
        <f t="shared" si="212"/>
        <v>0</v>
      </c>
      <c r="J968" s="244" t="str">
        <f t="shared" si="207"/>
        <v/>
      </c>
      <c r="K968" s="245"/>
      <c r="L968" s="426"/>
      <c r="M968" s="253"/>
      <c r="N968" s="316">
        <f t="shared" si="213"/>
        <v>0</v>
      </c>
      <c r="O968" s="427">
        <f t="shared" si="214"/>
        <v>0</v>
      </c>
      <c r="P968" s="245"/>
      <c r="Q968" s="775"/>
      <c r="R968" s="779"/>
      <c r="S968" s="779"/>
      <c r="T968" s="779"/>
      <c r="U968" s="779"/>
      <c r="V968" s="779"/>
      <c r="W968" s="824"/>
      <c r="X968" s="314">
        <f t="shared" si="208"/>
        <v>0</v>
      </c>
    </row>
    <row r="969" spans="2:24" ht="18.75">
      <c r="B969" s="136"/>
      <c r="C969" s="142">
        <v>2992</v>
      </c>
      <c r="D969" s="154" t="s">
        <v>249</v>
      </c>
      <c r="E969" s="817"/>
      <c r="F969" s="452"/>
      <c r="G969" s="246"/>
      <c r="H969" s="246"/>
      <c r="I969" s="480">
        <f t="shared" si="212"/>
        <v>0</v>
      </c>
      <c r="J969" s="244" t="str">
        <f t="shared" si="207"/>
        <v/>
      </c>
      <c r="K969" s="245"/>
      <c r="L969" s="426"/>
      <c r="M969" s="253"/>
      <c r="N969" s="316">
        <f t="shared" si="213"/>
        <v>0</v>
      </c>
      <c r="O969" s="427">
        <f t="shared" si="214"/>
        <v>0</v>
      </c>
      <c r="P969" s="245"/>
      <c r="Q969" s="775"/>
      <c r="R969" s="779"/>
      <c r="S969" s="779"/>
      <c r="T969" s="779"/>
      <c r="U969" s="779"/>
      <c r="V969" s="779"/>
      <c r="W969" s="824"/>
      <c r="X969" s="314">
        <f t="shared" si="208"/>
        <v>0</v>
      </c>
    </row>
    <row r="970" spans="2:24" ht="18.75">
      <c r="B970" s="799">
        <v>3300</v>
      </c>
      <c r="C970" s="965" t="s">
        <v>250</v>
      </c>
      <c r="D970" s="965"/>
      <c r="E970" s="800"/>
      <c r="F970" s="801">
        <f>SUM(F971:F976)</f>
        <v>0</v>
      </c>
      <c r="G970" s="802">
        <f>SUM(G971:G976)</f>
        <v>0</v>
      </c>
      <c r="H970" s="802">
        <f>SUM(H971:H976)</f>
        <v>0</v>
      </c>
      <c r="I970" s="802">
        <f>SUM(I971:I976)</f>
        <v>0</v>
      </c>
      <c r="J970" s="244" t="str">
        <f t="shared" si="207"/>
        <v/>
      </c>
      <c r="K970" s="245"/>
      <c r="L970" s="777"/>
      <c r="M970" s="778"/>
      <c r="N970" s="778"/>
      <c r="O970" s="825"/>
      <c r="P970" s="245"/>
      <c r="Q970" s="777"/>
      <c r="R970" s="778"/>
      <c r="S970" s="778"/>
      <c r="T970" s="778"/>
      <c r="U970" s="778"/>
      <c r="V970" s="778"/>
      <c r="W970" s="825"/>
      <c r="X970" s="314">
        <f t="shared" si="208"/>
        <v>0</v>
      </c>
    </row>
    <row r="971" spans="2:24" ht="18.75">
      <c r="B971" s="143"/>
      <c r="C971" s="144">
        <v>3301</v>
      </c>
      <c r="D971" s="463" t="s">
        <v>251</v>
      </c>
      <c r="E971" s="817"/>
      <c r="F971" s="452"/>
      <c r="G971" s="246"/>
      <c r="H971" s="246"/>
      <c r="I971" s="480">
        <f t="shared" ref="I971:I979" si="215">F971+G971+H971</f>
        <v>0</v>
      </c>
      <c r="J971" s="244" t="str">
        <f t="shared" si="207"/>
        <v/>
      </c>
      <c r="K971" s="245"/>
      <c r="L971" s="775"/>
      <c r="M971" s="779"/>
      <c r="N971" s="779"/>
      <c r="O971" s="824"/>
      <c r="P971" s="245"/>
      <c r="Q971" s="775"/>
      <c r="R971" s="779"/>
      <c r="S971" s="779"/>
      <c r="T971" s="779"/>
      <c r="U971" s="779"/>
      <c r="V971" s="779"/>
      <c r="W971" s="824"/>
      <c r="X971" s="314">
        <f t="shared" si="208"/>
        <v>0</v>
      </c>
    </row>
    <row r="972" spans="2:24" ht="18.75">
      <c r="B972" s="143"/>
      <c r="C972" s="168">
        <v>3302</v>
      </c>
      <c r="D972" s="464" t="s">
        <v>1099</v>
      </c>
      <c r="E972" s="817"/>
      <c r="F972" s="452"/>
      <c r="G972" s="246"/>
      <c r="H972" s="246"/>
      <c r="I972" s="480">
        <f t="shared" si="215"/>
        <v>0</v>
      </c>
      <c r="J972" s="244" t="str">
        <f t="shared" ref="J972:J1003" si="216">(IF($E972&lt;&gt;0,$J$2,IF($I972&lt;&gt;0,$J$2,"")))</f>
        <v/>
      </c>
      <c r="K972" s="245"/>
      <c r="L972" s="775"/>
      <c r="M972" s="779"/>
      <c r="N972" s="779"/>
      <c r="O972" s="824"/>
      <c r="P972" s="245"/>
      <c r="Q972" s="775"/>
      <c r="R972" s="779"/>
      <c r="S972" s="779"/>
      <c r="T972" s="779"/>
      <c r="U972" s="779"/>
      <c r="V972" s="779"/>
      <c r="W972" s="824"/>
      <c r="X972" s="314">
        <f t="shared" ref="X972:X1003" si="217">T972-U972-V972-W972</f>
        <v>0</v>
      </c>
    </row>
    <row r="973" spans="2:24" ht="18.75">
      <c r="B973" s="143"/>
      <c r="C973" s="168">
        <v>3303</v>
      </c>
      <c r="D973" s="464" t="s">
        <v>253</v>
      </c>
      <c r="E973" s="817"/>
      <c r="F973" s="452"/>
      <c r="G973" s="246"/>
      <c r="H973" s="246"/>
      <c r="I973" s="480">
        <f t="shared" si="215"/>
        <v>0</v>
      </c>
      <c r="J973" s="244" t="str">
        <f t="shared" si="216"/>
        <v/>
      </c>
      <c r="K973" s="245"/>
      <c r="L973" s="775"/>
      <c r="M973" s="779"/>
      <c r="N973" s="779"/>
      <c r="O973" s="824"/>
      <c r="P973" s="245"/>
      <c r="Q973" s="775"/>
      <c r="R973" s="779"/>
      <c r="S973" s="779"/>
      <c r="T973" s="779"/>
      <c r="U973" s="779"/>
      <c r="V973" s="779"/>
      <c r="W973" s="824"/>
      <c r="X973" s="314">
        <f t="shared" si="217"/>
        <v>0</v>
      </c>
    </row>
    <row r="974" spans="2:24" ht="18.75">
      <c r="B974" s="143"/>
      <c r="C974" s="166">
        <v>3304</v>
      </c>
      <c r="D974" s="465" t="s">
        <v>254</v>
      </c>
      <c r="E974" s="817"/>
      <c r="F974" s="452"/>
      <c r="G974" s="246"/>
      <c r="H974" s="246"/>
      <c r="I974" s="480">
        <f t="shared" si="215"/>
        <v>0</v>
      </c>
      <c r="J974" s="244" t="str">
        <f t="shared" si="216"/>
        <v/>
      </c>
      <c r="K974" s="245"/>
      <c r="L974" s="775"/>
      <c r="M974" s="779"/>
      <c r="N974" s="779"/>
      <c r="O974" s="824"/>
      <c r="P974" s="245"/>
      <c r="Q974" s="775"/>
      <c r="R974" s="779"/>
      <c r="S974" s="779"/>
      <c r="T974" s="779"/>
      <c r="U974" s="779"/>
      <c r="V974" s="779"/>
      <c r="W974" s="824"/>
      <c r="X974" s="314">
        <f t="shared" si="217"/>
        <v>0</v>
      </c>
    </row>
    <row r="975" spans="2:24" ht="18.75">
      <c r="B975" s="143"/>
      <c r="C975" s="142">
        <v>3305</v>
      </c>
      <c r="D975" s="466" t="s">
        <v>255</v>
      </c>
      <c r="E975" s="817"/>
      <c r="F975" s="452"/>
      <c r="G975" s="246"/>
      <c r="H975" s="246"/>
      <c r="I975" s="480">
        <f t="shared" si="215"/>
        <v>0</v>
      </c>
      <c r="J975" s="244" t="str">
        <f t="shared" si="216"/>
        <v/>
      </c>
      <c r="K975" s="245"/>
      <c r="L975" s="775"/>
      <c r="M975" s="779"/>
      <c r="N975" s="779"/>
      <c r="O975" s="824"/>
      <c r="P975" s="245"/>
      <c r="Q975" s="775"/>
      <c r="R975" s="779"/>
      <c r="S975" s="779"/>
      <c r="T975" s="779"/>
      <c r="U975" s="779"/>
      <c r="V975" s="779"/>
      <c r="W975" s="824"/>
      <c r="X975" s="314">
        <f t="shared" si="217"/>
        <v>0</v>
      </c>
    </row>
    <row r="976" spans="2:24" ht="31.5">
      <c r="B976" s="143"/>
      <c r="C976" s="142">
        <v>3306</v>
      </c>
      <c r="D976" s="466" t="s">
        <v>1739</v>
      </c>
      <c r="E976" s="817"/>
      <c r="F976" s="452"/>
      <c r="G976" s="246"/>
      <c r="H976" s="246"/>
      <c r="I976" s="480">
        <f t="shared" si="215"/>
        <v>0</v>
      </c>
      <c r="J976" s="244" t="str">
        <f t="shared" si="216"/>
        <v/>
      </c>
      <c r="K976" s="245"/>
      <c r="L976" s="775"/>
      <c r="M976" s="779"/>
      <c r="N976" s="779"/>
      <c r="O976" s="824"/>
      <c r="P976" s="245"/>
      <c r="Q976" s="775"/>
      <c r="R976" s="779"/>
      <c r="S976" s="779"/>
      <c r="T976" s="779"/>
      <c r="U976" s="779"/>
      <c r="V976" s="779"/>
      <c r="W976" s="824"/>
      <c r="X976" s="314">
        <f t="shared" si="217"/>
        <v>0</v>
      </c>
    </row>
    <row r="977" spans="2:24" ht="18.75">
      <c r="B977" s="799">
        <v>3900</v>
      </c>
      <c r="C977" s="957" t="s">
        <v>256</v>
      </c>
      <c r="D977" s="978"/>
      <c r="E977" s="800"/>
      <c r="F977" s="803"/>
      <c r="G977" s="804"/>
      <c r="H977" s="804"/>
      <c r="I977" s="805">
        <f t="shared" si="215"/>
        <v>0</v>
      </c>
      <c r="J977" s="244" t="str">
        <f t="shared" si="216"/>
        <v/>
      </c>
      <c r="K977" s="245"/>
      <c r="L977" s="431"/>
      <c r="M977" s="255"/>
      <c r="N977" s="318">
        <f>I977</f>
        <v>0</v>
      </c>
      <c r="O977" s="427">
        <f>L977+M977-N977</f>
        <v>0</v>
      </c>
      <c r="P977" s="245"/>
      <c r="Q977" s="431"/>
      <c r="R977" s="255"/>
      <c r="S977" s="432">
        <f>+IF(+(L977+M977)&gt;=I977,+M977,+(+I977-L977))</f>
        <v>0</v>
      </c>
      <c r="T977" s="316">
        <f>Q977+R977-S977</f>
        <v>0</v>
      </c>
      <c r="U977" s="255"/>
      <c r="V977" s="255"/>
      <c r="W977" s="254"/>
      <c r="X977" s="314">
        <f t="shared" si="217"/>
        <v>0</v>
      </c>
    </row>
    <row r="978" spans="2:24" ht="18.75">
      <c r="B978" s="799">
        <v>4000</v>
      </c>
      <c r="C978" s="979" t="s">
        <v>257</v>
      </c>
      <c r="D978" s="979"/>
      <c r="E978" s="800"/>
      <c r="F978" s="803"/>
      <c r="G978" s="804"/>
      <c r="H978" s="804"/>
      <c r="I978" s="805">
        <f t="shared" si="215"/>
        <v>0</v>
      </c>
      <c r="J978" s="244" t="str">
        <f t="shared" si="216"/>
        <v/>
      </c>
      <c r="K978" s="245"/>
      <c r="L978" s="431"/>
      <c r="M978" s="255"/>
      <c r="N978" s="318">
        <f>I978</f>
        <v>0</v>
      </c>
      <c r="O978" s="427">
        <f>L978+M978-N978</f>
        <v>0</v>
      </c>
      <c r="P978" s="245"/>
      <c r="Q978" s="777"/>
      <c r="R978" s="778"/>
      <c r="S978" s="778"/>
      <c r="T978" s="779"/>
      <c r="U978" s="778"/>
      <c r="V978" s="778"/>
      <c r="W978" s="824"/>
      <c r="X978" s="314">
        <f t="shared" si="217"/>
        <v>0</v>
      </c>
    </row>
    <row r="979" spans="2:24" ht="18.75">
      <c r="B979" s="799">
        <v>4100</v>
      </c>
      <c r="C979" s="979" t="s">
        <v>258</v>
      </c>
      <c r="D979" s="979"/>
      <c r="E979" s="800"/>
      <c r="F979" s="803"/>
      <c r="G979" s="804"/>
      <c r="H979" s="804"/>
      <c r="I979" s="805">
        <f t="shared" si="215"/>
        <v>0</v>
      </c>
      <c r="J979" s="244" t="str">
        <f t="shared" si="216"/>
        <v/>
      </c>
      <c r="K979" s="245"/>
      <c r="L979" s="777"/>
      <c r="M979" s="778"/>
      <c r="N979" s="778"/>
      <c r="O979" s="825"/>
      <c r="P979" s="245"/>
      <c r="Q979" s="777"/>
      <c r="R979" s="778"/>
      <c r="S979" s="778"/>
      <c r="T979" s="778"/>
      <c r="U979" s="778"/>
      <c r="V979" s="778"/>
      <c r="W979" s="825"/>
      <c r="X979" s="314">
        <f t="shared" si="217"/>
        <v>0</v>
      </c>
    </row>
    <row r="980" spans="2:24" ht="18.75">
      <c r="B980" s="799">
        <v>4200</v>
      </c>
      <c r="C980" s="965" t="s">
        <v>259</v>
      </c>
      <c r="D980" s="966"/>
      <c r="E980" s="800"/>
      <c r="F980" s="801">
        <f>SUM(F981:F986)</f>
        <v>0</v>
      </c>
      <c r="G980" s="802">
        <f>SUM(G981:G986)</f>
        <v>0</v>
      </c>
      <c r="H980" s="802">
        <f>SUM(H981:H986)</f>
        <v>0</v>
      </c>
      <c r="I980" s="802">
        <f>SUM(I981:I986)</f>
        <v>0</v>
      </c>
      <c r="J980" s="244" t="str">
        <f t="shared" si="216"/>
        <v/>
      </c>
      <c r="K980" s="245"/>
      <c r="L980" s="317">
        <f>SUM(L981:L986)</f>
        <v>0</v>
      </c>
      <c r="M980" s="318">
        <f>SUM(M981:M986)</f>
        <v>0</v>
      </c>
      <c r="N980" s="428">
        <f>SUM(N981:N986)</f>
        <v>0</v>
      </c>
      <c r="O980" s="429">
        <f>SUM(O981:O986)</f>
        <v>0</v>
      </c>
      <c r="P980" s="245"/>
      <c r="Q980" s="317">
        <f t="shared" ref="Q980:W980" si="218">SUM(Q981:Q986)</f>
        <v>0</v>
      </c>
      <c r="R980" s="318">
        <f t="shared" si="218"/>
        <v>0</v>
      </c>
      <c r="S980" s="318">
        <f t="shared" si="218"/>
        <v>0</v>
      </c>
      <c r="T980" s="318">
        <f t="shared" si="218"/>
        <v>0</v>
      </c>
      <c r="U980" s="318">
        <f t="shared" si="218"/>
        <v>0</v>
      </c>
      <c r="V980" s="318">
        <f t="shared" si="218"/>
        <v>0</v>
      </c>
      <c r="W980" s="429">
        <f t="shared" si="218"/>
        <v>0</v>
      </c>
      <c r="X980" s="314">
        <f t="shared" si="217"/>
        <v>0</v>
      </c>
    </row>
    <row r="981" spans="2:24" ht="18.75">
      <c r="B981" s="173"/>
      <c r="C981" s="144">
        <v>4201</v>
      </c>
      <c r="D981" s="138" t="s">
        <v>260</v>
      </c>
      <c r="E981" s="817"/>
      <c r="F981" s="452"/>
      <c r="G981" s="246"/>
      <c r="H981" s="246"/>
      <c r="I981" s="480">
        <f t="shared" ref="I981:I986" si="219">F981+G981+H981</f>
        <v>0</v>
      </c>
      <c r="J981" s="244" t="str">
        <f t="shared" si="216"/>
        <v/>
      </c>
      <c r="K981" s="245"/>
      <c r="L981" s="426"/>
      <c r="M981" s="253"/>
      <c r="N981" s="316">
        <f t="shared" ref="N981:N986" si="220">I981</f>
        <v>0</v>
      </c>
      <c r="O981" s="427">
        <f t="shared" ref="O981:O986" si="221">L981+M981-N981</f>
        <v>0</v>
      </c>
      <c r="P981" s="245"/>
      <c r="Q981" s="426"/>
      <c r="R981" s="253"/>
      <c r="S981" s="432">
        <f t="shared" ref="S981:S986" si="222">+IF(+(L981+M981)&gt;=I981,+M981,+(+I981-L981))</f>
        <v>0</v>
      </c>
      <c r="T981" s="316">
        <f t="shared" ref="T981:T986" si="223">Q981+R981-S981</f>
        <v>0</v>
      </c>
      <c r="U981" s="253"/>
      <c r="V981" s="253"/>
      <c r="W981" s="254"/>
      <c r="X981" s="314">
        <f t="shared" si="217"/>
        <v>0</v>
      </c>
    </row>
    <row r="982" spans="2:24" ht="18.75">
      <c r="B982" s="173"/>
      <c r="C982" s="137">
        <v>4202</v>
      </c>
      <c r="D982" s="139" t="s">
        <v>261</v>
      </c>
      <c r="E982" s="817"/>
      <c r="F982" s="452"/>
      <c r="G982" s="246"/>
      <c r="H982" s="246"/>
      <c r="I982" s="480">
        <f t="shared" si="219"/>
        <v>0</v>
      </c>
      <c r="J982" s="244" t="str">
        <f t="shared" si="216"/>
        <v/>
      </c>
      <c r="K982" s="245"/>
      <c r="L982" s="426"/>
      <c r="M982" s="253"/>
      <c r="N982" s="316">
        <f t="shared" si="220"/>
        <v>0</v>
      </c>
      <c r="O982" s="427">
        <f t="shared" si="221"/>
        <v>0</v>
      </c>
      <c r="P982" s="245"/>
      <c r="Q982" s="426"/>
      <c r="R982" s="253"/>
      <c r="S982" s="432">
        <f t="shared" si="222"/>
        <v>0</v>
      </c>
      <c r="T982" s="316">
        <f t="shared" si="223"/>
        <v>0</v>
      </c>
      <c r="U982" s="253"/>
      <c r="V982" s="253"/>
      <c r="W982" s="254"/>
      <c r="X982" s="314">
        <f t="shared" si="217"/>
        <v>0</v>
      </c>
    </row>
    <row r="983" spans="2:24" ht="18.75">
      <c r="B983" s="173"/>
      <c r="C983" s="137">
        <v>4214</v>
      </c>
      <c r="D983" s="139" t="s">
        <v>262</v>
      </c>
      <c r="E983" s="817"/>
      <c r="F983" s="452"/>
      <c r="G983" s="246"/>
      <c r="H983" s="246"/>
      <c r="I983" s="480">
        <f t="shared" si="219"/>
        <v>0</v>
      </c>
      <c r="J983" s="244" t="str">
        <f t="shared" si="216"/>
        <v/>
      </c>
      <c r="K983" s="245"/>
      <c r="L983" s="426"/>
      <c r="M983" s="253"/>
      <c r="N983" s="316">
        <f t="shared" si="220"/>
        <v>0</v>
      </c>
      <c r="O983" s="427">
        <f t="shared" si="221"/>
        <v>0</v>
      </c>
      <c r="P983" s="245"/>
      <c r="Q983" s="426"/>
      <c r="R983" s="253"/>
      <c r="S983" s="432">
        <f t="shared" si="222"/>
        <v>0</v>
      </c>
      <c r="T983" s="316">
        <f t="shared" si="223"/>
        <v>0</v>
      </c>
      <c r="U983" s="253"/>
      <c r="V983" s="253"/>
      <c r="W983" s="254"/>
      <c r="X983" s="314">
        <f t="shared" si="217"/>
        <v>0</v>
      </c>
    </row>
    <row r="984" spans="2:24" ht="18.75">
      <c r="B984" s="173"/>
      <c r="C984" s="137">
        <v>4217</v>
      </c>
      <c r="D984" s="139" t="s">
        <v>263</v>
      </c>
      <c r="E984" s="817"/>
      <c r="F984" s="452"/>
      <c r="G984" s="246"/>
      <c r="H984" s="246"/>
      <c r="I984" s="480">
        <f t="shared" si="219"/>
        <v>0</v>
      </c>
      <c r="J984" s="244" t="str">
        <f t="shared" si="216"/>
        <v/>
      </c>
      <c r="K984" s="245"/>
      <c r="L984" s="426"/>
      <c r="M984" s="253"/>
      <c r="N984" s="316">
        <f t="shared" si="220"/>
        <v>0</v>
      </c>
      <c r="O984" s="427">
        <f t="shared" si="221"/>
        <v>0</v>
      </c>
      <c r="P984" s="245"/>
      <c r="Q984" s="426"/>
      <c r="R984" s="253"/>
      <c r="S984" s="432">
        <f t="shared" si="222"/>
        <v>0</v>
      </c>
      <c r="T984" s="316">
        <f t="shared" si="223"/>
        <v>0</v>
      </c>
      <c r="U984" s="253"/>
      <c r="V984" s="253"/>
      <c r="W984" s="254"/>
      <c r="X984" s="314">
        <f t="shared" si="217"/>
        <v>0</v>
      </c>
    </row>
    <row r="985" spans="2:24" ht="18.75">
      <c r="B985" s="173"/>
      <c r="C985" s="137">
        <v>4218</v>
      </c>
      <c r="D985" s="145" t="s">
        <v>264</v>
      </c>
      <c r="E985" s="817"/>
      <c r="F985" s="452"/>
      <c r="G985" s="246"/>
      <c r="H985" s="246"/>
      <c r="I985" s="480">
        <f t="shared" si="219"/>
        <v>0</v>
      </c>
      <c r="J985" s="244" t="str">
        <f t="shared" si="216"/>
        <v/>
      </c>
      <c r="K985" s="245"/>
      <c r="L985" s="426"/>
      <c r="M985" s="253"/>
      <c r="N985" s="316">
        <f t="shared" si="220"/>
        <v>0</v>
      </c>
      <c r="O985" s="427">
        <f t="shared" si="221"/>
        <v>0</v>
      </c>
      <c r="P985" s="245"/>
      <c r="Q985" s="426"/>
      <c r="R985" s="253"/>
      <c r="S985" s="432">
        <f t="shared" si="222"/>
        <v>0</v>
      </c>
      <c r="T985" s="316">
        <f t="shared" si="223"/>
        <v>0</v>
      </c>
      <c r="U985" s="253"/>
      <c r="V985" s="253"/>
      <c r="W985" s="254"/>
      <c r="X985" s="314">
        <f t="shared" si="217"/>
        <v>0</v>
      </c>
    </row>
    <row r="986" spans="2:24" ht="18.75">
      <c r="B986" s="173"/>
      <c r="C986" s="137">
        <v>4219</v>
      </c>
      <c r="D986" s="156" t="s">
        <v>265</v>
      </c>
      <c r="E986" s="817"/>
      <c r="F986" s="452"/>
      <c r="G986" s="246"/>
      <c r="H986" s="246"/>
      <c r="I986" s="480">
        <f t="shared" si="219"/>
        <v>0</v>
      </c>
      <c r="J986" s="244" t="str">
        <f t="shared" si="216"/>
        <v/>
      </c>
      <c r="K986" s="245"/>
      <c r="L986" s="426"/>
      <c r="M986" s="253"/>
      <c r="N986" s="316">
        <f t="shared" si="220"/>
        <v>0</v>
      </c>
      <c r="O986" s="427">
        <f t="shared" si="221"/>
        <v>0</v>
      </c>
      <c r="P986" s="245"/>
      <c r="Q986" s="426"/>
      <c r="R986" s="253"/>
      <c r="S986" s="432">
        <f t="shared" si="222"/>
        <v>0</v>
      </c>
      <c r="T986" s="316">
        <f t="shared" si="223"/>
        <v>0</v>
      </c>
      <c r="U986" s="253"/>
      <c r="V986" s="253"/>
      <c r="W986" s="254"/>
      <c r="X986" s="314">
        <f t="shared" si="217"/>
        <v>0</v>
      </c>
    </row>
    <row r="987" spans="2:24" ht="18.75">
      <c r="B987" s="799">
        <v>4300</v>
      </c>
      <c r="C987" s="955" t="s">
        <v>1740</v>
      </c>
      <c r="D987" s="955"/>
      <c r="E987" s="800"/>
      <c r="F987" s="801">
        <f>SUM(F988:F990)</f>
        <v>0</v>
      </c>
      <c r="G987" s="802">
        <f>SUM(G988:G990)</f>
        <v>0</v>
      </c>
      <c r="H987" s="802">
        <f>SUM(H988:H990)</f>
        <v>0</v>
      </c>
      <c r="I987" s="802">
        <f>SUM(I988:I990)</f>
        <v>0</v>
      </c>
      <c r="J987" s="244" t="str">
        <f t="shared" si="216"/>
        <v/>
      </c>
      <c r="K987" s="245"/>
      <c r="L987" s="317">
        <f>SUM(L988:L990)</f>
        <v>0</v>
      </c>
      <c r="M987" s="318">
        <f>SUM(M988:M990)</f>
        <v>0</v>
      </c>
      <c r="N987" s="428">
        <f>SUM(N988:N990)</f>
        <v>0</v>
      </c>
      <c r="O987" s="429">
        <f>SUM(O988:O990)</f>
        <v>0</v>
      </c>
      <c r="P987" s="245"/>
      <c r="Q987" s="317">
        <f t="shared" ref="Q987:W987" si="224">SUM(Q988:Q990)</f>
        <v>0</v>
      </c>
      <c r="R987" s="318">
        <f t="shared" si="224"/>
        <v>0</v>
      </c>
      <c r="S987" s="318">
        <f t="shared" si="224"/>
        <v>0</v>
      </c>
      <c r="T987" s="318">
        <f t="shared" si="224"/>
        <v>0</v>
      </c>
      <c r="U987" s="318">
        <f t="shared" si="224"/>
        <v>0</v>
      </c>
      <c r="V987" s="318">
        <f t="shared" si="224"/>
        <v>0</v>
      </c>
      <c r="W987" s="429">
        <f t="shared" si="224"/>
        <v>0</v>
      </c>
      <c r="X987" s="314">
        <f t="shared" si="217"/>
        <v>0</v>
      </c>
    </row>
    <row r="988" spans="2:24" ht="18.75">
      <c r="B988" s="173"/>
      <c r="C988" s="144">
        <v>4301</v>
      </c>
      <c r="D988" s="163" t="s">
        <v>266</v>
      </c>
      <c r="E988" s="817"/>
      <c r="F988" s="452"/>
      <c r="G988" s="246"/>
      <c r="H988" s="246"/>
      <c r="I988" s="480">
        <f t="shared" ref="I988:I993" si="225">F988+G988+H988</f>
        <v>0</v>
      </c>
      <c r="J988" s="244" t="str">
        <f t="shared" si="216"/>
        <v/>
      </c>
      <c r="K988" s="245"/>
      <c r="L988" s="426"/>
      <c r="M988" s="253"/>
      <c r="N988" s="316">
        <f t="shared" ref="N988:N993" si="226">I988</f>
        <v>0</v>
      </c>
      <c r="O988" s="427">
        <f t="shared" ref="O988:O993" si="227">L988+M988-N988</f>
        <v>0</v>
      </c>
      <c r="P988" s="245"/>
      <c r="Q988" s="426"/>
      <c r="R988" s="253"/>
      <c r="S988" s="432">
        <f t="shared" ref="S988:S993" si="228">+IF(+(L988+M988)&gt;=I988,+M988,+(+I988-L988))</f>
        <v>0</v>
      </c>
      <c r="T988" s="316">
        <f t="shared" ref="T988:T993" si="229">Q988+R988-S988</f>
        <v>0</v>
      </c>
      <c r="U988" s="253"/>
      <c r="V988" s="253"/>
      <c r="W988" s="254"/>
      <c r="X988" s="314">
        <f t="shared" si="217"/>
        <v>0</v>
      </c>
    </row>
    <row r="989" spans="2:24" ht="18.75">
      <c r="B989" s="173"/>
      <c r="C989" s="137">
        <v>4302</v>
      </c>
      <c r="D989" s="139" t="s">
        <v>1100</v>
      </c>
      <c r="E989" s="817"/>
      <c r="F989" s="452"/>
      <c r="G989" s="246"/>
      <c r="H989" s="246"/>
      <c r="I989" s="480">
        <f t="shared" si="225"/>
        <v>0</v>
      </c>
      <c r="J989" s="244" t="str">
        <f t="shared" si="216"/>
        <v/>
      </c>
      <c r="K989" s="245"/>
      <c r="L989" s="426"/>
      <c r="M989" s="253"/>
      <c r="N989" s="316">
        <f t="shared" si="226"/>
        <v>0</v>
      </c>
      <c r="O989" s="427">
        <f t="shared" si="227"/>
        <v>0</v>
      </c>
      <c r="P989" s="245"/>
      <c r="Q989" s="426"/>
      <c r="R989" s="253"/>
      <c r="S989" s="432">
        <f t="shared" si="228"/>
        <v>0</v>
      </c>
      <c r="T989" s="316">
        <f t="shared" si="229"/>
        <v>0</v>
      </c>
      <c r="U989" s="253"/>
      <c r="V989" s="253"/>
      <c r="W989" s="254"/>
      <c r="X989" s="314">
        <f t="shared" si="217"/>
        <v>0</v>
      </c>
    </row>
    <row r="990" spans="2:24" ht="18.75">
      <c r="B990" s="173"/>
      <c r="C990" s="142">
        <v>4309</v>
      </c>
      <c r="D990" s="148" t="s">
        <v>268</v>
      </c>
      <c r="E990" s="817"/>
      <c r="F990" s="452"/>
      <c r="G990" s="246"/>
      <c r="H990" s="246"/>
      <c r="I990" s="480">
        <f t="shared" si="225"/>
        <v>0</v>
      </c>
      <c r="J990" s="244" t="str">
        <f t="shared" si="216"/>
        <v/>
      </c>
      <c r="K990" s="245"/>
      <c r="L990" s="426"/>
      <c r="M990" s="253"/>
      <c r="N990" s="316">
        <f t="shared" si="226"/>
        <v>0</v>
      </c>
      <c r="O990" s="427">
        <f t="shared" si="227"/>
        <v>0</v>
      </c>
      <c r="P990" s="245"/>
      <c r="Q990" s="426"/>
      <c r="R990" s="253"/>
      <c r="S990" s="432">
        <f t="shared" si="228"/>
        <v>0</v>
      </c>
      <c r="T990" s="316">
        <f t="shared" si="229"/>
        <v>0</v>
      </c>
      <c r="U990" s="253"/>
      <c r="V990" s="253"/>
      <c r="W990" s="254"/>
      <c r="X990" s="314">
        <f t="shared" si="217"/>
        <v>0</v>
      </c>
    </row>
    <row r="991" spans="2:24" ht="18.75">
      <c r="B991" s="799">
        <v>4400</v>
      </c>
      <c r="C991" s="957" t="s">
        <v>1741</v>
      </c>
      <c r="D991" s="957"/>
      <c r="E991" s="800"/>
      <c r="F991" s="803"/>
      <c r="G991" s="804"/>
      <c r="H991" s="804"/>
      <c r="I991" s="805">
        <f t="shared" si="225"/>
        <v>0</v>
      </c>
      <c r="J991" s="244" t="str">
        <f t="shared" si="216"/>
        <v/>
      </c>
      <c r="K991" s="245"/>
      <c r="L991" s="431"/>
      <c r="M991" s="255"/>
      <c r="N991" s="318">
        <f t="shared" si="226"/>
        <v>0</v>
      </c>
      <c r="O991" s="427">
        <f t="shared" si="227"/>
        <v>0</v>
      </c>
      <c r="P991" s="245"/>
      <c r="Q991" s="431"/>
      <c r="R991" s="255"/>
      <c r="S991" s="432">
        <f t="shared" si="228"/>
        <v>0</v>
      </c>
      <c r="T991" s="316">
        <f t="shared" si="229"/>
        <v>0</v>
      </c>
      <c r="U991" s="255"/>
      <c r="V991" s="255"/>
      <c r="W991" s="254"/>
      <c r="X991" s="314">
        <f t="shared" si="217"/>
        <v>0</v>
      </c>
    </row>
    <row r="992" spans="2:24" ht="18.75">
      <c r="B992" s="799">
        <v>4500</v>
      </c>
      <c r="C992" s="979" t="s">
        <v>1742</v>
      </c>
      <c r="D992" s="979"/>
      <c r="E992" s="800"/>
      <c r="F992" s="803"/>
      <c r="G992" s="804"/>
      <c r="H992" s="804"/>
      <c r="I992" s="805">
        <f t="shared" si="225"/>
        <v>0</v>
      </c>
      <c r="J992" s="244" t="str">
        <f t="shared" si="216"/>
        <v/>
      </c>
      <c r="K992" s="245"/>
      <c r="L992" s="431"/>
      <c r="M992" s="255"/>
      <c r="N992" s="318">
        <f t="shared" si="226"/>
        <v>0</v>
      </c>
      <c r="O992" s="427">
        <f t="shared" si="227"/>
        <v>0</v>
      </c>
      <c r="P992" s="245"/>
      <c r="Q992" s="431"/>
      <c r="R992" s="255"/>
      <c r="S992" s="432">
        <f t="shared" si="228"/>
        <v>0</v>
      </c>
      <c r="T992" s="316">
        <f t="shared" si="229"/>
        <v>0</v>
      </c>
      <c r="U992" s="255"/>
      <c r="V992" s="255"/>
      <c r="W992" s="254"/>
      <c r="X992" s="314">
        <f t="shared" si="217"/>
        <v>0</v>
      </c>
    </row>
    <row r="993" spans="2:24" ht="18.75">
      <c r="B993" s="799">
        <v>4600</v>
      </c>
      <c r="C993" s="974" t="s">
        <v>269</v>
      </c>
      <c r="D993" s="980"/>
      <c r="E993" s="800"/>
      <c r="F993" s="803"/>
      <c r="G993" s="804"/>
      <c r="H993" s="804"/>
      <c r="I993" s="805">
        <f t="shared" si="225"/>
        <v>0</v>
      </c>
      <c r="J993" s="244" t="str">
        <f t="shared" si="216"/>
        <v/>
      </c>
      <c r="K993" s="245"/>
      <c r="L993" s="431"/>
      <c r="M993" s="255"/>
      <c r="N993" s="318">
        <f t="shared" si="226"/>
        <v>0</v>
      </c>
      <c r="O993" s="427">
        <f t="shared" si="227"/>
        <v>0</v>
      </c>
      <c r="P993" s="245"/>
      <c r="Q993" s="431"/>
      <c r="R993" s="255"/>
      <c r="S993" s="432">
        <f t="shared" si="228"/>
        <v>0</v>
      </c>
      <c r="T993" s="316">
        <f t="shared" si="229"/>
        <v>0</v>
      </c>
      <c r="U993" s="255"/>
      <c r="V993" s="255"/>
      <c r="W993" s="254"/>
      <c r="X993" s="314">
        <f t="shared" si="217"/>
        <v>0</v>
      </c>
    </row>
    <row r="994" spans="2:24" ht="18.75">
      <c r="B994" s="799">
        <v>4900</v>
      </c>
      <c r="C994" s="965" t="s">
        <v>300</v>
      </c>
      <c r="D994" s="965"/>
      <c r="E994" s="800"/>
      <c r="F994" s="801">
        <f>+F995+F996</f>
        <v>0</v>
      </c>
      <c r="G994" s="802">
        <f>+G995+G996</f>
        <v>0</v>
      </c>
      <c r="H994" s="802">
        <f>+H995+H996</f>
        <v>0</v>
      </c>
      <c r="I994" s="802">
        <f>+I995+I996</f>
        <v>0</v>
      </c>
      <c r="J994" s="244" t="str">
        <f t="shared" si="216"/>
        <v/>
      </c>
      <c r="K994" s="245"/>
      <c r="L994" s="777"/>
      <c r="M994" s="778"/>
      <c r="N994" s="778"/>
      <c r="O994" s="825"/>
      <c r="P994" s="245"/>
      <c r="Q994" s="777"/>
      <c r="R994" s="778"/>
      <c r="S994" s="778"/>
      <c r="T994" s="778"/>
      <c r="U994" s="778"/>
      <c r="V994" s="778"/>
      <c r="W994" s="825"/>
      <c r="X994" s="314">
        <f t="shared" si="217"/>
        <v>0</v>
      </c>
    </row>
    <row r="995" spans="2:24" ht="18.75">
      <c r="B995" s="173"/>
      <c r="C995" s="144">
        <v>4901</v>
      </c>
      <c r="D995" s="174" t="s">
        <v>301</v>
      </c>
      <c r="E995" s="817"/>
      <c r="F995" s="452"/>
      <c r="G995" s="246"/>
      <c r="H995" s="246"/>
      <c r="I995" s="480">
        <f>F995+G995+H995</f>
        <v>0</v>
      </c>
      <c r="J995" s="244" t="str">
        <f t="shared" si="216"/>
        <v/>
      </c>
      <c r="K995" s="245"/>
      <c r="L995" s="775"/>
      <c r="M995" s="779"/>
      <c r="N995" s="779"/>
      <c r="O995" s="824"/>
      <c r="P995" s="245"/>
      <c r="Q995" s="775"/>
      <c r="R995" s="779"/>
      <c r="S995" s="779"/>
      <c r="T995" s="779"/>
      <c r="U995" s="779"/>
      <c r="V995" s="779"/>
      <c r="W995" s="824"/>
      <c r="X995" s="314">
        <f t="shared" si="217"/>
        <v>0</v>
      </c>
    </row>
    <row r="996" spans="2:24" ht="18.75">
      <c r="B996" s="173"/>
      <c r="C996" s="142">
        <v>4902</v>
      </c>
      <c r="D996" s="148" t="s">
        <v>302</v>
      </c>
      <c r="E996" s="817"/>
      <c r="F996" s="452"/>
      <c r="G996" s="246"/>
      <c r="H996" s="246"/>
      <c r="I996" s="480">
        <f>F996+G996+H996</f>
        <v>0</v>
      </c>
      <c r="J996" s="244" t="str">
        <f t="shared" si="216"/>
        <v/>
      </c>
      <c r="K996" s="245"/>
      <c r="L996" s="775"/>
      <c r="M996" s="779"/>
      <c r="N996" s="779"/>
      <c r="O996" s="824"/>
      <c r="P996" s="245"/>
      <c r="Q996" s="775"/>
      <c r="R996" s="779"/>
      <c r="S996" s="779"/>
      <c r="T996" s="779"/>
      <c r="U996" s="779"/>
      <c r="V996" s="779"/>
      <c r="W996" s="824"/>
      <c r="X996" s="314">
        <f t="shared" si="217"/>
        <v>0</v>
      </c>
    </row>
    <row r="997" spans="2:24" ht="18.75">
      <c r="B997" s="806">
        <v>5100</v>
      </c>
      <c r="C997" s="962" t="s">
        <v>270</v>
      </c>
      <c r="D997" s="962"/>
      <c r="E997" s="807"/>
      <c r="F997" s="808"/>
      <c r="G997" s="809"/>
      <c r="H997" s="809"/>
      <c r="I997" s="805">
        <f>F997+G997+H997</f>
        <v>0</v>
      </c>
      <c r="J997" s="244" t="str">
        <f t="shared" si="216"/>
        <v/>
      </c>
      <c r="K997" s="245"/>
      <c r="L997" s="433"/>
      <c r="M997" s="434"/>
      <c r="N997" s="328">
        <f>I997</f>
        <v>0</v>
      </c>
      <c r="O997" s="427">
        <f>L997+M997-N997</f>
        <v>0</v>
      </c>
      <c r="P997" s="245"/>
      <c r="Q997" s="433"/>
      <c r="R997" s="434"/>
      <c r="S997" s="432">
        <f>+IF(+(L997+M997)&gt;=I997,+M997,+(+I997-L997))</f>
        <v>0</v>
      </c>
      <c r="T997" s="316">
        <f>Q997+R997-S997</f>
        <v>0</v>
      </c>
      <c r="U997" s="434"/>
      <c r="V997" s="434"/>
      <c r="W997" s="254"/>
      <c r="X997" s="314">
        <f t="shared" si="217"/>
        <v>0</v>
      </c>
    </row>
    <row r="998" spans="2:24" ht="18.75">
      <c r="B998" s="806">
        <v>5200</v>
      </c>
      <c r="C998" s="977" t="s">
        <v>271</v>
      </c>
      <c r="D998" s="977"/>
      <c r="E998" s="807"/>
      <c r="F998" s="810">
        <f>SUM(F999:F1005)</f>
        <v>33500</v>
      </c>
      <c r="G998" s="811">
        <f>SUM(G999:G1005)</f>
        <v>0</v>
      </c>
      <c r="H998" s="811">
        <f>SUM(H999:H1005)</f>
        <v>0</v>
      </c>
      <c r="I998" s="811">
        <f>SUM(I999:I1005)</f>
        <v>33500</v>
      </c>
      <c r="J998" s="244">
        <f t="shared" si="216"/>
        <v>1</v>
      </c>
      <c r="K998" s="245"/>
      <c r="L998" s="327">
        <f>SUM(L999:L1005)</f>
        <v>0</v>
      </c>
      <c r="M998" s="328">
        <f>SUM(M999:M1005)</f>
        <v>0</v>
      </c>
      <c r="N998" s="435">
        <f>SUM(N999:N1005)</f>
        <v>33500</v>
      </c>
      <c r="O998" s="436">
        <f>SUM(O999:O1005)</f>
        <v>-33500</v>
      </c>
      <c r="P998" s="245"/>
      <c r="Q998" s="327">
        <f t="shared" ref="Q998:W998" si="230">SUM(Q999:Q1005)</f>
        <v>0</v>
      </c>
      <c r="R998" s="328">
        <f t="shared" si="230"/>
        <v>0</v>
      </c>
      <c r="S998" s="328">
        <f t="shared" si="230"/>
        <v>33500</v>
      </c>
      <c r="T998" s="328">
        <f t="shared" si="230"/>
        <v>-33500</v>
      </c>
      <c r="U998" s="328">
        <f t="shared" si="230"/>
        <v>0</v>
      </c>
      <c r="V998" s="328">
        <f t="shared" si="230"/>
        <v>0</v>
      </c>
      <c r="W998" s="436">
        <f t="shared" si="230"/>
        <v>0</v>
      </c>
      <c r="X998" s="314">
        <f t="shared" si="217"/>
        <v>-33500</v>
      </c>
    </row>
    <row r="999" spans="2:24" ht="18.75">
      <c r="B999" s="175"/>
      <c r="C999" s="176">
        <v>5201</v>
      </c>
      <c r="D999" s="177" t="s">
        <v>272</v>
      </c>
      <c r="E999" s="818"/>
      <c r="F999" s="477"/>
      <c r="G999" s="437"/>
      <c r="H999" s="437"/>
      <c r="I999" s="480">
        <f t="shared" ref="I999:I1005" si="231">F999+G999+H999</f>
        <v>0</v>
      </c>
      <c r="J999" s="244" t="str">
        <f t="shared" si="216"/>
        <v/>
      </c>
      <c r="K999" s="245"/>
      <c r="L999" s="438"/>
      <c r="M999" s="439"/>
      <c r="N999" s="331">
        <f t="shared" ref="N999:N1005" si="232">I999</f>
        <v>0</v>
      </c>
      <c r="O999" s="427">
        <f t="shared" ref="O999:O1005" si="233">L999+M999-N999</f>
        <v>0</v>
      </c>
      <c r="P999" s="245"/>
      <c r="Q999" s="438"/>
      <c r="R999" s="439"/>
      <c r="S999" s="432">
        <f t="shared" ref="S999:S1005" si="234">+IF(+(L999+M999)&gt;=I999,+M999,+(+I999-L999))</f>
        <v>0</v>
      </c>
      <c r="T999" s="316">
        <f t="shared" ref="T999:T1005" si="235">Q999+R999-S999</f>
        <v>0</v>
      </c>
      <c r="U999" s="439"/>
      <c r="V999" s="439"/>
      <c r="W999" s="254"/>
      <c r="X999" s="314">
        <f t="shared" si="217"/>
        <v>0</v>
      </c>
    </row>
    <row r="1000" spans="2:24" ht="18.75">
      <c r="B1000" s="175"/>
      <c r="C1000" s="178">
        <v>5202</v>
      </c>
      <c r="D1000" s="179" t="s">
        <v>273</v>
      </c>
      <c r="E1000" s="818"/>
      <c r="F1000" s="477"/>
      <c r="G1000" s="437"/>
      <c r="H1000" s="437"/>
      <c r="I1000" s="480">
        <f t="shared" si="231"/>
        <v>0</v>
      </c>
      <c r="J1000" s="244" t="str">
        <f t="shared" si="216"/>
        <v/>
      </c>
      <c r="K1000" s="245"/>
      <c r="L1000" s="438"/>
      <c r="M1000" s="439"/>
      <c r="N1000" s="331">
        <f t="shared" si="232"/>
        <v>0</v>
      </c>
      <c r="O1000" s="427">
        <f t="shared" si="233"/>
        <v>0</v>
      </c>
      <c r="P1000" s="245"/>
      <c r="Q1000" s="438"/>
      <c r="R1000" s="439"/>
      <c r="S1000" s="432">
        <f t="shared" si="234"/>
        <v>0</v>
      </c>
      <c r="T1000" s="316">
        <f t="shared" si="235"/>
        <v>0</v>
      </c>
      <c r="U1000" s="439"/>
      <c r="V1000" s="439"/>
      <c r="W1000" s="254"/>
      <c r="X1000" s="314">
        <f t="shared" si="217"/>
        <v>0</v>
      </c>
    </row>
    <row r="1001" spans="2:24" ht="18.75">
      <c r="B1001" s="175"/>
      <c r="C1001" s="178">
        <v>5203</v>
      </c>
      <c r="D1001" s="179" t="s">
        <v>956</v>
      </c>
      <c r="E1001" s="818"/>
      <c r="F1001" s="477">
        <v>33500</v>
      </c>
      <c r="G1001" s="437"/>
      <c r="H1001" s="437"/>
      <c r="I1001" s="480">
        <f t="shared" si="231"/>
        <v>33500</v>
      </c>
      <c r="J1001" s="244">
        <f t="shared" si="216"/>
        <v>1</v>
      </c>
      <c r="K1001" s="245"/>
      <c r="L1001" s="438"/>
      <c r="M1001" s="439"/>
      <c r="N1001" s="331">
        <f t="shared" si="232"/>
        <v>33500</v>
      </c>
      <c r="O1001" s="427">
        <f t="shared" si="233"/>
        <v>-33500</v>
      </c>
      <c r="P1001" s="245"/>
      <c r="Q1001" s="438"/>
      <c r="R1001" s="439"/>
      <c r="S1001" s="432">
        <f t="shared" si="234"/>
        <v>33500</v>
      </c>
      <c r="T1001" s="316">
        <f t="shared" si="235"/>
        <v>-33500</v>
      </c>
      <c r="U1001" s="439"/>
      <c r="V1001" s="439"/>
      <c r="W1001" s="254"/>
      <c r="X1001" s="314">
        <f t="shared" si="217"/>
        <v>-33500</v>
      </c>
    </row>
    <row r="1002" spans="2:24" ht="18.75">
      <c r="B1002" s="175"/>
      <c r="C1002" s="178">
        <v>5204</v>
      </c>
      <c r="D1002" s="179" t="s">
        <v>957</v>
      </c>
      <c r="E1002" s="818"/>
      <c r="F1002" s="477"/>
      <c r="G1002" s="437"/>
      <c r="H1002" s="437"/>
      <c r="I1002" s="480">
        <f t="shared" si="231"/>
        <v>0</v>
      </c>
      <c r="J1002" s="244" t="str">
        <f t="shared" si="216"/>
        <v/>
      </c>
      <c r="K1002" s="245"/>
      <c r="L1002" s="438"/>
      <c r="M1002" s="439"/>
      <c r="N1002" s="331">
        <f t="shared" si="232"/>
        <v>0</v>
      </c>
      <c r="O1002" s="427">
        <f t="shared" si="233"/>
        <v>0</v>
      </c>
      <c r="P1002" s="245"/>
      <c r="Q1002" s="438"/>
      <c r="R1002" s="439"/>
      <c r="S1002" s="432">
        <f t="shared" si="234"/>
        <v>0</v>
      </c>
      <c r="T1002" s="316">
        <f t="shared" si="235"/>
        <v>0</v>
      </c>
      <c r="U1002" s="439"/>
      <c r="V1002" s="439"/>
      <c r="W1002" s="254"/>
      <c r="X1002" s="314">
        <f t="shared" si="217"/>
        <v>0</v>
      </c>
    </row>
    <row r="1003" spans="2:24" ht="18.75">
      <c r="B1003" s="175"/>
      <c r="C1003" s="178">
        <v>5205</v>
      </c>
      <c r="D1003" s="179" t="s">
        <v>958</v>
      </c>
      <c r="E1003" s="818"/>
      <c r="F1003" s="477"/>
      <c r="G1003" s="437"/>
      <c r="H1003" s="437"/>
      <c r="I1003" s="480">
        <f t="shared" si="231"/>
        <v>0</v>
      </c>
      <c r="J1003" s="244" t="str">
        <f t="shared" si="216"/>
        <v/>
      </c>
      <c r="K1003" s="245"/>
      <c r="L1003" s="438"/>
      <c r="M1003" s="439"/>
      <c r="N1003" s="331">
        <f t="shared" si="232"/>
        <v>0</v>
      </c>
      <c r="O1003" s="427">
        <f t="shared" si="233"/>
        <v>0</v>
      </c>
      <c r="P1003" s="245"/>
      <c r="Q1003" s="438"/>
      <c r="R1003" s="439"/>
      <c r="S1003" s="432">
        <f t="shared" si="234"/>
        <v>0</v>
      </c>
      <c r="T1003" s="316">
        <f t="shared" si="235"/>
        <v>0</v>
      </c>
      <c r="U1003" s="439"/>
      <c r="V1003" s="439"/>
      <c r="W1003" s="254"/>
      <c r="X1003" s="314">
        <f t="shared" si="217"/>
        <v>0</v>
      </c>
    </row>
    <row r="1004" spans="2:24" ht="18.75">
      <c r="B1004" s="175"/>
      <c r="C1004" s="178">
        <v>5206</v>
      </c>
      <c r="D1004" s="179" t="s">
        <v>959</v>
      </c>
      <c r="E1004" s="818"/>
      <c r="F1004" s="477"/>
      <c r="G1004" s="437"/>
      <c r="H1004" s="437"/>
      <c r="I1004" s="480">
        <f t="shared" si="231"/>
        <v>0</v>
      </c>
      <c r="J1004" s="244" t="str">
        <f t="shared" ref="J1004:J1024" si="236">(IF($E1004&lt;&gt;0,$J$2,IF($I1004&lt;&gt;0,$J$2,"")))</f>
        <v/>
      </c>
      <c r="K1004" s="245"/>
      <c r="L1004" s="438"/>
      <c r="M1004" s="439"/>
      <c r="N1004" s="331">
        <f t="shared" si="232"/>
        <v>0</v>
      </c>
      <c r="O1004" s="427">
        <f t="shared" si="233"/>
        <v>0</v>
      </c>
      <c r="P1004" s="245"/>
      <c r="Q1004" s="438"/>
      <c r="R1004" s="439"/>
      <c r="S1004" s="432">
        <f t="shared" si="234"/>
        <v>0</v>
      </c>
      <c r="T1004" s="316">
        <f t="shared" si="235"/>
        <v>0</v>
      </c>
      <c r="U1004" s="439"/>
      <c r="V1004" s="439"/>
      <c r="W1004" s="254"/>
      <c r="X1004" s="314">
        <f t="shared" ref="X1004:X1035" si="237">T1004-U1004-V1004-W1004</f>
        <v>0</v>
      </c>
    </row>
    <row r="1005" spans="2:24" ht="18.75">
      <c r="B1005" s="175"/>
      <c r="C1005" s="180">
        <v>5219</v>
      </c>
      <c r="D1005" s="181" t="s">
        <v>960</v>
      </c>
      <c r="E1005" s="818"/>
      <c r="F1005" s="477"/>
      <c r="G1005" s="437"/>
      <c r="H1005" s="437"/>
      <c r="I1005" s="480">
        <f t="shared" si="231"/>
        <v>0</v>
      </c>
      <c r="J1005" s="244" t="str">
        <f t="shared" si="236"/>
        <v/>
      </c>
      <c r="K1005" s="245"/>
      <c r="L1005" s="438"/>
      <c r="M1005" s="439"/>
      <c r="N1005" s="331">
        <f t="shared" si="232"/>
        <v>0</v>
      </c>
      <c r="O1005" s="427">
        <f t="shared" si="233"/>
        <v>0</v>
      </c>
      <c r="P1005" s="245"/>
      <c r="Q1005" s="438"/>
      <c r="R1005" s="439"/>
      <c r="S1005" s="432">
        <f t="shared" si="234"/>
        <v>0</v>
      </c>
      <c r="T1005" s="316">
        <f t="shared" si="235"/>
        <v>0</v>
      </c>
      <c r="U1005" s="439"/>
      <c r="V1005" s="439"/>
      <c r="W1005" s="254"/>
      <c r="X1005" s="314">
        <f t="shared" si="237"/>
        <v>0</v>
      </c>
    </row>
    <row r="1006" spans="2:24" ht="18.75">
      <c r="B1006" s="806">
        <v>5300</v>
      </c>
      <c r="C1006" s="981" t="s">
        <v>961</v>
      </c>
      <c r="D1006" s="981"/>
      <c r="E1006" s="807"/>
      <c r="F1006" s="810">
        <f>SUM(F1007:F1008)</f>
        <v>0</v>
      </c>
      <c r="G1006" s="811">
        <f>SUM(G1007:G1008)</f>
        <v>0</v>
      </c>
      <c r="H1006" s="811">
        <f>SUM(H1007:H1008)</f>
        <v>0</v>
      </c>
      <c r="I1006" s="811">
        <f>SUM(I1007:I1008)</f>
        <v>0</v>
      </c>
      <c r="J1006" s="244" t="str">
        <f t="shared" si="236"/>
        <v/>
      </c>
      <c r="K1006" s="245"/>
      <c r="L1006" s="327">
        <f>SUM(L1007:L1008)</f>
        <v>0</v>
      </c>
      <c r="M1006" s="328">
        <f>SUM(M1007:M1008)</f>
        <v>0</v>
      </c>
      <c r="N1006" s="435">
        <f>SUM(N1007:N1008)</f>
        <v>0</v>
      </c>
      <c r="O1006" s="436">
        <f>SUM(O1007:O1008)</f>
        <v>0</v>
      </c>
      <c r="P1006" s="245"/>
      <c r="Q1006" s="327">
        <f t="shared" ref="Q1006:W1006" si="238">SUM(Q1007:Q1008)</f>
        <v>0</v>
      </c>
      <c r="R1006" s="328">
        <f t="shared" si="238"/>
        <v>0</v>
      </c>
      <c r="S1006" s="328">
        <f t="shared" si="238"/>
        <v>0</v>
      </c>
      <c r="T1006" s="328">
        <f t="shared" si="238"/>
        <v>0</v>
      </c>
      <c r="U1006" s="328">
        <f t="shared" si="238"/>
        <v>0</v>
      </c>
      <c r="V1006" s="328">
        <f t="shared" si="238"/>
        <v>0</v>
      </c>
      <c r="W1006" s="436">
        <f t="shared" si="238"/>
        <v>0</v>
      </c>
      <c r="X1006" s="314">
        <f t="shared" si="237"/>
        <v>0</v>
      </c>
    </row>
    <row r="1007" spans="2:24" ht="18.75">
      <c r="B1007" s="175"/>
      <c r="C1007" s="176">
        <v>5301</v>
      </c>
      <c r="D1007" s="177" t="s">
        <v>1480</v>
      </c>
      <c r="E1007" s="818"/>
      <c r="F1007" s="477"/>
      <c r="G1007" s="437"/>
      <c r="H1007" s="437"/>
      <c r="I1007" s="480">
        <f>F1007+G1007+H1007</f>
        <v>0</v>
      </c>
      <c r="J1007" s="244" t="str">
        <f t="shared" si="236"/>
        <v/>
      </c>
      <c r="K1007" s="245"/>
      <c r="L1007" s="438"/>
      <c r="M1007" s="439"/>
      <c r="N1007" s="331">
        <f>I1007</f>
        <v>0</v>
      </c>
      <c r="O1007" s="427">
        <f>L1007+M1007-N1007</f>
        <v>0</v>
      </c>
      <c r="P1007" s="245"/>
      <c r="Q1007" s="438"/>
      <c r="R1007" s="439"/>
      <c r="S1007" s="432">
        <f>+IF(+(L1007+M1007)&gt;=I1007,+M1007,+(+I1007-L1007))</f>
        <v>0</v>
      </c>
      <c r="T1007" s="316">
        <f>Q1007+R1007-S1007</f>
        <v>0</v>
      </c>
      <c r="U1007" s="439"/>
      <c r="V1007" s="439"/>
      <c r="W1007" s="254"/>
      <c r="X1007" s="314">
        <f t="shared" si="237"/>
        <v>0</v>
      </c>
    </row>
    <row r="1008" spans="2:24" ht="18.75">
      <c r="B1008" s="175"/>
      <c r="C1008" s="180">
        <v>5309</v>
      </c>
      <c r="D1008" s="181" t="s">
        <v>962</v>
      </c>
      <c r="E1008" s="818"/>
      <c r="F1008" s="477"/>
      <c r="G1008" s="437"/>
      <c r="H1008" s="437"/>
      <c r="I1008" s="480">
        <f>F1008+G1008+H1008</f>
        <v>0</v>
      </c>
      <c r="J1008" s="244" t="str">
        <f t="shared" si="236"/>
        <v/>
      </c>
      <c r="K1008" s="245"/>
      <c r="L1008" s="438"/>
      <c r="M1008" s="439"/>
      <c r="N1008" s="331">
        <f>I1008</f>
        <v>0</v>
      </c>
      <c r="O1008" s="427">
        <f>L1008+M1008-N1008</f>
        <v>0</v>
      </c>
      <c r="P1008" s="245"/>
      <c r="Q1008" s="438"/>
      <c r="R1008" s="439"/>
      <c r="S1008" s="432">
        <f>+IF(+(L1008+M1008)&gt;=I1008,+M1008,+(+I1008-L1008))</f>
        <v>0</v>
      </c>
      <c r="T1008" s="316">
        <f>Q1008+R1008-S1008</f>
        <v>0</v>
      </c>
      <c r="U1008" s="439"/>
      <c r="V1008" s="439"/>
      <c r="W1008" s="254"/>
      <c r="X1008" s="314">
        <f t="shared" si="237"/>
        <v>0</v>
      </c>
    </row>
    <row r="1009" spans="2:24" ht="18.75">
      <c r="B1009" s="806">
        <v>5400</v>
      </c>
      <c r="C1009" s="962" t="s">
        <v>1049</v>
      </c>
      <c r="D1009" s="962"/>
      <c r="E1009" s="807"/>
      <c r="F1009" s="808"/>
      <c r="G1009" s="809"/>
      <c r="H1009" s="809"/>
      <c r="I1009" s="805">
        <f>F1009+G1009+H1009</f>
        <v>0</v>
      </c>
      <c r="J1009" s="244" t="str">
        <f t="shared" si="236"/>
        <v/>
      </c>
      <c r="K1009" s="245"/>
      <c r="L1009" s="433"/>
      <c r="M1009" s="434"/>
      <c r="N1009" s="328">
        <f>I1009</f>
        <v>0</v>
      </c>
      <c r="O1009" s="427">
        <f>L1009+M1009-N1009</f>
        <v>0</v>
      </c>
      <c r="P1009" s="245"/>
      <c r="Q1009" s="433"/>
      <c r="R1009" s="434"/>
      <c r="S1009" s="432">
        <f>+IF(+(L1009+M1009)&gt;=I1009,+M1009,+(+I1009-L1009))</f>
        <v>0</v>
      </c>
      <c r="T1009" s="316">
        <f>Q1009+R1009-S1009</f>
        <v>0</v>
      </c>
      <c r="U1009" s="434"/>
      <c r="V1009" s="434"/>
      <c r="W1009" s="254"/>
      <c r="X1009" s="314">
        <f t="shared" si="237"/>
        <v>0</v>
      </c>
    </row>
    <row r="1010" spans="2:24" ht="18.75">
      <c r="B1010" s="799">
        <v>5500</v>
      </c>
      <c r="C1010" s="965" t="s">
        <v>1050</v>
      </c>
      <c r="D1010" s="965"/>
      <c r="E1010" s="800"/>
      <c r="F1010" s="801">
        <f>SUM(F1011:F1014)</f>
        <v>0</v>
      </c>
      <c r="G1010" s="802">
        <f>SUM(G1011:G1014)</f>
        <v>0</v>
      </c>
      <c r="H1010" s="802">
        <f>SUM(H1011:H1014)</f>
        <v>0</v>
      </c>
      <c r="I1010" s="802">
        <f>SUM(I1011:I1014)</f>
        <v>0</v>
      </c>
      <c r="J1010" s="244" t="str">
        <f t="shared" si="236"/>
        <v/>
      </c>
      <c r="K1010" s="245"/>
      <c r="L1010" s="317">
        <f>SUM(L1011:L1014)</f>
        <v>0</v>
      </c>
      <c r="M1010" s="318">
        <f>SUM(M1011:M1014)</f>
        <v>0</v>
      </c>
      <c r="N1010" s="428">
        <f>SUM(N1011:N1014)</f>
        <v>0</v>
      </c>
      <c r="O1010" s="429">
        <f>SUM(O1011:O1014)</f>
        <v>0</v>
      </c>
      <c r="P1010" s="245"/>
      <c r="Q1010" s="317">
        <f t="shared" ref="Q1010:W1010" si="239">SUM(Q1011:Q1014)</f>
        <v>0</v>
      </c>
      <c r="R1010" s="318">
        <f t="shared" si="239"/>
        <v>0</v>
      </c>
      <c r="S1010" s="318">
        <f t="shared" si="239"/>
        <v>0</v>
      </c>
      <c r="T1010" s="318">
        <f t="shared" si="239"/>
        <v>0</v>
      </c>
      <c r="U1010" s="318">
        <f t="shared" si="239"/>
        <v>0</v>
      </c>
      <c r="V1010" s="318">
        <f t="shared" si="239"/>
        <v>0</v>
      </c>
      <c r="W1010" s="429">
        <f t="shared" si="239"/>
        <v>0</v>
      </c>
      <c r="X1010" s="314">
        <f t="shared" si="237"/>
        <v>0</v>
      </c>
    </row>
    <row r="1011" spans="2:24" ht="18.75">
      <c r="B1011" s="173"/>
      <c r="C1011" s="144">
        <v>5501</v>
      </c>
      <c r="D1011" s="163" t="s">
        <v>1051</v>
      </c>
      <c r="E1011" s="817"/>
      <c r="F1011" s="452"/>
      <c r="G1011" s="246"/>
      <c r="H1011" s="246"/>
      <c r="I1011" s="480">
        <f>F1011+G1011+H1011</f>
        <v>0</v>
      </c>
      <c r="J1011" s="244" t="str">
        <f t="shared" si="236"/>
        <v/>
      </c>
      <c r="K1011" s="245"/>
      <c r="L1011" s="426"/>
      <c r="M1011" s="253"/>
      <c r="N1011" s="316">
        <f>I1011</f>
        <v>0</v>
      </c>
      <c r="O1011" s="427">
        <f>L1011+M1011-N1011</f>
        <v>0</v>
      </c>
      <c r="P1011" s="245"/>
      <c r="Q1011" s="426"/>
      <c r="R1011" s="253"/>
      <c r="S1011" s="432">
        <f>+IF(+(L1011+M1011)&gt;=I1011,+M1011,+(+I1011-L1011))</f>
        <v>0</v>
      </c>
      <c r="T1011" s="316">
        <f>Q1011+R1011-S1011</f>
        <v>0</v>
      </c>
      <c r="U1011" s="253"/>
      <c r="V1011" s="253"/>
      <c r="W1011" s="254"/>
      <c r="X1011" s="314">
        <f t="shared" si="237"/>
        <v>0</v>
      </c>
    </row>
    <row r="1012" spans="2:24" ht="18.75">
      <c r="B1012" s="173"/>
      <c r="C1012" s="137">
        <v>5502</v>
      </c>
      <c r="D1012" s="145" t="s">
        <v>1052</v>
      </c>
      <c r="E1012" s="817"/>
      <c r="F1012" s="452"/>
      <c r="G1012" s="246"/>
      <c r="H1012" s="246"/>
      <c r="I1012" s="480">
        <f>F1012+G1012+H1012</f>
        <v>0</v>
      </c>
      <c r="J1012" s="244" t="str">
        <f t="shared" si="236"/>
        <v/>
      </c>
      <c r="K1012" s="245"/>
      <c r="L1012" s="426"/>
      <c r="M1012" s="253"/>
      <c r="N1012" s="316">
        <f>I1012</f>
        <v>0</v>
      </c>
      <c r="O1012" s="427">
        <f>L1012+M1012-N1012</f>
        <v>0</v>
      </c>
      <c r="P1012" s="245"/>
      <c r="Q1012" s="426"/>
      <c r="R1012" s="253"/>
      <c r="S1012" s="432">
        <f>+IF(+(L1012+M1012)&gt;=I1012,+M1012,+(+I1012-L1012))</f>
        <v>0</v>
      </c>
      <c r="T1012" s="316">
        <f>Q1012+R1012-S1012</f>
        <v>0</v>
      </c>
      <c r="U1012" s="253"/>
      <c r="V1012" s="253"/>
      <c r="W1012" s="254"/>
      <c r="X1012" s="314">
        <f t="shared" si="237"/>
        <v>0</v>
      </c>
    </row>
    <row r="1013" spans="2:24" ht="18.75">
      <c r="B1013" s="173"/>
      <c r="C1013" s="137">
        <v>5503</v>
      </c>
      <c r="D1013" s="139" t="s">
        <v>1053</v>
      </c>
      <c r="E1013" s="817"/>
      <c r="F1013" s="452"/>
      <c r="G1013" s="246"/>
      <c r="H1013" s="246"/>
      <c r="I1013" s="480">
        <f>F1013+G1013+H1013</f>
        <v>0</v>
      </c>
      <c r="J1013" s="244" t="str">
        <f t="shared" si="236"/>
        <v/>
      </c>
      <c r="K1013" s="245"/>
      <c r="L1013" s="426"/>
      <c r="M1013" s="253"/>
      <c r="N1013" s="316">
        <f>I1013</f>
        <v>0</v>
      </c>
      <c r="O1013" s="427">
        <f>L1013+M1013-N1013</f>
        <v>0</v>
      </c>
      <c r="P1013" s="245"/>
      <c r="Q1013" s="426"/>
      <c r="R1013" s="253"/>
      <c r="S1013" s="432">
        <f>+IF(+(L1013+M1013)&gt;=I1013,+M1013,+(+I1013-L1013))</f>
        <v>0</v>
      </c>
      <c r="T1013" s="316">
        <f>Q1013+R1013-S1013</f>
        <v>0</v>
      </c>
      <c r="U1013" s="253"/>
      <c r="V1013" s="253"/>
      <c r="W1013" s="254"/>
      <c r="X1013" s="314">
        <f t="shared" si="237"/>
        <v>0</v>
      </c>
    </row>
    <row r="1014" spans="2:24" ht="18.75">
      <c r="B1014" s="173"/>
      <c r="C1014" s="137">
        <v>5504</v>
      </c>
      <c r="D1014" s="145" t="s">
        <v>1054</v>
      </c>
      <c r="E1014" s="817"/>
      <c r="F1014" s="452"/>
      <c r="G1014" s="246"/>
      <c r="H1014" s="246"/>
      <c r="I1014" s="480">
        <f>F1014+G1014+H1014</f>
        <v>0</v>
      </c>
      <c r="J1014" s="244" t="str">
        <f t="shared" si="236"/>
        <v/>
      </c>
      <c r="K1014" s="245"/>
      <c r="L1014" s="426"/>
      <c r="M1014" s="253"/>
      <c r="N1014" s="316">
        <f>I1014</f>
        <v>0</v>
      </c>
      <c r="O1014" s="427">
        <f>L1014+M1014-N1014</f>
        <v>0</v>
      </c>
      <c r="P1014" s="245"/>
      <c r="Q1014" s="426"/>
      <c r="R1014" s="253"/>
      <c r="S1014" s="432">
        <f>+IF(+(L1014+M1014)&gt;=I1014,+M1014,+(+I1014-L1014))</f>
        <v>0</v>
      </c>
      <c r="T1014" s="316">
        <f>Q1014+R1014-S1014</f>
        <v>0</v>
      </c>
      <c r="U1014" s="253"/>
      <c r="V1014" s="253"/>
      <c r="W1014" s="254"/>
      <c r="X1014" s="314">
        <f t="shared" si="237"/>
        <v>0</v>
      </c>
    </row>
    <row r="1015" spans="2:24" ht="18.75">
      <c r="B1015" s="799">
        <v>5700</v>
      </c>
      <c r="C1015" s="963" t="s">
        <v>1055</v>
      </c>
      <c r="D1015" s="964"/>
      <c r="E1015" s="807"/>
      <c r="F1015" s="810">
        <f>SUM(F1016:F1018)</f>
        <v>0</v>
      </c>
      <c r="G1015" s="811">
        <f>SUM(G1016:G1018)</f>
        <v>0</v>
      </c>
      <c r="H1015" s="811">
        <f>SUM(H1016:H1018)</f>
        <v>0</v>
      </c>
      <c r="I1015" s="811">
        <f>SUM(I1016:I1018)</f>
        <v>0</v>
      </c>
      <c r="J1015" s="244" t="str">
        <f t="shared" si="236"/>
        <v/>
      </c>
      <c r="K1015" s="245"/>
      <c r="L1015" s="327">
        <f>SUM(L1016:L1018)</f>
        <v>0</v>
      </c>
      <c r="M1015" s="328">
        <f>SUM(M1016:M1018)</f>
        <v>0</v>
      </c>
      <c r="N1015" s="435">
        <f>SUM(N1016:N1017)</f>
        <v>0</v>
      </c>
      <c r="O1015" s="436">
        <f>SUM(O1016:O1018)</f>
        <v>0</v>
      </c>
      <c r="P1015" s="245"/>
      <c r="Q1015" s="327">
        <f>SUM(Q1016:Q1018)</f>
        <v>0</v>
      </c>
      <c r="R1015" s="328">
        <f>SUM(R1016:R1018)</f>
        <v>0</v>
      </c>
      <c r="S1015" s="328">
        <f>SUM(S1016:S1018)</f>
        <v>0</v>
      </c>
      <c r="T1015" s="328">
        <f>SUM(T1016:T1018)</f>
        <v>0</v>
      </c>
      <c r="U1015" s="328">
        <f>SUM(U1016:U1018)</f>
        <v>0</v>
      </c>
      <c r="V1015" s="328">
        <f>SUM(V1016:V1017)</f>
        <v>0</v>
      </c>
      <c r="W1015" s="436">
        <f>SUM(W1016:W1018)</f>
        <v>0</v>
      </c>
      <c r="X1015" s="314">
        <f t="shared" si="237"/>
        <v>0</v>
      </c>
    </row>
    <row r="1016" spans="2:24" ht="18.75">
      <c r="B1016" s="175"/>
      <c r="C1016" s="176">
        <v>5701</v>
      </c>
      <c r="D1016" s="177" t="s">
        <v>1056</v>
      </c>
      <c r="E1016" s="818"/>
      <c r="F1016" s="477"/>
      <c r="G1016" s="437"/>
      <c r="H1016" s="437"/>
      <c r="I1016" s="480">
        <f>F1016+G1016+H1016</f>
        <v>0</v>
      </c>
      <c r="J1016" s="244" t="str">
        <f t="shared" si="236"/>
        <v/>
      </c>
      <c r="K1016" s="245"/>
      <c r="L1016" s="438"/>
      <c r="M1016" s="439"/>
      <c r="N1016" s="331">
        <f>I1016</f>
        <v>0</v>
      </c>
      <c r="O1016" s="427">
        <f>L1016+M1016-N1016</f>
        <v>0</v>
      </c>
      <c r="P1016" s="245"/>
      <c r="Q1016" s="438"/>
      <c r="R1016" s="439"/>
      <c r="S1016" s="432">
        <f>+IF(+(L1016+M1016)&gt;=I1016,+M1016,+(+I1016-L1016))</f>
        <v>0</v>
      </c>
      <c r="T1016" s="316">
        <f>Q1016+R1016-S1016</f>
        <v>0</v>
      </c>
      <c r="U1016" s="439"/>
      <c r="V1016" s="439"/>
      <c r="W1016" s="254"/>
      <c r="X1016" s="314">
        <f t="shared" si="237"/>
        <v>0</v>
      </c>
    </row>
    <row r="1017" spans="2:24" ht="18.75">
      <c r="B1017" s="175"/>
      <c r="C1017" s="180">
        <v>5702</v>
      </c>
      <c r="D1017" s="181" t="s">
        <v>1057</v>
      </c>
      <c r="E1017" s="818"/>
      <c r="F1017" s="477"/>
      <c r="G1017" s="437"/>
      <c r="H1017" s="437"/>
      <c r="I1017" s="480">
        <f>F1017+G1017+H1017</f>
        <v>0</v>
      </c>
      <c r="J1017" s="244" t="str">
        <f t="shared" si="236"/>
        <v/>
      </c>
      <c r="K1017" s="245"/>
      <c r="L1017" s="438"/>
      <c r="M1017" s="439"/>
      <c r="N1017" s="331">
        <f>I1017</f>
        <v>0</v>
      </c>
      <c r="O1017" s="427">
        <f>L1017+M1017-N1017</f>
        <v>0</v>
      </c>
      <c r="P1017" s="245"/>
      <c r="Q1017" s="438"/>
      <c r="R1017" s="439"/>
      <c r="S1017" s="432">
        <f>+IF(+(L1017+M1017)&gt;=I1017,+M1017,+(+I1017-L1017))</f>
        <v>0</v>
      </c>
      <c r="T1017" s="316">
        <f>Q1017+R1017-S1017</f>
        <v>0</v>
      </c>
      <c r="U1017" s="439"/>
      <c r="V1017" s="439"/>
      <c r="W1017" s="254"/>
      <c r="X1017" s="314">
        <f t="shared" si="237"/>
        <v>0</v>
      </c>
    </row>
    <row r="1018" spans="2:24" ht="18.75">
      <c r="B1018" s="136"/>
      <c r="C1018" s="182">
        <v>4071</v>
      </c>
      <c r="D1018" s="467" t="s">
        <v>1058</v>
      </c>
      <c r="E1018" s="817"/>
      <c r="F1018" s="458"/>
      <c r="G1018" s="275"/>
      <c r="H1018" s="275"/>
      <c r="I1018" s="480">
        <f>F1018+G1018+H1018</f>
        <v>0</v>
      </c>
      <c r="J1018" s="244" t="str">
        <f t="shared" si="236"/>
        <v/>
      </c>
      <c r="K1018" s="245"/>
      <c r="L1018" s="826"/>
      <c r="M1018" s="779"/>
      <c r="N1018" s="779"/>
      <c r="O1018" s="827"/>
      <c r="P1018" s="245"/>
      <c r="Q1018" s="775"/>
      <c r="R1018" s="779"/>
      <c r="S1018" s="779"/>
      <c r="T1018" s="779"/>
      <c r="U1018" s="779"/>
      <c r="V1018" s="779"/>
      <c r="W1018" s="824"/>
      <c r="X1018" s="314">
        <f t="shared" si="237"/>
        <v>0</v>
      </c>
    </row>
    <row r="1019" spans="2:24">
      <c r="B1019" s="173"/>
      <c r="C1019" s="183"/>
      <c r="D1019" s="335"/>
      <c r="E1019" s="819"/>
      <c r="F1019" s="249"/>
      <c r="G1019" s="249"/>
      <c r="H1019" s="249"/>
      <c r="I1019" s="250"/>
      <c r="J1019" s="244" t="str">
        <f t="shared" si="236"/>
        <v/>
      </c>
      <c r="K1019" s="245"/>
      <c r="L1019" s="440"/>
      <c r="M1019" s="441"/>
      <c r="N1019" s="324"/>
      <c r="O1019" s="325"/>
      <c r="P1019" s="245"/>
      <c r="Q1019" s="440"/>
      <c r="R1019" s="441"/>
      <c r="S1019" s="324"/>
      <c r="T1019" s="324"/>
      <c r="U1019" s="441"/>
      <c r="V1019" s="324"/>
      <c r="W1019" s="325"/>
      <c r="X1019" s="325"/>
    </row>
    <row r="1020" spans="2:24" ht="18.75">
      <c r="B1020" s="812">
        <v>98</v>
      </c>
      <c r="C1020" s="976" t="s">
        <v>1059</v>
      </c>
      <c r="D1020" s="955"/>
      <c r="E1020" s="800"/>
      <c r="F1020" s="803"/>
      <c r="G1020" s="804"/>
      <c r="H1020" s="804"/>
      <c r="I1020" s="805">
        <f>F1020+G1020+H1020</f>
        <v>0</v>
      </c>
      <c r="J1020" s="244" t="str">
        <f t="shared" si="236"/>
        <v/>
      </c>
      <c r="K1020" s="245"/>
      <c r="L1020" s="431"/>
      <c r="M1020" s="255"/>
      <c r="N1020" s="318">
        <f>I1020</f>
        <v>0</v>
      </c>
      <c r="O1020" s="427">
        <f>L1020+M1020-N1020</f>
        <v>0</v>
      </c>
      <c r="P1020" s="245"/>
      <c r="Q1020" s="431"/>
      <c r="R1020" s="255"/>
      <c r="S1020" s="432">
        <f>+IF(+(L1020+M1020)&gt;=I1020,+M1020,+(+I1020-L1020))</f>
        <v>0</v>
      </c>
      <c r="T1020" s="316">
        <f>Q1020+R1020-S1020</f>
        <v>0</v>
      </c>
      <c r="U1020" s="255"/>
      <c r="V1020" s="255"/>
      <c r="W1020" s="254"/>
      <c r="X1020" s="314">
        <f>T1020-U1020-V1020-W1020</f>
        <v>0</v>
      </c>
    </row>
    <row r="1021" spans="2:24">
      <c r="B1021" s="184"/>
      <c r="C1021" s="336" t="s">
        <v>1060</v>
      </c>
      <c r="D1021" s="337"/>
      <c r="E1021" s="398"/>
      <c r="F1021" s="398"/>
      <c r="G1021" s="398"/>
      <c r="H1021" s="398"/>
      <c r="I1021" s="338"/>
      <c r="J1021" s="244" t="str">
        <f t="shared" si="236"/>
        <v/>
      </c>
      <c r="K1021" s="245"/>
      <c r="L1021" s="339"/>
      <c r="M1021" s="340"/>
      <c r="N1021" s="340"/>
      <c r="O1021" s="341"/>
      <c r="P1021" s="245"/>
      <c r="Q1021" s="339"/>
      <c r="R1021" s="340"/>
      <c r="S1021" s="340"/>
      <c r="T1021" s="340"/>
      <c r="U1021" s="340"/>
      <c r="V1021" s="340"/>
      <c r="W1021" s="341"/>
      <c r="X1021" s="341"/>
    </row>
    <row r="1022" spans="2:24">
      <c r="B1022" s="184"/>
      <c r="C1022" s="342" t="s">
        <v>1061</v>
      </c>
      <c r="D1022" s="335"/>
      <c r="E1022" s="386"/>
      <c r="F1022" s="386"/>
      <c r="G1022" s="386"/>
      <c r="H1022" s="386"/>
      <c r="I1022" s="308"/>
      <c r="J1022" s="244" t="str">
        <f t="shared" si="236"/>
        <v/>
      </c>
      <c r="K1022" s="245"/>
      <c r="L1022" s="343"/>
      <c r="M1022" s="344"/>
      <c r="N1022" s="344"/>
      <c r="O1022" s="345"/>
      <c r="P1022" s="245"/>
      <c r="Q1022" s="343"/>
      <c r="R1022" s="344"/>
      <c r="S1022" s="344"/>
      <c r="T1022" s="344"/>
      <c r="U1022" s="344"/>
      <c r="V1022" s="344"/>
      <c r="W1022" s="345"/>
      <c r="X1022" s="345"/>
    </row>
    <row r="1023" spans="2:24">
      <c r="B1023" s="185"/>
      <c r="C1023" s="346" t="s">
        <v>1743</v>
      </c>
      <c r="D1023" s="347"/>
      <c r="E1023" s="399"/>
      <c r="F1023" s="399"/>
      <c r="G1023" s="399"/>
      <c r="H1023" s="399"/>
      <c r="I1023" s="310"/>
      <c r="J1023" s="244" t="str">
        <f t="shared" si="236"/>
        <v/>
      </c>
      <c r="K1023" s="245"/>
      <c r="L1023" s="348"/>
      <c r="M1023" s="349"/>
      <c r="N1023" s="349"/>
      <c r="O1023" s="350"/>
      <c r="P1023" s="245"/>
      <c r="Q1023" s="348"/>
      <c r="R1023" s="349"/>
      <c r="S1023" s="349"/>
      <c r="T1023" s="349"/>
      <c r="U1023" s="349"/>
      <c r="V1023" s="349"/>
      <c r="W1023" s="350"/>
      <c r="X1023" s="350"/>
    </row>
    <row r="1024" spans="2:24" ht="18.75">
      <c r="B1024" s="719"/>
      <c r="C1024" s="720" t="s">
        <v>1281</v>
      </c>
      <c r="D1024" s="721" t="s">
        <v>1062</v>
      </c>
      <c r="E1024" s="813"/>
      <c r="F1024" s="813">
        <f>SUM(F908,F911,F917,F925,F926,F944,F948,F954,F957,F958,F959,F960,F961,F970,F977,F978,F979,F980,F987,F991,F992,F993,F994,F997,F998,F1006,F1009,F1010,F1015)+F1020</f>
        <v>62233</v>
      </c>
      <c r="G1024" s="813">
        <f>SUM(G908,G911,G917,G925,G926,G944,G948,G954,G957,G958,G959,G960,G961,G970,G977,G978,G979,G980,G987,G991,G992,G993,G994,G997,G998,G1006,G1009,G1010,G1015)+G1020</f>
        <v>731000</v>
      </c>
      <c r="H1024" s="813">
        <f>SUM(H908,H911,H917,H925,H926,H944,H948,H954,H957,H958,H959,H960,H961,H970,H977,H978,H979,H980,H987,H991,H992,H993,H994,H997,H998,H1006,H1009,H1010,H1015)+H1020</f>
        <v>0</v>
      </c>
      <c r="I1024" s="813">
        <f>SUM(I908,I911,I917,I925,I926,I944,I948,I954,I957,I958,I959,I960,I961,I970,I977,I978,I979,I980,I987,I991,I992,I993,I994,I997,I998,I1006,I1009,I1010,I1015)+I1020</f>
        <v>793233</v>
      </c>
      <c r="J1024" s="244">
        <f t="shared" si="236"/>
        <v>1</v>
      </c>
      <c r="K1024" s="442" t="str">
        <f>LEFT(C905,1)</f>
        <v>2</v>
      </c>
      <c r="L1024" s="277">
        <f>SUM(L908,L911,L917,L925,L926,L944,L948,L954,L957,L958,L959,L960,L961,L970,L977,L978,L979,L980,L987,L991,L992,L993,L994,L997,L998,L1006,L1009,L1010,L1015)+L1020</f>
        <v>0</v>
      </c>
      <c r="M1024" s="277">
        <f>SUM(M908,M911,M917,M925,M926,M944,M948,M954,M957,M958,M959,M960,M961,M970,M977,M978,M979,M980,M987,M991,M992,M993,M994,M997,M998,M1006,M1009,M1010,M1015)+M1020</f>
        <v>0</v>
      </c>
      <c r="N1024" s="277">
        <f>SUM(N908,N911,N917,N925,N926,N944,N948,N954,N957,N958,N959,N960,N961,N970,N977,N978,N979,N980,N987,N991,N992,N993,N994,N997,N998,N1006,N1009,N1010,N1015)+N1020</f>
        <v>793233</v>
      </c>
      <c r="O1024" s="277">
        <f>SUM(O908,O911,O917,O925,O926,O944,O948,O954,O957,O958,O959,O960,O961,O970,O977,O978,O979,O980,O987,O991,O992,O993,O994,O997,O998,O1006,O1009,O1010,O1015)+O1020</f>
        <v>-793233</v>
      </c>
      <c r="P1024" s="223"/>
      <c r="Q1024" s="277">
        <f t="shared" ref="Q1024:W1024" si="240">SUM(Q908,Q911,Q917,Q925,Q926,Q944,Q948,Q954,Q957,Q958,Q959,Q960,Q961,Q970,Q977,Q978,Q979,Q980,Q987,Q991,Q992,Q993,Q994,Q997,Q998,Q1006,Q1009,Q1010,Q1015)+Q1020</f>
        <v>0</v>
      </c>
      <c r="R1024" s="277">
        <f t="shared" si="240"/>
        <v>0</v>
      </c>
      <c r="S1024" s="277">
        <f t="shared" si="240"/>
        <v>778483</v>
      </c>
      <c r="T1024" s="277">
        <f t="shared" si="240"/>
        <v>-778483</v>
      </c>
      <c r="U1024" s="277">
        <f t="shared" si="240"/>
        <v>0</v>
      </c>
      <c r="V1024" s="277">
        <f t="shared" si="240"/>
        <v>0</v>
      </c>
      <c r="W1024" s="277">
        <f t="shared" si="240"/>
        <v>0</v>
      </c>
      <c r="X1024" s="314">
        <f>T1024-U1024-V1024-W1024</f>
        <v>-778483</v>
      </c>
    </row>
    <row r="1025" spans="2:24">
      <c r="B1025" s="664" t="s">
        <v>32</v>
      </c>
      <c r="C1025" s="186"/>
      <c r="I1025" s="220"/>
      <c r="J1025" s="222">
        <f>J1024</f>
        <v>1</v>
      </c>
      <c r="P1025"/>
    </row>
    <row r="1026" spans="2:24">
      <c r="B1026" s="395"/>
      <c r="C1026" s="395"/>
      <c r="D1026" s="396"/>
      <c r="E1026" s="395"/>
      <c r="F1026" s="395"/>
      <c r="G1026" s="395"/>
      <c r="H1026" s="395"/>
      <c r="I1026" s="397"/>
      <c r="J1026" s="222">
        <f>J1024</f>
        <v>1</v>
      </c>
      <c r="L1026" s="395"/>
      <c r="M1026" s="395"/>
      <c r="N1026" s="397"/>
      <c r="O1026" s="397"/>
      <c r="P1026" s="397"/>
      <c r="Q1026" s="395"/>
      <c r="R1026" s="395"/>
      <c r="S1026" s="397"/>
      <c r="T1026" s="397"/>
      <c r="U1026" s="395"/>
      <c r="V1026" s="397"/>
      <c r="W1026" s="397"/>
      <c r="X1026" s="397"/>
    </row>
    <row r="1027" spans="2:24" ht="18.75">
      <c r="B1027" s="405"/>
      <c r="C1027" s="405"/>
      <c r="D1027" s="405"/>
      <c r="E1027" s="405"/>
      <c r="F1027" s="405"/>
      <c r="G1027" s="405"/>
      <c r="H1027" s="405"/>
      <c r="I1027" s="488"/>
      <c r="J1027" s="443">
        <f>(IF(E1024&lt;&gt;0,$G$2,IF(I1024&lt;&gt;0,$G$2,"")))</f>
        <v>0</v>
      </c>
    </row>
    <row r="1028" spans="2:24" ht="18.75">
      <c r="B1028" s="405"/>
      <c r="C1028" s="405"/>
      <c r="D1028" s="478"/>
      <c r="E1028" s="405"/>
      <c r="F1028" s="405"/>
      <c r="G1028" s="405"/>
      <c r="H1028" s="405"/>
      <c r="I1028" s="488"/>
      <c r="J1028" s="443" t="str">
        <f>(IF(E1025&lt;&gt;0,$G$2,IF(I1025&lt;&gt;0,$G$2,"")))</f>
        <v/>
      </c>
    </row>
    <row r="1029" spans="2:24">
      <c r="E1029" s="279"/>
      <c r="F1029" s="279"/>
      <c r="G1029" s="279"/>
      <c r="H1029" s="279"/>
      <c r="I1029" s="283"/>
      <c r="J1029" s="222">
        <f>(IF($E1163&lt;&gt;0,$J$2,IF($I1163&lt;&gt;0,$J$2,"")))</f>
        <v>1</v>
      </c>
      <c r="L1029" s="279"/>
      <c r="M1029" s="279"/>
      <c r="N1029" s="283"/>
      <c r="O1029" s="283"/>
      <c r="P1029" s="283"/>
      <c r="Q1029" s="279"/>
      <c r="R1029" s="279"/>
      <c r="S1029" s="283"/>
      <c r="T1029" s="283"/>
      <c r="U1029" s="279"/>
      <c r="V1029" s="283"/>
      <c r="W1029" s="283"/>
    </row>
    <row r="1030" spans="2:24">
      <c r="C1030" s="228"/>
      <c r="D1030" s="229"/>
      <c r="E1030" s="279"/>
      <c r="F1030" s="279"/>
      <c r="G1030" s="279"/>
      <c r="H1030" s="279"/>
      <c r="I1030" s="283"/>
      <c r="J1030" s="222">
        <f>(IF($E1163&lt;&gt;0,$J$2,IF($I1163&lt;&gt;0,$J$2,"")))</f>
        <v>1</v>
      </c>
      <c r="L1030" s="279"/>
      <c r="M1030" s="279"/>
      <c r="N1030" s="283"/>
      <c r="O1030" s="283"/>
      <c r="P1030" s="283"/>
      <c r="Q1030" s="279"/>
      <c r="R1030" s="279"/>
      <c r="S1030" s="283"/>
      <c r="T1030" s="283"/>
      <c r="U1030" s="279"/>
      <c r="V1030" s="283"/>
      <c r="W1030" s="283"/>
    </row>
    <row r="1031" spans="2:24">
      <c r="B1031" s="910" t="str">
        <f>$B$7</f>
        <v>БЮДЖЕТ - НАЧАЛЕН ПЛАН
ПО ПЪЛНА ЕДИННА БЮДЖЕТНА КЛАСИФИКАЦИЯ</v>
      </c>
      <c r="C1031" s="911"/>
      <c r="D1031" s="911"/>
      <c r="E1031" s="279"/>
      <c r="F1031" s="279"/>
      <c r="G1031" s="279"/>
      <c r="H1031" s="279"/>
      <c r="I1031" s="283"/>
      <c r="J1031" s="222">
        <f>(IF($E1163&lt;&gt;0,$J$2,IF($I1163&lt;&gt;0,$J$2,"")))</f>
        <v>1</v>
      </c>
      <c r="L1031" s="279"/>
      <c r="M1031" s="279"/>
      <c r="N1031" s="283"/>
      <c r="O1031" s="283"/>
      <c r="P1031" s="283"/>
      <c r="Q1031" s="279"/>
      <c r="R1031" s="279"/>
      <c r="S1031" s="283"/>
      <c r="T1031" s="283"/>
      <c r="U1031" s="279"/>
      <c r="V1031" s="283"/>
      <c r="W1031" s="283"/>
    </row>
    <row r="1032" spans="2:24">
      <c r="C1032" s="228"/>
      <c r="D1032" s="229"/>
      <c r="E1032" s="280" t="s">
        <v>1711</v>
      </c>
      <c r="F1032" s="280" t="s">
        <v>1568</v>
      </c>
      <c r="G1032" s="279"/>
      <c r="H1032" s="279"/>
      <c r="I1032" s="283"/>
      <c r="J1032" s="222">
        <f>(IF($E1163&lt;&gt;0,$J$2,IF($I1163&lt;&gt;0,$J$2,"")))</f>
        <v>1</v>
      </c>
      <c r="L1032" s="279"/>
      <c r="M1032" s="279"/>
      <c r="N1032" s="283"/>
      <c r="O1032" s="283"/>
      <c r="P1032" s="283"/>
      <c r="Q1032" s="279"/>
      <c r="R1032" s="279"/>
      <c r="S1032" s="283"/>
      <c r="T1032" s="283"/>
      <c r="U1032" s="279"/>
      <c r="V1032" s="283"/>
      <c r="W1032" s="283"/>
    </row>
    <row r="1033" spans="2:24" ht="18.75">
      <c r="B1033" s="912" t="str">
        <f>$B$9</f>
        <v>Несебър</v>
      </c>
      <c r="C1033" s="913"/>
      <c r="D1033" s="914"/>
      <c r="E1033" s="690">
        <f>$E$9</f>
        <v>43101</v>
      </c>
      <c r="F1033" s="691">
        <f>$F$9</f>
        <v>43465</v>
      </c>
      <c r="G1033" s="279"/>
      <c r="H1033" s="279"/>
      <c r="I1033" s="283"/>
      <c r="J1033" s="222">
        <f>(IF($E1163&lt;&gt;0,$J$2,IF($I1163&lt;&gt;0,$J$2,"")))</f>
        <v>1</v>
      </c>
      <c r="L1033" s="279"/>
      <c r="M1033" s="279"/>
      <c r="N1033" s="283"/>
      <c r="O1033" s="283"/>
      <c r="P1033" s="283"/>
      <c r="Q1033" s="279"/>
      <c r="R1033" s="279"/>
      <c r="S1033" s="283"/>
      <c r="T1033" s="283"/>
      <c r="U1033" s="279"/>
      <c r="V1033" s="283"/>
      <c r="W1033" s="283"/>
    </row>
    <row r="1034" spans="2:24">
      <c r="B1034" s="231" t="str">
        <f>$B$10</f>
        <v>(наименование на разпоредителя с бюджет)</v>
      </c>
      <c r="E1034" s="279"/>
      <c r="F1034" s="281">
        <f>$F$10</f>
        <v>0</v>
      </c>
      <c r="G1034" s="279"/>
      <c r="H1034" s="279"/>
      <c r="I1034" s="283"/>
      <c r="J1034" s="222">
        <f>(IF($E1163&lt;&gt;0,$J$2,IF($I1163&lt;&gt;0,$J$2,"")))</f>
        <v>1</v>
      </c>
      <c r="L1034" s="279"/>
      <c r="M1034" s="279"/>
      <c r="N1034" s="283"/>
      <c r="O1034" s="283"/>
      <c r="P1034" s="283"/>
      <c r="Q1034" s="279"/>
      <c r="R1034" s="279"/>
      <c r="S1034" s="283"/>
      <c r="T1034" s="283"/>
      <c r="U1034" s="279"/>
      <c r="V1034" s="283"/>
      <c r="W1034" s="283"/>
    </row>
    <row r="1035" spans="2:24">
      <c r="B1035" s="231"/>
      <c r="E1035" s="282"/>
      <c r="F1035" s="279"/>
      <c r="G1035" s="279"/>
      <c r="H1035" s="279"/>
      <c r="I1035" s="283"/>
      <c r="J1035" s="222">
        <f>(IF($E1163&lt;&gt;0,$J$2,IF($I1163&lt;&gt;0,$J$2,"")))</f>
        <v>1</v>
      </c>
      <c r="L1035" s="279"/>
      <c r="M1035" s="279"/>
      <c r="N1035" s="283"/>
      <c r="O1035" s="283"/>
      <c r="P1035" s="283"/>
      <c r="Q1035" s="279"/>
      <c r="R1035" s="279"/>
      <c r="S1035" s="283"/>
      <c r="T1035" s="283"/>
      <c r="U1035" s="279"/>
      <c r="V1035" s="283"/>
      <c r="W1035" s="283"/>
    </row>
    <row r="1036" spans="2:24" ht="19.5">
      <c r="B1036" s="896" t="str">
        <f>$B$12</f>
        <v>Несебър</v>
      </c>
      <c r="C1036" s="897"/>
      <c r="D1036" s="898"/>
      <c r="E1036" s="230" t="s">
        <v>1712</v>
      </c>
      <c r="F1036" s="692" t="str">
        <f>$F$12</f>
        <v>5206</v>
      </c>
      <c r="G1036" s="279"/>
      <c r="H1036" s="279"/>
      <c r="I1036" s="283"/>
      <c r="J1036" s="222">
        <f>(IF($E1163&lt;&gt;0,$J$2,IF($I1163&lt;&gt;0,$J$2,"")))</f>
        <v>1</v>
      </c>
      <c r="L1036" s="279"/>
      <c r="M1036" s="279"/>
      <c r="N1036" s="283"/>
      <c r="O1036" s="283"/>
      <c r="P1036" s="283"/>
      <c r="Q1036" s="279"/>
      <c r="R1036" s="279"/>
      <c r="S1036" s="283"/>
      <c r="T1036" s="283"/>
      <c r="U1036" s="279"/>
      <c r="V1036" s="283"/>
      <c r="W1036" s="283"/>
    </row>
    <row r="1037" spans="2:24">
      <c r="B1037" s="693" t="str">
        <f>$B$13</f>
        <v>(наименование на първостепенния разпоредител с бюджет)</v>
      </c>
      <c r="E1037" s="282" t="s">
        <v>1713</v>
      </c>
      <c r="F1037" s="279"/>
      <c r="G1037" s="279"/>
      <c r="H1037" s="279"/>
      <c r="I1037" s="283"/>
      <c r="J1037" s="222">
        <f>(IF($E1163&lt;&gt;0,$J$2,IF($I1163&lt;&gt;0,$J$2,"")))</f>
        <v>1</v>
      </c>
      <c r="L1037" s="279"/>
      <c r="M1037" s="279"/>
      <c r="N1037" s="283"/>
      <c r="O1037" s="283"/>
      <c r="P1037" s="283"/>
      <c r="Q1037" s="279"/>
      <c r="R1037" s="279"/>
      <c r="S1037" s="283"/>
      <c r="T1037" s="283"/>
      <c r="U1037" s="279"/>
      <c r="V1037" s="283"/>
      <c r="W1037" s="283"/>
    </row>
    <row r="1038" spans="2:24" ht="18.75">
      <c r="B1038" s="231"/>
      <c r="D1038" s="444"/>
      <c r="E1038" s="278"/>
      <c r="F1038" s="278"/>
      <c r="G1038" s="278"/>
      <c r="H1038" s="278"/>
      <c r="I1038" s="386"/>
      <c r="J1038" s="222">
        <f>(IF($E1163&lt;&gt;0,$J$2,IF($I1163&lt;&gt;0,$J$2,"")))</f>
        <v>1</v>
      </c>
      <c r="L1038" s="279"/>
      <c r="M1038" s="279"/>
      <c r="N1038" s="283"/>
      <c r="O1038" s="283"/>
      <c r="P1038" s="283"/>
      <c r="Q1038" s="279"/>
      <c r="R1038" s="279"/>
      <c r="S1038" s="283"/>
      <c r="T1038" s="283"/>
      <c r="U1038" s="279"/>
      <c r="V1038" s="283"/>
      <c r="W1038" s="283"/>
    </row>
    <row r="1039" spans="2:24">
      <c r="C1039" s="228"/>
      <c r="D1039" s="229"/>
      <c r="E1039" s="279"/>
      <c r="F1039" s="282"/>
      <c r="G1039" s="282"/>
      <c r="H1039" s="282"/>
      <c r="I1039" s="285" t="s">
        <v>1714</v>
      </c>
      <c r="J1039" s="222">
        <f>(IF($E1163&lt;&gt;0,$J$2,IF($I1163&lt;&gt;0,$J$2,"")))</f>
        <v>1</v>
      </c>
      <c r="L1039" s="284" t="s">
        <v>94</v>
      </c>
      <c r="M1039" s="279"/>
      <c r="N1039" s="283"/>
      <c r="O1039" s="285" t="s">
        <v>1714</v>
      </c>
      <c r="P1039" s="283"/>
      <c r="Q1039" s="284" t="s">
        <v>95</v>
      </c>
      <c r="R1039" s="279"/>
      <c r="S1039" s="283"/>
      <c r="T1039" s="285" t="s">
        <v>1714</v>
      </c>
      <c r="U1039" s="279"/>
      <c r="V1039" s="283"/>
      <c r="W1039" s="285" t="s">
        <v>1714</v>
      </c>
    </row>
    <row r="1040" spans="2:24" ht="18.75">
      <c r="B1040" s="787"/>
      <c r="C1040" s="788"/>
      <c r="D1040" s="789" t="s">
        <v>1093</v>
      </c>
      <c r="E1040" s="790"/>
      <c r="F1040" s="968" t="s">
        <v>1504</v>
      </c>
      <c r="G1040" s="969"/>
      <c r="H1040" s="970"/>
      <c r="I1040" s="971"/>
      <c r="J1040" s="222">
        <f>(IF($E1163&lt;&gt;0,$J$2,IF($I1163&lt;&gt;0,$J$2,"")))</f>
        <v>1</v>
      </c>
      <c r="L1040" s="925" t="s">
        <v>1800</v>
      </c>
      <c r="M1040" s="925" t="s">
        <v>1801</v>
      </c>
      <c r="N1040" s="918" t="s">
        <v>1802</v>
      </c>
      <c r="O1040" s="918" t="s">
        <v>96</v>
      </c>
      <c r="P1040" s="223"/>
      <c r="Q1040" s="918" t="s">
        <v>1803</v>
      </c>
      <c r="R1040" s="918" t="s">
        <v>1804</v>
      </c>
      <c r="S1040" s="918" t="s">
        <v>1805</v>
      </c>
      <c r="T1040" s="918" t="s">
        <v>97</v>
      </c>
      <c r="U1040" s="412" t="s">
        <v>98</v>
      </c>
      <c r="V1040" s="413"/>
      <c r="W1040" s="414"/>
      <c r="X1040" s="292"/>
    </row>
    <row r="1041" spans="2:24" ht="31.5">
      <c r="B1041" s="791" t="s">
        <v>1626</v>
      </c>
      <c r="C1041" s="792" t="s">
        <v>1715</v>
      </c>
      <c r="D1041" s="793" t="s">
        <v>1094</v>
      </c>
      <c r="E1041" s="794"/>
      <c r="F1041" s="717" t="s">
        <v>1505</v>
      </c>
      <c r="G1041" s="717" t="s">
        <v>1506</v>
      </c>
      <c r="H1041" s="717" t="s">
        <v>1503</v>
      </c>
      <c r="I1041" s="717" t="s">
        <v>1087</v>
      </c>
      <c r="J1041" s="222">
        <f>(IF($E1163&lt;&gt;0,$J$2,IF($I1163&lt;&gt;0,$J$2,"")))</f>
        <v>1</v>
      </c>
      <c r="L1041" s="961"/>
      <c r="M1041" s="967"/>
      <c r="N1041" s="961"/>
      <c r="O1041" s="967"/>
      <c r="P1041" s="223"/>
      <c r="Q1041" s="958"/>
      <c r="R1041" s="958"/>
      <c r="S1041" s="958"/>
      <c r="T1041" s="958"/>
      <c r="U1041" s="415">
        <v>2018</v>
      </c>
      <c r="V1041" s="415">
        <v>2019</v>
      </c>
      <c r="W1041" s="415" t="s">
        <v>1806</v>
      </c>
      <c r="X1041" s="416" t="s">
        <v>99</v>
      </c>
    </row>
    <row r="1042" spans="2:24" ht="18.75">
      <c r="B1042" s="616"/>
      <c r="C1042" s="400"/>
      <c r="D1042" s="296" t="s">
        <v>1283</v>
      </c>
      <c r="E1042" s="814"/>
      <c r="F1042" s="297"/>
      <c r="G1042" s="297"/>
      <c r="H1042" s="297"/>
      <c r="I1042" s="487"/>
      <c r="J1042" s="222">
        <f>(IF($E1163&lt;&gt;0,$J$2,IF($I1163&lt;&gt;0,$J$2,"")))</f>
        <v>1</v>
      </c>
      <c r="L1042" s="298" t="s">
        <v>100</v>
      </c>
      <c r="M1042" s="298" t="s">
        <v>101</v>
      </c>
      <c r="N1042" s="299" t="s">
        <v>102</v>
      </c>
      <c r="O1042" s="299" t="s">
        <v>103</v>
      </c>
      <c r="P1042" s="223"/>
      <c r="Q1042" s="614" t="s">
        <v>104</v>
      </c>
      <c r="R1042" s="614" t="s">
        <v>105</v>
      </c>
      <c r="S1042" s="614" t="s">
        <v>106</v>
      </c>
      <c r="T1042" s="614" t="s">
        <v>107</v>
      </c>
      <c r="U1042" s="614" t="s">
        <v>1064</v>
      </c>
      <c r="V1042" s="614" t="s">
        <v>1065</v>
      </c>
      <c r="W1042" s="614" t="s">
        <v>1066</v>
      </c>
      <c r="X1042" s="417" t="s">
        <v>1067</v>
      </c>
    </row>
    <row r="1043" spans="2:24" ht="131.25">
      <c r="B1043" s="237"/>
      <c r="C1043" s="621" t="e">
        <f>VLOOKUP(D1043,OP_LIST2,2,FALSE)</f>
        <v>#N/A</v>
      </c>
      <c r="D1043" s="622" t="s">
        <v>976</v>
      </c>
      <c r="E1043" s="815"/>
      <c r="F1043" s="369"/>
      <c r="G1043" s="369"/>
      <c r="H1043" s="369"/>
      <c r="I1043" s="304"/>
      <c r="J1043" s="222">
        <f>(IF($E1163&lt;&gt;0,$J$2,IF($I1163&lt;&gt;0,$J$2,"")))</f>
        <v>1</v>
      </c>
      <c r="L1043" s="418" t="s">
        <v>1068</v>
      </c>
      <c r="M1043" s="418" t="s">
        <v>1068</v>
      </c>
      <c r="N1043" s="418" t="s">
        <v>1069</v>
      </c>
      <c r="O1043" s="418" t="s">
        <v>1070</v>
      </c>
      <c r="P1043" s="223"/>
      <c r="Q1043" s="418" t="s">
        <v>1068</v>
      </c>
      <c r="R1043" s="418" t="s">
        <v>1068</v>
      </c>
      <c r="S1043" s="418" t="s">
        <v>1095</v>
      </c>
      <c r="T1043" s="418" t="s">
        <v>1072</v>
      </c>
      <c r="U1043" s="418" t="s">
        <v>1068</v>
      </c>
      <c r="V1043" s="418" t="s">
        <v>1068</v>
      </c>
      <c r="W1043" s="418" t="s">
        <v>1068</v>
      </c>
      <c r="X1043" s="307" t="s">
        <v>1073</v>
      </c>
    </row>
    <row r="1044" spans="2:24" ht="18.75">
      <c r="B1044" s="620"/>
      <c r="C1044" s="623">
        <f>VLOOKUP(D1045,EBK_DEIN2,2,FALSE)</f>
        <v>2282</v>
      </c>
      <c r="D1044" s="615" t="s">
        <v>1483</v>
      </c>
      <c r="E1044" s="816"/>
      <c r="F1044" s="369"/>
      <c r="G1044" s="369"/>
      <c r="H1044" s="369"/>
      <c r="I1044" s="304"/>
      <c r="J1044" s="222">
        <f>(IF($E1163&lt;&gt;0,$J$2,IF($I1163&lt;&gt;0,$J$2,"")))</f>
        <v>1</v>
      </c>
      <c r="L1044" s="419"/>
      <c r="M1044" s="419"/>
      <c r="N1044" s="345"/>
      <c r="O1044" s="420"/>
      <c r="P1044" s="223"/>
      <c r="Q1044" s="419"/>
      <c r="R1044" s="419"/>
      <c r="S1044" s="345"/>
      <c r="T1044" s="420"/>
      <c r="U1044" s="419"/>
      <c r="V1044" s="345"/>
      <c r="W1044" s="420"/>
      <c r="X1044" s="421"/>
    </row>
    <row r="1045" spans="2:24" ht="18.75">
      <c r="B1045" s="422"/>
      <c r="C1045" s="239"/>
      <c r="D1045" s="527" t="s">
        <v>741</v>
      </c>
      <c r="E1045" s="816"/>
      <c r="F1045" s="369"/>
      <c r="G1045" s="369"/>
      <c r="H1045" s="369"/>
      <c r="I1045" s="304"/>
      <c r="J1045" s="222">
        <f>(IF($E1163&lt;&gt;0,$J$2,IF($I1163&lt;&gt;0,$J$2,"")))</f>
        <v>1</v>
      </c>
      <c r="L1045" s="419"/>
      <c r="M1045" s="419"/>
      <c r="N1045" s="345"/>
      <c r="O1045" s="423">
        <f>SUMIF(O1048:O1049,"&lt;0")+SUMIF(O1051:O1055,"&lt;0")+SUMIF(O1057:O1064,"&lt;0")+SUMIF(O1066:O1082,"&lt;0")+SUMIF(O1088:O1092,"&lt;0")+SUMIF(O1094:O1099,"&lt;0")+SUMIF(O1102:O1108,"&lt;0")+SUMIF(O1116:O1117,"&lt;0")+SUMIF(O1120:O1125,"&lt;0")+SUMIF(O1127:O1132,"&lt;0")+SUMIF(O1136,"&lt;0")+SUMIF(O1138:O1144,"&lt;0")+SUMIF(O1146:O1148,"&lt;0")+SUMIF(O1150:O1153,"&lt;0")+SUMIF(O1155:O1156,"&lt;0")+SUMIF(O1159,"&lt;0")</f>
        <v>-120000</v>
      </c>
      <c r="P1045" s="223"/>
      <c r="Q1045" s="419"/>
      <c r="R1045" s="419"/>
      <c r="S1045" s="345"/>
      <c r="T1045" s="423">
        <f>SUMIF(T1048:T1049,"&lt;0")+SUMIF(T1051:T1055,"&lt;0")+SUMIF(T1057:T1064,"&lt;0")+SUMIF(T1066:T1082,"&lt;0")+SUMIF(T1088:T1092,"&lt;0")+SUMIF(T1094:T1099,"&lt;0")+SUMIF(T1102:T1108,"&lt;0")+SUMIF(T1116:T1117,"&lt;0")+SUMIF(T1120:T1125,"&lt;0")+SUMIF(T1127:T1132,"&lt;0")+SUMIF(T1136,"&lt;0")+SUMIF(T1138:T1144,"&lt;0")+SUMIF(T1146:T1148,"&lt;0")+SUMIF(T1150:T1153,"&lt;0")+SUMIF(T1155:T1156,"&lt;0")+SUMIF(T1159,"&lt;0")</f>
        <v>-3500</v>
      </c>
      <c r="U1045" s="419"/>
      <c r="V1045" s="345"/>
      <c r="W1045" s="420"/>
      <c r="X1045" s="309"/>
    </row>
    <row r="1046" spans="2:24" ht="18.75">
      <c r="B1046" s="355"/>
      <c r="C1046" s="239"/>
      <c r="D1046" s="293" t="s">
        <v>1096</v>
      </c>
      <c r="E1046" s="816"/>
      <c r="F1046" s="369"/>
      <c r="G1046" s="369"/>
      <c r="H1046" s="369"/>
      <c r="I1046" s="304"/>
      <c r="J1046" s="222">
        <f>(IF($E1163&lt;&gt;0,$J$2,IF($I1163&lt;&gt;0,$J$2,"")))</f>
        <v>1</v>
      </c>
      <c r="L1046" s="419"/>
      <c r="M1046" s="419"/>
      <c r="N1046" s="345"/>
      <c r="O1046" s="420"/>
      <c r="P1046" s="223"/>
      <c r="Q1046" s="419"/>
      <c r="R1046" s="419"/>
      <c r="S1046" s="345"/>
      <c r="T1046" s="420"/>
      <c r="U1046" s="419"/>
      <c r="V1046" s="345"/>
      <c r="W1046" s="420"/>
      <c r="X1046" s="311"/>
    </row>
    <row r="1047" spans="2:24" ht="18.75">
      <c r="B1047" s="795">
        <v>100</v>
      </c>
      <c r="C1047" s="972" t="s">
        <v>1284</v>
      </c>
      <c r="D1047" s="973"/>
      <c r="E1047" s="796"/>
      <c r="F1047" s="797">
        <f>SUM(F1048:F1049)</f>
        <v>18000</v>
      </c>
      <c r="G1047" s="798">
        <f>SUM(G1048:G1049)</f>
        <v>0</v>
      </c>
      <c r="H1047" s="798">
        <f>SUM(H1048:H1049)</f>
        <v>0</v>
      </c>
      <c r="I1047" s="798">
        <f>SUM(I1048:I1049)</f>
        <v>18000</v>
      </c>
      <c r="J1047" s="244">
        <f t="shared" ref="J1047:J1078" si="241">(IF($E1047&lt;&gt;0,$J$2,IF($I1047&lt;&gt;0,$J$2,"")))</f>
        <v>1</v>
      </c>
      <c r="K1047" s="245"/>
      <c r="L1047" s="312">
        <f>SUM(L1048:L1049)</f>
        <v>0</v>
      </c>
      <c r="M1047" s="313">
        <f>SUM(M1048:M1049)</f>
        <v>0</v>
      </c>
      <c r="N1047" s="424">
        <f>SUM(N1048:N1049)</f>
        <v>18000</v>
      </c>
      <c r="O1047" s="425">
        <f>SUM(O1048:O1049)</f>
        <v>-18000</v>
      </c>
      <c r="P1047" s="245"/>
      <c r="Q1047" s="820"/>
      <c r="R1047" s="821"/>
      <c r="S1047" s="822"/>
      <c r="T1047" s="821"/>
      <c r="U1047" s="821"/>
      <c r="V1047" s="821"/>
      <c r="W1047" s="823"/>
      <c r="X1047" s="314">
        <f t="shared" ref="X1047:X1078" si="242">T1047-U1047-V1047-W1047</f>
        <v>0</v>
      </c>
    </row>
    <row r="1048" spans="2:24" ht="18.75">
      <c r="B1048" s="140"/>
      <c r="C1048" s="144">
        <v>101</v>
      </c>
      <c r="D1048" s="138" t="s">
        <v>1285</v>
      </c>
      <c r="E1048" s="817"/>
      <c r="F1048" s="452">
        <v>18000</v>
      </c>
      <c r="G1048" s="246"/>
      <c r="H1048" s="246"/>
      <c r="I1048" s="480">
        <f>F1048+G1048+H1048</f>
        <v>18000</v>
      </c>
      <c r="J1048" s="244">
        <f t="shared" si="241"/>
        <v>1</v>
      </c>
      <c r="K1048" s="245"/>
      <c r="L1048" s="426"/>
      <c r="M1048" s="253"/>
      <c r="N1048" s="316">
        <f>I1048</f>
        <v>18000</v>
      </c>
      <c r="O1048" s="427">
        <f>L1048+M1048-N1048</f>
        <v>-18000</v>
      </c>
      <c r="P1048" s="245"/>
      <c r="Q1048" s="775"/>
      <c r="R1048" s="779"/>
      <c r="S1048" s="779"/>
      <c r="T1048" s="779"/>
      <c r="U1048" s="779"/>
      <c r="V1048" s="779"/>
      <c r="W1048" s="824"/>
      <c r="X1048" s="314">
        <f t="shared" si="242"/>
        <v>0</v>
      </c>
    </row>
    <row r="1049" spans="2:24" ht="18.75">
      <c r="B1049" s="140"/>
      <c r="C1049" s="137">
        <v>102</v>
      </c>
      <c r="D1049" s="139" t="s">
        <v>1286</v>
      </c>
      <c r="E1049" s="817"/>
      <c r="F1049" s="452"/>
      <c r="G1049" s="246"/>
      <c r="H1049" s="246"/>
      <c r="I1049" s="480">
        <f>F1049+G1049+H1049</f>
        <v>0</v>
      </c>
      <c r="J1049" s="244" t="str">
        <f t="shared" si="241"/>
        <v/>
      </c>
      <c r="K1049" s="245"/>
      <c r="L1049" s="426"/>
      <c r="M1049" s="253"/>
      <c r="N1049" s="316">
        <f>I1049</f>
        <v>0</v>
      </c>
      <c r="O1049" s="427">
        <f>L1049+M1049-N1049</f>
        <v>0</v>
      </c>
      <c r="P1049" s="245"/>
      <c r="Q1049" s="775"/>
      <c r="R1049" s="779"/>
      <c r="S1049" s="779"/>
      <c r="T1049" s="779"/>
      <c r="U1049" s="779"/>
      <c r="V1049" s="779"/>
      <c r="W1049" s="824"/>
      <c r="X1049" s="314">
        <f t="shared" si="242"/>
        <v>0</v>
      </c>
    </row>
    <row r="1050" spans="2:24" ht="18.75">
      <c r="B1050" s="799">
        <v>200</v>
      </c>
      <c r="C1050" s="959" t="s">
        <v>1287</v>
      </c>
      <c r="D1050" s="959"/>
      <c r="E1050" s="800"/>
      <c r="F1050" s="801">
        <f>SUM(F1051:F1055)</f>
        <v>78000</v>
      </c>
      <c r="G1050" s="802">
        <f>SUM(G1051:G1055)</f>
        <v>0</v>
      </c>
      <c r="H1050" s="802">
        <f>SUM(H1051:H1055)</f>
        <v>0</v>
      </c>
      <c r="I1050" s="802">
        <f>SUM(I1051:I1055)</f>
        <v>78000</v>
      </c>
      <c r="J1050" s="244">
        <f t="shared" si="241"/>
        <v>1</v>
      </c>
      <c r="K1050" s="245"/>
      <c r="L1050" s="317">
        <f>SUM(L1051:L1055)</f>
        <v>0</v>
      </c>
      <c r="M1050" s="318">
        <f>SUM(M1051:M1055)</f>
        <v>0</v>
      </c>
      <c r="N1050" s="428">
        <f>SUM(N1051:N1055)</f>
        <v>78000</v>
      </c>
      <c r="O1050" s="429">
        <f>SUM(O1051:O1055)</f>
        <v>-78000</v>
      </c>
      <c r="P1050" s="245"/>
      <c r="Q1050" s="777"/>
      <c r="R1050" s="778"/>
      <c r="S1050" s="778"/>
      <c r="T1050" s="778"/>
      <c r="U1050" s="778"/>
      <c r="V1050" s="778"/>
      <c r="W1050" s="825"/>
      <c r="X1050" s="314">
        <f t="shared" si="242"/>
        <v>0</v>
      </c>
    </row>
    <row r="1051" spans="2:24" ht="18.75">
      <c r="B1051" s="143"/>
      <c r="C1051" s="144">
        <v>201</v>
      </c>
      <c r="D1051" s="138" t="s">
        <v>1288</v>
      </c>
      <c r="E1051" s="817"/>
      <c r="F1051" s="452">
        <v>77000</v>
      </c>
      <c r="G1051" s="246"/>
      <c r="H1051" s="246"/>
      <c r="I1051" s="480">
        <f>F1051+G1051+H1051</f>
        <v>77000</v>
      </c>
      <c r="J1051" s="244">
        <f t="shared" si="241"/>
        <v>1</v>
      </c>
      <c r="K1051" s="245"/>
      <c r="L1051" s="426"/>
      <c r="M1051" s="253"/>
      <c r="N1051" s="316">
        <f>I1051</f>
        <v>77000</v>
      </c>
      <c r="O1051" s="427">
        <f>L1051+M1051-N1051</f>
        <v>-77000</v>
      </c>
      <c r="P1051" s="245"/>
      <c r="Q1051" s="775"/>
      <c r="R1051" s="779"/>
      <c r="S1051" s="779"/>
      <c r="T1051" s="779"/>
      <c r="U1051" s="779"/>
      <c r="V1051" s="779"/>
      <c r="W1051" s="824"/>
      <c r="X1051" s="314">
        <f t="shared" si="242"/>
        <v>0</v>
      </c>
    </row>
    <row r="1052" spans="2:24" ht="18.75">
      <c r="B1052" s="136"/>
      <c r="C1052" s="137">
        <v>202</v>
      </c>
      <c r="D1052" s="145" t="s">
        <v>1289</v>
      </c>
      <c r="E1052" s="817"/>
      <c r="F1052" s="452"/>
      <c r="G1052" s="246"/>
      <c r="H1052" s="246"/>
      <c r="I1052" s="480">
        <f>F1052+G1052+H1052</f>
        <v>0</v>
      </c>
      <c r="J1052" s="244" t="str">
        <f t="shared" si="241"/>
        <v/>
      </c>
      <c r="K1052" s="245"/>
      <c r="L1052" s="426"/>
      <c r="M1052" s="253"/>
      <c r="N1052" s="316">
        <f>I1052</f>
        <v>0</v>
      </c>
      <c r="O1052" s="427">
        <f>L1052+M1052-N1052</f>
        <v>0</v>
      </c>
      <c r="P1052" s="245"/>
      <c r="Q1052" s="775"/>
      <c r="R1052" s="779"/>
      <c r="S1052" s="779"/>
      <c r="T1052" s="779"/>
      <c r="U1052" s="779"/>
      <c r="V1052" s="779"/>
      <c r="W1052" s="824"/>
      <c r="X1052" s="314">
        <f t="shared" si="242"/>
        <v>0</v>
      </c>
    </row>
    <row r="1053" spans="2:24" ht="31.5">
      <c r="B1053" s="152"/>
      <c r="C1053" s="137">
        <v>205</v>
      </c>
      <c r="D1053" s="145" t="s">
        <v>933</v>
      </c>
      <c r="E1053" s="817"/>
      <c r="F1053" s="452"/>
      <c r="G1053" s="246"/>
      <c r="H1053" s="246"/>
      <c r="I1053" s="480">
        <f>F1053+G1053+H1053</f>
        <v>0</v>
      </c>
      <c r="J1053" s="244" t="str">
        <f t="shared" si="241"/>
        <v/>
      </c>
      <c r="K1053" s="245"/>
      <c r="L1053" s="426"/>
      <c r="M1053" s="253"/>
      <c r="N1053" s="316">
        <f>I1053</f>
        <v>0</v>
      </c>
      <c r="O1053" s="427">
        <f>L1053+M1053-N1053</f>
        <v>0</v>
      </c>
      <c r="P1053" s="245"/>
      <c r="Q1053" s="775"/>
      <c r="R1053" s="779"/>
      <c r="S1053" s="779"/>
      <c r="T1053" s="779"/>
      <c r="U1053" s="779"/>
      <c r="V1053" s="779"/>
      <c r="W1053" s="824"/>
      <c r="X1053" s="314">
        <f t="shared" si="242"/>
        <v>0</v>
      </c>
    </row>
    <row r="1054" spans="2:24" ht="18.75">
      <c r="B1054" s="152"/>
      <c r="C1054" s="137">
        <v>208</v>
      </c>
      <c r="D1054" s="159" t="s">
        <v>934</v>
      </c>
      <c r="E1054" s="817"/>
      <c r="F1054" s="452">
        <v>1000</v>
      </c>
      <c r="G1054" s="246"/>
      <c r="H1054" s="246"/>
      <c r="I1054" s="480">
        <f>F1054+G1054+H1054</f>
        <v>1000</v>
      </c>
      <c r="J1054" s="244">
        <f t="shared" si="241"/>
        <v>1</v>
      </c>
      <c r="K1054" s="245"/>
      <c r="L1054" s="426"/>
      <c r="M1054" s="253"/>
      <c r="N1054" s="316">
        <f>I1054</f>
        <v>1000</v>
      </c>
      <c r="O1054" s="427">
        <f>L1054+M1054-N1054</f>
        <v>-1000</v>
      </c>
      <c r="P1054" s="245"/>
      <c r="Q1054" s="775"/>
      <c r="R1054" s="779"/>
      <c r="S1054" s="779"/>
      <c r="T1054" s="779"/>
      <c r="U1054" s="779"/>
      <c r="V1054" s="779"/>
      <c r="W1054" s="824"/>
      <c r="X1054" s="314">
        <f t="shared" si="242"/>
        <v>0</v>
      </c>
    </row>
    <row r="1055" spans="2:24" ht="18.75">
      <c r="B1055" s="143"/>
      <c r="C1055" s="142">
        <v>209</v>
      </c>
      <c r="D1055" s="148" t="s">
        <v>935</v>
      </c>
      <c r="E1055" s="817"/>
      <c r="F1055" s="452"/>
      <c r="G1055" s="246"/>
      <c r="H1055" s="246"/>
      <c r="I1055" s="480">
        <f>F1055+G1055+H1055</f>
        <v>0</v>
      </c>
      <c r="J1055" s="244" t="str">
        <f t="shared" si="241"/>
        <v/>
      </c>
      <c r="K1055" s="245"/>
      <c r="L1055" s="426"/>
      <c r="M1055" s="253"/>
      <c r="N1055" s="316">
        <f>I1055</f>
        <v>0</v>
      </c>
      <c r="O1055" s="427">
        <f>L1055+M1055-N1055</f>
        <v>0</v>
      </c>
      <c r="P1055" s="245"/>
      <c r="Q1055" s="775"/>
      <c r="R1055" s="779"/>
      <c r="S1055" s="779"/>
      <c r="T1055" s="779"/>
      <c r="U1055" s="779"/>
      <c r="V1055" s="779"/>
      <c r="W1055" s="824"/>
      <c r="X1055" s="314">
        <f t="shared" si="242"/>
        <v>0</v>
      </c>
    </row>
    <row r="1056" spans="2:24" ht="18.75">
      <c r="B1056" s="799">
        <v>500</v>
      </c>
      <c r="C1056" s="960" t="s">
        <v>210</v>
      </c>
      <c r="D1056" s="960"/>
      <c r="E1056" s="800"/>
      <c r="F1056" s="801">
        <f>SUM(F1057:F1063)</f>
        <v>20200</v>
      </c>
      <c r="G1056" s="802">
        <f>SUM(G1057:G1063)</f>
        <v>0</v>
      </c>
      <c r="H1056" s="802">
        <f>SUM(H1057:H1063)</f>
        <v>0</v>
      </c>
      <c r="I1056" s="802">
        <f>SUM(I1057:I1063)</f>
        <v>20200</v>
      </c>
      <c r="J1056" s="244">
        <f t="shared" si="241"/>
        <v>1</v>
      </c>
      <c r="K1056" s="245"/>
      <c r="L1056" s="317">
        <f>SUM(L1057:L1063)</f>
        <v>0</v>
      </c>
      <c r="M1056" s="318">
        <f>SUM(M1057:M1063)</f>
        <v>0</v>
      </c>
      <c r="N1056" s="428">
        <f>SUM(N1057:N1063)</f>
        <v>20200</v>
      </c>
      <c r="O1056" s="429">
        <f>SUM(O1057:O1063)</f>
        <v>-20200</v>
      </c>
      <c r="P1056" s="245"/>
      <c r="Q1056" s="777"/>
      <c r="R1056" s="778"/>
      <c r="S1056" s="779"/>
      <c r="T1056" s="778"/>
      <c r="U1056" s="778"/>
      <c r="V1056" s="778"/>
      <c r="W1056" s="825"/>
      <c r="X1056" s="314">
        <f t="shared" si="242"/>
        <v>0</v>
      </c>
    </row>
    <row r="1057" spans="2:24" ht="18.75">
      <c r="B1057" s="143"/>
      <c r="C1057" s="160">
        <v>551</v>
      </c>
      <c r="D1057" s="459" t="s">
        <v>211</v>
      </c>
      <c r="E1057" s="817"/>
      <c r="F1057" s="452">
        <v>13000</v>
      </c>
      <c r="G1057" s="246"/>
      <c r="H1057" s="246"/>
      <c r="I1057" s="480">
        <f t="shared" ref="I1057:I1064" si="243">F1057+G1057+H1057</f>
        <v>13000</v>
      </c>
      <c r="J1057" s="244">
        <f t="shared" si="241"/>
        <v>1</v>
      </c>
      <c r="K1057" s="245"/>
      <c r="L1057" s="426"/>
      <c r="M1057" s="253"/>
      <c r="N1057" s="316">
        <f t="shared" ref="N1057:N1064" si="244">I1057</f>
        <v>13000</v>
      </c>
      <c r="O1057" s="427">
        <f t="shared" ref="O1057:O1064" si="245">L1057+M1057-N1057</f>
        <v>-13000</v>
      </c>
      <c r="P1057" s="245"/>
      <c r="Q1057" s="775"/>
      <c r="R1057" s="779"/>
      <c r="S1057" s="779"/>
      <c r="T1057" s="779"/>
      <c r="U1057" s="779"/>
      <c r="V1057" s="779"/>
      <c r="W1057" s="824"/>
      <c r="X1057" s="314">
        <f t="shared" si="242"/>
        <v>0</v>
      </c>
    </row>
    <row r="1058" spans="2:24" ht="18.75">
      <c r="B1058" s="143"/>
      <c r="C1058" s="161">
        <v>552</v>
      </c>
      <c r="D1058" s="460" t="s">
        <v>212</v>
      </c>
      <c r="E1058" s="817"/>
      <c r="F1058" s="452"/>
      <c r="G1058" s="246"/>
      <c r="H1058" s="246"/>
      <c r="I1058" s="480">
        <f t="shared" si="243"/>
        <v>0</v>
      </c>
      <c r="J1058" s="244" t="str">
        <f t="shared" si="241"/>
        <v/>
      </c>
      <c r="K1058" s="245"/>
      <c r="L1058" s="426"/>
      <c r="M1058" s="253"/>
      <c r="N1058" s="316">
        <f t="shared" si="244"/>
        <v>0</v>
      </c>
      <c r="O1058" s="427">
        <f t="shared" si="245"/>
        <v>0</v>
      </c>
      <c r="P1058" s="245"/>
      <c r="Q1058" s="775"/>
      <c r="R1058" s="779"/>
      <c r="S1058" s="779"/>
      <c r="T1058" s="779"/>
      <c r="U1058" s="779"/>
      <c r="V1058" s="779"/>
      <c r="W1058" s="824"/>
      <c r="X1058" s="314">
        <f t="shared" si="242"/>
        <v>0</v>
      </c>
    </row>
    <row r="1059" spans="2:24" ht="18.75">
      <c r="B1059" s="143"/>
      <c r="C1059" s="161">
        <v>558</v>
      </c>
      <c r="D1059" s="460" t="s">
        <v>1731</v>
      </c>
      <c r="E1059" s="817"/>
      <c r="F1059" s="452"/>
      <c r="G1059" s="246"/>
      <c r="H1059" s="246"/>
      <c r="I1059" s="480">
        <f t="shared" si="243"/>
        <v>0</v>
      </c>
      <c r="J1059" s="244" t="str">
        <f t="shared" si="241"/>
        <v/>
      </c>
      <c r="K1059" s="245"/>
      <c r="L1059" s="426"/>
      <c r="M1059" s="253"/>
      <c r="N1059" s="316">
        <f t="shared" si="244"/>
        <v>0</v>
      </c>
      <c r="O1059" s="427">
        <f t="shared" si="245"/>
        <v>0</v>
      </c>
      <c r="P1059" s="245"/>
      <c r="Q1059" s="775"/>
      <c r="R1059" s="779"/>
      <c r="S1059" s="779"/>
      <c r="T1059" s="779"/>
      <c r="U1059" s="779"/>
      <c r="V1059" s="779"/>
      <c r="W1059" s="824"/>
      <c r="X1059" s="314">
        <f t="shared" si="242"/>
        <v>0</v>
      </c>
    </row>
    <row r="1060" spans="2:24" ht="18.75">
      <c r="B1060" s="143"/>
      <c r="C1060" s="161">
        <v>560</v>
      </c>
      <c r="D1060" s="461" t="s">
        <v>213</v>
      </c>
      <c r="E1060" s="817"/>
      <c r="F1060" s="452">
        <v>5500</v>
      </c>
      <c r="G1060" s="246"/>
      <c r="H1060" s="246"/>
      <c r="I1060" s="480">
        <f t="shared" si="243"/>
        <v>5500</v>
      </c>
      <c r="J1060" s="244">
        <f t="shared" si="241"/>
        <v>1</v>
      </c>
      <c r="K1060" s="245"/>
      <c r="L1060" s="426"/>
      <c r="M1060" s="253"/>
      <c r="N1060" s="316">
        <f t="shared" si="244"/>
        <v>5500</v>
      </c>
      <c r="O1060" s="427">
        <f t="shared" si="245"/>
        <v>-5500</v>
      </c>
      <c r="P1060" s="245"/>
      <c r="Q1060" s="775"/>
      <c r="R1060" s="779"/>
      <c r="S1060" s="779"/>
      <c r="T1060" s="779"/>
      <c r="U1060" s="779"/>
      <c r="V1060" s="779"/>
      <c r="W1060" s="824"/>
      <c r="X1060" s="314">
        <f t="shared" si="242"/>
        <v>0</v>
      </c>
    </row>
    <row r="1061" spans="2:24" ht="18.75">
      <c r="B1061" s="143"/>
      <c r="C1061" s="161">
        <v>580</v>
      </c>
      <c r="D1061" s="460" t="s">
        <v>214</v>
      </c>
      <c r="E1061" s="817"/>
      <c r="F1061" s="452">
        <v>1700</v>
      </c>
      <c r="G1061" s="246"/>
      <c r="H1061" s="246"/>
      <c r="I1061" s="480">
        <f t="shared" si="243"/>
        <v>1700</v>
      </c>
      <c r="J1061" s="244">
        <f t="shared" si="241"/>
        <v>1</v>
      </c>
      <c r="K1061" s="245"/>
      <c r="L1061" s="426"/>
      <c r="M1061" s="253"/>
      <c r="N1061" s="316">
        <f t="shared" si="244"/>
        <v>1700</v>
      </c>
      <c r="O1061" s="427">
        <f t="shared" si="245"/>
        <v>-1700</v>
      </c>
      <c r="P1061" s="245"/>
      <c r="Q1061" s="775"/>
      <c r="R1061" s="779"/>
      <c r="S1061" s="779"/>
      <c r="T1061" s="779"/>
      <c r="U1061" s="779"/>
      <c r="V1061" s="779"/>
      <c r="W1061" s="824"/>
      <c r="X1061" s="314">
        <f t="shared" si="242"/>
        <v>0</v>
      </c>
    </row>
    <row r="1062" spans="2:24" ht="18.75">
      <c r="B1062" s="143"/>
      <c r="C1062" s="161">
        <v>588</v>
      </c>
      <c r="D1062" s="460" t="s">
        <v>1736</v>
      </c>
      <c r="E1062" s="817"/>
      <c r="F1062" s="452"/>
      <c r="G1062" s="246"/>
      <c r="H1062" s="246"/>
      <c r="I1062" s="480">
        <f t="shared" si="243"/>
        <v>0</v>
      </c>
      <c r="J1062" s="244" t="str">
        <f t="shared" si="241"/>
        <v/>
      </c>
      <c r="K1062" s="245"/>
      <c r="L1062" s="426"/>
      <c r="M1062" s="253"/>
      <c r="N1062" s="316">
        <f t="shared" si="244"/>
        <v>0</v>
      </c>
      <c r="O1062" s="427">
        <f t="shared" si="245"/>
        <v>0</v>
      </c>
      <c r="P1062" s="245"/>
      <c r="Q1062" s="775"/>
      <c r="R1062" s="779"/>
      <c r="S1062" s="779"/>
      <c r="T1062" s="779"/>
      <c r="U1062" s="779"/>
      <c r="V1062" s="779"/>
      <c r="W1062" s="824"/>
      <c r="X1062" s="314">
        <f t="shared" si="242"/>
        <v>0</v>
      </c>
    </row>
    <row r="1063" spans="2:24" ht="31.5">
      <c r="B1063" s="143"/>
      <c r="C1063" s="162">
        <v>590</v>
      </c>
      <c r="D1063" s="462" t="s">
        <v>215</v>
      </c>
      <c r="E1063" s="817"/>
      <c r="F1063" s="452"/>
      <c r="G1063" s="246"/>
      <c r="H1063" s="246"/>
      <c r="I1063" s="480">
        <f t="shared" si="243"/>
        <v>0</v>
      </c>
      <c r="J1063" s="244" t="str">
        <f t="shared" si="241"/>
        <v/>
      </c>
      <c r="K1063" s="245"/>
      <c r="L1063" s="426"/>
      <c r="M1063" s="253"/>
      <c r="N1063" s="316">
        <f t="shared" si="244"/>
        <v>0</v>
      </c>
      <c r="O1063" s="427">
        <f t="shared" si="245"/>
        <v>0</v>
      </c>
      <c r="P1063" s="245"/>
      <c r="Q1063" s="775"/>
      <c r="R1063" s="779"/>
      <c r="S1063" s="779"/>
      <c r="T1063" s="779"/>
      <c r="U1063" s="779"/>
      <c r="V1063" s="779"/>
      <c r="W1063" s="824"/>
      <c r="X1063" s="314">
        <f t="shared" si="242"/>
        <v>0</v>
      </c>
    </row>
    <row r="1064" spans="2:24" ht="18.75">
      <c r="B1064" s="799">
        <v>800</v>
      </c>
      <c r="C1064" s="960" t="s">
        <v>1097</v>
      </c>
      <c r="D1064" s="960"/>
      <c r="E1064" s="800"/>
      <c r="F1064" s="803"/>
      <c r="G1064" s="804"/>
      <c r="H1064" s="804"/>
      <c r="I1064" s="805">
        <f t="shared" si="243"/>
        <v>0</v>
      </c>
      <c r="J1064" s="244" t="str">
        <f t="shared" si="241"/>
        <v/>
      </c>
      <c r="K1064" s="245"/>
      <c r="L1064" s="431"/>
      <c r="M1064" s="255"/>
      <c r="N1064" s="316">
        <f t="shared" si="244"/>
        <v>0</v>
      </c>
      <c r="O1064" s="427">
        <f t="shared" si="245"/>
        <v>0</v>
      </c>
      <c r="P1064" s="245"/>
      <c r="Q1064" s="777"/>
      <c r="R1064" s="778"/>
      <c r="S1064" s="779"/>
      <c r="T1064" s="779"/>
      <c r="U1064" s="778"/>
      <c r="V1064" s="779"/>
      <c r="W1064" s="824"/>
      <c r="X1064" s="314">
        <f t="shared" si="242"/>
        <v>0</v>
      </c>
    </row>
    <row r="1065" spans="2:24" ht="18.75">
      <c r="B1065" s="799">
        <v>1000</v>
      </c>
      <c r="C1065" s="956" t="s">
        <v>217</v>
      </c>
      <c r="D1065" s="956"/>
      <c r="E1065" s="800"/>
      <c r="F1065" s="801">
        <f>SUM(F1066:F1082)</f>
        <v>3800</v>
      </c>
      <c r="G1065" s="802">
        <f>SUM(G1066:G1082)</f>
        <v>0</v>
      </c>
      <c r="H1065" s="802">
        <f>SUM(H1066:H1082)</f>
        <v>0</v>
      </c>
      <c r="I1065" s="802">
        <f>SUM(I1066:I1082)</f>
        <v>3800</v>
      </c>
      <c r="J1065" s="244">
        <f t="shared" si="241"/>
        <v>1</v>
      </c>
      <c r="K1065" s="245"/>
      <c r="L1065" s="317">
        <f>SUM(L1066:L1082)</f>
        <v>0</v>
      </c>
      <c r="M1065" s="318">
        <f>SUM(M1066:M1082)</f>
        <v>0</v>
      </c>
      <c r="N1065" s="428">
        <f>SUM(N1066:N1082)</f>
        <v>3800</v>
      </c>
      <c r="O1065" s="429">
        <f>SUM(O1066:O1082)</f>
        <v>-3800</v>
      </c>
      <c r="P1065" s="245"/>
      <c r="Q1065" s="317">
        <f t="shared" ref="Q1065:W1065" si="246">SUM(Q1066:Q1082)</f>
        <v>0</v>
      </c>
      <c r="R1065" s="318">
        <f t="shared" si="246"/>
        <v>0</v>
      </c>
      <c r="S1065" s="318">
        <f t="shared" si="246"/>
        <v>3500</v>
      </c>
      <c r="T1065" s="318">
        <f t="shared" si="246"/>
        <v>-3500</v>
      </c>
      <c r="U1065" s="318">
        <f t="shared" si="246"/>
        <v>0</v>
      </c>
      <c r="V1065" s="318">
        <f t="shared" si="246"/>
        <v>0</v>
      </c>
      <c r="W1065" s="429">
        <f t="shared" si="246"/>
        <v>0</v>
      </c>
      <c r="X1065" s="314">
        <f t="shared" si="242"/>
        <v>-3500</v>
      </c>
    </row>
    <row r="1066" spans="2:24" ht="18.75">
      <c r="B1066" s="136"/>
      <c r="C1066" s="144">
        <v>1011</v>
      </c>
      <c r="D1066" s="163" t="s">
        <v>218</v>
      </c>
      <c r="E1066" s="817"/>
      <c r="F1066" s="452"/>
      <c r="G1066" s="246"/>
      <c r="H1066" s="246"/>
      <c r="I1066" s="480">
        <f t="shared" ref="I1066:I1082" si="247">F1066+G1066+H1066</f>
        <v>0</v>
      </c>
      <c r="J1066" s="244" t="str">
        <f t="shared" si="241"/>
        <v/>
      </c>
      <c r="K1066" s="245"/>
      <c r="L1066" s="426"/>
      <c r="M1066" s="253"/>
      <c r="N1066" s="316">
        <f t="shared" ref="N1066:N1082" si="248">I1066</f>
        <v>0</v>
      </c>
      <c r="O1066" s="427">
        <f t="shared" ref="O1066:O1082" si="249">L1066+M1066-N1066</f>
        <v>0</v>
      </c>
      <c r="P1066" s="245"/>
      <c r="Q1066" s="426"/>
      <c r="R1066" s="253"/>
      <c r="S1066" s="432">
        <f t="shared" ref="S1066:S1073" si="250">+IF(+(L1066+M1066)&gt;=I1066,+M1066,+(+I1066-L1066))</f>
        <v>0</v>
      </c>
      <c r="T1066" s="316">
        <f t="shared" ref="T1066:T1073" si="251">Q1066+R1066-S1066</f>
        <v>0</v>
      </c>
      <c r="U1066" s="253"/>
      <c r="V1066" s="253"/>
      <c r="W1066" s="254"/>
      <c r="X1066" s="314">
        <f t="shared" si="242"/>
        <v>0</v>
      </c>
    </row>
    <row r="1067" spans="2:24" ht="18.75">
      <c r="B1067" s="136"/>
      <c r="C1067" s="137">
        <v>1012</v>
      </c>
      <c r="D1067" s="145" t="s">
        <v>219</v>
      </c>
      <c r="E1067" s="817"/>
      <c r="F1067" s="452"/>
      <c r="G1067" s="246"/>
      <c r="H1067" s="246"/>
      <c r="I1067" s="480">
        <f t="shared" si="247"/>
        <v>0</v>
      </c>
      <c r="J1067" s="244" t="str">
        <f t="shared" si="241"/>
        <v/>
      </c>
      <c r="K1067" s="245"/>
      <c r="L1067" s="426"/>
      <c r="M1067" s="253"/>
      <c r="N1067" s="316">
        <f t="shared" si="248"/>
        <v>0</v>
      </c>
      <c r="O1067" s="427">
        <f t="shared" si="249"/>
        <v>0</v>
      </c>
      <c r="P1067" s="245"/>
      <c r="Q1067" s="426"/>
      <c r="R1067" s="253"/>
      <c r="S1067" s="432">
        <f t="shared" si="250"/>
        <v>0</v>
      </c>
      <c r="T1067" s="316">
        <f t="shared" si="251"/>
        <v>0</v>
      </c>
      <c r="U1067" s="253"/>
      <c r="V1067" s="253"/>
      <c r="W1067" s="254"/>
      <c r="X1067" s="314">
        <f t="shared" si="242"/>
        <v>0</v>
      </c>
    </row>
    <row r="1068" spans="2:24" ht="18.75">
      <c r="B1068" s="136"/>
      <c r="C1068" s="137">
        <v>1013</v>
      </c>
      <c r="D1068" s="145" t="s">
        <v>220</v>
      </c>
      <c r="E1068" s="817"/>
      <c r="F1068" s="452"/>
      <c r="G1068" s="246"/>
      <c r="H1068" s="246"/>
      <c r="I1068" s="480">
        <f t="shared" si="247"/>
        <v>0</v>
      </c>
      <c r="J1068" s="244" t="str">
        <f t="shared" si="241"/>
        <v/>
      </c>
      <c r="K1068" s="245"/>
      <c r="L1068" s="426"/>
      <c r="M1068" s="253"/>
      <c r="N1068" s="316">
        <f t="shared" si="248"/>
        <v>0</v>
      </c>
      <c r="O1068" s="427">
        <f t="shared" si="249"/>
        <v>0</v>
      </c>
      <c r="P1068" s="245"/>
      <c r="Q1068" s="426"/>
      <c r="R1068" s="253"/>
      <c r="S1068" s="432">
        <f t="shared" si="250"/>
        <v>0</v>
      </c>
      <c r="T1068" s="316">
        <f t="shared" si="251"/>
        <v>0</v>
      </c>
      <c r="U1068" s="253"/>
      <c r="V1068" s="253"/>
      <c r="W1068" s="254"/>
      <c r="X1068" s="314">
        <f t="shared" si="242"/>
        <v>0</v>
      </c>
    </row>
    <row r="1069" spans="2:24" ht="18.75">
      <c r="B1069" s="136"/>
      <c r="C1069" s="137">
        <v>1014</v>
      </c>
      <c r="D1069" s="145" t="s">
        <v>221</v>
      </c>
      <c r="E1069" s="817"/>
      <c r="F1069" s="452"/>
      <c r="G1069" s="246"/>
      <c r="H1069" s="246"/>
      <c r="I1069" s="480">
        <f t="shared" si="247"/>
        <v>0</v>
      </c>
      <c r="J1069" s="244" t="str">
        <f t="shared" si="241"/>
        <v/>
      </c>
      <c r="K1069" s="245"/>
      <c r="L1069" s="426"/>
      <c r="M1069" s="253"/>
      <c r="N1069" s="316">
        <f t="shared" si="248"/>
        <v>0</v>
      </c>
      <c r="O1069" s="427">
        <f t="shared" si="249"/>
        <v>0</v>
      </c>
      <c r="P1069" s="245"/>
      <c r="Q1069" s="426"/>
      <c r="R1069" s="253"/>
      <c r="S1069" s="432">
        <f t="shared" si="250"/>
        <v>0</v>
      </c>
      <c r="T1069" s="316">
        <f t="shared" si="251"/>
        <v>0</v>
      </c>
      <c r="U1069" s="253"/>
      <c r="V1069" s="253"/>
      <c r="W1069" s="254"/>
      <c r="X1069" s="314">
        <f t="shared" si="242"/>
        <v>0</v>
      </c>
    </row>
    <row r="1070" spans="2:24" ht="18.75">
      <c r="B1070" s="136"/>
      <c r="C1070" s="137">
        <v>1015</v>
      </c>
      <c r="D1070" s="145" t="s">
        <v>222</v>
      </c>
      <c r="E1070" s="817"/>
      <c r="F1070" s="452"/>
      <c r="G1070" s="246"/>
      <c r="H1070" s="246"/>
      <c r="I1070" s="480">
        <f t="shared" si="247"/>
        <v>0</v>
      </c>
      <c r="J1070" s="244" t="str">
        <f t="shared" si="241"/>
        <v/>
      </c>
      <c r="K1070" s="245"/>
      <c r="L1070" s="426"/>
      <c r="M1070" s="253"/>
      <c r="N1070" s="316">
        <f t="shared" si="248"/>
        <v>0</v>
      </c>
      <c r="O1070" s="427">
        <f t="shared" si="249"/>
        <v>0</v>
      </c>
      <c r="P1070" s="245"/>
      <c r="Q1070" s="426"/>
      <c r="R1070" s="253"/>
      <c r="S1070" s="432">
        <f t="shared" si="250"/>
        <v>0</v>
      </c>
      <c r="T1070" s="316">
        <f t="shared" si="251"/>
        <v>0</v>
      </c>
      <c r="U1070" s="253"/>
      <c r="V1070" s="253"/>
      <c r="W1070" s="254"/>
      <c r="X1070" s="314">
        <f t="shared" si="242"/>
        <v>0</v>
      </c>
    </row>
    <row r="1071" spans="2:24" ht="18.75">
      <c r="B1071" s="136"/>
      <c r="C1071" s="137">
        <v>1016</v>
      </c>
      <c r="D1071" s="145" t="s">
        <v>223</v>
      </c>
      <c r="E1071" s="817"/>
      <c r="F1071" s="452"/>
      <c r="G1071" s="246"/>
      <c r="H1071" s="246"/>
      <c r="I1071" s="480">
        <f t="shared" si="247"/>
        <v>0</v>
      </c>
      <c r="J1071" s="244" t="str">
        <f t="shared" si="241"/>
        <v/>
      </c>
      <c r="K1071" s="245"/>
      <c r="L1071" s="426"/>
      <c r="M1071" s="253"/>
      <c r="N1071" s="316">
        <f t="shared" si="248"/>
        <v>0</v>
      </c>
      <c r="O1071" s="427">
        <f t="shared" si="249"/>
        <v>0</v>
      </c>
      <c r="P1071" s="245"/>
      <c r="Q1071" s="426"/>
      <c r="R1071" s="253"/>
      <c r="S1071" s="432">
        <f t="shared" si="250"/>
        <v>0</v>
      </c>
      <c r="T1071" s="316">
        <f t="shared" si="251"/>
        <v>0</v>
      </c>
      <c r="U1071" s="253"/>
      <c r="V1071" s="253"/>
      <c r="W1071" s="254"/>
      <c r="X1071" s="314">
        <f t="shared" si="242"/>
        <v>0</v>
      </c>
    </row>
    <row r="1072" spans="2:24" ht="18.75">
      <c r="B1072" s="140"/>
      <c r="C1072" s="164">
        <v>1020</v>
      </c>
      <c r="D1072" s="165" t="s">
        <v>224</v>
      </c>
      <c r="E1072" s="817"/>
      <c r="F1072" s="452">
        <v>3500</v>
      </c>
      <c r="G1072" s="246"/>
      <c r="H1072" s="246"/>
      <c r="I1072" s="480">
        <f t="shared" si="247"/>
        <v>3500</v>
      </c>
      <c r="J1072" s="244">
        <f t="shared" si="241"/>
        <v>1</v>
      </c>
      <c r="K1072" s="245"/>
      <c r="L1072" s="426"/>
      <c r="M1072" s="253"/>
      <c r="N1072" s="316">
        <f t="shared" si="248"/>
        <v>3500</v>
      </c>
      <c r="O1072" s="427">
        <f t="shared" si="249"/>
        <v>-3500</v>
      </c>
      <c r="P1072" s="245"/>
      <c r="Q1072" s="426"/>
      <c r="R1072" s="253"/>
      <c r="S1072" s="432">
        <f t="shared" si="250"/>
        <v>3500</v>
      </c>
      <c r="T1072" s="316">
        <f t="shared" si="251"/>
        <v>-3500</v>
      </c>
      <c r="U1072" s="253"/>
      <c r="V1072" s="253"/>
      <c r="W1072" s="254"/>
      <c r="X1072" s="314">
        <f t="shared" si="242"/>
        <v>-3500</v>
      </c>
    </row>
    <row r="1073" spans="2:24" ht="18.75">
      <c r="B1073" s="136"/>
      <c r="C1073" s="137">
        <v>1030</v>
      </c>
      <c r="D1073" s="145" t="s">
        <v>225</v>
      </c>
      <c r="E1073" s="817"/>
      <c r="F1073" s="452"/>
      <c r="G1073" s="246"/>
      <c r="H1073" s="246"/>
      <c r="I1073" s="480">
        <f t="shared" si="247"/>
        <v>0</v>
      </c>
      <c r="J1073" s="244" t="str">
        <f t="shared" si="241"/>
        <v/>
      </c>
      <c r="K1073" s="245"/>
      <c r="L1073" s="426"/>
      <c r="M1073" s="253"/>
      <c r="N1073" s="316">
        <f t="shared" si="248"/>
        <v>0</v>
      </c>
      <c r="O1073" s="427">
        <f t="shared" si="249"/>
        <v>0</v>
      </c>
      <c r="P1073" s="245"/>
      <c r="Q1073" s="426"/>
      <c r="R1073" s="253"/>
      <c r="S1073" s="432">
        <f t="shared" si="250"/>
        <v>0</v>
      </c>
      <c r="T1073" s="316">
        <f t="shared" si="251"/>
        <v>0</v>
      </c>
      <c r="U1073" s="253"/>
      <c r="V1073" s="253"/>
      <c r="W1073" s="254"/>
      <c r="X1073" s="314">
        <f t="shared" si="242"/>
        <v>0</v>
      </c>
    </row>
    <row r="1074" spans="2:24" ht="18.75">
      <c r="B1074" s="136"/>
      <c r="C1074" s="164">
        <v>1051</v>
      </c>
      <c r="D1074" s="167" t="s">
        <v>226</v>
      </c>
      <c r="E1074" s="817"/>
      <c r="F1074" s="452">
        <v>300</v>
      </c>
      <c r="G1074" s="246"/>
      <c r="H1074" s="246"/>
      <c r="I1074" s="480">
        <f t="shared" si="247"/>
        <v>300</v>
      </c>
      <c r="J1074" s="244">
        <f t="shared" si="241"/>
        <v>1</v>
      </c>
      <c r="K1074" s="245"/>
      <c r="L1074" s="426"/>
      <c r="M1074" s="253"/>
      <c r="N1074" s="316">
        <f t="shared" si="248"/>
        <v>300</v>
      </c>
      <c r="O1074" s="427">
        <f t="shared" si="249"/>
        <v>-300</v>
      </c>
      <c r="P1074" s="245"/>
      <c r="Q1074" s="775"/>
      <c r="R1074" s="779"/>
      <c r="S1074" s="779"/>
      <c r="T1074" s="779"/>
      <c r="U1074" s="779"/>
      <c r="V1074" s="779"/>
      <c r="W1074" s="824"/>
      <c r="X1074" s="314">
        <f t="shared" si="242"/>
        <v>0</v>
      </c>
    </row>
    <row r="1075" spans="2:24" ht="18.75">
      <c r="B1075" s="136"/>
      <c r="C1075" s="137">
        <v>1052</v>
      </c>
      <c r="D1075" s="145" t="s">
        <v>227</v>
      </c>
      <c r="E1075" s="817"/>
      <c r="F1075" s="452"/>
      <c r="G1075" s="246"/>
      <c r="H1075" s="246"/>
      <c r="I1075" s="480">
        <f t="shared" si="247"/>
        <v>0</v>
      </c>
      <c r="J1075" s="244" t="str">
        <f t="shared" si="241"/>
        <v/>
      </c>
      <c r="K1075" s="245"/>
      <c r="L1075" s="426"/>
      <c r="M1075" s="253"/>
      <c r="N1075" s="316">
        <f t="shared" si="248"/>
        <v>0</v>
      </c>
      <c r="O1075" s="427">
        <f t="shared" si="249"/>
        <v>0</v>
      </c>
      <c r="P1075" s="245"/>
      <c r="Q1075" s="775"/>
      <c r="R1075" s="779"/>
      <c r="S1075" s="779"/>
      <c r="T1075" s="779"/>
      <c r="U1075" s="779"/>
      <c r="V1075" s="779"/>
      <c r="W1075" s="824"/>
      <c r="X1075" s="314">
        <f t="shared" si="242"/>
        <v>0</v>
      </c>
    </row>
    <row r="1076" spans="2:24" ht="18.75">
      <c r="B1076" s="136"/>
      <c r="C1076" s="168">
        <v>1053</v>
      </c>
      <c r="D1076" s="169" t="s">
        <v>1737</v>
      </c>
      <c r="E1076" s="817"/>
      <c r="F1076" s="452"/>
      <c r="G1076" s="246"/>
      <c r="H1076" s="246"/>
      <c r="I1076" s="480">
        <f t="shared" si="247"/>
        <v>0</v>
      </c>
      <c r="J1076" s="244" t="str">
        <f t="shared" si="241"/>
        <v/>
      </c>
      <c r="K1076" s="245"/>
      <c r="L1076" s="426"/>
      <c r="M1076" s="253"/>
      <c r="N1076" s="316">
        <f t="shared" si="248"/>
        <v>0</v>
      </c>
      <c r="O1076" s="427">
        <f t="shared" si="249"/>
        <v>0</v>
      </c>
      <c r="P1076" s="245"/>
      <c r="Q1076" s="775"/>
      <c r="R1076" s="779"/>
      <c r="S1076" s="779"/>
      <c r="T1076" s="779"/>
      <c r="U1076" s="779"/>
      <c r="V1076" s="779"/>
      <c r="W1076" s="824"/>
      <c r="X1076" s="314">
        <f t="shared" si="242"/>
        <v>0</v>
      </c>
    </row>
    <row r="1077" spans="2:24" ht="18.75">
      <c r="B1077" s="136"/>
      <c r="C1077" s="137">
        <v>1062</v>
      </c>
      <c r="D1077" s="139" t="s">
        <v>228</v>
      </c>
      <c r="E1077" s="817"/>
      <c r="F1077" s="452"/>
      <c r="G1077" s="246"/>
      <c r="H1077" s="246"/>
      <c r="I1077" s="480">
        <f t="shared" si="247"/>
        <v>0</v>
      </c>
      <c r="J1077" s="244" t="str">
        <f t="shared" si="241"/>
        <v/>
      </c>
      <c r="K1077" s="245"/>
      <c r="L1077" s="426"/>
      <c r="M1077" s="253"/>
      <c r="N1077" s="316">
        <f t="shared" si="248"/>
        <v>0</v>
      </c>
      <c r="O1077" s="427">
        <f t="shared" si="249"/>
        <v>0</v>
      </c>
      <c r="P1077" s="245"/>
      <c r="Q1077" s="426"/>
      <c r="R1077" s="253"/>
      <c r="S1077" s="432">
        <f>+IF(+(L1077+M1077)&gt;=I1077,+M1077,+(+I1077-L1077))</f>
        <v>0</v>
      </c>
      <c r="T1077" s="316">
        <f>Q1077+R1077-S1077</f>
        <v>0</v>
      </c>
      <c r="U1077" s="253"/>
      <c r="V1077" s="253"/>
      <c r="W1077" s="254"/>
      <c r="X1077" s="314">
        <f t="shared" si="242"/>
        <v>0</v>
      </c>
    </row>
    <row r="1078" spans="2:24" ht="18.75">
      <c r="B1078" s="136"/>
      <c r="C1078" s="137">
        <v>1063</v>
      </c>
      <c r="D1078" s="139" t="s">
        <v>229</v>
      </c>
      <c r="E1078" s="817"/>
      <c r="F1078" s="452"/>
      <c r="G1078" s="246"/>
      <c r="H1078" s="246"/>
      <c r="I1078" s="480">
        <f t="shared" si="247"/>
        <v>0</v>
      </c>
      <c r="J1078" s="244" t="str">
        <f t="shared" si="241"/>
        <v/>
      </c>
      <c r="K1078" s="245"/>
      <c r="L1078" s="426"/>
      <c r="M1078" s="253"/>
      <c r="N1078" s="316">
        <f t="shared" si="248"/>
        <v>0</v>
      </c>
      <c r="O1078" s="427">
        <f t="shared" si="249"/>
        <v>0</v>
      </c>
      <c r="P1078" s="245"/>
      <c r="Q1078" s="775"/>
      <c r="R1078" s="779"/>
      <c r="S1078" s="779"/>
      <c r="T1078" s="779"/>
      <c r="U1078" s="779"/>
      <c r="V1078" s="779"/>
      <c r="W1078" s="824"/>
      <c r="X1078" s="314">
        <f t="shared" si="242"/>
        <v>0</v>
      </c>
    </row>
    <row r="1079" spans="2:24" ht="18.75">
      <c r="B1079" s="136"/>
      <c r="C1079" s="168">
        <v>1069</v>
      </c>
      <c r="D1079" s="170" t="s">
        <v>230</v>
      </c>
      <c r="E1079" s="817"/>
      <c r="F1079" s="452"/>
      <c r="G1079" s="246"/>
      <c r="H1079" s="246"/>
      <c r="I1079" s="480">
        <f t="shared" si="247"/>
        <v>0</v>
      </c>
      <c r="J1079" s="244" t="str">
        <f t="shared" ref="J1079:J1110" si="252">(IF($E1079&lt;&gt;0,$J$2,IF($I1079&lt;&gt;0,$J$2,"")))</f>
        <v/>
      </c>
      <c r="K1079" s="245"/>
      <c r="L1079" s="426"/>
      <c r="M1079" s="253"/>
      <c r="N1079" s="316">
        <f t="shared" si="248"/>
        <v>0</v>
      </c>
      <c r="O1079" s="427">
        <f t="shared" si="249"/>
        <v>0</v>
      </c>
      <c r="P1079" s="245"/>
      <c r="Q1079" s="426"/>
      <c r="R1079" s="253"/>
      <c r="S1079" s="432">
        <f>+IF(+(L1079+M1079)&gt;=I1079,+M1079,+(+I1079-L1079))</f>
        <v>0</v>
      </c>
      <c r="T1079" s="316">
        <f>Q1079+R1079-S1079</f>
        <v>0</v>
      </c>
      <c r="U1079" s="253"/>
      <c r="V1079" s="253"/>
      <c r="W1079" s="254"/>
      <c r="X1079" s="314">
        <f t="shared" ref="X1079:X1110" si="253">T1079-U1079-V1079-W1079</f>
        <v>0</v>
      </c>
    </row>
    <row r="1080" spans="2:24" ht="31.5">
      <c r="B1080" s="140"/>
      <c r="C1080" s="137">
        <v>1091</v>
      </c>
      <c r="D1080" s="145" t="s">
        <v>231</v>
      </c>
      <c r="E1080" s="817"/>
      <c r="F1080" s="452"/>
      <c r="G1080" s="246"/>
      <c r="H1080" s="246"/>
      <c r="I1080" s="480">
        <f t="shared" si="247"/>
        <v>0</v>
      </c>
      <c r="J1080" s="244" t="str">
        <f t="shared" si="252"/>
        <v/>
      </c>
      <c r="K1080" s="245"/>
      <c r="L1080" s="426"/>
      <c r="M1080" s="253"/>
      <c r="N1080" s="316">
        <f t="shared" si="248"/>
        <v>0</v>
      </c>
      <c r="O1080" s="427">
        <f t="shared" si="249"/>
        <v>0</v>
      </c>
      <c r="P1080" s="245"/>
      <c r="Q1080" s="426"/>
      <c r="R1080" s="253"/>
      <c r="S1080" s="432">
        <f>+IF(+(L1080+M1080)&gt;=I1080,+M1080,+(+I1080-L1080))</f>
        <v>0</v>
      </c>
      <c r="T1080" s="316">
        <f>Q1080+R1080-S1080</f>
        <v>0</v>
      </c>
      <c r="U1080" s="253"/>
      <c r="V1080" s="253"/>
      <c r="W1080" s="254"/>
      <c r="X1080" s="314">
        <f t="shared" si="253"/>
        <v>0</v>
      </c>
    </row>
    <row r="1081" spans="2:24" ht="18.75">
      <c r="B1081" s="136"/>
      <c r="C1081" s="137">
        <v>1092</v>
      </c>
      <c r="D1081" s="145" t="s">
        <v>364</v>
      </c>
      <c r="E1081" s="817"/>
      <c r="F1081" s="452"/>
      <c r="G1081" s="246"/>
      <c r="H1081" s="246"/>
      <c r="I1081" s="480">
        <f t="shared" si="247"/>
        <v>0</v>
      </c>
      <c r="J1081" s="244" t="str">
        <f t="shared" si="252"/>
        <v/>
      </c>
      <c r="K1081" s="245"/>
      <c r="L1081" s="426"/>
      <c r="M1081" s="253"/>
      <c r="N1081" s="316">
        <f t="shared" si="248"/>
        <v>0</v>
      </c>
      <c r="O1081" s="427">
        <f t="shared" si="249"/>
        <v>0</v>
      </c>
      <c r="P1081" s="245"/>
      <c r="Q1081" s="775"/>
      <c r="R1081" s="779"/>
      <c r="S1081" s="779"/>
      <c r="T1081" s="779"/>
      <c r="U1081" s="779"/>
      <c r="V1081" s="779"/>
      <c r="W1081" s="824"/>
      <c r="X1081" s="314">
        <f t="shared" si="253"/>
        <v>0</v>
      </c>
    </row>
    <row r="1082" spans="2:24" ht="18.75">
      <c r="B1082" s="136"/>
      <c r="C1082" s="142">
        <v>1098</v>
      </c>
      <c r="D1082" s="146" t="s">
        <v>232</v>
      </c>
      <c r="E1082" s="817"/>
      <c r="F1082" s="452"/>
      <c r="G1082" s="246"/>
      <c r="H1082" s="246"/>
      <c r="I1082" s="480">
        <f t="shared" si="247"/>
        <v>0</v>
      </c>
      <c r="J1082" s="244" t="str">
        <f t="shared" si="252"/>
        <v/>
      </c>
      <c r="K1082" s="245"/>
      <c r="L1082" s="426"/>
      <c r="M1082" s="253"/>
      <c r="N1082" s="316">
        <f t="shared" si="248"/>
        <v>0</v>
      </c>
      <c r="O1082" s="427">
        <f t="shared" si="249"/>
        <v>0</v>
      </c>
      <c r="P1082" s="245"/>
      <c r="Q1082" s="426"/>
      <c r="R1082" s="253"/>
      <c r="S1082" s="432">
        <f>+IF(+(L1082+M1082)&gt;=I1082,+M1082,+(+I1082-L1082))</f>
        <v>0</v>
      </c>
      <c r="T1082" s="316">
        <f>Q1082+R1082-S1082</f>
        <v>0</v>
      </c>
      <c r="U1082" s="253"/>
      <c r="V1082" s="253"/>
      <c r="W1082" s="254"/>
      <c r="X1082" s="314">
        <f t="shared" si="253"/>
        <v>0</v>
      </c>
    </row>
    <row r="1083" spans="2:24" ht="18.75">
      <c r="B1083" s="799">
        <v>1900</v>
      </c>
      <c r="C1083" s="955" t="s">
        <v>296</v>
      </c>
      <c r="D1083" s="955"/>
      <c r="E1083" s="800"/>
      <c r="F1083" s="801">
        <f>SUM(F1084:F1086)</f>
        <v>0</v>
      </c>
      <c r="G1083" s="802">
        <f>SUM(G1084:G1086)</f>
        <v>0</v>
      </c>
      <c r="H1083" s="802">
        <f>SUM(H1084:H1086)</f>
        <v>0</v>
      </c>
      <c r="I1083" s="802">
        <f>SUM(I1084:I1086)</f>
        <v>0</v>
      </c>
      <c r="J1083" s="244" t="str">
        <f t="shared" si="252"/>
        <v/>
      </c>
      <c r="K1083" s="245"/>
      <c r="L1083" s="317">
        <f>SUM(L1084:L1086)</f>
        <v>0</v>
      </c>
      <c r="M1083" s="318">
        <f>SUM(M1084:M1086)</f>
        <v>0</v>
      </c>
      <c r="N1083" s="428">
        <f>SUM(N1084:N1086)</f>
        <v>0</v>
      </c>
      <c r="O1083" s="429">
        <f>SUM(O1084:O1086)</f>
        <v>0</v>
      </c>
      <c r="P1083" s="245"/>
      <c r="Q1083" s="777"/>
      <c r="R1083" s="778"/>
      <c r="S1083" s="778"/>
      <c r="T1083" s="778"/>
      <c r="U1083" s="778"/>
      <c r="V1083" s="778"/>
      <c r="W1083" s="825"/>
      <c r="X1083" s="314">
        <f t="shared" si="253"/>
        <v>0</v>
      </c>
    </row>
    <row r="1084" spans="2:24" ht="18.75">
      <c r="B1084" s="136"/>
      <c r="C1084" s="144">
        <v>1901</v>
      </c>
      <c r="D1084" s="138" t="s">
        <v>297</v>
      </c>
      <c r="E1084" s="817"/>
      <c r="F1084" s="452"/>
      <c r="G1084" s="246"/>
      <c r="H1084" s="246"/>
      <c r="I1084" s="480">
        <f>F1084+G1084+H1084</f>
        <v>0</v>
      </c>
      <c r="J1084" s="244" t="str">
        <f t="shared" si="252"/>
        <v/>
      </c>
      <c r="K1084" s="245"/>
      <c r="L1084" s="426"/>
      <c r="M1084" s="253"/>
      <c r="N1084" s="316">
        <f>I1084</f>
        <v>0</v>
      </c>
      <c r="O1084" s="427">
        <f>L1084+M1084-N1084</f>
        <v>0</v>
      </c>
      <c r="P1084" s="245"/>
      <c r="Q1084" s="775"/>
      <c r="R1084" s="779"/>
      <c r="S1084" s="779"/>
      <c r="T1084" s="779"/>
      <c r="U1084" s="779"/>
      <c r="V1084" s="779"/>
      <c r="W1084" s="824"/>
      <c r="X1084" s="314">
        <f t="shared" si="253"/>
        <v>0</v>
      </c>
    </row>
    <row r="1085" spans="2:24" ht="18.75">
      <c r="B1085" s="136"/>
      <c r="C1085" s="137">
        <v>1981</v>
      </c>
      <c r="D1085" s="139" t="s">
        <v>298</v>
      </c>
      <c r="E1085" s="817"/>
      <c r="F1085" s="452"/>
      <c r="G1085" s="246"/>
      <c r="H1085" s="246"/>
      <c r="I1085" s="480">
        <f>F1085+G1085+H1085</f>
        <v>0</v>
      </c>
      <c r="J1085" s="244" t="str">
        <f t="shared" si="252"/>
        <v/>
      </c>
      <c r="K1085" s="245"/>
      <c r="L1085" s="426"/>
      <c r="M1085" s="253"/>
      <c r="N1085" s="316">
        <f>I1085</f>
        <v>0</v>
      </c>
      <c r="O1085" s="427">
        <f>L1085+M1085-N1085</f>
        <v>0</v>
      </c>
      <c r="P1085" s="245"/>
      <c r="Q1085" s="775"/>
      <c r="R1085" s="779"/>
      <c r="S1085" s="779"/>
      <c r="T1085" s="779"/>
      <c r="U1085" s="779"/>
      <c r="V1085" s="779"/>
      <c r="W1085" s="824"/>
      <c r="X1085" s="314">
        <f t="shared" si="253"/>
        <v>0</v>
      </c>
    </row>
    <row r="1086" spans="2:24" ht="18.75">
      <c r="B1086" s="136"/>
      <c r="C1086" s="142">
        <v>1991</v>
      </c>
      <c r="D1086" s="141" t="s">
        <v>299</v>
      </c>
      <c r="E1086" s="817"/>
      <c r="F1086" s="452"/>
      <c r="G1086" s="246"/>
      <c r="H1086" s="246"/>
      <c r="I1086" s="480">
        <f>F1086+G1086+H1086</f>
        <v>0</v>
      </c>
      <c r="J1086" s="244" t="str">
        <f t="shared" si="252"/>
        <v/>
      </c>
      <c r="K1086" s="245"/>
      <c r="L1086" s="426"/>
      <c r="M1086" s="253"/>
      <c r="N1086" s="316">
        <f>I1086</f>
        <v>0</v>
      </c>
      <c r="O1086" s="427">
        <f>L1086+M1086-N1086</f>
        <v>0</v>
      </c>
      <c r="P1086" s="245"/>
      <c r="Q1086" s="775"/>
      <c r="R1086" s="779"/>
      <c r="S1086" s="779"/>
      <c r="T1086" s="779"/>
      <c r="U1086" s="779"/>
      <c r="V1086" s="779"/>
      <c r="W1086" s="824"/>
      <c r="X1086" s="314">
        <f t="shared" si="253"/>
        <v>0</v>
      </c>
    </row>
    <row r="1087" spans="2:24" ht="18.75">
      <c r="B1087" s="799">
        <v>2100</v>
      </c>
      <c r="C1087" s="955" t="s">
        <v>1106</v>
      </c>
      <c r="D1087" s="955"/>
      <c r="E1087" s="800"/>
      <c r="F1087" s="801">
        <f>SUM(F1088:F1092)</f>
        <v>0</v>
      </c>
      <c r="G1087" s="802">
        <f>SUM(G1088:G1092)</f>
        <v>0</v>
      </c>
      <c r="H1087" s="802">
        <f>SUM(H1088:H1092)</f>
        <v>0</v>
      </c>
      <c r="I1087" s="802">
        <f>SUM(I1088:I1092)</f>
        <v>0</v>
      </c>
      <c r="J1087" s="244" t="str">
        <f t="shared" si="252"/>
        <v/>
      </c>
      <c r="K1087" s="245"/>
      <c r="L1087" s="317">
        <f>SUM(L1088:L1092)</f>
        <v>0</v>
      </c>
      <c r="M1087" s="318">
        <f>SUM(M1088:M1092)</f>
        <v>0</v>
      </c>
      <c r="N1087" s="428">
        <f>SUM(N1088:N1092)</f>
        <v>0</v>
      </c>
      <c r="O1087" s="429">
        <f>SUM(O1088:O1092)</f>
        <v>0</v>
      </c>
      <c r="P1087" s="245"/>
      <c r="Q1087" s="777"/>
      <c r="R1087" s="778"/>
      <c r="S1087" s="778"/>
      <c r="T1087" s="778"/>
      <c r="U1087" s="778"/>
      <c r="V1087" s="778"/>
      <c r="W1087" s="825"/>
      <c r="X1087" s="314">
        <f t="shared" si="253"/>
        <v>0</v>
      </c>
    </row>
    <row r="1088" spans="2:24" ht="18.75">
      <c r="B1088" s="136"/>
      <c r="C1088" s="144">
        <v>2110</v>
      </c>
      <c r="D1088" s="147" t="s">
        <v>233</v>
      </c>
      <c r="E1088" s="817"/>
      <c r="F1088" s="452"/>
      <c r="G1088" s="246"/>
      <c r="H1088" s="246"/>
      <c r="I1088" s="480">
        <f>F1088+G1088+H1088</f>
        <v>0</v>
      </c>
      <c r="J1088" s="244" t="str">
        <f t="shared" si="252"/>
        <v/>
      </c>
      <c r="K1088" s="245"/>
      <c r="L1088" s="426"/>
      <c r="M1088" s="253"/>
      <c r="N1088" s="316">
        <f>I1088</f>
        <v>0</v>
      </c>
      <c r="O1088" s="427">
        <f>L1088+M1088-N1088</f>
        <v>0</v>
      </c>
      <c r="P1088" s="245"/>
      <c r="Q1088" s="775"/>
      <c r="R1088" s="779"/>
      <c r="S1088" s="779"/>
      <c r="T1088" s="779"/>
      <c r="U1088" s="779"/>
      <c r="V1088" s="779"/>
      <c r="W1088" s="824"/>
      <c r="X1088" s="314">
        <f t="shared" si="253"/>
        <v>0</v>
      </c>
    </row>
    <row r="1089" spans="2:24" ht="18.75">
      <c r="B1089" s="171"/>
      <c r="C1089" s="137">
        <v>2120</v>
      </c>
      <c r="D1089" s="159" t="s">
        <v>234</v>
      </c>
      <c r="E1089" s="817"/>
      <c r="F1089" s="452"/>
      <c r="G1089" s="246"/>
      <c r="H1089" s="246"/>
      <c r="I1089" s="480">
        <f>F1089+G1089+H1089</f>
        <v>0</v>
      </c>
      <c r="J1089" s="244" t="str">
        <f t="shared" si="252"/>
        <v/>
      </c>
      <c r="K1089" s="245"/>
      <c r="L1089" s="426"/>
      <c r="M1089" s="253"/>
      <c r="N1089" s="316">
        <f>I1089</f>
        <v>0</v>
      </c>
      <c r="O1089" s="427">
        <f>L1089+M1089-N1089</f>
        <v>0</v>
      </c>
      <c r="P1089" s="245"/>
      <c r="Q1089" s="775"/>
      <c r="R1089" s="779"/>
      <c r="S1089" s="779"/>
      <c r="T1089" s="779"/>
      <c r="U1089" s="779"/>
      <c r="V1089" s="779"/>
      <c r="W1089" s="824"/>
      <c r="X1089" s="314">
        <f t="shared" si="253"/>
        <v>0</v>
      </c>
    </row>
    <row r="1090" spans="2:24" ht="18.75">
      <c r="B1090" s="171"/>
      <c r="C1090" s="137">
        <v>2125</v>
      </c>
      <c r="D1090" s="156" t="s">
        <v>1098</v>
      </c>
      <c r="E1090" s="817"/>
      <c r="F1090" s="452"/>
      <c r="G1090" s="246"/>
      <c r="H1090" s="246"/>
      <c r="I1090" s="480">
        <f>F1090+G1090+H1090</f>
        <v>0</v>
      </c>
      <c r="J1090" s="244" t="str">
        <f t="shared" si="252"/>
        <v/>
      </c>
      <c r="K1090" s="245"/>
      <c r="L1090" s="426"/>
      <c r="M1090" s="253"/>
      <c r="N1090" s="316">
        <f>I1090</f>
        <v>0</v>
      </c>
      <c r="O1090" s="427">
        <f>L1090+M1090-N1090</f>
        <v>0</v>
      </c>
      <c r="P1090" s="245"/>
      <c r="Q1090" s="775"/>
      <c r="R1090" s="779"/>
      <c r="S1090" s="779"/>
      <c r="T1090" s="779"/>
      <c r="U1090" s="779"/>
      <c r="V1090" s="779"/>
      <c r="W1090" s="824"/>
      <c r="X1090" s="314">
        <f t="shared" si="253"/>
        <v>0</v>
      </c>
    </row>
    <row r="1091" spans="2:24" ht="18.75">
      <c r="B1091" s="143"/>
      <c r="C1091" s="137">
        <v>2140</v>
      </c>
      <c r="D1091" s="159" t="s">
        <v>236</v>
      </c>
      <c r="E1091" s="817"/>
      <c r="F1091" s="452"/>
      <c r="G1091" s="246"/>
      <c r="H1091" s="246"/>
      <c r="I1091" s="480">
        <f>F1091+G1091+H1091</f>
        <v>0</v>
      </c>
      <c r="J1091" s="244" t="str">
        <f t="shared" si="252"/>
        <v/>
      </c>
      <c r="K1091" s="245"/>
      <c r="L1091" s="426"/>
      <c r="M1091" s="253"/>
      <c r="N1091" s="316">
        <f>I1091</f>
        <v>0</v>
      </c>
      <c r="O1091" s="427">
        <f>L1091+M1091-N1091</f>
        <v>0</v>
      </c>
      <c r="P1091" s="245"/>
      <c r="Q1091" s="775"/>
      <c r="R1091" s="779"/>
      <c r="S1091" s="779"/>
      <c r="T1091" s="779"/>
      <c r="U1091" s="779"/>
      <c r="V1091" s="779"/>
      <c r="W1091" s="824"/>
      <c r="X1091" s="314">
        <f t="shared" si="253"/>
        <v>0</v>
      </c>
    </row>
    <row r="1092" spans="2:24" ht="18.75">
      <c r="B1092" s="136"/>
      <c r="C1092" s="142">
        <v>2190</v>
      </c>
      <c r="D1092" s="516" t="s">
        <v>237</v>
      </c>
      <c r="E1092" s="817"/>
      <c r="F1092" s="452"/>
      <c r="G1092" s="246"/>
      <c r="H1092" s="246"/>
      <c r="I1092" s="480">
        <f>F1092+G1092+H1092</f>
        <v>0</v>
      </c>
      <c r="J1092" s="244" t="str">
        <f t="shared" si="252"/>
        <v/>
      </c>
      <c r="K1092" s="245"/>
      <c r="L1092" s="426"/>
      <c r="M1092" s="253"/>
      <c r="N1092" s="316">
        <f>I1092</f>
        <v>0</v>
      </c>
      <c r="O1092" s="427">
        <f>L1092+M1092-N1092</f>
        <v>0</v>
      </c>
      <c r="P1092" s="245"/>
      <c r="Q1092" s="775"/>
      <c r="R1092" s="779"/>
      <c r="S1092" s="779"/>
      <c r="T1092" s="779"/>
      <c r="U1092" s="779"/>
      <c r="V1092" s="779"/>
      <c r="W1092" s="824"/>
      <c r="X1092" s="314">
        <f t="shared" si="253"/>
        <v>0</v>
      </c>
    </row>
    <row r="1093" spans="2:24" ht="18.75">
      <c r="B1093" s="799">
        <v>2200</v>
      </c>
      <c r="C1093" s="955" t="s">
        <v>238</v>
      </c>
      <c r="D1093" s="955"/>
      <c r="E1093" s="800"/>
      <c r="F1093" s="801">
        <f>SUM(F1094:F1095)</f>
        <v>0</v>
      </c>
      <c r="G1093" s="802">
        <f>SUM(G1094:G1095)</f>
        <v>0</v>
      </c>
      <c r="H1093" s="802">
        <f>SUM(H1094:H1095)</f>
        <v>0</v>
      </c>
      <c r="I1093" s="802">
        <f>SUM(I1094:I1095)</f>
        <v>0</v>
      </c>
      <c r="J1093" s="244" t="str">
        <f t="shared" si="252"/>
        <v/>
      </c>
      <c r="K1093" s="245"/>
      <c r="L1093" s="317">
        <f>SUM(L1094:L1095)</f>
        <v>0</v>
      </c>
      <c r="M1093" s="318">
        <f>SUM(M1094:M1095)</f>
        <v>0</v>
      </c>
      <c r="N1093" s="428">
        <f>SUM(N1094:N1095)</f>
        <v>0</v>
      </c>
      <c r="O1093" s="429">
        <f>SUM(O1094:O1095)</f>
        <v>0</v>
      </c>
      <c r="P1093" s="245"/>
      <c r="Q1093" s="777"/>
      <c r="R1093" s="778"/>
      <c r="S1093" s="778"/>
      <c r="T1093" s="778"/>
      <c r="U1093" s="778"/>
      <c r="V1093" s="778"/>
      <c r="W1093" s="825"/>
      <c r="X1093" s="314">
        <f t="shared" si="253"/>
        <v>0</v>
      </c>
    </row>
    <row r="1094" spans="2:24" ht="18.75">
      <c r="B1094" s="136"/>
      <c r="C1094" s="137">
        <v>2221</v>
      </c>
      <c r="D1094" s="139" t="s">
        <v>1479</v>
      </c>
      <c r="E1094" s="817"/>
      <c r="F1094" s="452"/>
      <c r="G1094" s="246"/>
      <c r="H1094" s="246"/>
      <c r="I1094" s="480">
        <f t="shared" ref="I1094:I1099" si="254">F1094+G1094+H1094</f>
        <v>0</v>
      </c>
      <c r="J1094" s="244" t="str">
        <f t="shared" si="252"/>
        <v/>
      </c>
      <c r="K1094" s="245"/>
      <c r="L1094" s="426"/>
      <c r="M1094" s="253"/>
      <c r="N1094" s="316">
        <f t="shared" ref="N1094:N1099" si="255">I1094</f>
        <v>0</v>
      </c>
      <c r="O1094" s="427">
        <f t="shared" ref="O1094:O1099" si="256">L1094+M1094-N1094</f>
        <v>0</v>
      </c>
      <c r="P1094" s="245"/>
      <c r="Q1094" s="775"/>
      <c r="R1094" s="779"/>
      <c r="S1094" s="779"/>
      <c r="T1094" s="779"/>
      <c r="U1094" s="779"/>
      <c r="V1094" s="779"/>
      <c r="W1094" s="824"/>
      <c r="X1094" s="314">
        <f t="shared" si="253"/>
        <v>0</v>
      </c>
    </row>
    <row r="1095" spans="2:24" ht="18.75">
      <c r="B1095" s="136"/>
      <c r="C1095" s="142">
        <v>2224</v>
      </c>
      <c r="D1095" s="141" t="s">
        <v>239</v>
      </c>
      <c r="E1095" s="817"/>
      <c r="F1095" s="452"/>
      <c r="G1095" s="246"/>
      <c r="H1095" s="246"/>
      <c r="I1095" s="480">
        <f t="shared" si="254"/>
        <v>0</v>
      </c>
      <c r="J1095" s="244" t="str">
        <f t="shared" si="252"/>
        <v/>
      </c>
      <c r="K1095" s="245"/>
      <c r="L1095" s="426"/>
      <c r="M1095" s="253"/>
      <c r="N1095" s="316">
        <f t="shared" si="255"/>
        <v>0</v>
      </c>
      <c r="O1095" s="427">
        <f t="shared" si="256"/>
        <v>0</v>
      </c>
      <c r="P1095" s="245"/>
      <c r="Q1095" s="775"/>
      <c r="R1095" s="779"/>
      <c r="S1095" s="779"/>
      <c r="T1095" s="779"/>
      <c r="U1095" s="779"/>
      <c r="V1095" s="779"/>
      <c r="W1095" s="824"/>
      <c r="X1095" s="314">
        <f t="shared" si="253"/>
        <v>0</v>
      </c>
    </row>
    <row r="1096" spans="2:24" ht="18.75">
      <c r="B1096" s="799">
        <v>2500</v>
      </c>
      <c r="C1096" s="957" t="s">
        <v>240</v>
      </c>
      <c r="D1096" s="957"/>
      <c r="E1096" s="800"/>
      <c r="F1096" s="803"/>
      <c r="G1096" s="804"/>
      <c r="H1096" s="804"/>
      <c r="I1096" s="805">
        <f t="shared" si="254"/>
        <v>0</v>
      </c>
      <c r="J1096" s="244" t="str">
        <f t="shared" si="252"/>
        <v/>
      </c>
      <c r="K1096" s="245"/>
      <c r="L1096" s="431"/>
      <c r="M1096" s="255"/>
      <c r="N1096" s="316">
        <f t="shared" si="255"/>
        <v>0</v>
      </c>
      <c r="O1096" s="427">
        <f t="shared" si="256"/>
        <v>0</v>
      </c>
      <c r="P1096" s="245"/>
      <c r="Q1096" s="777"/>
      <c r="R1096" s="778"/>
      <c r="S1096" s="779"/>
      <c r="T1096" s="779"/>
      <c r="U1096" s="778"/>
      <c r="V1096" s="779"/>
      <c r="W1096" s="824"/>
      <c r="X1096" s="314">
        <f t="shared" si="253"/>
        <v>0</v>
      </c>
    </row>
    <row r="1097" spans="2:24" ht="18.75">
      <c r="B1097" s="799">
        <v>2600</v>
      </c>
      <c r="C1097" s="974" t="s">
        <v>241</v>
      </c>
      <c r="D1097" s="975"/>
      <c r="E1097" s="800"/>
      <c r="F1097" s="803"/>
      <c r="G1097" s="804"/>
      <c r="H1097" s="804"/>
      <c r="I1097" s="805">
        <f t="shared" si="254"/>
        <v>0</v>
      </c>
      <c r="J1097" s="244" t="str">
        <f t="shared" si="252"/>
        <v/>
      </c>
      <c r="K1097" s="245"/>
      <c r="L1097" s="431"/>
      <c r="M1097" s="255"/>
      <c r="N1097" s="316">
        <f t="shared" si="255"/>
        <v>0</v>
      </c>
      <c r="O1097" s="427">
        <f t="shared" si="256"/>
        <v>0</v>
      </c>
      <c r="P1097" s="245"/>
      <c r="Q1097" s="777"/>
      <c r="R1097" s="778"/>
      <c r="S1097" s="779"/>
      <c r="T1097" s="779"/>
      <c r="U1097" s="778"/>
      <c r="V1097" s="779"/>
      <c r="W1097" s="824"/>
      <c r="X1097" s="314">
        <f t="shared" si="253"/>
        <v>0</v>
      </c>
    </row>
    <row r="1098" spans="2:24" ht="18.75">
      <c r="B1098" s="799">
        <v>2700</v>
      </c>
      <c r="C1098" s="974" t="s">
        <v>242</v>
      </c>
      <c r="D1098" s="975"/>
      <c r="E1098" s="800"/>
      <c r="F1098" s="803"/>
      <c r="G1098" s="804"/>
      <c r="H1098" s="804"/>
      <c r="I1098" s="805">
        <f t="shared" si="254"/>
        <v>0</v>
      </c>
      <c r="J1098" s="244" t="str">
        <f t="shared" si="252"/>
        <v/>
      </c>
      <c r="K1098" s="245"/>
      <c r="L1098" s="431"/>
      <c r="M1098" s="255"/>
      <c r="N1098" s="316">
        <f t="shared" si="255"/>
        <v>0</v>
      </c>
      <c r="O1098" s="427">
        <f t="shared" si="256"/>
        <v>0</v>
      </c>
      <c r="P1098" s="245"/>
      <c r="Q1098" s="777"/>
      <c r="R1098" s="778"/>
      <c r="S1098" s="779"/>
      <c r="T1098" s="779"/>
      <c r="U1098" s="778"/>
      <c r="V1098" s="779"/>
      <c r="W1098" s="824"/>
      <c r="X1098" s="314">
        <f t="shared" si="253"/>
        <v>0</v>
      </c>
    </row>
    <row r="1099" spans="2:24" ht="18.75">
      <c r="B1099" s="799">
        <v>2800</v>
      </c>
      <c r="C1099" s="974" t="s">
        <v>1738</v>
      </c>
      <c r="D1099" s="975"/>
      <c r="E1099" s="800"/>
      <c r="F1099" s="803"/>
      <c r="G1099" s="804"/>
      <c r="H1099" s="804"/>
      <c r="I1099" s="805">
        <f t="shared" si="254"/>
        <v>0</v>
      </c>
      <c r="J1099" s="244" t="str">
        <f t="shared" si="252"/>
        <v/>
      </c>
      <c r="K1099" s="245"/>
      <c r="L1099" s="431"/>
      <c r="M1099" s="255"/>
      <c r="N1099" s="316">
        <f t="shared" si="255"/>
        <v>0</v>
      </c>
      <c r="O1099" s="427">
        <f t="shared" si="256"/>
        <v>0</v>
      </c>
      <c r="P1099" s="245"/>
      <c r="Q1099" s="777"/>
      <c r="R1099" s="778"/>
      <c r="S1099" s="779"/>
      <c r="T1099" s="779"/>
      <c r="U1099" s="778"/>
      <c r="V1099" s="779"/>
      <c r="W1099" s="824"/>
      <c r="X1099" s="314">
        <f t="shared" si="253"/>
        <v>0</v>
      </c>
    </row>
    <row r="1100" spans="2:24" ht="18.75">
      <c r="B1100" s="799">
        <v>2900</v>
      </c>
      <c r="C1100" s="965" t="s">
        <v>243</v>
      </c>
      <c r="D1100" s="966"/>
      <c r="E1100" s="800"/>
      <c r="F1100" s="801">
        <f>SUM(F1101:F1108)</f>
        <v>0</v>
      </c>
      <c r="G1100" s="802">
        <f>SUM(G1101:G1108)</f>
        <v>0</v>
      </c>
      <c r="H1100" s="802">
        <f>SUM(H1101:H1108)</f>
        <v>0</v>
      </c>
      <c r="I1100" s="802">
        <f>SUM(I1101:I1108)</f>
        <v>0</v>
      </c>
      <c r="J1100" s="244" t="str">
        <f t="shared" si="252"/>
        <v/>
      </c>
      <c r="K1100" s="245"/>
      <c r="L1100" s="317">
        <f>SUM(L1101:L1108)</f>
        <v>0</v>
      </c>
      <c r="M1100" s="318">
        <f>SUM(M1101:M1108)</f>
        <v>0</v>
      </c>
      <c r="N1100" s="428">
        <f>SUM(N1101:N1108)</f>
        <v>0</v>
      </c>
      <c r="O1100" s="429">
        <f>SUM(O1101:O1108)</f>
        <v>0</v>
      </c>
      <c r="P1100" s="245"/>
      <c r="Q1100" s="777"/>
      <c r="R1100" s="778"/>
      <c r="S1100" s="778"/>
      <c r="T1100" s="778"/>
      <c r="U1100" s="778"/>
      <c r="V1100" s="778"/>
      <c r="W1100" s="825"/>
      <c r="X1100" s="314">
        <f t="shared" si="253"/>
        <v>0</v>
      </c>
    </row>
    <row r="1101" spans="2:24" ht="18.75">
      <c r="B1101" s="172"/>
      <c r="C1101" s="144">
        <v>2910</v>
      </c>
      <c r="D1101" s="320" t="s">
        <v>1780</v>
      </c>
      <c r="E1101" s="817"/>
      <c r="F1101" s="452"/>
      <c r="G1101" s="246"/>
      <c r="H1101" s="246"/>
      <c r="I1101" s="480">
        <f t="shared" ref="I1101:I1108" si="257">F1101+G1101+H1101</f>
        <v>0</v>
      </c>
      <c r="J1101" s="244" t="str">
        <f t="shared" si="252"/>
        <v/>
      </c>
      <c r="K1101" s="245"/>
      <c r="L1101" s="426"/>
      <c r="M1101" s="253"/>
      <c r="N1101" s="316">
        <f t="shared" ref="N1101:N1108" si="258">I1101</f>
        <v>0</v>
      </c>
      <c r="O1101" s="427">
        <f t="shared" ref="O1101:O1108" si="259">L1101+M1101-N1101</f>
        <v>0</v>
      </c>
      <c r="P1101" s="245"/>
      <c r="Q1101" s="775"/>
      <c r="R1101" s="779"/>
      <c r="S1101" s="779"/>
      <c r="T1101" s="779"/>
      <c r="U1101" s="779"/>
      <c r="V1101" s="779"/>
      <c r="W1101" s="824"/>
      <c r="X1101" s="314">
        <f t="shared" si="253"/>
        <v>0</v>
      </c>
    </row>
    <row r="1102" spans="2:24" ht="18.75">
      <c r="B1102" s="172"/>
      <c r="C1102" s="144">
        <v>2920</v>
      </c>
      <c r="D1102" s="320" t="s">
        <v>244</v>
      </c>
      <c r="E1102" s="817"/>
      <c r="F1102" s="452"/>
      <c r="G1102" s="246"/>
      <c r="H1102" s="246"/>
      <c r="I1102" s="480">
        <f t="shared" si="257"/>
        <v>0</v>
      </c>
      <c r="J1102" s="244" t="str">
        <f t="shared" si="252"/>
        <v/>
      </c>
      <c r="K1102" s="245"/>
      <c r="L1102" s="426"/>
      <c r="M1102" s="253"/>
      <c r="N1102" s="316">
        <f t="shared" si="258"/>
        <v>0</v>
      </c>
      <c r="O1102" s="427">
        <f t="shared" si="259"/>
        <v>0</v>
      </c>
      <c r="P1102" s="245"/>
      <c r="Q1102" s="775"/>
      <c r="R1102" s="779"/>
      <c r="S1102" s="779"/>
      <c r="T1102" s="779"/>
      <c r="U1102" s="779"/>
      <c r="V1102" s="779"/>
      <c r="W1102" s="824"/>
      <c r="X1102" s="314">
        <f t="shared" si="253"/>
        <v>0</v>
      </c>
    </row>
    <row r="1103" spans="2:24" ht="31.5">
      <c r="B1103" s="172"/>
      <c r="C1103" s="168">
        <v>2969</v>
      </c>
      <c r="D1103" s="321" t="s">
        <v>245</v>
      </c>
      <c r="E1103" s="817"/>
      <c r="F1103" s="452"/>
      <c r="G1103" s="246"/>
      <c r="H1103" s="246"/>
      <c r="I1103" s="480">
        <f t="shared" si="257"/>
        <v>0</v>
      </c>
      <c r="J1103" s="244" t="str">
        <f t="shared" si="252"/>
        <v/>
      </c>
      <c r="K1103" s="245"/>
      <c r="L1103" s="426"/>
      <c r="M1103" s="253"/>
      <c r="N1103" s="316">
        <f t="shared" si="258"/>
        <v>0</v>
      </c>
      <c r="O1103" s="427">
        <f t="shared" si="259"/>
        <v>0</v>
      </c>
      <c r="P1103" s="245"/>
      <c r="Q1103" s="775"/>
      <c r="R1103" s="779"/>
      <c r="S1103" s="779"/>
      <c r="T1103" s="779"/>
      <c r="U1103" s="779"/>
      <c r="V1103" s="779"/>
      <c r="W1103" s="824"/>
      <c r="X1103" s="314">
        <f t="shared" si="253"/>
        <v>0</v>
      </c>
    </row>
    <row r="1104" spans="2:24" ht="31.5">
      <c r="B1104" s="172"/>
      <c r="C1104" s="168">
        <v>2970</v>
      </c>
      <c r="D1104" s="321" t="s">
        <v>246</v>
      </c>
      <c r="E1104" s="817"/>
      <c r="F1104" s="452"/>
      <c r="G1104" s="246"/>
      <c r="H1104" s="246"/>
      <c r="I1104" s="480">
        <f t="shared" si="257"/>
        <v>0</v>
      </c>
      <c r="J1104" s="244" t="str">
        <f t="shared" si="252"/>
        <v/>
      </c>
      <c r="K1104" s="245"/>
      <c r="L1104" s="426"/>
      <c r="M1104" s="253"/>
      <c r="N1104" s="316">
        <f t="shared" si="258"/>
        <v>0</v>
      </c>
      <c r="O1104" s="427">
        <f t="shared" si="259"/>
        <v>0</v>
      </c>
      <c r="P1104" s="245"/>
      <c r="Q1104" s="775"/>
      <c r="R1104" s="779"/>
      <c r="S1104" s="779"/>
      <c r="T1104" s="779"/>
      <c r="U1104" s="779"/>
      <c r="V1104" s="779"/>
      <c r="W1104" s="824"/>
      <c r="X1104" s="314">
        <f t="shared" si="253"/>
        <v>0</v>
      </c>
    </row>
    <row r="1105" spans="2:24" ht="18.75">
      <c r="B1105" s="172"/>
      <c r="C1105" s="166">
        <v>2989</v>
      </c>
      <c r="D1105" s="322" t="s">
        <v>247</v>
      </c>
      <c r="E1105" s="817"/>
      <c r="F1105" s="452"/>
      <c r="G1105" s="246"/>
      <c r="H1105" s="246"/>
      <c r="I1105" s="480">
        <f t="shared" si="257"/>
        <v>0</v>
      </c>
      <c r="J1105" s="244" t="str">
        <f t="shared" si="252"/>
        <v/>
      </c>
      <c r="K1105" s="245"/>
      <c r="L1105" s="426"/>
      <c r="M1105" s="253"/>
      <c r="N1105" s="316">
        <f t="shared" si="258"/>
        <v>0</v>
      </c>
      <c r="O1105" s="427">
        <f t="shared" si="259"/>
        <v>0</v>
      </c>
      <c r="P1105" s="245"/>
      <c r="Q1105" s="775"/>
      <c r="R1105" s="779"/>
      <c r="S1105" s="779"/>
      <c r="T1105" s="779"/>
      <c r="U1105" s="779"/>
      <c r="V1105" s="779"/>
      <c r="W1105" s="824"/>
      <c r="X1105" s="314">
        <f t="shared" si="253"/>
        <v>0</v>
      </c>
    </row>
    <row r="1106" spans="2:24" ht="31.5">
      <c r="B1106" s="136"/>
      <c r="C1106" s="137">
        <v>2990</v>
      </c>
      <c r="D1106" s="323" t="s">
        <v>1760</v>
      </c>
      <c r="E1106" s="817"/>
      <c r="F1106" s="452"/>
      <c r="G1106" s="246"/>
      <c r="H1106" s="246"/>
      <c r="I1106" s="480">
        <f t="shared" si="257"/>
        <v>0</v>
      </c>
      <c r="J1106" s="244" t="str">
        <f t="shared" si="252"/>
        <v/>
      </c>
      <c r="K1106" s="245"/>
      <c r="L1106" s="426"/>
      <c r="M1106" s="253"/>
      <c r="N1106" s="316">
        <f t="shared" si="258"/>
        <v>0</v>
      </c>
      <c r="O1106" s="427">
        <f t="shared" si="259"/>
        <v>0</v>
      </c>
      <c r="P1106" s="245"/>
      <c r="Q1106" s="775"/>
      <c r="R1106" s="779"/>
      <c r="S1106" s="779"/>
      <c r="T1106" s="779"/>
      <c r="U1106" s="779"/>
      <c r="V1106" s="779"/>
      <c r="W1106" s="824"/>
      <c r="X1106" s="314">
        <f t="shared" si="253"/>
        <v>0</v>
      </c>
    </row>
    <row r="1107" spans="2:24" ht="18.75">
      <c r="B1107" s="136"/>
      <c r="C1107" s="137">
        <v>2991</v>
      </c>
      <c r="D1107" s="323" t="s">
        <v>248</v>
      </c>
      <c r="E1107" s="817"/>
      <c r="F1107" s="452"/>
      <c r="G1107" s="246"/>
      <c r="H1107" s="246"/>
      <c r="I1107" s="480">
        <f t="shared" si="257"/>
        <v>0</v>
      </c>
      <c r="J1107" s="244" t="str">
        <f t="shared" si="252"/>
        <v/>
      </c>
      <c r="K1107" s="245"/>
      <c r="L1107" s="426"/>
      <c r="M1107" s="253"/>
      <c r="N1107" s="316">
        <f t="shared" si="258"/>
        <v>0</v>
      </c>
      <c r="O1107" s="427">
        <f t="shared" si="259"/>
        <v>0</v>
      </c>
      <c r="P1107" s="245"/>
      <c r="Q1107" s="775"/>
      <c r="R1107" s="779"/>
      <c r="S1107" s="779"/>
      <c r="T1107" s="779"/>
      <c r="U1107" s="779"/>
      <c r="V1107" s="779"/>
      <c r="W1107" s="824"/>
      <c r="X1107" s="314">
        <f t="shared" si="253"/>
        <v>0</v>
      </c>
    </row>
    <row r="1108" spans="2:24" ht="18.75">
      <c r="B1108" s="136"/>
      <c r="C1108" s="142">
        <v>2992</v>
      </c>
      <c r="D1108" s="154" t="s">
        <v>249</v>
      </c>
      <c r="E1108" s="817"/>
      <c r="F1108" s="452"/>
      <c r="G1108" s="246"/>
      <c r="H1108" s="246"/>
      <c r="I1108" s="480">
        <f t="shared" si="257"/>
        <v>0</v>
      </c>
      <c r="J1108" s="244" t="str">
        <f t="shared" si="252"/>
        <v/>
      </c>
      <c r="K1108" s="245"/>
      <c r="L1108" s="426"/>
      <c r="M1108" s="253"/>
      <c r="N1108" s="316">
        <f t="shared" si="258"/>
        <v>0</v>
      </c>
      <c r="O1108" s="427">
        <f t="shared" si="259"/>
        <v>0</v>
      </c>
      <c r="P1108" s="245"/>
      <c r="Q1108" s="775"/>
      <c r="R1108" s="779"/>
      <c r="S1108" s="779"/>
      <c r="T1108" s="779"/>
      <c r="U1108" s="779"/>
      <c r="V1108" s="779"/>
      <c r="W1108" s="824"/>
      <c r="X1108" s="314">
        <f t="shared" si="253"/>
        <v>0</v>
      </c>
    </row>
    <row r="1109" spans="2:24" ht="18.75">
      <c r="B1109" s="799">
        <v>3300</v>
      </c>
      <c r="C1109" s="965" t="s">
        <v>250</v>
      </c>
      <c r="D1109" s="965"/>
      <c r="E1109" s="800"/>
      <c r="F1109" s="801">
        <f>SUM(F1110:F1115)</f>
        <v>0</v>
      </c>
      <c r="G1109" s="802">
        <f>SUM(G1110:G1115)</f>
        <v>0</v>
      </c>
      <c r="H1109" s="802">
        <f>SUM(H1110:H1115)</f>
        <v>0</v>
      </c>
      <c r="I1109" s="802">
        <f>SUM(I1110:I1115)</f>
        <v>0</v>
      </c>
      <c r="J1109" s="244" t="str">
        <f t="shared" si="252"/>
        <v/>
      </c>
      <c r="K1109" s="245"/>
      <c r="L1109" s="777"/>
      <c r="M1109" s="778"/>
      <c r="N1109" s="778"/>
      <c r="O1109" s="825"/>
      <c r="P1109" s="245"/>
      <c r="Q1109" s="777"/>
      <c r="R1109" s="778"/>
      <c r="S1109" s="778"/>
      <c r="T1109" s="778"/>
      <c r="U1109" s="778"/>
      <c r="V1109" s="778"/>
      <c r="W1109" s="825"/>
      <c r="X1109" s="314">
        <f t="shared" si="253"/>
        <v>0</v>
      </c>
    </row>
    <row r="1110" spans="2:24" ht="18.75">
      <c r="B1110" s="143"/>
      <c r="C1110" s="144">
        <v>3301</v>
      </c>
      <c r="D1110" s="463" t="s">
        <v>251</v>
      </c>
      <c r="E1110" s="817"/>
      <c r="F1110" s="452"/>
      <c r="G1110" s="246"/>
      <c r="H1110" s="246"/>
      <c r="I1110" s="480">
        <f t="shared" ref="I1110:I1118" si="260">F1110+G1110+H1110</f>
        <v>0</v>
      </c>
      <c r="J1110" s="244" t="str">
        <f t="shared" si="252"/>
        <v/>
      </c>
      <c r="K1110" s="245"/>
      <c r="L1110" s="775"/>
      <c r="M1110" s="779"/>
      <c r="N1110" s="779"/>
      <c r="O1110" s="824"/>
      <c r="P1110" s="245"/>
      <c r="Q1110" s="775"/>
      <c r="R1110" s="779"/>
      <c r="S1110" s="779"/>
      <c r="T1110" s="779"/>
      <c r="U1110" s="779"/>
      <c r="V1110" s="779"/>
      <c r="W1110" s="824"/>
      <c r="X1110" s="314">
        <f t="shared" si="253"/>
        <v>0</v>
      </c>
    </row>
    <row r="1111" spans="2:24" ht="18.75">
      <c r="B1111" s="143"/>
      <c r="C1111" s="168">
        <v>3302</v>
      </c>
      <c r="D1111" s="464" t="s">
        <v>1099</v>
      </c>
      <c r="E1111" s="817"/>
      <c r="F1111" s="452"/>
      <c r="G1111" s="246"/>
      <c r="H1111" s="246"/>
      <c r="I1111" s="480">
        <f t="shared" si="260"/>
        <v>0</v>
      </c>
      <c r="J1111" s="244" t="str">
        <f t="shared" ref="J1111:J1142" si="261">(IF($E1111&lt;&gt;0,$J$2,IF($I1111&lt;&gt;0,$J$2,"")))</f>
        <v/>
      </c>
      <c r="K1111" s="245"/>
      <c r="L1111" s="775"/>
      <c r="M1111" s="779"/>
      <c r="N1111" s="779"/>
      <c r="O1111" s="824"/>
      <c r="P1111" s="245"/>
      <c r="Q1111" s="775"/>
      <c r="R1111" s="779"/>
      <c r="S1111" s="779"/>
      <c r="T1111" s="779"/>
      <c r="U1111" s="779"/>
      <c r="V1111" s="779"/>
      <c r="W1111" s="824"/>
      <c r="X1111" s="314">
        <f t="shared" ref="X1111:X1142" si="262">T1111-U1111-V1111-W1111</f>
        <v>0</v>
      </c>
    </row>
    <row r="1112" spans="2:24" ht="18.75">
      <c r="B1112" s="143"/>
      <c r="C1112" s="168">
        <v>3303</v>
      </c>
      <c r="D1112" s="464" t="s">
        <v>253</v>
      </c>
      <c r="E1112" s="817"/>
      <c r="F1112" s="452"/>
      <c r="G1112" s="246"/>
      <c r="H1112" s="246"/>
      <c r="I1112" s="480">
        <f t="shared" si="260"/>
        <v>0</v>
      </c>
      <c r="J1112" s="244" t="str">
        <f t="shared" si="261"/>
        <v/>
      </c>
      <c r="K1112" s="245"/>
      <c r="L1112" s="775"/>
      <c r="M1112" s="779"/>
      <c r="N1112" s="779"/>
      <c r="O1112" s="824"/>
      <c r="P1112" s="245"/>
      <c r="Q1112" s="775"/>
      <c r="R1112" s="779"/>
      <c r="S1112" s="779"/>
      <c r="T1112" s="779"/>
      <c r="U1112" s="779"/>
      <c r="V1112" s="779"/>
      <c r="W1112" s="824"/>
      <c r="X1112" s="314">
        <f t="shared" si="262"/>
        <v>0</v>
      </c>
    </row>
    <row r="1113" spans="2:24" ht="18.75">
      <c r="B1113" s="143"/>
      <c r="C1113" s="166">
        <v>3304</v>
      </c>
      <c r="D1113" s="465" t="s">
        <v>254</v>
      </c>
      <c r="E1113" s="817"/>
      <c r="F1113" s="452"/>
      <c r="G1113" s="246"/>
      <c r="H1113" s="246"/>
      <c r="I1113" s="480">
        <f t="shared" si="260"/>
        <v>0</v>
      </c>
      <c r="J1113" s="244" t="str">
        <f t="shared" si="261"/>
        <v/>
      </c>
      <c r="K1113" s="245"/>
      <c r="L1113" s="775"/>
      <c r="M1113" s="779"/>
      <c r="N1113" s="779"/>
      <c r="O1113" s="824"/>
      <c r="P1113" s="245"/>
      <c r="Q1113" s="775"/>
      <c r="R1113" s="779"/>
      <c r="S1113" s="779"/>
      <c r="T1113" s="779"/>
      <c r="U1113" s="779"/>
      <c r="V1113" s="779"/>
      <c r="W1113" s="824"/>
      <c r="X1113" s="314">
        <f t="shared" si="262"/>
        <v>0</v>
      </c>
    </row>
    <row r="1114" spans="2:24" ht="18.75">
      <c r="B1114" s="143"/>
      <c r="C1114" s="142">
        <v>3305</v>
      </c>
      <c r="D1114" s="466" t="s">
        <v>255</v>
      </c>
      <c r="E1114" s="817"/>
      <c r="F1114" s="452"/>
      <c r="G1114" s="246"/>
      <c r="H1114" s="246"/>
      <c r="I1114" s="480">
        <f t="shared" si="260"/>
        <v>0</v>
      </c>
      <c r="J1114" s="244" t="str">
        <f t="shared" si="261"/>
        <v/>
      </c>
      <c r="K1114" s="245"/>
      <c r="L1114" s="775"/>
      <c r="M1114" s="779"/>
      <c r="N1114" s="779"/>
      <c r="O1114" s="824"/>
      <c r="P1114" s="245"/>
      <c r="Q1114" s="775"/>
      <c r="R1114" s="779"/>
      <c r="S1114" s="779"/>
      <c r="T1114" s="779"/>
      <c r="U1114" s="779"/>
      <c r="V1114" s="779"/>
      <c r="W1114" s="824"/>
      <c r="X1114" s="314">
        <f t="shared" si="262"/>
        <v>0</v>
      </c>
    </row>
    <row r="1115" spans="2:24" ht="31.5">
      <c r="B1115" s="143"/>
      <c r="C1115" s="142">
        <v>3306</v>
      </c>
      <c r="D1115" s="466" t="s">
        <v>1739</v>
      </c>
      <c r="E1115" s="817"/>
      <c r="F1115" s="452"/>
      <c r="G1115" s="246"/>
      <c r="H1115" s="246"/>
      <c r="I1115" s="480">
        <f t="shared" si="260"/>
        <v>0</v>
      </c>
      <c r="J1115" s="244" t="str">
        <f t="shared" si="261"/>
        <v/>
      </c>
      <c r="K1115" s="245"/>
      <c r="L1115" s="775"/>
      <c r="M1115" s="779"/>
      <c r="N1115" s="779"/>
      <c r="O1115" s="824"/>
      <c r="P1115" s="245"/>
      <c r="Q1115" s="775"/>
      <c r="R1115" s="779"/>
      <c r="S1115" s="779"/>
      <c r="T1115" s="779"/>
      <c r="U1115" s="779"/>
      <c r="V1115" s="779"/>
      <c r="W1115" s="824"/>
      <c r="X1115" s="314">
        <f t="shared" si="262"/>
        <v>0</v>
      </c>
    </row>
    <row r="1116" spans="2:24" ht="18.75">
      <c r="B1116" s="799">
        <v>3900</v>
      </c>
      <c r="C1116" s="957" t="s">
        <v>256</v>
      </c>
      <c r="D1116" s="978"/>
      <c r="E1116" s="800"/>
      <c r="F1116" s="803"/>
      <c r="G1116" s="804"/>
      <c r="H1116" s="804"/>
      <c r="I1116" s="805">
        <f t="shared" si="260"/>
        <v>0</v>
      </c>
      <c r="J1116" s="244" t="str">
        <f t="shared" si="261"/>
        <v/>
      </c>
      <c r="K1116" s="245"/>
      <c r="L1116" s="431"/>
      <c r="M1116" s="255"/>
      <c r="N1116" s="318">
        <f>I1116</f>
        <v>0</v>
      </c>
      <c r="O1116" s="427">
        <f>L1116+M1116-N1116</f>
        <v>0</v>
      </c>
      <c r="P1116" s="245"/>
      <c r="Q1116" s="431"/>
      <c r="R1116" s="255"/>
      <c r="S1116" s="432">
        <f>+IF(+(L1116+M1116)&gt;=I1116,+M1116,+(+I1116-L1116))</f>
        <v>0</v>
      </c>
      <c r="T1116" s="316">
        <f>Q1116+R1116-S1116</f>
        <v>0</v>
      </c>
      <c r="U1116" s="255"/>
      <c r="V1116" s="255"/>
      <c r="W1116" s="254"/>
      <c r="X1116" s="314">
        <f t="shared" si="262"/>
        <v>0</v>
      </c>
    </row>
    <row r="1117" spans="2:24" ht="18.75">
      <c r="B1117" s="799">
        <v>4000</v>
      </c>
      <c r="C1117" s="979" t="s">
        <v>257</v>
      </c>
      <c r="D1117" s="979"/>
      <c r="E1117" s="800"/>
      <c r="F1117" s="803"/>
      <c r="G1117" s="804"/>
      <c r="H1117" s="804"/>
      <c r="I1117" s="805">
        <f t="shared" si="260"/>
        <v>0</v>
      </c>
      <c r="J1117" s="244" t="str">
        <f t="shared" si="261"/>
        <v/>
      </c>
      <c r="K1117" s="245"/>
      <c r="L1117" s="431"/>
      <c r="M1117" s="255"/>
      <c r="N1117" s="318">
        <f>I1117</f>
        <v>0</v>
      </c>
      <c r="O1117" s="427">
        <f>L1117+M1117-N1117</f>
        <v>0</v>
      </c>
      <c r="P1117" s="245"/>
      <c r="Q1117" s="777"/>
      <c r="R1117" s="778"/>
      <c r="S1117" s="778"/>
      <c r="T1117" s="779"/>
      <c r="U1117" s="778"/>
      <c r="V1117" s="778"/>
      <c r="W1117" s="824"/>
      <c r="X1117" s="314">
        <f t="shared" si="262"/>
        <v>0</v>
      </c>
    </row>
    <row r="1118" spans="2:24" ht="18.75">
      <c r="B1118" s="799">
        <v>4100</v>
      </c>
      <c r="C1118" s="979" t="s">
        <v>258</v>
      </c>
      <c r="D1118" s="979"/>
      <c r="E1118" s="800"/>
      <c r="F1118" s="803"/>
      <c r="G1118" s="804"/>
      <c r="H1118" s="804"/>
      <c r="I1118" s="805">
        <f t="shared" si="260"/>
        <v>0</v>
      </c>
      <c r="J1118" s="244" t="str">
        <f t="shared" si="261"/>
        <v/>
      </c>
      <c r="K1118" s="245"/>
      <c r="L1118" s="777"/>
      <c r="M1118" s="778"/>
      <c r="N1118" s="778"/>
      <c r="O1118" s="825"/>
      <c r="P1118" s="245"/>
      <c r="Q1118" s="777"/>
      <c r="R1118" s="778"/>
      <c r="S1118" s="778"/>
      <c r="T1118" s="778"/>
      <c r="U1118" s="778"/>
      <c r="V1118" s="778"/>
      <c r="W1118" s="825"/>
      <c r="X1118" s="314">
        <f t="shared" si="262"/>
        <v>0</v>
      </c>
    </row>
    <row r="1119" spans="2:24" ht="18.75">
      <c r="B1119" s="799">
        <v>4200</v>
      </c>
      <c r="C1119" s="965" t="s">
        <v>259</v>
      </c>
      <c r="D1119" s="966"/>
      <c r="E1119" s="800"/>
      <c r="F1119" s="801">
        <f>SUM(F1120:F1125)</f>
        <v>0</v>
      </c>
      <c r="G1119" s="802">
        <f>SUM(G1120:G1125)</f>
        <v>0</v>
      </c>
      <c r="H1119" s="802">
        <f>SUM(H1120:H1125)</f>
        <v>0</v>
      </c>
      <c r="I1119" s="802">
        <f>SUM(I1120:I1125)</f>
        <v>0</v>
      </c>
      <c r="J1119" s="244" t="str">
        <f t="shared" si="261"/>
        <v/>
      </c>
      <c r="K1119" s="245"/>
      <c r="L1119" s="317">
        <f>SUM(L1120:L1125)</f>
        <v>0</v>
      </c>
      <c r="M1119" s="318">
        <f>SUM(M1120:M1125)</f>
        <v>0</v>
      </c>
      <c r="N1119" s="428">
        <f>SUM(N1120:N1125)</f>
        <v>0</v>
      </c>
      <c r="O1119" s="429">
        <f>SUM(O1120:O1125)</f>
        <v>0</v>
      </c>
      <c r="P1119" s="245"/>
      <c r="Q1119" s="317">
        <f t="shared" ref="Q1119:W1119" si="263">SUM(Q1120:Q1125)</f>
        <v>0</v>
      </c>
      <c r="R1119" s="318">
        <f t="shared" si="263"/>
        <v>0</v>
      </c>
      <c r="S1119" s="318">
        <f t="shared" si="263"/>
        <v>0</v>
      </c>
      <c r="T1119" s="318">
        <f t="shared" si="263"/>
        <v>0</v>
      </c>
      <c r="U1119" s="318">
        <f t="shared" si="263"/>
        <v>0</v>
      </c>
      <c r="V1119" s="318">
        <f t="shared" si="263"/>
        <v>0</v>
      </c>
      <c r="W1119" s="429">
        <f t="shared" si="263"/>
        <v>0</v>
      </c>
      <c r="X1119" s="314">
        <f t="shared" si="262"/>
        <v>0</v>
      </c>
    </row>
    <row r="1120" spans="2:24" ht="18.75">
      <c r="B1120" s="173"/>
      <c r="C1120" s="144">
        <v>4201</v>
      </c>
      <c r="D1120" s="138" t="s">
        <v>260</v>
      </c>
      <c r="E1120" s="817"/>
      <c r="F1120" s="452"/>
      <c r="G1120" s="246"/>
      <c r="H1120" s="246"/>
      <c r="I1120" s="480">
        <f t="shared" ref="I1120:I1125" si="264">F1120+G1120+H1120</f>
        <v>0</v>
      </c>
      <c r="J1120" s="244" t="str">
        <f t="shared" si="261"/>
        <v/>
      </c>
      <c r="K1120" s="245"/>
      <c r="L1120" s="426"/>
      <c r="M1120" s="253"/>
      <c r="N1120" s="316">
        <f t="shared" ref="N1120:N1125" si="265">I1120</f>
        <v>0</v>
      </c>
      <c r="O1120" s="427">
        <f t="shared" ref="O1120:O1125" si="266">L1120+M1120-N1120</f>
        <v>0</v>
      </c>
      <c r="P1120" s="245"/>
      <c r="Q1120" s="426"/>
      <c r="R1120" s="253"/>
      <c r="S1120" s="432">
        <f t="shared" ref="S1120:S1125" si="267">+IF(+(L1120+M1120)&gt;=I1120,+M1120,+(+I1120-L1120))</f>
        <v>0</v>
      </c>
      <c r="T1120" s="316">
        <f t="shared" ref="T1120:T1125" si="268">Q1120+R1120-S1120</f>
        <v>0</v>
      </c>
      <c r="U1120" s="253"/>
      <c r="V1120" s="253"/>
      <c r="W1120" s="254"/>
      <c r="X1120" s="314">
        <f t="shared" si="262"/>
        <v>0</v>
      </c>
    </row>
    <row r="1121" spans="2:24" ht="18.75">
      <c r="B1121" s="173"/>
      <c r="C1121" s="137">
        <v>4202</v>
      </c>
      <c r="D1121" s="139" t="s">
        <v>261</v>
      </c>
      <c r="E1121" s="817"/>
      <c r="F1121" s="452"/>
      <c r="G1121" s="246"/>
      <c r="H1121" s="246"/>
      <c r="I1121" s="480">
        <f t="shared" si="264"/>
        <v>0</v>
      </c>
      <c r="J1121" s="244" t="str">
        <f t="shared" si="261"/>
        <v/>
      </c>
      <c r="K1121" s="245"/>
      <c r="L1121" s="426"/>
      <c r="M1121" s="253"/>
      <c r="N1121" s="316">
        <f t="shared" si="265"/>
        <v>0</v>
      </c>
      <c r="O1121" s="427">
        <f t="shared" si="266"/>
        <v>0</v>
      </c>
      <c r="P1121" s="245"/>
      <c r="Q1121" s="426"/>
      <c r="R1121" s="253"/>
      <c r="S1121" s="432">
        <f t="shared" si="267"/>
        <v>0</v>
      </c>
      <c r="T1121" s="316">
        <f t="shared" si="268"/>
        <v>0</v>
      </c>
      <c r="U1121" s="253"/>
      <c r="V1121" s="253"/>
      <c r="W1121" s="254"/>
      <c r="X1121" s="314">
        <f t="shared" si="262"/>
        <v>0</v>
      </c>
    </row>
    <row r="1122" spans="2:24" ht="18.75">
      <c r="B1122" s="173"/>
      <c r="C1122" s="137">
        <v>4214</v>
      </c>
      <c r="D1122" s="139" t="s">
        <v>262</v>
      </c>
      <c r="E1122" s="817"/>
      <c r="F1122" s="452"/>
      <c r="G1122" s="246"/>
      <c r="H1122" s="246"/>
      <c r="I1122" s="480">
        <f t="shared" si="264"/>
        <v>0</v>
      </c>
      <c r="J1122" s="244" t="str">
        <f t="shared" si="261"/>
        <v/>
      </c>
      <c r="K1122" s="245"/>
      <c r="L1122" s="426"/>
      <c r="M1122" s="253"/>
      <c r="N1122" s="316">
        <f t="shared" si="265"/>
        <v>0</v>
      </c>
      <c r="O1122" s="427">
        <f t="shared" si="266"/>
        <v>0</v>
      </c>
      <c r="P1122" s="245"/>
      <c r="Q1122" s="426"/>
      <c r="R1122" s="253"/>
      <c r="S1122" s="432">
        <f t="shared" si="267"/>
        <v>0</v>
      </c>
      <c r="T1122" s="316">
        <f t="shared" si="268"/>
        <v>0</v>
      </c>
      <c r="U1122" s="253"/>
      <c r="V1122" s="253"/>
      <c r="W1122" s="254"/>
      <c r="X1122" s="314">
        <f t="shared" si="262"/>
        <v>0</v>
      </c>
    </row>
    <row r="1123" spans="2:24" ht="18.75">
      <c r="B1123" s="173"/>
      <c r="C1123" s="137">
        <v>4217</v>
      </c>
      <c r="D1123" s="139" t="s">
        <v>263</v>
      </c>
      <c r="E1123" s="817"/>
      <c r="F1123" s="452"/>
      <c r="G1123" s="246"/>
      <c r="H1123" s="246"/>
      <c r="I1123" s="480">
        <f t="shared" si="264"/>
        <v>0</v>
      </c>
      <c r="J1123" s="244" t="str">
        <f t="shared" si="261"/>
        <v/>
      </c>
      <c r="K1123" s="245"/>
      <c r="L1123" s="426"/>
      <c r="M1123" s="253"/>
      <c r="N1123" s="316">
        <f t="shared" si="265"/>
        <v>0</v>
      </c>
      <c r="O1123" s="427">
        <f t="shared" si="266"/>
        <v>0</v>
      </c>
      <c r="P1123" s="245"/>
      <c r="Q1123" s="426"/>
      <c r="R1123" s="253"/>
      <c r="S1123" s="432">
        <f t="shared" si="267"/>
        <v>0</v>
      </c>
      <c r="T1123" s="316">
        <f t="shared" si="268"/>
        <v>0</v>
      </c>
      <c r="U1123" s="253"/>
      <c r="V1123" s="253"/>
      <c r="W1123" s="254"/>
      <c r="X1123" s="314">
        <f t="shared" si="262"/>
        <v>0</v>
      </c>
    </row>
    <row r="1124" spans="2:24" ht="18.75">
      <c r="B1124" s="173"/>
      <c r="C1124" s="137">
        <v>4218</v>
      </c>
      <c r="D1124" s="145" t="s">
        <v>264</v>
      </c>
      <c r="E1124" s="817"/>
      <c r="F1124" s="452"/>
      <c r="G1124" s="246"/>
      <c r="H1124" s="246"/>
      <c r="I1124" s="480">
        <f t="shared" si="264"/>
        <v>0</v>
      </c>
      <c r="J1124" s="244" t="str">
        <f t="shared" si="261"/>
        <v/>
      </c>
      <c r="K1124" s="245"/>
      <c r="L1124" s="426"/>
      <c r="M1124" s="253"/>
      <c r="N1124" s="316">
        <f t="shared" si="265"/>
        <v>0</v>
      </c>
      <c r="O1124" s="427">
        <f t="shared" si="266"/>
        <v>0</v>
      </c>
      <c r="P1124" s="245"/>
      <c r="Q1124" s="426"/>
      <c r="R1124" s="253"/>
      <c r="S1124" s="432">
        <f t="shared" si="267"/>
        <v>0</v>
      </c>
      <c r="T1124" s="316">
        <f t="shared" si="268"/>
        <v>0</v>
      </c>
      <c r="U1124" s="253"/>
      <c r="V1124" s="253"/>
      <c r="W1124" s="254"/>
      <c r="X1124" s="314">
        <f t="shared" si="262"/>
        <v>0</v>
      </c>
    </row>
    <row r="1125" spans="2:24" ht="18.75">
      <c r="B1125" s="173"/>
      <c r="C1125" s="137">
        <v>4219</v>
      </c>
      <c r="D1125" s="156" t="s">
        <v>265</v>
      </c>
      <c r="E1125" s="817"/>
      <c r="F1125" s="452"/>
      <c r="G1125" s="246"/>
      <c r="H1125" s="246"/>
      <c r="I1125" s="480">
        <f t="shared" si="264"/>
        <v>0</v>
      </c>
      <c r="J1125" s="244" t="str">
        <f t="shared" si="261"/>
        <v/>
      </c>
      <c r="K1125" s="245"/>
      <c r="L1125" s="426"/>
      <c r="M1125" s="253"/>
      <c r="N1125" s="316">
        <f t="shared" si="265"/>
        <v>0</v>
      </c>
      <c r="O1125" s="427">
        <f t="shared" si="266"/>
        <v>0</v>
      </c>
      <c r="P1125" s="245"/>
      <c r="Q1125" s="426"/>
      <c r="R1125" s="253"/>
      <c r="S1125" s="432">
        <f t="shared" si="267"/>
        <v>0</v>
      </c>
      <c r="T1125" s="316">
        <f t="shared" si="268"/>
        <v>0</v>
      </c>
      <c r="U1125" s="253"/>
      <c r="V1125" s="253"/>
      <c r="W1125" s="254"/>
      <c r="X1125" s="314">
        <f t="shared" si="262"/>
        <v>0</v>
      </c>
    </row>
    <row r="1126" spans="2:24" ht="18.75">
      <c r="B1126" s="799">
        <v>4300</v>
      </c>
      <c r="C1126" s="955" t="s">
        <v>1740</v>
      </c>
      <c r="D1126" s="955"/>
      <c r="E1126" s="800"/>
      <c r="F1126" s="801">
        <f>SUM(F1127:F1129)</f>
        <v>0</v>
      </c>
      <c r="G1126" s="802">
        <f>SUM(G1127:G1129)</f>
        <v>0</v>
      </c>
      <c r="H1126" s="802">
        <f>SUM(H1127:H1129)</f>
        <v>0</v>
      </c>
      <c r="I1126" s="802">
        <f>SUM(I1127:I1129)</f>
        <v>0</v>
      </c>
      <c r="J1126" s="244" t="str">
        <f t="shared" si="261"/>
        <v/>
      </c>
      <c r="K1126" s="245"/>
      <c r="L1126" s="317">
        <f>SUM(L1127:L1129)</f>
        <v>0</v>
      </c>
      <c r="M1126" s="318">
        <f>SUM(M1127:M1129)</f>
        <v>0</v>
      </c>
      <c r="N1126" s="428">
        <f>SUM(N1127:N1129)</f>
        <v>0</v>
      </c>
      <c r="O1126" s="429">
        <f>SUM(O1127:O1129)</f>
        <v>0</v>
      </c>
      <c r="P1126" s="245"/>
      <c r="Q1126" s="317">
        <f t="shared" ref="Q1126:W1126" si="269">SUM(Q1127:Q1129)</f>
        <v>0</v>
      </c>
      <c r="R1126" s="318">
        <f t="shared" si="269"/>
        <v>0</v>
      </c>
      <c r="S1126" s="318">
        <f t="shared" si="269"/>
        <v>0</v>
      </c>
      <c r="T1126" s="318">
        <f t="shared" si="269"/>
        <v>0</v>
      </c>
      <c r="U1126" s="318">
        <f t="shared" si="269"/>
        <v>0</v>
      </c>
      <c r="V1126" s="318">
        <f t="shared" si="269"/>
        <v>0</v>
      </c>
      <c r="W1126" s="429">
        <f t="shared" si="269"/>
        <v>0</v>
      </c>
      <c r="X1126" s="314">
        <f t="shared" si="262"/>
        <v>0</v>
      </c>
    </row>
    <row r="1127" spans="2:24" ht="18.75">
      <c r="B1127" s="173"/>
      <c r="C1127" s="144">
        <v>4301</v>
      </c>
      <c r="D1127" s="163" t="s">
        <v>266</v>
      </c>
      <c r="E1127" s="817"/>
      <c r="F1127" s="452"/>
      <c r="G1127" s="246"/>
      <c r="H1127" s="246"/>
      <c r="I1127" s="480">
        <f t="shared" ref="I1127:I1132" si="270">F1127+G1127+H1127</f>
        <v>0</v>
      </c>
      <c r="J1127" s="244" t="str">
        <f t="shared" si="261"/>
        <v/>
      </c>
      <c r="K1127" s="245"/>
      <c r="L1127" s="426"/>
      <c r="M1127" s="253"/>
      <c r="N1127" s="316">
        <f t="shared" ref="N1127:N1132" si="271">I1127</f>
        <v>0</v>
      </c>
      <c r="O1127" s="427">
        <f t="shared" ref="O1127:O1132" si="272">L1127+M1127-N1127</f>
        <v>0</v>
      </c>
      <c r="P1127" s="245"/>
      <c r="Q1127" s="426"/>
      <c r="R1127" s="253"/>
      <c r="S1127" s="432">
        <f t="shared" ref="S1127:S1132" si="273">+IF(+(L1127+M1127)&gt;=I1127,+M1127,+(+I1127-L1127))</f>
        <v>0</v>
      </c>
      <c r="T1127" s="316">
        <f t="shared" ref="T1127:T1132" si="274">Q1127+R1127-S1127</f>
        <v>0</v>
      </c>
      <c r="U1127" s="253"/>
      <c r="V1127" s="253"/>
      <c r="W1127" s="254"/>
      <c r="X1127" s="314">
        <f t="shared" si="262"/>
        <v>0</v>
      </c>
    </row>
    <row r="1128" spans="2:24" ht="18.75">
      <c r="B1128" s="173"/>
      <c r="C1128" s="137">
        <v>4302</v>
      </c>
      <c r="D1128" s="139" t="s">
        <v>1100</v>
      </c>
      <c r="E1128" s="817"/>
      <c r="F1128" s="452"/>
      <c r="G1128" s="246"/>
      <c r="H1128" s="246"/>
      <c r="I1128" s="480">
        <f t="shared" si="270"/>
        <v>0</v>
      </c>
      <c r="J1128" s="244" t="str">
        <f t="shared" si="261"/>
        <v/>
      </c>
      <c r="K1128" s="245"/>
      <c r="L1128" s="426"/>
      <c r="M1128" s="253"/>
      <c r="N1128" s="316">
        <f t="shared" si="271"/>
        <v>0</v>
      </c>
      <c r="O1128" s="427">
        <f t="shared" si="272"/>
        <v>0</v>
      </c>
      <c r="P1128" s="245"/>
      <c r="Q1128" s="426"/>
      <c r="R1128" s="253"/>
      <c r="S1128" s="432">
        <f t="shared" si="273"/>
        <v>0</v>
      </c>
      <c r="T1128" s="316">
        <f t="shared" si="274"/>
        <v>0</v>
      </c>
      <c r="U1128" s="253"/>
      <c r="V1128" s="253"/>
      <c r="W1128" s="254"/>
      <c r="X1128" s="314">
        <f t="shared" si="262"/>
        <v>0</v>
      </c>
    </row>
    <row r="1129" spans="2:24" ht="18.75">
      <c r="B1129" s="173"/>
      <c r="C1129" s="142">
        <v>4309</v>
      </c>
      <c r="D1129" s="148" t="s">
        <v>268</v>
      </c>
      <c r="E1129" s="817"/>
      <c r="F1129" s="452"/>
      <c r="G1129" s="246"/>
      <c r="H1129" s="246"/>
      <c r="I1129" s="480">
        <f t="shared" si="270"/>
        <v>0</v>
      </c>
      <c r="J1129" s="244" t="str">
        <f t="shared" si="261"/>
        <v/>
      </c>
      <c r="K1129" s="245"/>
      <c r="L1129" s="426"/>
      <c r="M1129" s="253"/>
      <c r="N1129" s="316">
        <f t="shared" si="271"/>
        <v>0</v>
      </c>
      <c r="O1129" s="427">
        <f t="shared" si="272"/>
        <v>0</v>
      </c>
      <c r="P1129" s="245"/>
      <c r="Q1129" s="426"/>
      <c r="R1129" s="253"/>
      <c r="S1129" s="432">
        <f t="shared" si="273"/>
        <v>0</v>
      </c>
      <c r="T1129" s="316">
        <f t="shared" si="274"/>
        <v>0</v>
      </c>
      <c r="U1129" s="253"/>
      <c r="V1129" s="253"/>
      <c r="W1129" s="254"/>
      <c r="X1129" s="314">
        <f t="shared" si="262"/>
        <v>0</v>
      </c>
    </row>
    <row r="1130" spans="2:24" ht="18.75">
      <c r="B1130" s="799">
        <v>4400</v>
      </c>
      <c r="C1130" s="957" t="s">
        <v>1741</v>
      </c>
      <c r="D1130" s="957"/>
      <c r="E1130" s="800"/>
      <c r="F1130" s="803"/>
      <c r="G1130" s="804"/>
      <c r="H1130" s="804"/>
      <c r="I1130" s="805">
        <f t="shared" si="270"/>
        <v>0</v>
      </c>
      <c r="J1130" s="244" t="str">
        <f t="shared" si="261"/>
        <v/>
      </c>
      <c r="K1130" s="245"/>
      <c r="L1130" s="431"/>
      <c r="M1130" s="255"/>
      <c r="N1130" s="318">
        <f t="shared" si="271"/>
        <v>0</v>
      </c>
      <c r="O1130" s="427">
        <f t="shared" si="272"/>
        <v>0</v>
      </c>
      <c r="P1130" s="245"/>
      <c r="Q1130" s="431"/>
      <c r="R1130" s="255"/>
      <c r="S1130" s="432">
        <f t="shared" si="273"/>
        <v>0</v>
      </c>
      <c r="T1130" s="316">
        <f t="shared" si="274"/>
        <v>0</v>
      </c>
      <c r="U1130" s="255"/>
      <c r="V1130" s="255"/>
      <c r="W1130" s="254"/>
      <c r="X1130" s="314">
        <f t="shared" si="262"/>
        <v>0</v>
      </c>
    </row>
    <row r="1131" spans="2:24" ht="18.75">
      <c r="B1131" s="799">
        <v>4500</v>
      </c>
      <c r="C1131" s="979" t="s">
        <v>1742</v>
      </c>
      <c r="D1131" s="979"/>
      <c r="E1131" s="800"/>
      <c r="F1131" s="803"/>
      <c r="G1131" s="804"/>
      <c r="H1131" s="804"/>
      <c r="I1131" s="805">
        <f t="shared" si="270"/>
        <v>0</v>
      </c>
      <c r="J1131" s="244" t="str">
        <f t="shared" si="261"/>
        <v/>
      </c>
      <c r="K1131" s="245"/>
      <c r="L1131" s="431"/>
      <c r="M1131" s="255"/>
      <c r="N1131" s="318">
        <f t="shared" si="271"/>
        <v>0</v>
      </c>
      <c r="O1131" s="427">
        <f t="shared" si="272"/>
        <v>0</v>
      </c>
      <c r="P1131" s="245"/>
      <c r="Q1131" s="431"/>
      <c r="R1131" s="255"/>
      <c r="S1131" s="432">
        <f t="shared" si="273"/>
        <v>0</v>
      </c>
      <c r="T1131" s="316">
        <f t="shared" si="274"/>
        <v>0</v>
      </c>
      <c r="U1131" s="255"/>
      <c r="V1131" s="255"/>
      <c r="W1131" s="254"/>
      <c r="X1131" s="314">
        <f t="shared" si="262"/>
        <v>0</v>
      </c>
    </row>
    <row r="1132" spans="2:24" ht="18.75">
      <c r="B1132" s="799">
        <v>4600</v>
      </c>
      <c r="C1132" s="974" t="s">
        <v>269</v>
      </c>
      <c r="D1132" s="980"/>
      <c r="E1132" s="800"/>
      <c r="F1132" s="803"/>
      <c r="G1132" s="804"/>
      <c r="H1132" s="804"/>
      <c r="I1132" s="805">
        <f t="shared" si="270"/>
        <v>0</v>
      </c>
      <c r="J1132" s="244" t="str">
        <f t="shared" si="261"/>
        <v/>
      </c>
      <c r="K1132" s="245"/>
      <c r="L1132" s="431"/>
      <c r="M1132" s="255"/>
      <c r="N1132" s="318">
        <f t="shared" si="271"/>
        <v>0</v>
      </c>
      <c r="O1132" s="427">
        <f t="shared" si="272"/>
        <v>0</v>
      </c>
      <c r="P1132" s="245"/>
      <c r="Q1132" s="431"/>
      <c r="R1132" s="255"/>
      <c r="S1132" s="432">
        <f t="shared" si="273"/>
        <v>0</v>
      </c>
      <c r="T1132" s="316">
        <f t="shared" si="274"/>
        <v>0</v>
      </c>
      <c r="U1132" s="255"/>
      <c r="V1132" s="255"/>
      <c r="W1132" s="254"/>
      <c r="X1132" s="314">
        <f t="shared" si="262"/>
        <v>0</v>
      </c>
    </row>
    <row r="1133" spans="2:24" ht="18.75">
      <c r="B1133" s="799">
        <v>4900</v>
      </c>
      <c r="C1133" s="965" t="s">
        <v>300</v>
      </c>
      <c r="D1133" s="965"/>
      <c r="E1133" s="800"/>
      <c r="F1133" s="801">
        <f>+F1134+F1135</f>
        <v>0</v>
      </c>
      <c r="G1133" s="802">
        <f>+G1134+G1135</f>
        <v>0</v>
      </c>
      <c r="H1133" s="802">
        <f>+H1134+H1135</f>
        <v>0</v>
      </c>
      <c r="I1133" s="802">
        <f>+I1134+I1135</f>
        <v>0</v>
      </c>
      <c r="J1133" s="244" t="str">
        <f t="shared" si="261"/>
        <v/>
      </c>
      <c r="K1133" s="245"/>
      <c r="L1133" s="777"/>
      <c r="M1133" s="778"/>
      <c r="N1133" s="778"/>
      <c r="O1133" s="825"/>
      <c r="P1133" s="245"/>
      <c r="Q1133" s="777"/>
      <c r="R1133" s="778"/>
      <c r="S1133" s="778"/>
      <c r="T1133" s="778"/>
      <c r="U1133" s="778"/>
      <c r="V1133" s="778"/>
      <c r="W1133" s="825"/>
      <c r="X1133" s="314">
        <f t="shared" si="262"/>
        <v>0</v>
      </c>
    </row>
    <row r="1134" spans="2:24" ht="18.75">
      <c r="B1134" s="173"/>
      <c r="C1134" s="144">
        <v>4901</v>
      </c>
      <c r="D1134" s="174" t="s">
        <v>301</v>
      </c>
      <c r="E1134" s="817"/>
      <c r="F1134" s="452"/>
      <c r="G1134" s="246"/>
      <c r="H1134" s="246"/>
      <c r="I1134" s="480">
        <f>F1134+G1134+H1134</f>
        <v>0</v>
      </c>
      <c r="J1134" s="244" t="str">
        <f t="shared" si="261"/>
        <v/>
      </c>
      <c r="K1134" s="245"/>
      <c r="L1134" s="775"/>
      <c r="M1134" s="779"/>
      <c r="N1134" s="779"/>
      <c r="O1134" s="824"/>
      <c r="P1134" s="245"/>
      <c r="Q1134" s="775"/>
      <c r="R1134" s="779"/>
      <c r="S1134" s="779"/>
      <c r="T1134" s="779"/>
      <c r="U1134" s="779"/>
      <c r="V1134" s="779"/>
      <c r="W1134" s="824"/>
      <c r="X1134" s="314">
        <f t="shared" si="262"/>
        <v>0</v>
      </c>
    </row>
    <row r="1135" spans="2:24" ht="18.75">
      <c r="B1135" s="173"/>
      <c r="C1135" s="142">
        <v>4902</v>
      </c>
      <c r="D1135" s="148" t="s">
        <v>302</v>
      </c>
      <c r="E1135" s="817"/>
      <c r="F1135" s="452"/>
      <c r="G1135" s="246"/>
      <c r="H1135" s="246"/>
      <c r="I1135" s="480">
        <f>F1135+G1135+H1135</f>
        <v>0</v>
      </c>
      <c r="J1135" s="244" t="str">
        <f t="shared" si="261"/>
        <v/>
      </c>
      <c r="K1135" s="245"/>
      <c r="L1135" s="775"/>
      <c r="M1135" s="779"/>
      <c r="N1135" s="779"/>
      <c r="O1135" s="824"/>
      <c r="P1135" s="245"/>
      <c r="Q1135" s="775"/>
      <c r="R1135" s="779"/>
      <c r="S1135" s="779"/>
      <c r="T1135" s="779"/>
      <c r="U1135" s="779"/>
      <c r="V1135" s="779"/>
      <c r="W1135" s="824"/>
      <c r="X1135" s="314">
        <f t="shared" si="262"/>
        <v>0</v>
      </c>
    </row>
    <row r="1136" spans="2:24" ht="18.75">
      <c r="B1136" s="806">
        <v>5100</v>
      </c>
      <c r="C1136" s="962" t="s">
        <v>270</v>
      </c>
      <c r="D1136" s="962"/>
      <c r="E1136" s="807"/>
      <c r="F1136" s="808"/>
      <c r="G1136" s="809"/>
      <c r="H1136" s="809"/>
      <c r="I1136" s="805">
        <f>F1136+G1136+H1136</f>
        <v>0</v>
      </c>
      <c r="J1136" s="244" t="str">
        <f t="shared" si="261"/>
        <v/>
      </c>
      <c r="K1136" s="245"/>
      <c r="L1136" s="433"/>
      <c r="M1136" s="434"/>
      <c r="N1136" s="328">
        <f>I1136</f>
        <v>0</v>
      </c>
      <c r="O1136" s="427">
        <f>L1136+M1136-N1136</f>
        <v>0</v>
      </c>
      <c r="P1136" s="245"/>
      <c r="Q1136" s="433"/>
      <c r="R1136" s="434"/>
      <c r="S1136" s="432">
        <f>+IF(+(L1136+M1136)&gt;=I1136,+M1136,+(+I1136-L1136))</f>
        <v>0</v>
      </c>
      <c r="T1136" s="316">
        <f>Q1136+R1136-S1136</f>
        <v>0</v>
      </c>
      <c r="U1136" s="434"/>
      <c r="V1136" s="434"/>
      <c r="W1136" s="254"/>
      <c r="X1136" s="314">
        <f t="shared" si="262"/>
        <v>0</v>
      </c>
    </row>
    <row r="1137" spans="2:24" ht="18.75">
      <c r="B1137" s="806">
        <v>5200</v>
      </c>
      <c r="C1137" s="977" t="s">
        <v>271</v>
      </c>
      <c r="D1137" s="977"/>
      <c r="E1137" s="807"/>
      <c r="F1137" s="810">
        <f>SUM(F1138:F1144)</f>
        <v>0</v>
      </c>
      <c r="G1137" s="811">
        <f>SUM(G1138:G1144)</f>
        <v>0</v>
      </c>
      <c r="H1137" s="811">
        <f>SUM(H1138:H1144)</f>
        <v>0</v>
      </c>
      <c r="I1137" s="811">
        <f>SUM(I1138:I1144)</f>
        <v>0</v>
      </c>
      <c r="J1137" s="244" t="str">
        <f t="shared" si="261"/>
        <v/>
      </c>
      <c r="K1137" s="245"/>
      <c r="L1137" s="327">
        <f>SUM(L1138:L1144)</f>
        <v>0</v>
      </c>
      <c r="M1137" s="328">
        <f>SUM(M1138:M1144)</f>
        <v>0</v>
      </c>
      <c r="N1137" s="435">
        <f>SUM(N1138:N1144)</f>
        <v>0</v>
      </c>
      <c r="O1137" s="436">
        <f>SUM(O1138:O1144)</f>
        <v>0</v>
      </c>
      <c r="P1137" s="245"/>
      <c r="Q1137" s="327">
        <f t="shared" ref="Q1137:W1137" si="275">SUM(Q1138:Q1144)</f>
        <v>0</v>
      </c>
      <c r="R1137" s="328">
        <f t="shared" si="275"/>
        <v>0</v>
      </c>
      <c r="S1137" s="328">
        <f t="shared" si="275"/>
        <v>0</v>
      </c>
      <c r="T1137" s="328">
        <f t="shared" si="275"/>
        <v>0</v>
      </c>
      <c r="U1137" s="328">
        <f t="shared" si="275"/>
        <v>0</v>
      </c>
      <c r="V1137" s="328">
        <f t="shared" si="275"/>
        <v>0</v>
      </c>
      <c r="W1137" s="436">
        <f t="shared" si="275"/>
        <v>0</v>
      </c>
      <c r="X1137" s="314">
        <f t="shared" si="262"/>
        <v>0</v>
      </c>
    </row>
    <row r="1138" spans="2:24" ht="18.75">
      <c r="B1138" s="175"/>
      <c r="C1138" s="176">
        <v>5201</v>
      </c>
      <c r="D1138" s="177" t="s">
        <v>272</v>
      </c>
      <c r="E1138" s="818"/>
      <c r="F1138" s="477"/>
      <c r="G1138" s="437"/>
      <c r="H1138" s="437"/>
      <c r="I1138" s="480">
        <f t="shared" ref="I1138:I1144" si="276">F1138+G1138+H1138</f>
        <v>0</v>
      </c>
      <c r="J1138" s="244" t="str">
        <f t="shared" si="261"/>
        <v/>
      </c>
      <c r="K1138" s="245"/>
      <c r="L1138" s="438"/>
      <c r="M1138" s="439"/>
      <c r="N1138" s="331">
        <f t="shared" ref="N1138:N1144" si="277">I1138</f>
        <v>0</v>
      </c>
      <c r="O1138" s="427">
        <f t="shared" ref="O1138:O1144" si="278">L1138+M1138-N1138</f>
        <v>0</v>
      </c>
      <c r="P1138" s="245"/>
      <c r="Q1138" s="438"/>
      <c r="R1138" s="439"/>
      <c r="S1138" s="432">
        <f t="shared" ref="S1138:S1144" si="279">+IF(+(L1138+M1138)&gt;=I1138,+M1138,+(+I1138-L1138))</f>
        <v>0</v>
      </c>
      <c r="T1138" s="316">
        <f t="shared" ref="T1138:T1144" si="280">Q1138+R1138-S1138</f>
        <v>0</v>
      </c>
      <c r="U1138" s="439"/>
      <c r="V1138" s="439"/>
      <c r="W1138" s="254"/>
      <c r="X1138" s="314">
        <f t="shared" si="262"/>
        <v>0</v>
      </c>
    </row>
    <row r="1139" spans="2:24" ht="18.75">
      <c r="B1139" s="175"/>
      <c r="C1139" s="178">
        <v>5202</v>
      </c>
      <c r="D1139" s="179" t="s">
        <v>273</v>
      </c>
      <c r="E1139" s="818"/>
      <c r="F1139" s="477"/>
      <c r="G1139" s="437"/>
      <c r="H1139" s="437"/>
      <c r="I1139" s="480">
        <f t="shared" si="276"/>
        <v>0</v>
      </c>
      <c r="J1139" s="244" t="str">
        <f t="shared" si="261"/>
        <v/>
      </c>
      <c r="K1139" s="245"/>
      <c r="L1139" s="438"/>
      <c r="M1139" s="439"/>
      <c r="N1139" s="331">
        <f t="shared" si="277"/>
        <v>0</v>
      </c>
      <c r="O1139" s="427">
        <f t="shared" si="278"/>
        <v>0</v>
      </c>
      <c r="P1139" s="245"/>
      <c r="Q1139" s="438"/>
      <c r="R1139" s="439"/>
      <c r="S1139" s="432">
        <f t="shared" si="279"/>
        <v>0</v>
      </c>
      <c r="T1139" s="316">
        <f t="shared" si="280"/>
        <v>0</v>
      </c>
      <c r="U1139" s="439"/>
      <c r="V1139" s="439"/>
      <c r="W1139" s="254"/>
      <c r="X1139" s="314">
        <f t="shared" si="262"/>
        <v>0</v>
      </c>
    </row>
    <row r="1140" spans="2:24" ht="18.75">
      <c r="B1140" s="175"/>
      <c r="C1140" s="178">
        <v>5203</v>
      </c>
      <c r="D1140" s="179" t="s">
        <v>956</v>
      </c>
      <c r="E1140" s="818"/>
      <c r="F1140" s="477"/>
      <c r="G1140" s="437"/>
      <c r="H1140" s="437"/>
      <c r="I1140" s="480">
        <f t="shared" si="276"/>
        <v>0</v>
      </c>
      <c r="J1140" s="244" t="str">
        <f t="shared" si="261"/>
        <v/>
      </c>
      <c r="K1140" s="245"/>
      <c r="L1140" s="438"/>
      <c r="M1140" s="439"/>
      <c r="N1140" s="331">
        <f t="shared" si="277"/>
        <v>0</v>
      </c>
      <c r="O1140" s="427">
        <f t="shared" si="278"/>
        <v>0</v>
      </c>
      <c r="P1140" s="245"/>
      <c r="Q1140" s="438"/>
      <c r="R1140" s="439"/>
      <c r="S1140" s="432">
        <f t="shared" si="279"/>
        <v>0</v>
      </c>
      <c r="T1140" s="316">
        <f t="shared" si="280"/>
        <v>0</v>
      </c>
      <c r="U1140" s="439"/>
      <c r="V1140" s="439"/>
      <c r="W1140" s="254"/>
      <c r="X1140" s="314">
        <f t="shared" si="262"/>
        <v>0</v>
      </c>
    </row>
    <row r="1141" spans="2:24" ht="18.75">
      <c r="B1141" s="175"/>
      <c r="C1141" s="178">
        <v>5204</v>
      </c>
      <c r="D1141" s="179" t="s">
        <v>957</v>
      </c>
      <c r="E1141" s="818"/>
      <c r="F1141" s="477"/>
      <c r="G1141" s="437"/>
      <c r="H1141" s="437"/>
      <c r="I1141" s="480">
        <f t="shared" si="276"/>
        <v>0</v>
      </c>
      <c r="J1141" s="244" t="str">
        <f t="shared" si="261"/>
        <v/>
      </c>
      <c r="K1141" s="245"/>
      <c r="L1141" s="438"/>
      <c r="M1141" s="439"/>
      <c r="N1141" s="331">
        <f t="shared" si="277"/>
        <v>0</v>
      </c>
      <c r="O1141" s="427">
        <f t="shared" si="278"/>
        <v>0</v>
      </c>
      <c r="P1141" s="245"/>
      <c r="Q1141" s="438"/>
      <c r="R1141" s="439"/>
      <c r="S1141" s="432">
        <f t="shared" si="279"/>
        <v>0</v>
      </c>
      <c r="T1141" s="316">
        <f t="shared" si="280"/>
        <v>0</v>
      </c>
      <c r="U1141" s="439"/>
      <c r="V1141" s="439"/>
      <c r="W1141" s="254"/>
      <c r="X1141" s="314">
        <f t="shared" si="262"/>
        <v>0</v>
      </c>
    </row>
    <row r="1142" spans="2:24" ht="18.75">
      <c r="B1142" s="175"/>
      <c r="C1142" s="178">
        <v>5205</v>
      </c>
      <c r="D1142" s="179" t="s">
        <v>958</v>
      </c>
      <c r="E1142" s="818"/>
      <c r="F1142" s="477"/>
      <c r="G1142" s="437"/>
      <c r="H1142" s="437"/>
      <c r="I1142" s="480">
        <f t="shared" si="276"/>
        <v>0</v>
      </c>
      <c r="J1142" s="244" t="str">
        <f t="shared" si="261"/>
        <v/>
      </c>
      <c r="K1142" s="245"/>
      <c r="L1142" s="438"/>
      <c r="M1142" s="439"/>
      <c r="N1142" s="331">
        <f t="shared" si="277"/>
        <v>0</v>
      </c>
      <c r="O1142" s="427">
        <f t="shared" si="278"/>
        <v>0</v>
      </c>
      <c r="P1142" s="245"/>
      <c r="Q1142" s="438"/>
      <c r="R1142" s="439"/>
      <c r="S1142" s="432">
        <f t="shared" si="279"/>
        <v>0</v>
      </c>
      <c r="T1142" s="316">
        <f t="shared" si="280"/>
        <v>0</v>
      </c>
      <c r="U1142" s="439"/>
      <c r="V1142" s="439"/>
      <c r="W1142" s="254"/>
      <c r="X1142" s="314">
        <f t="shared" si="262"/>
        <v>0</v>
      </c>
    </row>
    <row r="1143" spans="2:24" ht="18.75">
      <c r="B1143" s="175"/>
      <c r="C1143" s="178">
        <v>5206</v>
      </c>
      <c r="D1143" s="179" t="s">
        <v>959</v>
      </c>
      <c r="E1143" s="818"/>
      <c r="F1143" s="477"/>
      <c r="G1143" s="437"/>
      <c r="H1143" s="437"/>
      <c r="I1143" s="480">
        <f t="shared" si="276"/>
        <v>0</v>
      </c>
      <c r="J1143" s="244" t="str">
        <f t="shared" ref="J1143:J1163" si="281">(IF($E1143&lt;&gt;0,$J$2,IF($I1143&lt;&gt;0,$J$2,"")))</f>
        <v/>
      </c>
      <c r="K1143" s="245"/>
      <c r="L1143" s="438"/>
      <c r="M1143" s="439"/>
      <c r="N1143" s="331">
        <f t="shared" si="277"/>
        <v>0</v>
      </c>
      <c r="O1143" s="427">
        <f t="shared" si="278"/>
        <v>0</v>
      </c>
      <c r="P1143" s="245"/>
      <c r="Q1143" s="438"/>
      <c r="R1143" s="439"/>
      <c r="S1143" s="432">
        <f t="shared" si="279"/>
        <v>0</v>
      </c>
      <c r="T1143" s="316">
        <f t="shared" si="280"/>
        <v>0</v>
      </c>
      <c r="U1143" s="439"/>
      <c r="V1143" s="439"/>
      <c r="W1143" s="254"/>
      <c r="X1143" s="314">
        <f t="shared" ref="X1143:X1174" si="282">T1143-U1143-V1143-W1143</f>
        <v>0</v>
      </c>
    </row>
    <row r="1144" spans="2:24" ht="18.75">
      <c r="B1144" s="175"/>
      <c r="C1144" s="180">
        <v>5219</v>
      </c>
      <c r="D1144" s="181" t="s">
        <v>960</v>
      </c>
      <c r="E1144" s="818"/>
      <c r="F1144" s="477"/>
      <c r="G1144" s="437"/>
      <c r="H1144" s="437"/>
      <c r="I1144" s="480">
        <f t="shared" si="276"/>
        <v>0</v>
      </c>
      <c r="J1144" s="244" t="str">
        <f t="shared" si="281"/>
        <v/>
      </c>
      <c r="K1144" s="245"/>
      <c r="L1144" s="438"/>
      <c r="M1144" s="439"/>
      <c r="N1144" s="331">
        <f t="shared" si="277"/>
        <v>0</v>
      </c>
      <c r="O1144" s="427">
        <f t="shared" si="278"/>
        <v>0</v>
      </c>
      <c r="P1144" s="245"/>
      <c r="Q1144" s="438"/>
      <c r="R1144" s="439"/>
      <c r="S1144" s="432">
        <f t="shared" si="279"/>
        <v>0</v>
      </c>
      <c r="T1144" s="316">
        <f t="shared" si="280"/>
        <v>0</v>
      </c>
      <c r="U1144" s="439"/>
      <c r="V1144" s="439"/>
      <c r="W1144" s="254"/>
      <c r="X1144" s="314">
        <f t="shared" si="282"/>
        <v>0</v>
      </c>
    </row>
    <row r="1145" spans="2:24" ht="18.75">
      <c r="B1145" s="806">
        <v>5300</v>
      </c>
      <c r="C1145" s="981" t="s">
        <v>961</v>
      </c>
      <c r="D1145" s="981"/>
      <c r="E1145" s="807"/>
      <c r="F1145" s="810">
        <f>SUM(F1146:F1147)</f>
        <v>0</v>
      </c>
      <c r="G1145" s="811">
        <f>SUM(G1146:G1147)</f>
        <v>0</v>
      </c>
      <c r="H1145" s="811">
        <f>SUM(H1146:H1147)</f>
        <v>0</v>
      </c>
      <c r="I1145" s="811">
        <f>SUM(I1146:I1147)</f>
        <v>0</v>
      </c>
      <c r="J1145" s="244" t="str">
        <f t="shared" si="281"/>
        <v/>
      </c>
      <c r="K1145" s="245"/>
      <c r="L1145" s="327">
        <f>SUM(L1146:L1147)</f>
        <v>0</v>
      </c>
      <c r="M1145" s="328">
        <f>SUM(M1146:M1147)</f>
        <v>0</v>
      </c>
      <c r="N1145" s="435">
        <f>SUM(N1146:N1147)</f>
        <v>0</v>
      </c>
      <c r="O1145" s="436">
        <f>SUM(O1146:O1147)</f>
        <v>0</v>
      </c>
      <c r="P1145" s="245"/>
      <c r="Q1145" s="327">
        <f t="shared" ref="Q1145:W1145" si="283">SUM(Q1146:Q1147)</f>
        <v>0</v>
      </c>
      <c r="R1145" s="328">
        <f t="shared" si="283"/>
        <v>0</v>
      </c>
      <c r="S1145" s="328">
        <f t="shared" si="283"/>
        <v>0</v>
      </c>
      <c r="T1145" s="328">
        <f t="shared" si="283"/>
        <v>0</v>
      </c>
      <c r="U1145" s="328">
        <f t="shared" si="283"/>
        <v>0</v>
      </c>
      <c r="V1145" s="328">
        <f t="shared" si="283"/>
        <v>0</v>
      </c>
      <c r="W1145" s="436">
        <f t="shared" si="283"/>
        <v>0</v>
      </c>
      <c r="X1145" s="314">
        <f t="shared" si="282"/>
        <v>0</v>
      </c>
    </row>
    <row r="1146" spans="2:24" ht="18.75">
      <c r="B1146" s="175"/>
      <c r="C1146" s="176">
        <v>5301</v>
      </c>
      <c r="D1146" s="177" t="s">
        <v>1480</v>
      </c>
      <c r="E1146" s="818"/>
      <c r="F1146" s="477"/>
      <c r="G1146" s="437"/>
      <c r="H1146" s="437"/>
      <c r="I1146" s="480">
        <f>F1146+G1146+H1146</f>
        <v>0</v>
      </c>
      <c r="J1146" s="244" t="str">
        <f t="shared" si="281"/>
        <v/>
      </c>
      <c r="K1146" s="245"/>
      <c r="L1146" s="438"/>
      <c r="M1146" s="439"/>
      <c r="N1146" s="331">
        <f>I1146</f>
        <v>0</v>
      </c>
      <c r="O1146" s="427">
        <f>L1146+M1146-N1146</f>
        <v>0</v>
      </c>
      <c r="P1146" s="245"/>
      <c r="Q1146" s="438"/>
      <c r="R1146" s="439"/>
      <c r="S1146" s="432">
        <f>+IF(+(L1146+M1146)&gt;=I1146,+M1146,+(+I1146-L1146))</f>
        <v>0</v>
      </c>
      <c r="T1146" s="316">
        <f>Q1146+R1146-S1146</f>
        <v>0</v>
      </c>
      <c r="U1146" s="439"/>
      <c r="V1146" s="439"/>
      <c r="W1146" s="254"/>
      <c r="X1146" s="314">
        <f t="shared" si="282"/>
        <v>0</v>
      </c>
    </row>
    <row r="1147" spans="2:24" ht="18.75">
      <c r="B1147" s="175"/>
      <c r="C1147" s="180">
        <v>5309</v>
      </c>
      <c r="D1147" s="181" t="s">
        <v>962</v>
      </c>
      <c r="E1147" s="818"/>
      <c r="F1147" s="477"/>
      <c r="G1147" s="437"/>
      <c r="H1147" s="437"/>
      <c r="I1147" s="480">
        <f>F1147+G1147+H1147</f>
        <v>0</v>
      </c>
      <c r="J1147" s="244" t="str">
        <f t="shared" si="281"/>
        <v/>
      </c>
      <c r="K1147" s="245"/>
      <c r="L1147" s="438"/>
      <c r="M1147" s="439"/>
      <c r="N1147" s="331">
        <f>I1147</f>
        <v>0</v>
      </c>
      <c r="O1147" s="427">
        <f>L1147+M1147-N1147</f>
        <v>0</v>
      </c>
      <c r="P1147" s="245"/>
      <c r="Q1147" s="438"/>
      <c r="R1147" s="439"/>
      <c r="S1147" s="432">
        <f>+IF(+(L1147+M1147)&gt;=I1147,+M1147,+(+I1147-L1147))</f>
        <v>0</v>
      </c>
      <c r="T1147" s="316">
        <f>Q1147+R1147-S1147</f>
        <v>0</v>
      </c>
      <c r="U1147" s="439"/>
      <c r="V1147" s="439"/>
      <c r="W1147" s="254"/>
      <c r="X1147" s="314">
        <f t="shared" si="282"/>
        <v>0</v>
      </c>
    </row>
    <row r="1148" spans="2:24" ht="18.75">
      <c r="B1148" s="806">
        <v>5400</v>
      </c>
      <c r="C1148" s="962" t="s">
        <v>1049</v>
      </c>
      <c r="D1148" s="962"/>
      <c r="E1148" s="807"/>
      <c r="F1148" s="808"/>
      <c r="G1148" s="809"/>
      <c r="H1148" s="809"/>
      <c r="I1148" s="805">
        <f>F1148+G1148+H1148</f>
        <v>0</v>
      </c>
      <c r="J1148" s="244" t="str">
        <f t="shared" si="281"/>
        <v/>
      </c>
      <c r="K1148" s="245"/>
      <c r="L1148" s="433"/>
      <c r="M1148" s="434"/>
      <c r="N1148" s="328">
        <f>I1148</f>
        <v>0</v>
      </c>
      <c r="O1148" s="427">
        <f>L1148+M1148-N1148</f>
        <v>0</v>
      </c>
      <c r="P1148" s="245"/>
      <c r="Q1148" s="433"/>
      <c r="R1148" s="434"/>
      <c r="S1148" s="432">
        <f>+IF(+(L1148+M1148)&gt;=I1148,+M1148,+(+I1148-L1148))</f>
        <v>0</v>
      </c>
      <c r="T1148" s="316">
        <f>Q1148+R1148-S1148</f>
        <v>0</v>
      </c>
      <c r="U1148" s="434"/>
      <c r="V1148" s="434"/>
      <c r="W1148" s="254"/>
      <c r="X1148" s="314">
        <f t="shared" si="282"/>
        <v>0</v>
      </c>
    </row>
    <row r="1149" spans="2:24" ht="18.75">
      <c r="B1149" s="799">
        <v>5500</v>
      </c>
      <c r="C1149" s="965" t="s">
        <v>1050</v>
      </c>
      <c r="D1149" s="965"/>
      <c r="E1149" s="800"/>
      <c r="F1149" s="801">
        <f>SUM(F1150:F1153)</f>
        <v>0</v>
      </c>
      <c r="G1149" s="802">
        <f>SUM(G1150:G1153)</f>
        <v>0</v>
      </c>
      <c r="H1149" s="802">
        <f>SUM(H1150:H1153)</f>
        <v>0</v>
      </c>
      <c r="I1149" s="802">
        <f>SUM(I1150:I1153)</f>
        <v>0</v>
      </c>
      <c r="J1149" s="244" t="str">
        <f t="shared" si="281"/>
        <v/>
      </c>
      <c r="K1149" s="245"/>
      <c r="L1149" s="317">
        <f>SUM(L1150:L1153)</f>
        <v>0</v>
      </c>
      <c r="M1149" s="318">
        <f>SUM(M1150:M1153)</f>
        <v>0</v>
      </c>
      <c r="N1149" s="428">
        <f>SUM(N1150:N1153)</f>
        <v>0</v>
      </c>
      <c r="O1149" s="429">
        <f>SUM(O1150:O1153)</f>
        <v>0</v>
      </c>
      <c r="P1149" s="245"/>
      <c r="Q1149" s="317">
        <f t="shared" ref="Q1149:W1149" si="284">SUM(Q1150:Q1153)</f>
        <v>0</v>
      </c>
      <c r="R1149" s="318">
        <f t="shared" si="284"/>
        <v>0</v>
      </c>
      <c r="S1149" s="318">
        <f t="shared" si="284"/>
        <v>0</v>
      </c>
      <c r="T1149" s="318">
        <f t="shared" si="284"/>
        <v>0</v>
      </c>
      <c r="U1149" s="318">
        <f t="shared" si="284"/>
        <v>0</v>
      </c>
      <c r="V1149" s="318">
        <f t="shared" si="284"/>
        <v>0</v>
      </c>
      <c r="W1149" s="429">
        <f t="shared" si="284"/>
        <v>0</v>
      </c>
      <c r="X1149" s="314">
        <f t="shared" si="282"/>
        <v>0</v>
      </c>
    </row>
    <row r="1150" spans="2:24" ht="18.75">
      <c r="B1150" s="173"/>
      <c r="C1150" s="144">
        <v>5501</v>
      </c>
      <c r="D1150" s="163" t="s">
        <v>1051</v>
      </c>
      <c r="E1150" s="817"/>
      <c r="F1150" s="452"/>
      <c r="G1150" s="246"/>
      <c r="H1150" s="246"/>
      <c r="I1150" s="480">
        <f>F1150+G1150+H1150</f>
        <v>0</v>
      </c>
      <c r="J1150" s="244" t="str">
        <f t="shared" si="281"/>
        <v/>
      </c>
      <c r="K1150" s="245"/>
      <c r="L1150" s="426"/>
      <c r="M1150" s="253"/>
      <c r="N1150" s="316">
        <f>I1150</f>
        <v>0</v>
      </c>
      <c r="O1150" s="427">
        <f>L1150+M1150-N1150</f>
        <v>0</v>
      </c>
      <c r="P1150" s="245"/>
      <c r="Q1150" s="426"/>
      <c r="R1150" s="253"/>
      <c r="S1150" s="432">
        <f>+IF(+(L1150+M1150)&gt;=I1150,+M1150,+(+I1150-L1150))</f>
        <v>0</v>
      </c>
      <c r="T1150" s="316">
        <f>Q1150+R1150-S1150</f>
        <v>0</v>
      </c>
      <c r="U1150" s="253"/>
      <c r="V1150" s="253"/>
      <c r="W1150" s="254"/>
      <c r="X1150" s="314">
        <f t="shared" si="282"/>
        <v>0</v>
      </c>
    </row>
    <row r="1151" spans="2:24" ht="18.75">
      <c r="B1151" s="173"/>
      <c r="C1151" s="137">
        <v>5502</v>
      </c>
      <c r="D1151" s="145" t="s">
        <v>1052</v>
      </c>
      <c r="E1151" s="817"/>
      <c r="F1151" s="452"/>
      <c r="G1151" s="246"/>
      <c r="H1151" s="246"/>
      <c r="I1151" s="480">
        <f>F1151+G1151+H1151</f>
        <v>0</v>
      </c>
      <c r="J1151" s="244" t="str">
        <f t="shared" si="281"/>
        <v/>
      </c>
      <c r="K1151" s="245"/>
      <c r="L1151" s="426"/>
      <c r="M1151" s="253"/>
      <c r="N1151" s="316">
        <f>I1151</f>
        <v>0</v>
      </c>
      <c r="O1151" s="427">
        <f>L1151+M1151-N1151</f>
        <v>0</v>
      </c>
      <c r="P1151" s="245"/>
      <c r="Q1151" s="426"/>
      <c r="R1151" s="253"/>
      <c r="S1151" s="432">
        <f>+IF(+(L1151+M1151)&gt;=I1151,+M1151,+(+I1151-L1151))</f>
        <v>0</v>
      </c>
      <c r="T1151" s="316">
        <f>Q1151+R1151-S1151</f>
        <v>0</v>
      </c>
      <c r="U1151" s="253"/>
      <c r="V1151" s="253"/>
      <c r="W1151" s="254"/>
      <c r="X1151" s="314">
        <f t="shared" si="282"/>
        <v>0</v>
      </c>
    </row>
    <row r="1152" spans="2:24" ht="18.75">
      <c r="B1152" s="173"/>
      <c r="C1152" s="137">
        <v>5503</v>
      </c>
      <c r="D1152" s="139" t="s">
        <v>1053</v>
      </c>
      <c r="E1152" s="817"/>
      <c r="F1152" s="452"/>
      <c r="G1152" s="246"/>
      <c r="H1152" s="246"/>
      <c r="I1152" s="480">
        <f>F1152+G1152+H1152</f>
        <v>0</v>
      </c>
      <c r="J1152" s="244" t="str">
        <f t="shared" si="281"/>
        <v/>
      </c>
      <c r="K1152" s="245"/>
      <c r="L1152" s="426"/>
      <c r="M1152" s="253"/>
      <c r="N1152" s="316">
        <f>I1152</f>
        <v>0</v>
      </c>
      <c r="O1152" s="427">
        <f>L1152+M1152-N1152</f>
        <v>0</v>
      </c>
      <c r="P1152" s="245"/>
      <c r="Q1152" s="426"/>
      <c r="R1152" s="253"/>
      <c r="S1152" s="432">
        <f>+IF(+(L1152+M1152)&gt;=I1152,+M1152,+(+I1152-L1152))</f>
        <v>0</v>
      </c>
      <c r="T1152" s="316">
        <f>Q1152+R1152-S1152</f>
        <v>0</v>
      </c>
      <c r="U1152" s="253"/>
      <c r="V1152" s="253"/>
      <c r="W1152" s="254"/>
      <c r="X1152" s="314">
        <f t="shared" si="282"/>
        <v>0</v>
      </c>
    </row>
    <row r="1153" spans="2:24" ht="18.75">
      <c r="B1153" s="173"/>
      <c r="C1153" s="137">
        <v>5504</v>
      </c>
      <c r="D1153" s="145" t="s">
        <v>1054</v>
      </c>
      <c r="E1153" s="817"/>
      <c r="F1153" s="452"/>
      <c r="G1153" s="246"/>
      <c r="H1153" s="246"/>
      <c r="I1153" s="480">
        <f>F1153+G1153+H1153</f>
        <v>0</v>
      </c>
      <c r="J1153" s="244" t="str">
        <f t="shared" si="281"/>
        <v/>
      </c>
      <c r="K1153" s="245"/>
      <c r="L1153" s="426"/>
      <c r="M1153" s="253"/>
      <c r="N1153" s="316">
        <f>I1153</f>
        <v>0</v>
      </c>
      <c r="O1153" s="427">
        <f>L1153+M1153-N1153</f>
        <v>0</v>
      </c>
      <c r="P1153" s="245"/>
      <c r="Q1153" s="426"/>
      <c r="R1153" s="253"/>
      <c r="S1153" s="432">
        <f>+IF(+(L1153+M1153)&gt;=I1153,+M1153,+(+I1153-L1153))</f>
        <v>0</v>
      </c>
      <c r="T1153" s="316">
        <f>Q1153+R1153-S1153</f>
        <v>0</v>
      </c>
      <c r="U1153" s="253"/>
      <c r="V1153" s="253"/>
      <c r="W1153" s="254"/>
      <c r="X1153" s="314">
        <f t="shared" si="282"/>
        <v>0</v>
      </c>
    </row>
    <row r="1154" spans="2:24" ht="18.75">
      <c r="B1154" s="799">
        <v>5700</v>
      </c>
      <c r="C1154" s="963" t="s">
        <v>1055</v>
      </c>
      <c r="D1154" s="964"/>
      <c r="E1154" s="807"/>
      <c r="F1154" s="810">
        <f>SUM(F1155:F1157)</f>
        <v>0</v>
      </c>
      <c r="G1154" s="811">
        <f>SUM(G1155:G1157)</f>
        <v>0</v>
      </c>
      <c r="H1154" s="811">
        <f>SUM(H1155:H1157)</f>
        <v>0</v>
      </c>
      <c r="I1154" s="811">
        <f>SUM(I1155:I1157)</f>
        <v>0</v>
      </c>
      <c r="J1154" s="244" t="str">
        <f t="shared" si="281"/>
        <v/>
      </c>
      <c r="K1154" s="245"/>
      <c r="L1154" s="327">
        <f>SUM(L1155:L1157)</f>
        <v>0</v>
      </c>
      <c r="M1154" s="328">
        <f>SUM(M1155:M1157)</f>
        <v>0</v>
      </c>
      <c r="N1154" s="435">
        <f>SUM(N1155:N1156)</f>
        <v>0</v>
      </c>
      <c r="O1154" s="436">
        <f>SUM(O1155:O1157)</f>
        <v>0</v>
      </c>
      <c r="P1154" s="245"/>
      <c r="Q1154" s="327">
        <f>SUM(Q1155:Q1157)</f>
        <v>0</v>
      </c>
      <c r="R1154" s="328">
        <f>SUM(R1155:R1157)</f>
        <v>0</v>
      </c>
      <c r="S1154" s="328">
        <f>SUM(S1155:S1157)</f>
        <v>0</v>
      </c>
      <c r="T1154" s="328">
        <f>SUM(T1155:T1157)</f>
        <v>0</v>
      </c>
      <c r="U1154" s="328">
        <f>SUM(U1155:U1157)</f>
        <v>0</v>
      </c>
      <c r="V1154" s="328">
        <f>SUM(V1155:V1156)</f>
        <v>0</v>
      </c>
      <c r="W1154" s="436">
        <f>SUM(W1155:W1157)</f>
        <v>0</v>
      </c>
      <c r="X1154" s="314">
        <f t="shared" si="282"/>
        <v>0</v>
      </c>
    </row>
    <row r="1155" spans="2:24" ht="18.75">
      <c r="B1155" s="175"/>
      <c r="C1155" s="176">
        <v>5701</v>
      </c>
      <c r="D1155" s="177" t="s">
        <v>1056</v>
      </c>
      <c r="E1155" s="818"/>
      <c r="F1155" s="477"/>
      <c r="G1155" s="437"/>
      <c r="H1155" s="437"/>
      <c r="I1155" s="480">
        <f>F1155+G1155+H1155</f>
        <v>0</v>
      </c>
      <c r="J1155" s="244" t="str">
        <f t="shared" si="281"/>
        <v/>
      </c>
      <c r="K1155" s="245"/>
      <c r="L1155" s="438"/>
      <c r="M1155" s="439"/>
      <c r="N1155" s="331">
        <f>I1155</f>
        <v>0</v>
      </c>
      <c r="O1155" s="427">
        <f>L1155+M1155-N1155</f>
        <v>0</v>
      </c>
      <c r="P1155" s="245"/>
      <c r="Q1155" s="438"/>
      <c r="R1155" s="439"/>
      <c r="S1155" s="432">
        <f>+IF(+(L1155+M1155)&gt;=I1155,+M1155,+(+I1155-L1155))</f>
        <v>0</v>
      </c>
      <c r="T1155" s="316">
        <f>Q1155+R1155-S1155</f>
        <v>0</v>
      </c>
      <c r="U1155" s="439"/>
      <c r="V1155" s="439"/>
      <c r="W1155" s="254"/>
      <c r="X1155" s="314">
        <f t="shared" si="282"/>
        <v>0</v>
      </c>
    </row>
    <row r="1156" spans="2:24" ht="18.75">
      <c r="B1156" s="175"/>
      <c r="C1156" s="180">
        <v>5702</v>
      </c>
      <c r="D1156" s="181" t="s">
        <v>1057</v>
      </c>
      <c r="E1156" s="818"/>
      <c r="F1156" s="477"/>
      <c r="G1156" s="437"/>
      <c r="H1156" s="437"/>
      <c r="I1156" s="480">
        <f>F1156+G1156+H1156</f>
        <v>0</v>
      </c>
      <c r="J1156" s="244" t="str">
        <f t="shared" si="281"/>
        <v/>
      </c>
      <c r="K1156" s="245"/>
      <c r="L1156" s="438"/>
      <c r="M1156" s="439"/>
      <c r="N1156" s="331">
        <f>I1156</f>
        <v>0</v>
      </c>
      <c r="O1156" s="427">
        <f>L1156+M1156-N1156</f>
        <v>0</v>
      </c>
      <c r="P1156" s="245"/>
      <c r="Q1156" s="438"/>
      <c r="R1156" s="439"/>
      <c r="S1156" s="432">
        <f>+IF(+(L1156+M1156)&gt;=I1156,+M1156,+(+I1156-L1156))</f>
        <v>0</v>
      </c>
      <c r="T1156" s="316">
        <f>Q1156+R1156-S1156</f>
        <v>0</v>
      </c>
      <c r="U1156" s="439"/>
      <c r="V1156" s="439"/>
      <c r="W1156" s="254"/>
      <c r="X1156" s="314">
        <f t="shared" si="282"/>
        <v>0</v>
      </c>
    </row>
    <row r="1157" spans="2:24" ht="18.75">
      <c r="B1157" s="136"/>
      <c r="C1157" s="182">
        <v>4071</v>
      </c>
      <c r="D1157" s="467" t="s">
        <v>1058</v>
      </c>
      <c r="E1157" s="817"/>
      <c r="F1157" s="458"/>
      <c r="G1157" s="275"/>
      <c r="H1157" s="275"/>
      <c r="I1157" s="480">
        <f>F1157+G1157+H1157</f>
        <v>0</v>
      </c>
      <c r="J1157" s="244" t="str">
        <f t="shared" si="281"/>
        <v/>
      </c>
      <c r="K1157" s="245"/>
      <c r="L1157" s="826"/>
      <c r="M1157" s="779"/>
      <c r="N1157" s="779"/>
      <c r="O1157" s="827"/>
      <c r="P1157" s="245"/>
      <c r="Q1157" s="775"/>
      <c r="R1157" s="779"/>
      <c r="S1157" s="779"/>
      <c r="T1157" s="779"/>
      <c r="U1157" s="779"/>
      <c r="V1157" s="779"/>
      <c r="W1157" s="824"/>
      <c r="X1157" s="314">
        <f t="shared" si="282"/>
        <v>0</v>
      </c>
    </row>
    <row r="1158" spans="2:24">
      <c r="B1158" s="173"/>
      <c r="C1158" s="183"/>
      <c r="D1158" s="335"/>
      <c r="E1158" s="819"/>
      <c r="F1158" s="249"/>
      <c r="G1158" s="249"/>
      <c r="H1158" s="249"/>
      <c r="I1158" s="250"/>
      <c r="J1158" s="244" t="str">
        <f t="shared" si="281"/>
        <v/>
      </c>
      <c r="K1158" s="245"/>
      <c r="L1158" s="440"/>
      <c r="M1158" s="441"/>
      <c r="N1158" s="324"/>
      <c r="O1158" s="325"/>
      <c r="P1158" s="245"/>
      <c r="Q1158" s="440"/>
      <c r="R1158" s="441"/>
      <c r="S1158" s="324"/>
      <c r="T1158" s="324"/>
      <c r="U1158" s="441"/>
      <c r="V1158" s="324"/>
      <c r="W1158" s="325"/>
      <c r="X1158" s="325"/>
    </row>
    <row r="1159" spans="2:24" ht="18.75">
      <c r="B1159" s="812">
        <v>98</v>
      </c>
      <c r="C1159" s="976" t="s">
        <v>1059</v>
      </c>
      <c r="D1159" s="955"/>
      <c r="E1159" s="800"/>
      <c r="F1159" s="803"/>
      <c r="G1159" s="804"/>
      <c r="H1159" s="804"/>
      <c r="I1159" s="805">
        <f>F1159+G1159+H1159</f>
        <v>0</v>
      </c>
      <c r="J1159" s="244" t="str">
        <f t="shared" si="281"/>
        <v/>
      </c>
      <c r="K1159" s="245"/>
      <c r="L1159" s="431"/>
      <c r="M1159" s="255"/>
      <c r="N1159" s="318">
        <f>I1159</f>
        <v>0</v>
      </c>
      <c r="O1159" s="427">
        <f>L1159+M1159-N1159</f>
        <v>0</v>
      </c>
      <c r="P1159" s="245"/>
      <c r="Q1159" s="431"/>
      <c r="R1159" s="255"/>
      <c r="S1159" s="432">
        <f>+IF(+(L1159+M1159)&gt;=I1159,+M1159,+(+I1159-L1159))</f>
        <v>0</v>
      </c>
      <c r="T1159" s="316">
        <f>Q1159+R1159-S1159</f>
        <v>0</v>
      </c>
      <c r="U1159" s="255"/>
      <c r="V1159" s="255"/>
      <c r="W1159" s="254"/>
      <c r="X1159" s="314">
        <f>T1159-U1159-V1159-W1159</f>
        <v>0</v>
      </c>
    </row>
    <row r="1160" spans="2:24">
      <c r="B1160" s="184"/>
      <c r="C1160" s="336" t="s">
        <v>1060</v>
      </c>
      <c r="D1160" s="337"/>
      <c r="E1160" s="398"/>
      <c r="F1160" s="398"/>
      <c r="G1160" s="398"/>
      <c r="H1160" s="398"/>
      <c r="I1160" s="338"/>
      <c r="J1160" s="244" t="str">
        <f t="shared" si="281"/>
        <v/>
      </c>
      <c r="K1160" s="245"/>
      <c r="L1160" s="339"/>
      <c r="M1160" s="340"/>
      <c r="N1160" s="340"/>
      <c r="O1160" s="341"/>
      <c r="P1160" s="245"/>
      <c r="Q1160" s="339"/>
      <c r="R1160" s="340"/>
      <c r="S1160" s="340"/>
      <c r="T1160" s="340"/>
      <c r="U1160" s="340"/>
      <c r="V1160" s="340"/>
      <c r="W1160" s="341"/>
      <c r="X1160" s="341"/>
    </row>
    <row r="1161" spans="2:24">
      <c r="B1161" s="184"/>
      <c r="C1161" s="342" t="s">
        <v>1061</v>
      </c>
      <c r="D1161" s="335"/>
      <c r="E1161" s="386"/>
      <c r="F1161" s="386"/>
      <c r="G1161" s="386"/>
      <c r="H1161" s="386"/>
      <c r="I1161" s="308"/>
      <c r="J1161" s="244" t="str">
        <f t="shared" si="281"/>
        <v/>
      </c>
      <c r="K1161" s="245"/>
      <c r="L1161" s="343"/>
      <c r="M1161" s="344"/>
      <c r="N1161" s="344"/>
      <c r="O1161" s="345"/>
      <c r="P1161" s="245"/>
      <c r="Q1161" s="343"/>
      <c r="R1161" s="344"/>
      <c r="S1161" s="344"/>
      <c r="T1161" s="344"/>
      <c r="U1161" s="344"/>
      <c r="V1161" s="344"/>
      <c r="W1161" s="345"/>
      <c r="X1161" s="345"/>
    </row>
    <row r="1162" spans="2:24">
      <c r="B1162" s="185"/>
      <c r="C1162" s="346" t="s">
        <v>1743</v>
      </c>
      <c r="D1162" s="347"/>
      <c r="E1162" s="399"/>
      <c r="F1162" s="399"/>
      <c r="G1162" s="399"/>
      <c r="H1162" s="399"/>
      <c r="I1162" s="310"/>
      <c r="J1162" s="244" t="str">
        <f t="shared" si="281"/>
        <v/>
      </c>
      <c r="K1162" s="245"/>
      <c r="L1162" s="348"/>
      <c r="M1162" s="349"/>
      <c r="N1162" s="349"/>
      <c r="O1162" s="350"/>
      <c r="P1162" s="245"/>
      <c r="Q1162" s="348"/>
      <c r="R1162" s="349"/>
      <c r="S1162" s="349"/>
      <c r="T1162" s="349"/>
      <c r="U1162" s="349"/>
      <c r="V1162" s="349"/>
      <c r="W1162" s="350"/>
      <c r="X1162" s="350"/>
    </row>
    <row r="1163" spans="2:24" ht="18.75">
      <c r="B1163" s="719"/>
      <c r="C1163" s="720" t="s">
        <v>1281</v>
      </c>
      <c r="D1163" s="721" t="s">
        <v>1062</v>
      </c>
      <c r="E1163" s="813"/>
      <c r="F1163" s="813">
        <f>SUM(F1047,F1050,F1056,F1064,F1065,F1083,F1087,F1093,F1096,F1097,F1098,F1099,F1100,F1109,F1116,F1117,F1118,F1119,F1126,F1130,F1131,F1132,F1133,F1136,F1137,F1145,F1148,F1149,F1154)+F1159</f>
        <v>120000</v>
      </c>
      <c r="G1163" s="813">
        <f>SUM(G1047,G1050,G1056,G1064,G1065,G1083,G1087,G1093,G1096,G1097,G1098,G1099,G1100,G1109,G1116,G1117,G1118,G1119,G1126,G1130,G1131,G1132,G1133,G1136,G1137,G1145,G1148,G1149,G1154)+G1159</f>
        <v>0</v>
      </c>
      <c r="H1163" s="813">
        <f>SUM(H1047,H1050,H1056,H1064,H1065,H1083,H1087,H1093,H1096,H1097,H1098,H1099,H1100,H1109,H1116,H1117,H1118,H1119,H1126,H1130,H1131,H1132,H1133,H1136,H1137,H1145,H1148,H1149,H1154)+H1159</f>
        <v>0</v>
      </c>
      <c r="I1163" s="813">
        <f>SUM(I1047,I1050,I1056,I1064,I1065,I1083,I1087,I1093,I1096,I1097,I1098,I1099,I1100,I1109,I1116,I1117,I1118,I1119,I1126,I1130,I1131,I1132,I1133,I1136,I1137,I1145,I1148,I1149,I1154)+I1159</f>
        <v>120000</v>
      </c>
      <c r="J1163" s="244">
        <f t="shared" si="281"/>
        <v>1</v>
      </c>
      <c r="K1163" s="442" t="str">
        <f>LEFT(C1044,1)</f>
        <v>2</v>
      </c>
      <c r="L1163" s="277">
        <f>SUM(L1047,L1050,L1056,L1064,L1065,L1083,L1087,L1093,L1096,L1097,L1098,L1099,L1100,L1109,L1116,L1117,L1118,L1119,L1126,L1130,L1131,L1132,L1133,L1136,L1137,L1145,L1148,L1149,L1154)+L1159</f>
        <v>0</v>
      </c>
      <c r="M1163" s="277">
        <f>SUM(M1047,M1050,M1056,M1064,M1065,M1083,M1087,M1093,M1096,M1097,M1098,M1099,M1100,M1109,M1116,M1117,M1118,M1119,M1126,M1130,M1131,M1132,M1133,M1136,M1137,M1145,M1148,M1149,M1154)+M1159</f>
        <v>0</v>
      </c>
      <c r="N1163" s="277">
        <f>SUM(N1047,N1050,N1056,N1064,N1065,N1083,N1087,N1093,N1096,N1097,N1098,N1099,N1100,N1109,N1116,N1117,N1118,N1119,N1126,N1130,N1131,N1132,N1133,N1136,N1137,N1145,N1148,N1149,N1154)+N1159</f>
        <v>120000</v>
      </c>
      <c r="O1163" s="277">
        <f>SUM(O1047,O1050,O1056,O1064,O1065,O1083,O1087,O1093,O1096,O1097,O1098,O1099,O1100,O1109,O1116,O1117,O1118,O1119,O1126,O1130,O1131,O1132,O1133,O1136,O1137,O1145,O1148,O1149,O1154)+O1159</f>
        <v>-120000</v>
      </c>
      <c r="P1163" s="223"/>
      <c r="Q1163" s="277">
        <f t="shared" ref="Q1163:W1163" si="285">SUM(Q1047,Q1050,Q1056,Q1064,Q1065,Q1083,Q1087,Q1093,Q1096,Q1097,Q1098,Q1099,Q1100,Q1109,Q1116,Q1117,Q1118,Q1119,Q1126,Q1130,Q1131,Q1132,Q1133,Q1136,Q1137,Q1145,Q1148,Q1149,Q1154)+Q1159</f>
        <v>0</v>
      </c>
      <c r="R1163" s="277">
        <f t="shared" si="285"/>
        <v>0</v>
      </c>
      <c r="S1163" s="277">
        <f t="shared" si="285"/>
        <v>3500</v>
      </c>
      <c r="T1163" s="277">
        <f t="shared" si="285"/>
        <v>-3500</v>
      </c>
      <c r="U1163" s="277">
        <f t="shared" si="285"/>
        <v>0</v>
      </c>
      <c r="V1163" s="277">
        <f t="shared" si="285"/>
        <v>0</v>
      </c>
      <c r="W1163" s="277">
        <f t="shared" si="285"/>
        <v>0</v>
      </c>
      <c r="X1163" s="314">
        <f>T1163-U1163-V1163-W1163</f>
        <v>-3500</v>
      </c>
    </row>
    <row r="1164" spans="2:24">
      <c r="B1164" s="664" t="s">
        <v>32</v>
      </c>
      <c r="C1164" s="186"/>
      <c r="I1164" s="220"/>
      <c r="J1164" s="222">
        <f>J1163</f>
        <v>1</v>
      </c>
      <c r="P1164"/>
    </row>
    <row r="1165" spans="2:24">
      <c r="B1165" s="395"/>
      <c r="C1165" s="395"/>
      <c r="D1165" s="396"/>
      <c r="E1165" s="395"/>
      <c r="F1165" s="395"/>
      <c r="G1165" s="395"/>
      <c r="H1165" s="395"/>
      <c r="I1165" s="397"/>
      <c r="J1165" s="222">
        <f>J1163</f>
        <v>1</v>
      </c>
      <c r="L1165" s="395"/>
      <c r="M1165" s="395"/>
      <c r="N1165" s="397"/>
      <c r="O1165" s="397"/>
      <c r="P1165" s="397"/>
      <c r="Q1165" s="395"/>
      <c r="R1165" s="395"/>
      <c r="S1165" s="397"/>
      <c r="T1165" s="397"/>
      <c r="U1165" s="395"/>
      <c r="V1165" s="397"/>
      <c r="W1165" s="397"/>
      <c r="X1165" s="397"/>
    </row>
    <row r="1166" spans="2:24" ht="18.75">
      <c r="B1166" s="405"/>
      <c r="C1166" s="405"/>
      <c r="D1166" s="405"/>
      <c r="E1166" s="405"/>
      <c r="F1166" s="405"/>
      <c r="G1166" s="405"/>
      <c r="H1166" s="405"/>
      <c r="I1166" s="488"/>
      <c r="J1166" s="443">
        <f>(IF(E1163&lt;&gt;0,$G$2,IF(I1163&lt;&gt;0,$G$2,"")))</f>
        <v>0</v>
      </c>
    </row>
    <row r="1167" spans="2:24" ht="18.75">
      <c r="B1167" s="405"/>
      <c r="C1167" s="405"/>
      <c r="D1167" s="478"/>
      <c r="E1167" s="405"/>
      <c r="F1167" s="405"/>
      <c r="G1167" s="405"/>
      <c r="H1167" s="405"/>
      <c r="I1167" s="488"/>
      <c r="J1167" s="443" t="str">
        <f>(IF(E1164&lt;&gt;0,$G$2,IF(I1164&lt;&gt;0,$G$2,"")))</f>
        <v/>
      </c>
    </row>
    <row r="1168" spans="2:24">
      <c r="E1168" s="279"/>
      <c r="F1168" s="279"/>
      <c r="G1168" s="279"/>
      <c r="H1168" s="279"/>
      <c r="I1168" s="283"/>
      <c r="J1168" s="222">
        <f>(IF($E1302&lt;&gt;0,$J$2,IF($I1302&lt;&gt;0,$J$2,"")))</f>
        <v>1</v>
      </c>
      <c r="L1168" s="279"/>
      <c r="M1168" s="279"/>
      <c r="N1168" s="283"/>
      <c r="O1168" s="283"/>
      <c r="P1168" s="283"/>
      <c r="Q1168" s="279"/>
      <c r="R1168" s="279"/>
      <c r="S1168" s="283"/>
      <c r="T1168" s="283"/>
      <c r="U1168" s="279"/>
      <c r="V1168" s="283"/>
      <c r="W1168" s="283"/>
    </row>
    <row r="1169" spans="2:24">
      <c r="C1169" s="228"/>
      <c r="D1169" s="229"/>
      <c r="E1169" s="279"/>
      <c r="F1169" s="279"/>
      <c r="G1169" s="279"/>
      <c r="H1169" s="279"/>
      <c r="I1169" s="283"/>
      <c r="J1169" s="222">
        <f>(IF($E1302&lt;&gt;0,$J$2,IF($I1302&lt;&gt;0,$J$2,"")))</f>
        <v>1</v>
      </c>
      <c r="L1169" s="279"/>
      <c r="M1169" s="279"/>
      <c r="N1169" s="283"/>
      <c r="O1169" s="283"/>
      <c r="P1169" s="283"/>
      <c r="Q1169" s="279"/>
      <c r="R1169" s="279"/>
      <c r="S1169" s="283"/>
      <c r="T1169" s="283"/>
      <c r="U1169" s="279"/>
      <c r="V1169" s="283"/>
      <c r="W1169" s="283"/>
    </row>
    <row r="1170" spans="2:24">
      <c r="B1170" s="910" t="str">
        <f>$B$7</f>
        <v>БЮДЖЕТ - НАЧАЛЕН ПЛАН
ПО ПЪЛНА ЕДИННА БЮДЖЕТНА КЛАСИФИКАЦИЯ</v>
      </c>
      <c r="C1170" s="911"/>
      <c r="D1170" s="911"/>
      <c r="E1170" s="279"/>
      <c r="F1170" s="279"/>
      <c r="G1170" s="279"/>
      <c r="H1170" s="279"/>
      <c r="I1170" s="283"/>
      <c r="J1170" s="222">
        <f>(IF($E1302&lt;&gt;0,$J$2,IF($I1302&lt;&gt;0,$J$2,"")))</f>
        <v>1</v>
      </c>
      <c r="L1170" s="279"/>
      <c r="M1170" s="279"/>
      <c r="N1170" s="283"/>
      <c r="O1170" s="283"/>
      <c r="P1170" s="283"/>
      <c r="Q1170" s="279"/>
      <c r="R1170" s="279"/>
      <c r="S1170" s="283"/>
      <c r="T1170" s="283"/>
      <c r="U1170" s="279"/>
      <c r="V1170" s="283"/>
      <c r="W1170" s="283"/>
    </row>
    <row r="1171" spans="2:24">
      <c r="C1171" s="228"/>
      <c r="D1171" s="229"/>
      <c r="E1171" s="280" t="s">
        <v>1711</v>
      </c>
      <c r="F1171" s="280" t="s">
        <v>1568</v>
      </c>
      <c r="G1171" s="279"/>
      <c r="H1171" s="279"/>
      <c r="I1171" s="283"/>
      <c r="J1171" s="222">
        <f>(IF($E1302&lt;&gt;0,$J$2,IF($I1302&lt;&gt;0,$J$2,"")))</f>
        <v>1</v>
      </c>
      <c r="L1171" s="279"/>
      <c r="M1171" s="279"/>
      <c r="N1171" s="283"/>
      <c r="O1171" s="283"/>
      <c r="P1171" s="283"/>
      <c r="Q1171" s="279"/>
      <c r="R1171" s="279"/>
      <c r="S1171" s="283"/>
      <c r="T1171" s="283"/>
      <c r="U1171" s="279"/>
      <c r="V1171" s="283"/>
      <c r="W1171" s="283"/>
    </row>
    <row r="1172" spans="2:24" ht="18.75">
      <c r="B1172" s="912" t="str">
        <f>$B$9</f>
        <v>Несебър</v>
      </c>
      <c r="C1172" s="913"/>
      <c r="D1172" s="914"/>
      <c r="E1172" s="690">
        <f>$E$9</f>
        <v>43101</v>
      </c>
      <c r="F1172" s="691">
        <f>$F$9</f>
        <v>43465</v>
      </c>
      <c r="G1172" s="279"/>
      <c r="H1172" s="279"/>
      <c r="I1172" s="283"/>
      <c r="J1172" s="222">
        <f>(IF($E1302&lt;&gt;0,$J$2,IF($I1302&lt;&gt;0,$J$2,"")))</f>
        <v>1</v>
      </c>
      <c r="L1172" s="279"/>
      <c r="M1172" s="279"/>
      <c r="N1172" s="283"/>
      <c r="O1172" s="283"/>
      <c r="P1172" s="283"/>
      <c r="Q1172" s="279"/>
      <c r="R1172" s="279"/>
      <c r="S1172" s="283"/>
      <c r="T1172" s="283"/>
      <c r="U1172" s="279"/>
      <c r="V1172" s="283"/>
      <c r="W1172" s="283"/>
    </row>
    <row r="1173" spans="2:24">
      <c r="B1173" s="231" t="str">
        <f>$B$10</f>
        <v>(наименование на разпоредителя с бюджет)</v>
      </c>
      <c r="E1173" s="279"/>
      <c r="F1173" s="281">
        <f>$F$10</f>
        <v>0</v>
      </c>
      <c r="G1173" s="279"/>
      <c r="H1173" s="279"/>
      <c r="I1173" s="283"/>
      <c r="J1173" s="222">
        <f>(IF($E1302&lt;&gt;0,$J$2,IF($I1302&lt;&gt;0,$J$2,"")))</f>
        <v>1</v>
      </c>
      <c r="L1173" s="279"/>
      <c r="M1173" s="279"/>
      <c r="N1173" s="283"/>
      <c r="O1173" s="283"/>
      <c r="P1173" s="283"/>
      <c r="Q1173" s="279"/>
      <c r="R1173" s="279"/>
      <c r="S1173" s="283"/>
      <c r="T1173" s="283"/>
      <c r="U1173" s="279"/>
      <c r="V1173" s="283"/>
      <c r="W1173" s="283"/>
    </row>
    <row r="1174" spans="2:24">
      <c r="B1174" s="231"/>
      <c r="E1174" s="282"/>
      <c r="F1174" s="279"/>
      <c r="G1174" s="279"/>
      <c r="H1174" s="279"/>
      <c r="I1174" s="283"/>
      <c r="J1174" s="222">
        <f>(IF($E1302&lt;&gt;0,$J$2,IF($I1302&lt;&gt;0,$J$2,"")))</f>
        <v>1</v>
      </c>
      <c r="L1174" s="279"/>
      <c r="M1174" s="279"/>
      <c r="N1174" s="283"/>
      <c r="O1174" s="283"/>
      <c r="P1174" s="283"/>
      <c r="Q1174" s="279"/>
      <c r="R1174" s="279"/>
      <c r="S1174" s="283"/>
      <c r="T1174" s="283"/>
      <c r="U1174" s="279"/>
      <c r="V1174" s="283"/>
      <c r="W1174" s="283"/>
    </row>
    <row r="1175" spans="2:24" ht="19.5">
      <c r="B1175" s="896" t="str">
        <f>$B$12</f>
        <v>Несебър</v>
      </c>
      <c r="C1175" s="897"/>
      <c r="D1175" s="898"/>
      <c r="E1175" s="230" t="s">
        <v>1712</v>
      </c>
      <c r="F1175" s="692" t="str">
        <f>$F$12</f>
        <v>5206</v>
      </c>
      <c r="G1175" s="279"/>
      <c r="H1175" s="279"/>
      <c r="I1175" s="283"/>
      <c r="J1175" s="222">
        <f>(IF($E1302&lt;&gt;0,$J$2,IF($I1302&lt;&gt;0,$J$2,"")))</f>
        <v>1</v>
      </c>
      <c r="L1175" s="279"/>
      <c r="M1175" s="279"/>
      <c r="N1175" s="283"/>
      <c r="O1175" s="283"/>
      <c r="P1175" s="283"/>
      <c r="Q1175" s="279"/>
      <c r="R1175" s="279"/>
      <c r="S1175" s="283"/>
      <c r="T1175" s="283"/>
      <c r="U1175" s="279"/>
      <c r="V1175" s="283"/>
      <c r="W1175" s="283"/>
    </row>
    <row r="1176" spans="2:24">
      <c r="B1176" s="693" t="str">
        <f>$B$13</f>
        <v>(наименование на първостепенния разпоредител с бюджет)</v>
      </c>
      <c r="E1176" s="282" t="s">
        <v>1713</v>
      </c>
      <c r="F1176" s="279"/>
      <c r="G1176" s="279"/>
      <c r="H1176" s="279"/>
      <c r="I1176" s="283"/>
      <c r="J1176" s="222">
        <f>(IF($E1302&lt;&gt;0,$J$2,IF($I1302&lt;&gt;0,$J$2,"")))</f>
        <v>1</v>
      </c>
      <c r="L1176" s="279"/>
      <c r="M1176" s="279"/>
      <c r="N1176" s="283"/>
      <c r="O1176" s="283"/>
      <c r="P1176" s="283"/>
      <c r="Q1176" s="279"/>
      <c r="R1176" s="279"/>
      <c r="S1176" s="283"/>
      <c r="T1176" s="283"/>
      <c r="U1176" s="279"/>
      <c r="V1176" s="283"/>
      <c r="W1176" s="283"/>
    </row>
    <row r="1177" spans="2:24" ht="18.75">
      <c r="B1177" s="231"/>
      <c r="D1177" s="444"/>
      <c r="E1177" s="278"/>
      <c r="F1177" s="278"/>
      <c r="G1177" s="278"/>
      <c r="H1177" s="278"/>
      <c r="I1177" s="386"/>
      <c r="J1177" s="222">
        <f>(IF($E1302&lt;&gt;0,$J$2,IF($I1302&lt;&gt;0,$J$2,"")))</f>
        <v>1</v>
      </c>
      <c r="L1177" s="279"/>
      <c r="M1177" s="279"/>
      <c r="N1177" s="283"/>
      <c r="O1177" s="283"/>
      <c r="P1177" s="283"/>
      <c r="Q1177" s="279"/>
      <c r="R1177" s="279"/>
      <c r="S1177" s="283"/>
      <c r="T1177" s="283"/>
      <c r="U1177" s="279"/>
      <c r="V1177" s="283"/>
      <c r="W1177" s="283"/>
    </row>
    <row r="1178" spans="2:24">
      <c r="C1178" s="228"/>
      <c r="D1178" s="229"/>
      <c r="E1178" s="279"/>
      <c r="F1178" s="282"/>
      <c r="G1178" s="282"/>
      <c r="H1178" s="282"/>
      <c r="I1178" s="285" t="s">
        <v>1714</v>
      </c>
      <c r="J1178" s="222">
        <f>(IF($E1302&lt;&gt;0,$J$2,IF($I1302&lt;&gt;0,$J$2,"")))</f>
        <v>1</v>
      </c>
      <c r="L1178" s="284" t="s">
        <v>94</v>
      </c>
      <c r="M1178" s="279"/>
      <c r="N1178" s="283"/>
      <c r="O1178" s="285" t="s">
        <v>1714</v>
      </c>
      <c r="P1178" s="283"/>
      <c r="Q1178" s="284" t="s">
        <v>95</v>
      </c>
      <c r="R1178" s="279"/>
      <c r="S1178" s="283"/>
      <c r="T1178" s="285" t="s">
        <v>1714</v>
      </c>
      <c r="U1178" s="279"/>
      <c r="V1178" s="283"/>
      <c r="W1178" s="285" t="s">
        <v>1714</v>
      </c>
    </row>
    <row r="1179" spans="2:24" ht="18.75">
      <c r="B1179" s="787"/>
      <c r="C1179" s="788"/>
      <c r="D1179" s="789" t="s">
        <v>1093</v>
      </c>
      <c r="E1179" s="790"/>
      <c r="F1179" s="968" t="s">
        <v>1504</v>
      </c>
      <c r="G1179" s="969"/>
      <c r="H1179" s="970"/>
      <c r="I1179" s="971"/>
      <c r="J1179" s="222">
        <f>(IF($E1302&lt;&gt;0,$J$2,IF($I1302&lt;&gt;0,$J$2,"")))</f>
        <v>1</v>
      </c>
      <c r="L1179" s="925" t="s">
        <v>1800</v>
      </c>
      <c r="M1179" s="925" t="s">
        <v>1801</v>
      </c>
      <c r="N1179" s="918" t="s">
        <v>1802</v>
      </c>
      <c r="O1179" s="918" t="s">
        <v>96</v>
      </c>
      <c r="P1179" s="223"/>
      <c r="Q1179" s="918" t="s">
        <v>1803</v>
      </c>
      <c r="R1179" s="918" t="s">
        <v>1804</v>
      </c>
      <c r="S1179" s="918" t="s">
        <v>1805</v>
      </c>
      <c r="T1179" s="918" t="s">
        <v>97</v>
      </c>
      <c r="U1179" s="412" t="s">
        <v>98</v>
      </c>
      <c r="V1179" s="413"/>
      <c r="W1179" s="414"/>
      <c r="X1179" s="292"/>
    </row>
    <row r="1180" spans="2:24" ht="31.5">
      <c r="B1180" s="791" t="s">
        <v>1626</v>
      </c>
      <c r="C1180" s="792" t="s">
        <v>1715</v>
      </c>
      <c r="D1180" s="793" t="s">
        <v>1094</v>
      </c>
      <c r="E1180" s="794"/>
      <c r="F1180" s="717" t="s">
        <v>1505</v>
      </c>
      <c r="G1180" s="717" t="s">
        <v>1506</v>
      </c>
      <c r="H1180" s="717" t="s">
        <v>1503</v>
      </c>
      <c r="I1180" s="717" t="s">
        <v>1087</v>
      </c>
      <c r="J1180" s="222">
        <f>(IF($E1302&lt;&gt;0,$J$2,IF($I1302&lt;&gt;0,$J$2,"")))</f>
        <v>1</v>
      </c>
      <c r="L1180" s="961"/>
      <c r="M1180" s="967"/>
      <c r="N1180" s="961"/>
      <c r="O1180" s="967"/>
      <c r="P1180" s="223"/>
      <c r="Q1180" s="958"/>
      <c r="R1180" s="958"/>
      <c r="S1180" s="958"/>
      <c r="T1180" s="958"/>
      <c r="U1180" s="415">
        <v>2018</v>
      </c>
      <c r="V1180" s="415">
        <v>2019</v>
      </c>
      <c r="W1180" s="415" t="s">
        <v>1806</v>
      </c>
      <c r="X1180" s="416" t="s">
        <v>99</v>
      </c>
    </row>
    <row r="1181" spans="2:24" ht="18.75">
      <c r="B1181" s="616"/>
      <c r="C1181" s="400"/>
      <c r="D1181" s="296" t="s">
        <v>1283</v>
      </c>
      <c r="E1181" s="814"/>
      <c r="F1181" s="297"/>
      <c r="G1181" s="297"/>
      <c r="H1181" s="297"/>
      <c r="I1181" s="487"/>
      <c r="J1181" s="222">
        <f>(IF($E1302&lt;&gt;0,$J$2,IF($I1302&lt;&gt;0,$J$2,"")))</f>
        <v>1</v>
      </c>
      <c r="L1181" s="298" t="s">
        <v>100</v>
      </c>
      <c r="M1181" s="298" t="s">
        <v>101</v>
      </c>
      <c r="N1181" s="299" t="s">
        <v>102</v>
      </c>
      <c r="O1181" s="299" t="s">
        <v>103</v>
      </c>
      <c r="P1181" s="223"/>
      <c r="Q1181" s="614" t="s">
        <v>104</v>
      </c>
      <c r="R1181" s="614" t="s">
        <v>105</v>
      </c>
      <c r="S1181" s="614" t="s">
        <v>106</v>
      </c>
      <c r="T1181" s="614" t="s">
        <v>107</v>
      </c>
      <c r="U1181" s="614" t="s">
        <v>1064</v>
      </c>
      <c r="V1181" s="614" t="s">
        <v>1065</v>
      </c>
      <c r="W1181" s="614" t="s">
        <v>1066</v>
      </c>
      <c r="X1181" s="417" t="s">
        <v>1067</v>
      </c>
    </row>
    <row r="1182" spans="2:24" ht="131.25">
      <c r="B1182" s="237"/>
      <c r="C1182" s="621" t="e">
        <f>VLOOKUP(D1182,OP_LIST2,2,FALSE)</f>
        <v>#N/A</v>
      </c>
      <c r="D1182" s="622" t="s">
        <v>976</v>
      </c>
      <c r="E1182" s="815"/>
      <c r="F1182" s="369"/>
      <c r="G1182" s="369"/>
      <c r="H1182" s="369"/>
      <c r="I1182" s="304"/>
      <c r="J1182" s="222">
        <f>(IF($E1302&lt;&gt;0,$J$2,IF($I1302&lt;&gt;0,$J$2,"")))</f>
        <v>1</v>
      </c>
      <c r="L1182" s="418" t="s">
        <v>1068</v>
      </c>
      <c r="M1182" s="418" t="s">
        <v>1068</v>
      </c>
      <c r="N1182" s="418" t="s">
        <v>1069</v>
      </c>
      <c r="O1182" s="418" t="s">
        <v>1070</v>
      </c>
      <c r="P1182" s="223"/>
      <c r="Q1182" s="418" t="s">
        <v>1068</v>
      </c>
      <c r="R1182" s="418" t="s">
        <v>1068</v>
      </c>
      <c r="S1182" s="418" t="s">
        <v>1095</v>
      </c>
      <c r="T1182" s="418" t="s">
        <v>1072</v>
      </c>
      <c r="U1182" s="418" t="s">
        <v>1068</v>
      </c>
      <c r="V1182" s="418" t="s">
        <v>1068</v>
      </c>
      <c r="W1182" s="418" t="s">
        <v>1068</v>
      </c>
      <c r="X1182" s="307" t="s">
        <v>1073</v>
      </c>
    </row>
    <row r="1183" spans="2:24" ht="18.75">
      <c r="B1183" s="620"/>
      <c r="C1183" s="623">
        <f>VLOOKUP(D1184,EBK_DEIN2,2,FALSE)</f>
        <v>2283</v>
      </c>
      <c r="D1183" s="615" t="s">
        <v>1483</v>
      </c>
      <c r="E1183" s="816"/>
      <c r="F1183" s="369"/>
      <c r="G1183" s="369"/>
      <c r="H1183" s="369"/>
      <c r="I1183" s="304"/>
      <c r="J1183" s="222">
        <f>(IF($E1302&lt;&gt;0,$J$2,IF($I1302&lt;&gt;0,$J$2,"")))</f>
        <v>1</v>
      </c>
      <c r="L1183" s="419"/>
      <c r="M1183" s="419"/>
      <c r="N1183" s="345"/>
      <c r="O1183" s="420"/>
      <c r="P1183" s="223"/>
      <c r="Q1183" s="419"/>
      <c r="R1183" s="419"/>
      <c r="S1183" s="345"/>
      <c r="T1183" s="420"/>
      <c r="U1183" s="419"/>
      <c r="V1183" s="345"/>
      <c r="W1183" s="420"/>
      <c r="X1183" s="421"/>
    </row>
    <row r="1184" spans="2:24" ht="31.5">
      <c r="B1184" s="422"/>
      <c r="C1184" s="239"/>
      <c r="D1184" s="527" t="s">
        <v>742</v>
      </c>
      <c r="E1184" s="816"/>
      <c r="F1184" s="369"/>
      <c r="G1184" s="369"/>
      <c r="H1184" s="369"/>
      <c r="I1184" s="304"/>
      <c r="J1184" s="222">
        <f>(IF($E1302&lt;&gt;0,$J$2,IF($I1302&lt;&gt;0,$J$2,"")))</f>
        <v>1</v>
      </c>
      <c r="L1184" s="419"/>
      <c r="M1184" s="419"/>
      <c r="N1184" s="345"/>
      <c r="O1184" s="423">
        <f>SUMIF(O1187:O1188,"&lt;0")+SUMIF(O1190:O1194,"&lt;0")+SUMIF(O1196:O1203,"&lt;0")+SUMIF(O1205:O1221,"&lt;0")+SUMIF(O1227:O1231,"&lt;0")+SUMIF(O1233:O1238,"&lt;0")+SUMIF(O1241:O1247,"&lt;0")+SUMIF(O1255:O1256,"&lt;0")+SUMIF(O1259:O1264,"&lt;0")+SUMIF(O1266:O1271,"&lt;0")+SUMIF(O1275,"&lt;0")+SUMIF(O1277:O1283,"&lt;0")+SUMIF(O1285:O1287,"&lt;0")+SUMIF(O1289:O1292,"&lt;0")+SUMIF(O1294:O1295,"&lt;0")+SUMIF(O1298,"&lt;0")</f>
        <v>-436000</v>
      </c>
      <c r="P1184" s="223"/>
      <c r="Q1184" s="419"/>
      <c r="R1184" s="419"/>
      <c r="S1184" s="345"/>
      <c r="T1184" s="423">
        <f>SUMIF(T1187:T1188,"&lt;0")+SUMIF(T1190:T1194,"&lt;0")+SUMIF(T1196:T1203,"&lt;0")+SUMIF(T1205:T1221,"&lt;0")+SUMIF(T1227:T1231,"&lt;0")+SUMIF(T1233:T1238,"&lt;0")+SUMIF(T1241:T1247,"&lt;0")+SUMIF(T1255:T1256,"&lt;0")+SUMIF(T1259:T1264,"&lt;0")+SUMIF(T1266:T1271,"&lt;0")+SUMIF(T1275,"&lt;0")+SUMIF(T1277:T1283,"&lt;0")+SUMIF(T1285:T1287,"&lt;0")+SUMIF(T1289:T1292,"&lt;0")+SUMIF(T1294:T1295,"&lt;0")+SUMIF(T1298,"&lt;0")</f>
        <v>-436000</v>
      </c>
      <c r="U1184" s="419"/>
      <c r="V1184" s="345"/>
      <c r="W1184" s="420"/>
      <c r="X1184" s="309"/>
    </row>
    <row r="1185" spans="2:24" ht="18.75">
      <c r="B1185" s="355"/>
      <c r="C1185" s="239"/>
      <c r="D1185" s="293" t="s">
        <v>1096</v>
      </c>
      <c r="E1185" s="816"/>
      <c r="F1185" s="369"/>
      <c r="G1185" s="369"/>
      <c r="H1185" s="369"/>
      <c r="I1185" s="304"/>
      <c r="J1185" s="222">
        <f>(IF($E1302&lt;&gt;0,$J$2,IF($I1302&lt;&gt;0,$J$2,"")))</f>
        <v>1</v>
      </c>
      <c r="L1185" s="419"/>
      <c r="M1185" s="419"/>
      <c r="N1185" s="345"/>
      <c r="O1185" s="420"/>
      <c r="P1185" s="223"/>
      <c r="Q1185" s="419"/>
      <c r="R1185" s="419"/>
      <c r="S1185" s="345"/>
      <c r="T1185" s="420"/>
      <c r="U1185" s="419"/>
      <c r="V1185" s="345"/>
      <c r="W1185" s="420"/>
      <c r="X1185" s="311"/>
    </row>
    <row r="1186" spans="2:24" ht="18.75">
      <c r="B1186" s="795">
        <v>100</v>
      </c>
      <c r="C1186" s="972" t="s">
        <v>1284</v>
      </c>
      <c r="D1186" s="973"/>
      <c r="E1186" s="796"/>
      <c r="F1186" s="797">
        <f>SUM(F1187:F1188)</f>
        <v>0</v>
      </c>
      <c r="G1186" s="798">
        <f>SUM(G1187:G1188)</f>
        <v>0</v>
      </c>
      <c r="H1186" s="798">
        <f>SUM(H1187:H1188)</f>
        <v>0</v>
      </c>
      <c r="I1186" s="798">
        <f>SUM(I1187:I1188)</f>
        <v>0</v>
      </c>
      <c r="J1186" s="244" t="str">
        <f t="shared" ref="J1186:J1217" si="286">(IF($E1186&lt;&gt;0,$J$2,IF($I1186&lt;&gt;0,$J$2,"")))</f>
        <v/>
      </c>
      <c r="K1186" s="245"/>
      <c r="L1186" s="312">
        <f>SUM(L1187:L1188)</f>
        <v>0</v>
      </c>
      <c r="M1186" s="313">
        <f>SUM(M1187:M1188)</f>
        <v>0</v>
      </c>
      <c r="N1186" s="424">
        <f>SUM(N1187:N1188)</f>
        <v>0</v>
      </c>
      <c r="O1186" s="425">
        <f>SUM(O1187:O1188)</f>
        <v>0</v>
      </c>
      <c r="P1186" s="245"/>
      <c r="Q1186" s="820"/>
      <c r="R1186" s="821"/>
      <c r="S1186" s="822"/>
      <c r="T1186" s="821"/>
      <c r="U1186" s="821"/>
      <c r="V1186" s="821"/>
      <c r="W1186" s="823"/>
      <c r="X1186" s="314">
        <f t="shared" ref="X1186:X1217" si="287">T1186-U1186-V1186-W1186</f>
        <v>0</v>
      </c>
    </row>
    <row r="1187" spans="2:24" ht="18.75">
      <c r="B1187" s="140"/>
      <c r="C1187" s="144">
        <v>101</v>
      </c>
      <c r="D1187" s="138" t="s">
        <v>1285</v>
      </c>
      <c r="E1187" s="817"/>
      <c r="F1187" s="452"/>
      <c r="G1187" s="246"/>
      <c r="H1187" s="246"/>
      <c r="I1187" s="480">
        <f>F1187+G1187+H1187</f>
        <v>0</v>
      </c>
      <c r="J1187" s="244" t="str">
        <f t="shared" si="286"/>
        <v/>
      </c>
      <c r="K1187" s="245"/>
      <c r="L1187" s="426"/>
      <c r="M1187" s="253"/>
      <c r="N1187" s="316">
        <f>I1187</f>
        <v>0</v>
      </c>
      <c r="O1187" s="427">
        <f>L1187+M1187-N1187</f>
        <v>0</v>
      </c>
      <c r="P1187" s="245"/>
      <c r="Q1187" s="775"/>
      <c r="R1187" s="779"/>
      <c r="S1187" s="779"/>
      <c r="T1187" s="779"/>
      <c r="U1187" s="779"/>
      <c r="V1187" s="779"/>
      <c r="W1187" s="824"/>
      <c r="X1187" s="314">
        <f t="shared" si="287"/>
        <v>0</v>
      </c>
    </row>
    <row r="1188" spans="2:24" ht="18.75">
      <c r="B1188" s="140"/>
      <c r="C1188" s="137">
        <v>102</v>
      </c>
      <c r="D1188" s="139" t="s">
        <v>1286</v>
      </c>
      <c r="E1188" s="817"/>
      <c r="F1188" s="452"/>
      <c r="G1188" s="246"/>
      <c r="H1188" s="246"/>
      <c r="I1188" s="480">
        <f>F1188+G1188+H1188</f>
        <v>0</v>
      </c>
      <c r="J1188" s="244" t="str">
        <f t="shared" si="286"/>
        <v/>
      </c>
      <c r="K1188" s="245"/>
      <c r="L1188" s="426"/>
      <c r="M1188" s="253"/>
      <c r="N1188" s="316">
        <f>I1188</f>
        <v>0</v>
      </c>
      <c r="O1188" s="427">
        <f>L1188+M1188-N1188</f>
        <v>0</v>
      </c>
      <c r="P1188" s="245"/>
      <c r="Q1188" s="775"/>
      <c r="R1188" s="779"/>
      <c r="S1188" s="779"/>
      <c r="T1188" s="779"/>
      <c r="U1188" s="779"/>
      <c r="V1188" s="779"/>
      <c r="W1188" s="824"/>
      <c r="X1188" s="314">
        <f t="shared" si="287"/>
        <v>0</v>
      </c>
    </row>
    <row r="1189" spans="2:24" ht="18.75">
      <c r="B1189" s="799">
        <v>200</v>
      </c>
      <c r="C1189" s="959" t="s">
        <v>1287</v>
      </c>
      <c r="D1189" s="959"/>
      <c r="E1189" s="800"/>
      <c r="F1189" s="801">
        <f>SUM(F1190:F1194)</f>
        <v>0</v>
      </c>
      <c r="G1189" s="802">
        <f>SUM(G1190:G1194)</f>
        <v>0</v>
      </c>
      <c r="H1189" s="802">
        <f>SUM(H1190:H1194)</f>
        <v>0</v>
      </c>
      <c r="I1189" s="802">
        <f>SUM(I1190:I1194)</f>
        <v>0</v>
      </c>
      <c r="J1189" s="244" t="str">
        <f t="shared" si="286"/>
        <v/>
      </c>
      <c r="K1189" s="245"/>
      <c r="L1189" s="317">
        <f>SUM(L1190:L1194)</f>
        <v>0</v>
      </c>
      <c r="M1189" s="318">
        <f>SUM(M1190:M1194)</f>
        <v>0</v>
      </c>
      <c r="N1189" s="428">
        <f>SUM(N1190:N1194)</f>
        <v>0</v>
      </c>
      <c r="O1189" s="429">
        <f>SUM(O1190:O1194)</f>
        <v>0</v>
      </c>
      <c r="P1189" s="245"/>
      <c r="Q1189" s="777"/>
      <c r="R1189" s="778"/>
      <c r="S1189" s="778"/>
      <c r="T1189" s="778"/>
      <c r="U1189" s="778"/>
      <c r="V1189" s="778"/>
      <c r="W1189" s="825"/>
      <c r="X1189" s="314">
        <f t="shared" si="287"/>
        <v>0</v>
      </c>
    </row>
    <row r="1190" spans="2:24" ht="18.75">
      <c r="B1190" s="143"/>
      <c r="C1190" s="144">
        <v>201</v>
      </c>
      <c r="D1190" s="138" t="s">
        <v>1288</v>
      </c>
      <c r="E1190" s="817"/>
      <c r="F1190" s="452"/>
      <c r="G1190" s="246"/>
      <c r="H1190" s="246"/>
      <c r="I1190" s="480">
        <f>F1190+G1190+H1190</f>
        <v>0</v>
      </c>
      <c r="J1190" s="244" t="str">
        <f t="shared" si="286"/>
        <v/>
      </c>
      <c r="K1190" s="245"/>
      <c r="L1190" s="426"/>
      <c r="M1190" s="253"/>
      <c r="N1190" s="316">
        <f>I1190</f>
        <v>0</v>
      </c>
      <c r="O1190" s="427">
        <f>L1190+M1190-N1190</f>
        <v>0</v>
      </c>
      <c r="P1190" s="245"/>
      <c r="Q1190" s="775"/>
      <c r="R1190" s="779"/>
      <c r="S1190" s="779"/>
      <c r="T1190" s="779"/>
      <c r="U1190" s="779"/>
      <c r="V1190" s="779"/>
      <c r="W1190" s="824"/>
      <c r="X1190" s="314">
        <f t="shared" si="287"/>
        <v>0</v>
      </c>
    </row>
    <row r="1191" spans="2:24" ht="18.75">
      <c r="B1191" s="136"/>
      <c r="C1191" s="137">
        <v>202</v>
      </c>
      <c r="D1191" s="145" t="s">
        <v>1289</v>
      </c>
      <c r="E1191" s="817"/>
      <c r="F1191" s="452"/>
      <c r="G1191" s="246"/>
      <c r="H1191" s="246"/>
      <c r="I1191" s="480">
        <f>F1191+G1191+H1191</f>
        <v>0</v>
      </c>
      <c r="J1191" s="244" t="str">
        <f t="shared" si="286"/>
        <v/>
      </c>
      <c r="K1191" s="245"/>
      <c r="L1191" s="426"/>
      <c r="M1191" s="253"/>
      <c r="N1191" s="316">
        <f>I1191</f>
        <v>0</v>
      </c>
      <c r="O1191" s="427">
        <f>L1191+M1191-N1191</f>
        <v>0</v>
      </c>
      <c r="P1191" s="245"/>
      <c r="Q1191" s="775"/>
      <c r="R1191" s="779"/>
      <c r="S1191" s="779"/>
      <c r="T1191" s="779"/>
      <c r="U1191" s="779"/>
      <c r="V1191" s="779"/>
      <c r="W1191" s="824"/>
      <c r="X1191" s="314">
        <f t="shared" si="287"/>
        <v>0</v>
      </c>
    </row>
    <row r="1192" spans="2:24" ht="31.5">
      <c r="B1192" s="152"/>
      <c r="C1192" s="137">
        <v>205</v>
      </c>
      <c r="D1192" s="145" t="s">
        <v>933</v>
      </c>
      <c r="E1192" s="817"/>
      <c r="F1192" s="452"/>
      <c r="G1192" s="246"/>
      <c r="H1192" s="246"/>
      <c r="I1192" s="480">
        <f>F1192+G1192+H1192</f>
        <v>0</v>
      </c>
      <c r="J1192" s="244" t="str">
        <f t="shared" si="286"/>
        <v/>
      </c>
      <c r="K1192" s="245"/>
      <c r="L1192" s="426"/>
      <c r="M1192" s="253"/>
      <c r="N1192" s="316">
        <f>I1192</f>
        <v>0</v>
      </c>
      <c r="O1192" s="427">
        <f>L1192+M1192-N1192</f>
        <v>0</v>
      </c>
      <c r="P1192" s="245"/>
      <c r="Q1192" s="775"/>
      <c r="R1192" s="779"/>
      <c r="S1192" s="779"/>
      <c r="T1192" s="779"/>
      <c r="U1192" s="779"/>
      <c r="V1192" s="779"/>
      <c r="W1192" s="824"/>
      <c r="X1192" s="314">
        <f t="shared" si="287"/>
        <v>0</v>
      </c>
    </row>
    <row r="1193" spans="2:24" ht="18.75">
      <c r="B1193" s="152"/>
      <c r="C1193" s="137">
        <v>208</v>
      </c>
      <c r="D1193" s="159" t="s">
        <v>934</v>
      </c>
      <c r="E1193" s="817"/>
      <c r="F1193" s="452"/>
      <c r="G1193" s="246"/>
      <c r="H1193" s="246"/>
      <c r="I1193" s="480">
        <f>F1193+G1193+H1193</f>
        <v>0</v>
      </c>
      <c r="J1193" s="244" t="str">
        <f t="shared" si="286"/>
        <v/>
      </c>
      <c r="K1193" s="245"/>
      <c r="L1193" s="426"/>
      <c r="M1193" s="253"/>
      <c r="N1193" s="316">
        <f>I1193</f>
        <v>0</v>
      </c>
      <c r="O1193" s="427">
        <f>L1193+M1193-N1193</f>
        <v>0</v>
      </c>
      <c r="P1193" s="245"/>
      <c r="Q1193" s="775"/>
      <c r="R1193" s="779"/>
      <c r="S1193" s="779"/>
      <c r="T1193" s="779"/>
      <c r="U1193" s="779"/>
      <c r="V1193" s="779"/>
      <c r="W1193" s="824"/>
      <c r="X1193" s="314">
        <f t="shared" si="287"/>
        <v>0</v>
      </c>
    </row>
    <row r="1194" spans="2:24" ht="18.75">
      <c r="B1194" s="143"/>
      <c r="C1194" s="142">
        <v>209</v>
      </c>
      <c r="D1194" s="148" t="s">
        <v>935</v>
      </c>
      <c r="E1194" s="817"/>
      <c r="F1194" s="452"/>
      <c r="G1194" s="246"/>
      <c r="H1194" s="246"/>
      <c r="I1194" s="480">
        <f>F1194+G1194+H1194</f>
        <v>0</v>
      </c>
      <c r="J1194" s="244" t="str">
        <f t="shared" si="286"/>
        <v/>
      </c>
      <c r="K1194" s="245"/>
      <c r="L1194" s="426"/>
      <c r="M1194" s="253"/>
      <c r="N1194" s="316">
        <f>I1194</f>
        <v>0</v>
      </c>
      <c r="O1194" s="427">
        <f>L1194+M1194-N1194</f>
        <v>0</v>
      </c>
      <c r="P1194" s="245"/>
      <c r="Q1194" s="775"/>
      <c r="R1194" s="779"/>
      <c r="S1194" s="779"/>
      <c r="T1194" s="779"/>
      <c r="U1194" s="779"/>
      <c r="V1194" s="779"/>
      <c r="W1194" s="824"/>
      <c r="X1194" s="314">
        <f t="shared" si="287"/>
        <v>0</v>
      </c>
    </row>
    <row r="1195" spans="2:24" ht="18.75">
      <c r="B1195" s="799">
        <v>500</v>
      </c>
      <c r="C1195" s="960" t="s">
        <v>210</v>
      </c>
      <c r="D1195" s="960"/>
      <c r="E1195" s="800"/>
      <c r="F1195" s="801">
        <f>SUM(F1196:F1202)</f>
        <v>0</v>
      </c>
      <c r="G1195" s="802">
        <f>SUM(G1196:G1202)</f>
        <v>0</v>
      </c>
      <c r="H1195" s="802">
        <f>SUM(H1196:H1202)</f>
        <v>0</v>
      </c>
      <c r="I1195" s="802">
        <f>SUM(I1196:I1202)</f>
        <v>0</v>
      </c>
      <c r="J1195" s="244" t="str">
        <f t="shared" si="286"/>
        <v/>
      </c>
      <c r="K1195" s="245"/>
      <c r="L1195" s="317">
        <f>SUM(L1196:L1202)</f>
        <v>0</v>
      </c>
      <c r="M1195" s="318">
        <f>SUM(M1196:M1202)</f>
        <v>0</v>
      </c>
      <c r="N1195" s="428">
        <f>SUM(N1196:N1202)</f>
        <v>0</v>
      </c>
      <c r="O1195" s="429">
        <f>SUM(O1196:O1202)</f>
        <v>0</v>
      </c>
      <c r="P1195" s="245"/>
      <c r="Q1195" s="777"/>
      <c r="R1195" s="778"/>
      <c r="S1195" s="779"/>
      <c r="T1195" s="778"/>
      <c r="U1195" s="778"/>
      <c r="V1195" s="778"/>
      <c r="W1195" s="825"/>
      <c r="X1195" s="314">
        <f t="shared" si="287"/>
        <v>0</v>
      </c>
    </row>
    <row r="1196" spans="2:24" ht="18.75">
      <c r="B1196" s="143"/>
      <c r="C1196" s="160">
        <v>551</v>
      </c>
      <c r="D1196" s="459" t="s">
        <v>211</v>
      </c>
      <c r="E1196" s="817"/>
      <c r="F1196" s="452"/>
      <c r="G1196" s="246"/>
      <c r="H1196" s="246"/>
      <c r="I1196" s="480">
        <f t="shared" ref="I1196:I1203" si="288">F1196+G1196+H1196</f>
        <v>0</v>
      </c>
      <c r="J1196" s="244" t="str">
        <f t="shared" si="286"/>
        <v/>
      </c>
      <c r="K1196" s="245"/>
      <c r="L1196" s="426"/>
      <c r="M1196" s="253"/>
      <c r="N1196" s="316">
        <f t="shared" ref="N1196:N1203" si="289">I1196</f>
        <v>0</v>
      </c>
      <c r="O1196" s="427">
        <f t="shared" ref="O1196:O1203" si="290">L1196+M1196-N1196</f>
        <v>0</v>
      </c>
      <c r="P1196" s="245"/>
      <c r="Q1196" s="775"/>
      <c r="R1196" s="779"/>
      <c r="S1196" s="779"/>
      <c r="T1196" s="779"/>
      <c r="U1196" s="779"/>
      <c r="V1196" s="779"/>
      <c r="W1196" s="824"/>
      <c r="X1196" s="314">
        <f t="shared" si="287"/>
        <v>0</v>
      </c>
    </row>
    <row r="1197" spans="2:24" ht="18.75">
      <c r="B1197" s="143"/>
      <c r="C1197" s="161">
        <v>552</v>
      </c>
      <c r="D1197" s="460" t="s">
        <v>212</v>
      </c>
      <c r="E1197" s="817"/>
      <c r="F1197" s="452"/>
      <c r="G1197" s="246"/>
      <c r="H1197" s="246"/>
      <c r="I1197" s="480">
        <f t="shared" si="288"/>
        <v>0</v>
      </c>
      <c r="J1197" s="244" t="str">
        <f t="shared" si="286"/>
        <v/>
      </c>
      <c r="K1197" s="245"/>
      <c r="L1197" s="426"/>
      <c r="M1197" s="253"/>
      <c r="N1197" s="316">
        <f t="shared" si="289"/>
        <v>0</v>
      </c>
      <c r="O1197" s="427">
        <f t="shared" si="290"/>
        <v>0</v>
      </c>
      <c r="P1197" s="245"/>
      <c r="Q1197" s="775"/>
      <c r="R1197" s="779"/>
      <c r="S1197" s="779"/>
      <c r="T1197" s="779"/>
      <c r="U1197" s="779"/>
      <c r="V1197" s="779"/>
      <c r="W1197" s="824"/>
      <c r="X1197" s="314">
        <f t="shared" si="287"/>
        <v>0</v>
      </c>
    </row>
    <row r="1198" spans="2:24" ht="18.75">
      <c r="B1198" s="143"/>
      <c r="C1198" s="161">
        <v>558</v>
      </c>
      <c r="D1198" s="460" t="s">
        <v>1731</v>
      </c>
      <c r="E1198" s="817"/>
      <c r="F1198" s="452"/>
      <c r="G1198" s="246"/>
      <c r="H1198" s="246"/>
      <c r="I1198" s="480">
        <f t="shared" si="288"/>
        <v>0</v>
      </c>
      <c r="J1198" s="244" t="str">
        <f t="shared" si="286"/>
        <v/>
      </c>
      <c r="K1198" s="245"/>
      <c r="L1198" s="426"/>
      <c r="M1198" s="253"/>
      <c r="N1198" s="316">
        <f t="shared" si="289"/>
        <v>0</v>
      </c>
      <c r="O1198" s="427">
        <f t="shared" si="290"/>
        <v>0</v>
      </c>
      <c r="P1198" s="245"/>
      <c r="Q1198" s="775"/>
      <c r="R1198" s="779"/>
      <c r="S1198" s="779"/>
      <c r="T1198" s="779"/>
      <c r="U1198" s="779"/>
      <c r="V1198" s="779"/>
      <c r="W1198" s="824"/>
      <c r="X1198" s="314">
        <f t="shared" si="287"/>
        <v>0</v>
      </c>
    </row>
    <row r="1199" spans="2:24" ht="18.75">
      <c r="B1199" s="143"/>
      <c r="C1199" s="161">
        <v>560</v>
      </c>
      <c r="D1199" s="461" t="s">
        <v>213</v>
      </c>
      <c r="E1199" s="817"/>
      <c r="F1199" s="452"/>
      <c r="G1199" s="246"/>
      <c r="H1199" s="246"/>
      <c r="I1199" s="480">
        <f t="shared" si="288"/>
        <v>0</v>
      </c>
      <c r="J1199" s="244" t="str">
        <f t="shared" si="286"/>
        <v/>
      </c>
      <c r="K1199" s="245"/>
      <c r="L1199" s="426"/>
      <c r="M1199" s="253"/>
      <c r="N1199" s="316">
        <f t="shared" si="289"/>
        <v>0</v>
      </c>
      <c r="O1199" s="427">
        <f t="shared" si="290"/>
        <v>0</v>
      </c>
      <c r="P1199" s="245"/>
      <c r="Q1199" s="775"/>
      <c r="R1199" s="779"/>
      <c r="S1199" s="779"/>
      <c r="T1199" s="779"/>
      <c r="U1199" s="779"/>
      <c r="V1199" s="779"/>
      <c r="W1199" s="824"/>
      <c r="X1199" s="314">
        <f t="shared" si="287"/>
        <v>0</v>
      </c>
    </row>
    <row r="1200" spans="2:24" ht="18.75">
      <c r="B1200" s="143"/>
      <c r="C1200" s="161">
        <v>580</v>
      </c>
      <c r="D1200" s="460" t="s">
        <v>214</v>
      </c>
      <c r="E1200" s="817"/>
      <c r="F1200" s="452"/>
      <c r="G1200" s="246"/>
      <c r="H1200" s="246"/>
      <c r="I1200" s="480">
        <f t="shared" si="288"/>
        <v>0</v>
      </c>
      <c r="J1200" s="244" t="str">
        <f t="shared" si="286"/>
        <v/>
      </c>
      <c r="K1200" s="245"/>
      <c r="L1200" s="426"/>
      <c r="M1200" s="253"/>
      <c r="N1200" s="316">
        <f t="shared" si="289"/>
        <v>0</v>
      </c>
      <c r="O1200" s="427">
        <f t="shared" si="290"/>
        <v>0</v>
      </c>
      <c r="P1200" s="245"/>
      <c r="Q1200" s="775"/>
      <c r="R1200" s="779"/>
      <c r="S1200" s="779"/>
      <c r="T1200" s="779"/>
      <c r="U1200" s="779"/>
      <c r="V1200" s="779"/>
      <c r="W1200" s="824"/>
      <c r="X1200" s="314">
        <f t="shared" si="287"/>
        <v>0</v>
      </c>
    </row>
    <row r="1201" spans="2:24" ht="18.75">
      <c r="B1201" s="143"/>
      <c r="C1201" s="161">
        <v>588</v>
      </c>
      <c r="D1201" s="460" t="s">
        <v>1736</v>
      </c>
      <c r="E1201" s="817"/>
      <c r="F1201" s="452"/>
      <c r="G1201" s="246"/>
      <c r="H1201" s="246"/>
      <c r="I1201" s="480">
        <f t="shared" si="288"/>
        <v>0</v>
      </c>
      <c r="J1201" s="244" t="str">
        <f t="shared" si="286"/>
        <v/>
      </c>
      <c r="K1201" s="245"/>
      <c r="L1201" s="426"/>
      <c r="M1201" s="253"/>
      <c r="N1201" s="316">
        <f t="shared" si="289"/>
        <v>0</v>
      </c>
      <c r="O1201" s="427">
        <f t="shared" si="290"/>
        <v>0</v>
      </c>
      <c r="P1201" s="245"/>
      <c r="Q1201" s="775"/>
      <c r="R1201" s="779"/>
      <c r="S1201" s="779"/>
      <c r="T1201" s="779"/>
      <c r="U1201" s="779"/>
      <c r="V1201" s="779"/>
      <c r="W1201" s="824"/>
      <c r="X1201" s="314">
        <f t="shared" si="287"/>
        <v>0</v>
      </c>
    </row>
    <row r="1202" spans="2:24" ht="31.5">
      <c r="B1202" s="143"/>
      <c r="C1202" s="162">
        <v>590</v>
      </c>
      <c r="D1202" s="462" t="s">
        <v>215</v>
      </c>
      <c r="E1202" s="817"/>
      <c r="F1202" s="452"/>
      <c r="G1202" s="246"/>
      <c r="H1202" s="246"/>
      <c r="I1202" s="480">
        <f t="shared" si="288"/>
        <v>0</v>
      </c>
      <c r="J1202" s="244" t="str">
        <f t="shared" si="286"/>
        <v/>
      </c>
      <c r="K1202" s="245"/>
      <c r="L1202" s="426"/>
      <c r="M1202" s="253"/>
      <c r="N1202" s="316">
        <f t="shared" si="289"/>
        <v>0</v>
      </c>
      <c r="O1202" s="427">
        <f t="shared" si="290"/>
        <v>0</v>
      </c>
      <c r="P1202" s="245"/>
      <c r="Q1202" s="775"/>
      <c r="R1202" s="779"/>
      <c r="S1202" s="779"/>
      <c r="T1202" s="779"/>
      <c r="U1202" s="779"/>
      <c r="V1202" s="779"/>
      <c r="W1202" s="824"/>
      <c r="X1202" s="314">
        <f t="shared" si="287"/>
        <v>0</v>
      </c>
    </row>
    <row r="1203" spans="2:24" ht="18.75">
      <c r="B1203" s="799">
        <v>800</v>
      </c>
      <c r="C1203" s="960" t="s">
        <v>1097</v>
      </c>
      <c r="D1203" s="960"/>
      <c r="E1203" s="800"/>
      <c r="F1203" s="803"/>
      <c r="G1203" s="804"/>
      <c r="H1203" s="804"/>
      <c r="I1203" s="805">
        <f t="shared" si="288"/>
        <v>0</v>
      </c>
      <c r="J1203" s="244" t="str">
        <f t="shared" si="286"/>
        <v/>
      </c>
      <c r="K1203" s="245"/>
      <c r="L1203" s="431"/>
      <c r="M1203" s="255"/>
      <c r="N1203" s="316">
        <f t="shared" si="289"/>
        <v>0</v>
      </c>
      <c r="O1203" s="427">
        <f t="shared" si="290"/>
        <v>0</v>
      </c>
      <c r="P1203" s="245"/>
      <c r="Q1203" s="777"/>
      <c r="R1203" s="778"/>
      <c r="S1203" s="779"/>
      <c r="T1203" s="779"/>
      <c r="U1203" s="778"/>
      <c r="V1203" s="779"/>
      <c r="W1203" s="824"/>
      <c r="X1203" s="314">
        <f t="shared" si="287"/>
        <v>0</v>
      </c>
    </row>
    <row r="1204" spans="2:24" ht="18.75">
      <c r="B1204" s="799">
        <v>1000</v>
      </c>
      <c r="C1204" s="956" t="s">
        <v>217</v>
      </c>
      <c r="D1204" s="956"/>
      <c r="E1204" s="800"/>
      <c r="F1204" s="801">
        <f>SUM(F1205:F1221)</f>
        <v>0</v>
      </c>
      <c r="G1204" s="802">
        <f>SUM(G1205:G1221)</f>
        <v>436000</v>
      </c>
      <c r="H1204" s="802">
        <f>SUM(H1205:H1221)</f>
        <v>0</v>
      </c>
      <c r="I1204" s="802">
        <f>SUM(I1205:I1221)</f>
        <v>436000</v>
      </c>
      <c r="J1204" s="244">
        <f t="shared" si="286"/>
        <v>1</v>
      </c>
      <c r="K1204" s="245"/>
      <c r="L1204" s="317">
        <f>SUM(L1205:L1221)</f>
        <v>0</v>
      </c>
      <c r="M1204" s="318">
        <f>SUM(M1205:M1221)</f>
        <v>0</v>
      </c>
      <c r="N1204" s="428">
        <f>SUM(N1205:N1221)</f>
        <v>436000</v>
      </c>
      <c r="O1204" s="429">
        <f>SUM(O1205:O1221)</f>
        <v>-436000</v>
      </c>
      <c r="P1204" s="245"/>
      <c r="Q1204" s="317">
        <f t="shared" ref="Q1204:W1204" si="291">SUM(Q1205:Q1221)</f>
        <v>0</v>
      </c>
      <c r="R1204" s="318">
        <f t="shared" si="291"/>
        <v>0</v>
      </c>
      <c r="S1204" s="318">
        <f t="shared" si="291"/>
        <v>436000</v>
      </c>
      <c r="T1204" s="318">
        <f t="shared" si="291"/>
        <v>-436000</v>
      </c>
      <c r="U1204" s="318">
        <f t="shared" si="291"/>
        <v>0</v>
      </c>
      <c r="V1204" s="318">
        <f t="shared" si="291"/>
        <v>0</v>
      </c>
      <c r="W1204" s="429">
        <f t="shared" si="291"/>
        <v>0</v>
      </c>
      <c r="X1204" s="314">
        <f t="shared" si="287"/>
        <v>-436000</v>
      </c>
    </row>
    <row r="1205" spans="2:24" ht="18.75">
      <c r="B1205" s="136"/>
      <c r="C1205" s="144">
        <v>1011</v>
      </c>
      <c r="D1205" s="163" t="s">
        <v>218</v>
      </c>
      <c r="E1205" s="817"/>
      <c r="F1205" s="452"/>
      <c r="G1205" s="246"/>
      <c r="H1205" s="246"/>
      <c r="I1205" s="480">
        <f t="shared" ref="I1205:I1221" si="292">F1205+G1205+H1205</f>
        <v>0</v>
      </c>
      <c r="J1205" s="244" t="str">
        <f t="shared" si="286"/>
        <v/>
      </c>
      <c r="K1205" s="245"/>
      <c r="L1205" s="426"/>
      <c r="M1205" s="253"/>
      <c r="N1205" s="316">
        <f t="shared" ref="N1205:N1221" si="293">I1205</f>
        <v>0</v>
      </c>
      <c r="O1205" s="427">
        <f t="shared" ref="O1205:O1221" si="294">L1205+M1205-N1205</f>
        <v>0</v>
      </c>
      <c r="P1205" s="245"/>
      <c r="Q1205" s="426"/>
      <c r="R1205" s="253"/>
      <c r="S1205" s="432">
        <f t="shared" ref="S1205:S1212" si="295">+IF(+(L1205+M1205)&gt;=I1205,+M1205,+(+I1205-L1205))</f>
        <v>0</v>
      </c>
      <c r="T1205" s="316">
        <f t="shared" ref="T1205:T1212" si="296">Q1205+R1205-S1205</f>
        <v>0</v>
      </c>
      <c r="U1205" s="253"/>
      <c r="V1205" s="253"/>
      <c r="W1205" s="254"/>
      <c r="X1205" s="314">
        <f t="shared" si="287"/>
        <v>0</v>
      </c>
    </row>
    <row r="1206" spans="2:24" ht="18.75">
      <c r="B1206" s="136"/>
      <c r="C1206" s="137">
        <v>1012</v>
      </c>
      <c r="D1206" s="145" t="s">
        <v>219</v>
      </c>
      <c r="E1206" s="817"/>
      <c r="F1206" s="452"/>
      <c r="G1206" s="246"/>
      <c r="H1206" s="246"/>
      <c r="I1206" s="480">
        <f t="shared" si="292"/>
        <v>0</v>
      </c>
      <c r="J1206" s="244" t="str">
        <f t="shared" si="286"/>
        <v/>
      </c>
      <c r="K1206" s="245"/>
      <c r="L1206" s="426"/>
      <c r="M1206" s="253"/>
      <c r="N1206" s="316">
        <f t="shared" si="293"/>
        <v>0</v>
      </c>
      <c r="O1206" s="427">
        <f t="shared" si="294"/>
        <v>0</v>
      </c>
      <c r="P1206" s="245"/>
      <c r="Q1206" s="426"/>
      <c r="R1206" s="253"/>
      <c r="S1206" s="432">
        <f t="shared" si="295"/>
        <v>0</v>
      </c>
      <c r="T1206" s="316">
        <f t="shared" si="296"/>
        <v>0</v>
      </c>
      <c r="U1206" s="253"/>
      <c r="V1206" s="253"/>
      <c r="W1206" s="254"/>
      <c r="X1206" s="314">
        <f t="shared" si="287"/>
        <v>0</v>
      </c>
    </row>
    <row r="1207" spans="2:24" ht="18.75">
      <c r="B1207" s="136"/>
      <c r="C1207" s="137">
        <v>1013</v>
      </c>
      <c r="D1207" s="145" t="s">
        <v>220</v>
      </c>
      <c r="E1207" s="817"/>
      <c r="F1207" s="452"/>
      <c r="G1207" s="246"/>
      <c r="H1207" s="246"/>
      <c r="I1207" s="480">
        <f t="shared" si="292"/>
        <v>0</v>
      </c>
      <c r="J1207" s="244" t="str">
        <f t="shared" si="286"/>
        <v/>
      </c>
      <c r="K1207" s="245"/>
      <c r="L1207" s="426"/>
      <c r="M1207" s="253"/>
      <c r="N1207" s="316">
        <f t="shared" si="293"/>
        <v>0</v>
      </c>
      <c r="O1207" s="427">
        <f t="shared" si="294"/>
        <v>0</v>
      </c>
      <c r="P1207" s="245"/>
      <c r="Q1207" s="426"/>
      <c r="R1207" s="253"/>
      <c r="S1207" s="432">
        <f t="shared" si="295"/>
        <v>0</v>
      </c>
      <c r="T1207" s="316">
        <f t="shared" si="296"/>
        <v>0</v>
      </c>
      <c r="U1207" s="253"/>
      <c r="V1207" s="253"/>
      <c r="W1207" s="254"/>
      <c r="X1207" s="314">
        <f t="shared" si="287"/>
        <v>0</v>
      </c>
    </row>
    <row r="1208" spans="2:24" ht="18.75">
      <c r="B1208" s="136"/>
      <c r="C1208" s="137">
        <v>1014</v>
      </c>
      <c r="D1208" s="145" t="s">
        <v>221</v>
      </c>
      <c r="E1208" s="817"/>
      <c r="F1208" s="452"/>
      <c r="G1208" s="246"/>
      <c r="H1208" s="246"/>
      <c r="I1208" s="480">
        <f t="shared" si="292"/>
        <v>0</v>
      </c>
      <c r="J1208" s="244" t="str">
        <f t="shared" si="286"/>
        <v/>
      </c>
      <c r="K1208" s="245"/>
      <c r="L1208" s="426"/>
      <c r="M1208" s="253"/>
      <c r="N1208" s="316">
        <f t="shared" si="293"/>
        <v>0</v>
      </c>
      <c r="O1208" s="427">
        <f t="shared" si="294"/>
        <v>0</v>
      </c>
      <c r="P1208" s="245"/>
      <c r="Q1208" s="426"/>
      <c r="R1208" s="253"/>
      <c r="S1208" s="432">
        <f t="shared" si="295"/>
        <v>0</v>
      </c>
      <c r="T1208" s="316">
        <f t="shared" si="296"/>
        <v>0</v>
      </c>
      <c r="U1208" s="253"/>
      <c r="V1208" s="253"/>
      <c r="W1208" s="254"/>
      <c r="X1208" s="314">
        <f t="shared" si="287"/>
        <v>0</v>
      </c>
    </row>
    <row r="1209" spans="2:24" ht="18.75">
      <c r="B1209" s="136"/>
      <c r="C1209" s="137">
        <v>1015</v>
      </c>
      <c r="D1209" s="145" t="s">
        <v>222</v>
      </c>
      <c r="E1209" s="817"/>
      <c r="F1209" s="452"/>
      <c r="G1209" s="246"/>
      <c r="H1209" s="246"/>
      <c r="I1209" s="480">
        <f t="shared" si="292"/>
        <v>0</v>
      </c>
      <c r="J1209" s="244" t="str">
        <f t="shared" si="286"/>
        <v/>
      </c>
      <c r="K1209" s="245"/>
      <c r="L1209" s="426"/>
      <c r="M1209" s="253"/>
      <c r="N1209" s="316">
        <f t="shared" si="293"/>
        <v>0</v>
      </c>
      <c r="O1209" s="427">
        <f t="shared" si="294"/>
        <v>0</v>
      </c>
      <c r="P1209" s="245"/>
      <c r="Q1209" s="426"/>
      <c r="R1209" s="253"/>
      <c r="S1209" s="432">
        <f t="shared" si="295"/>
        <v>0</v>
      </c>
      <c r="T1209" s="316">
        <f t="shared" si="296"/>
        <v>0</v>
      </c>
      <c r="U1209" s="253"/>
      <c r="V1209" s="253"/>
      <c r="W1209" s="254"/>
      <c r="X1209" s="314">
        <f t="shared" si="287"/>
        <v>0</v>
      </c>
    </row>
    <row r="1210" spans="2:24" ht="18.75">
      <c r="B1210" s="136"/>
      <c r="C1210" s="137">
        <v>1016</v>
      </c>
      <c r="D1210" s="145" t="s">
        <v>223</v>
      </c>
      <c r="E1210" s="817"/>
      <c r="F1210" s="452"/>
      <c r="G1210" s="246"/>
      <c r="H1210" s="246"/>
      <c r="I1210" s="480">
        <f t="shared" si="292"/>
        <v>0</v>
      </c>
      <c r="J1210" s="244" t="str">
        <f t="shared" si="286"/>
        <v/>
      </c>
      <c r="K1210" s="245"/>
      <c r="L1210" s="426"/>
      <c r="M1210" s="253"/>
      <c r="N1210" s="316">
        <f t="shared" si="293"/>
        <v>0</v>
      </c>
      <c r="O1210" s="427">
        <f t="shared" si="294"/>
        <v>0</v>
      </c>
      <c r="P1210" s="245"/>
      <c r="Q1210" s="426"/>
      <c r="R1210" s="253"/>
      <c r="S1210" s="432">
        <f t="shared" si="295"/>
        <v>0</v>
      </c>
      <c r="T1210" s="316">
        <f t="shared" si="296"/>
        <v>0</v>
      </c>
      <c r="U1210" s="253"/>
      <c r="V1210" s="253"/>
      <c r="W1210" s="254"/>
      <c r="X1210" s="314">
        <f t="shared" si="287"/>
        <v>0</v>
      </c>
    </row>
    <row r="1211" spans="2:24" ht="18.75">
      <c r="B1211" s="140"/>
      <c r="C1211" s="164">
        <v>1020</v>
      </c>
      <c r="D1211" s="165" t="s">
        <v>224</v>
      </c>
      <c r="E1211" s="817"/>
      <c r="F1211" s="452"/>
      <c r="G1211" s="246">
        <v>36000</v>
      </c>
      <c r="H1211" s="246"/>
      <c r="I1211" s="480">
        <f t="shared" si="292"/>
        <v>36000</v>
      </c>
      <c r="J1211" s="244">
        <f t="shared" si="286"/>
        <v>1</v>
      </c>
      <c r="K1211" s="245"/>
      <c r="L1211" s="426"/>
      <c r="M1211" s="253"/>
      <c r="N1211" s="316">
        <f t="shared" si="293"/>
        <v>36000</v>
      </c>
      <c r="O1211" s="427">
        <f t="shared" si="294"/>
        <v>-36000</v>
      </c>
      <c r="P1211" s="245"/>
      <c r="Q1211" s="426"/>
      <c r="R1211" s="253"/>
      <c r="S1211" s="432">
        <f t="shared" si="295"/>
        <v>36000</v>
      </c>
      <c r="T1211" s="316">
        <f t="shared" si="296"/>
        <v>-36000</v>
      </c>
      <c r="U1211" s="253"/>
      <c r="V1211" s="253"/>
      <c r="W1211" s="254"/>
      <c r="X1211" s="314">
        <f t="shared" si="287"/>
        <v>-36000</v>
      </c>
    </row>
    <row r="1212" spans="2:24" ht="18.75">
      <c r="B1212" s="136"/>
      <c r="C1212" s="137">
        <v>1030</v>
      </c>
      <c r="D1212" s="145" t="s">
        <v>225</v>
      </c>
      <c r="E1212" s="817"/>
      <c r="F1212" s="452"/>
      <c r="G1212" s="246">
        <v>400000</v>
      </c>
      <c r="H1212" s="246"/>
      <c r="I1212" s="480">
        <f t="shared" si="292"/>
        <v>400000</v>
      </c>
      <c r="J1212" s="244">
        <f t="shared" si="286"/>
        <v>1</v>
      </c>
      <c r="K1212" s="245"/>
      <c r="L1212" s="426"/>
      <c r="M1212" s="253"/>
      <c r="N1212" s="316">
        <f t="shared" si="293"/>
        <v>400000</v>
      </c>
      <c r="O1212" s="427">
        <f t="shared" si="294"/>
        <v>-400000</v>
      </c>
      <c r="P1212" s="245"/>
      <c r="Q1212" s="426"/>
      <c r="R1212" s="253"/>
      <c r="S1212" s="432">
        <f t="shared" si="295"/>
        <v>400000</v>
      </c>
      <c r="T1212" s="316">
        <f t="shared" si="296"/>
        <v>-400000</v>
      </c>
      <c r="U1212" s="253"/>
      <c r="V1212" s="253"/>
      <c r="W1212" s="254"/>
      <c r="X1212" s="314">
        <f t="shared" si="287"/>
        <v>-400000</v>
      </c>
    </row>
    <row r="1213" spans="2:24" ht="18.75">
      <c r="B1213" s="136"/>
      <c r="C1213" s="164">
        <v>1051</v>
      </c>
      <c r="D1213" s="167" t="s">
        <v>226</v>
      </c>
      <c r="E1213" s="817"/>
      <c r="F1213" s="452"/>
      <c r="G1213" s="246"/>
      <c r="H1213" s="246"/>
      <c r="I1213" s="480">
        <f t="shared" si="292"/>
        <v>0</v>
      </c>
      <c r="J1213" s="244" t="str">
        <f t="shared" si="286"/>
        <v/>
      </c>
      <c r="K1213" s="245"/>
      <c r="L1213" s="426"/>
      <c r="M1213" s="253"/>
      <c r="N1213" s="316">
        <f t="shared" si="293"/>
        <v>0</v>
      </c>
      <c r="O1213" s="427">
        <f t="shared" si="294"/>
        <v>0</v>
      </c>
      <c r="P1213" s="245"/>
      <c r="Q1213" s="775"/>
      <c r="R1213" s="779"/>
      <c r="S1213" s="779"/>
      <c r="T1213" s="779"/>
      <c r="U1213" s="779"/>
      <c r="V1213" s="779"/>
      <c r="W1213" s="824"/>
      <c r="X1213" s="314">
        <f t="shared" si="287"/>
        <v>0</v>
      </c>
    </row>
    <row r="1214" spans="2:24" ht="18.75">
      <c r="B1214" s="136"/>
      <c r="C1214" s="137">
        <v>1052</v>
      </c>
      <c r="D1214" s="145" t="s">
        <v>227</v>
      </c>
      <c r="E1214" s="817"/>
      <c r="F1214" s="452"/>
      <c r="G1214" s="246"/>
      <c r="H1214" s="246"/>
      <c r="I1214" s="480">
        <f t="shared" si="292"/>
        <v>0</v>
      </c>
      <c r="J1214" s="244" t="str">
        <f t="shared" si="286"/>
        <v/>
      </c>
      <c r="K1214" s="245"/>
      <c r="L1214" s="426"/>
      <c r="M1214" s="253"/>
      <c r="N1214" s="316">
        <f t="shared" si="293"/>
        <v>0</v>
      </c>
      <c r="O1214" s="427">
        <f t="shared" si="294"/>
        <v>0</v>
      </c>
      <c r="P1214" s="245"/>
      <c r="Q1214" s="775"/>
      <c r="R1214" s="779"/>
      <c r="S1214" s="779"/>
      <c r="T1214" s="779"/>
      <c r="U1214" s="779"/>
      <c r="V1214" s="779"/>
      <c r="W1214" s="824"/>
      <c r="X1214" s="314">
        <f t="shared" si="287"/>
        <v>0</v>
      </c>
    </row>
    <row r="1215" spans="2:24" ht="18.75">
      <c r="B1215" s="136"/>
      <c r="C1215" s="168">
        <v>1053</v>
      </c>
      <c r="D1215" s="169" t="s">
        <v>1737</v>
      </c>
      <c r="E1215" s="817"/>
      <c r="F1215" s="452"/>
      <c r="G1215" s="246"/>
      <c r="H1215" s="246"/>
      <c r="I1215" s="480">
        <f t="shared" si="292"/>
        <v>0</v>
      </c>
      <c r="J1215" s="244" t="str">
        <f t="shared" si="286"/>
        <v/>
      </c>
      <c r="K1215" s="245"/>
      <c r="L1215" s="426"/>
      <c r="M1215" s="253"/>
      <c r="N1215" s="316">
        <f t="shared" si="293"/>
        <v>0</v>
      </c>
      <c r="O1215" s="427">
        <f t="shared" si="294"/>
        <v>0</v>
      </c>
      <c r="P1215" s="245"/>
      <c r="Q1215" s="775"/>
      <c r="R1215" s="779"/>
      <c r="S1215" s="779"/>
      <c r="T1215" s="779"/>
      <c r="U1215" s="779"/>
      <c r="V1215" s="779"/>
      <c r="W1215" s="824"/>
      <c r="X1215" s="314">
        <f t="shared" si="287"/>
        <v>0</v>
      </c>
    </row>
    <row r="1216" spans="2:24" ht="18.75">
      <c r="B1216" s="136"/>
      <c r="C1216" s="137">
        <v>1062</v>
      </c>
      <c r="D1216" s="139" t="s">
        <v>228</v>
      </c>
      <c r="E1216" s="817"/>
      <c r="F1216" s="452"/>
      <c r="G1216" s="246"/>
      <c r="H1216" s="246"/>
      <c r="I1216" s="480">
        <f t="shared" si="292"/>
        <v>0</v>
      </c>
      <c r="J1216" s="244" t="str">
        <f t="shared" si="286"/>
        <v/>
      </c>
      <c r="K1216" s="245"/>
      <c r="L1216" s="426"/>
      <c r="M1216" s="253"/>
      <c r="N1216" s="316">
        <f t="shared" si="293"/>
        <v>0</v>
      </c>
      <c r="O1216" s="427">
        <f t="shared" si="294"/>
        <v>0</v>
      </c>
      <c r="P1216" s="245"/>
      <c r="Q1216" s="426"/>
      <c r="R1216" s="253"/>
      <c r="S1216" s="432">
        <f>+IF(+(L1216+M1216)&gt;=I1216,+M1216,+(+I1216-L1216))</f>
        <v>0</v>
      </c>
      <c r="T1216" s="316">
        <f>Q1216+R1216-S1216</f>
        <v>0</v>
      </c>
      <c r="U1216" s="253"/>
      <c r="V1216" s="253"/>
      <c r="W1216" s="254"/>
      <c r="X1216" s="314">
        <f t="shared" si="287"/>
        <v>0</v>
      </c>
    </row>
    <row r="1217" spans="2:24" ht="18.75">
      <c r="B1217" s="136"/>
      <c r="C1217" s="137">
        <v>1063</v>
      </c>
      <c r="D1217" s="139" t="s">
        <v>229</v>
      </c>
      <c r="E1217" s="817"/>
      <c r="F1217" s="452"/>
      <c r="G1217" s="246"/>
      <c r="H1217" s="246"/>
      <c r="I1217" s="480">
        <f t="shared" si="292"/>
        <v>0</v>
      </c>
      <c r="J1217" s="244" t="str">
        <f t="shared" si="286"/>
        <v/>
      </c>
      <c r="K1217" s="245"/>
      <c r="L1217" s="426"/>
      <c r="M1217" s="253"/>
      <c r="N1217" s="316">
        <f t="shared" si="293"/>
        <v>0</v>
      </c>
      <c r="O1217" s="427">
        <f t="shared" si="294"/>
        <v>0</v>
      </c>
      <c r="P1217" s="245"/>
      <c r="Q1217" s="775"/>
      <c r="R1217" s="779"/>
      <c r="S1217" s="779"/>
      <c r="T1217" s="779"/>
      <c r="U1217" s="779"/>
      <c r="V1217" s="779"/>
      <c r="W1217" s="824"/>
      <c r="X1217" s="314">
        <f t="shared" si="287"/>
        <v>0</v>
      </c>
    </row>
    <row r="1218" spans="2:24" ht="18.75">
      <c r="B1218" s="136"/>
      <c r="C1218" s="168">
        <v>1069</v>
      </c>
      <c r="D1218" s="170" t="s">
        <v>230</v>
      </c>
      <c r="E1218" s="817"/>
      <c r="F1218" s="452"/>
      <c r="G1218" s="246"/>
      <c r="H1218" s="246"/>
      <c r="I1218" s="480">
        <f t="shared" si="292"/>
        <v>0</v>
      </c>
      <c r="J1218" s="244" t="str">
        <f t="shared" ref="J1218:J1249" si="297">(IF($E1218&lt;&gt;0,$J$2,IF($I1218&lt;&gt;0,$J$2,"")))</f>
        <v/>
      </c>
      <c r="K1218" s="245"/>
      <c r="L1218" s="426"/>
      <c r="M1218" s="253"/>
      <c r="N1218" s="316">
        <f t="shared" si="293"/>
        <v>0</v>
      </c>
      <c r="O1218" s="427">
        <f t="shared" si="294"/>
        <v>0</v>
      </c>
      <c r="P1218" s="245"/>
      <c r="Q1218" s="426"/>
      <c r="R1218" s="253"/>
      <c r="S1218" s="432">
        <f>+IF(+(L1218+M1218)&gt;=I1218,+M1218,+(+I1218-L1218))</f>
        <v>0</v>
      </c>
      <c r="T1218" s="316">
        <f>Q1218+R1218-S1218</f>
        <v>0</v>
      </c>
      <c r="U1218" s="253"/>
      <c r="V1218" s="253"/>
      <c r="W1218" s="254"/>
      <c r="X1218" s="314">
        <f t="shared" ref="X1218:X1249" si="298">T1218-U1218-V1218-W1218</f>
        <v>0</v>
      </c>
    </row>
    <row r="1219" spans="2:24" ht="31.5">
      <c r="B1219" s="140"/>
      <c r="C1219" s="137">
        <v>1091</v>
      </c>
      <c r="D1219" s="145" t="s">
        <v>231</v>
      </c>
      <c r="E1219" s="817"/>
      <c r="F1219" s="452"/>
      <c r="G1219" s="246"/>
      <c r="H1219" s="246"/>
      <c r="I1219" s="480">
        <f t="shared" si="292"/>
        <v>0</v>
      </c>
      <c r="J1219" s="244" t="str">
        <f t="shared" si="297"/>
        <v/>
      </c>
      <c r="K1219" s="245"/>
      <c r="L1219" s="426"/>
      <c r="M1219" s="253"/>
      <c r="N1219" s="316">
        <f t="shared" si="293"/>
        <v>0</v>
      </c>
      <c r="O1219" s="427">
        <f t="shared" si="294"/>
        <v>0</v>
      </c>
      <c r="P1219" s="245"/>
      <c r="Q1219" s="426"/>
      <c r="R1219" s="253"/>
      <c r="S1219" s="432">
        <f>+IF(+(L1219+M1219)&gt;=I1219,+M1219,+(+I1219-L1219))</f>
        <v>0</v>
      </c>
      <c r="T1219" s="316">
        <f>Q1219+R1219-S1219</f>
        <v>0</v>
      </c>
      <c r="U1219" s="253"/>
      <c r="V1219" s="253"/>
      <c r="W1219" s="254"/>
      <c r="X1219" s="314">
        <f t="shared" si="298"/>
        <v>0</v>
      </c>
    </row>
    <row r="1220" spans="2:24" ht="18.75">
      <c r="B1220" s="136"/>
      <c r="C1220" s="137">
        <v>1092</v>
      </c>
      <c r="D1220" s="145" t="s">
        <v>364</v>
      </c>
      <c r="E1220" s="817"/>
      <c r="F1220" s="452"/>
      <c r="G1220" s="246"/>
      <c r="H1220" s="246"/>
      <c r="I1220" s="480">
        <f t="shared" si="292"/>
        <v>0</v>
      </c>
      <c r="J1220" s="244" t="str">
        <f t="shared" si="297"/>
        <v/>
      </c>
      <c r="K1220" s="245"/>
      <c r="L1220" s="426"/>
      <c r="M1220" s="253"/>
      <c r="N1220" s="316">
        <f t="shared" si="293"/>
        <v>0</v>
      </c>
      <c r="O1220" s="427">
        <f t="shared" si="294"/>
        <v>0</v>
      </c>
      <c r="P1220" s="245"/>
      <c r="Q1220" s="775"/>
      <c r="R1220" s="779"/>
      <c r="S1220" s="779"/>
      <c r="T1220" s="779"/>
      <c r="U1220" s="779"/>
      <c r="V1220" s="779"/>
      <c r="W1220" s="824"/>
      <c r="X1220" s="314">
        <f t="shared" si="298"/>
        <v>0</v>
      </c>
    </row>
    <row r="1221" spans="2:24" ht="18.75">
      <c r="B1221" s="136"/>
      <c r="C1221" s="142">
        <v>1098</v>
      </c>
      <c r="D1221" s="146" t="s">
        <v>232</v>
      </c>
      <c r="E1221" s="817"/>
      <c r="F1221" s="452"/>
      <c r="G1221" s="246"/>
      <c r="H1221" s="246"/>
      <c r="I1221" s="480">
        <f t="shared" si="292"/>
        <v>0</v>
      </c>
      <c r="J1221" s="244" t="str">
        <f t="shared" si="297"/>
        <v/>
      </c>
      <c r="K1221" s="245"/>
      <c r="L1221" s="426"/>
      <c r="M1221" s="253"/>
      <c r="N1221" s="316">
        <f t="shared" si="293"/>
        <v>0</v>
      </c>
      <c r="O1221" s="427">
        <f t="shared" si="294"/>
        <v>0</v>
      </c>
      <c r="P1221" s="245"/>
      <c r="Q1221" s="426"/>
      <c r="R1221" s="253"/>
      <c r="S1221" s="432">
        <f>+IF(+(L1221+M1221)&gt;=I1221,+M1221,+(+I1221-L1221))</f>
        <v>0</v>
      </c>
      <c r="T1221" s="316">
        <f>Q1221+R1221-S1221</f>
        <v>0</v>
      </c>
      <c r="U1221" s="253"/>
      <c r="V1221" s="253"/>
      <c r="W1221" s="254"/>
      <c r="X1221" s="314">
        <f t="shared" si="298"/>
        <v>0</v>
      </c>
    </row>
    <row r="1222" spans="2:24" ht="18.75">
      <c r="B1222" s="799">
        <v>1900</v>
      </c>
      <c r="C1222" s="955" t="s">
        <v>296</v>
      </c>
      <c r="D1222" s="955"/>
      <c r="E1222" s="800"/>
      <c r="F1222" s="801">
        <f>SUM(F1223:F1225)</f>
        <v>0</v>
      </c>
      <c r="G1222" s="802">
        <f>SUM(G1223:G1225)</f>
        <v>0</v>
      </c>
      <c r="H1222" s="802">
        <f>SUM(H1223:H1225)</f>
        <v>0</v>
      </c>
      <c r="I1222" s="802">
        <f>SUM(I1223:I1225)</f>
        <v>0</v>
      </c>
      <c r="J1222" s="244" t="str">
        <f t="shared" si="297"/>
        <v/>
      </c>
      <c r="K1222" s="245"/>
      <c r="L1222" s="317">
        <f>SUM(L1223:L1225)</f>
        <v>0</v>
      </c>
      <c r="M1222" s="318">
        <f>SUM(M1223:M1225)</f>
        <v>0</v>
      </c>
      <c r="N1222" s="428">
        <f>SUM(N1223:N1225)</f>
        <v>0</v>
      </c>
      <c r="O1222" s="429">
        <f>SUM(O1223:O1225)</f>
        <v>0</v>
      </c>
      <c r="P1222" s="245"/>
      <c r="Q1222" s="777"/>
      <c r="R1222" s="778"/>
      <c r="S1222" s="778"/>
      <c r="T1222" s="778"/>
      <c r="U1222" s="778"/>
      <c r="V1222" s="778"/>
      <c r="W1222" s="825"/>
      <c r="X1222" s="314">
        <f t="shared" si="298"/>
        <v>0</v>
      </c>
    </row>
    <row r="1223" spans="2:24" ht="18.75">
      <c r="B1223" s="136"/>
      <c r="C1223" s="144">
        <v>1901</v>
      </c>
      <c r="D1223" s="138" t="s">
        <v>297</v>
      </c>
      <c r="E1223" s="817"/>
      <c r="F1223" s="452"/>
      <c r="G1223" s="246"/>
      <c r="H1223" s="246"/>
      <c r="I1223" s="480">
        <f>F1223+G1223+H1223</f>
        <v>0</v>
      </c>
      <c r="J1223" s="244" t="str">
        <f t="shared" si="297"/>
        <v/>
      </c>
      <c r="K1223" s="245"/>
      <c r="L1223" s="426"/>
      <c r="M1223" s="253"/>
      <c r="N1223" s="316">
        <f>I1223</f>
        <v>0</v>
      </c>
      <c r="O1223" s="427">
        <f>L1223+M1223-N1223</f>
        <v>0</v>
      </c>
      <c r="P1223" s="245"/>
      <c r="Q1223" s="775"/>
      <c r="R1223" s="779"/>
      <c r="S1223" s="779"/>
      <c r="T1223" s="779"/>
      <c r="U1223" s="779"/>
      <c r="V1223" s="779"/>
      <c r="W1223" s="824"/>
      <c r="X1223" s="314">
        <f t="shared" si="298"/>
        <v>0</v>
      </c>
    </row>
    <row r="1224" spans="2:24" ht="18.75">
      <c r="B1224" s="136"/>
      <c r="C1224" s="137">
        <v>1981</v>
      </c>
      <c r="D1224" s="139" t="s">
        <v>298</v>
      </c>
      <c r="E1224" s="817"/>
      <c r="F1224" s="452"/>
      <c r="G1224" s="246"/>
      <c r="H1224" s="246"/>
      <c r="I1224" s="480">
        <f>F1224+G1224+H1224</f>
        <v>0</v>
      </c>
      <c r="J1224" s="244" t="str">
        <f t="shared" si="297"/>
        <v/>
      </c>
      <c r="K1224" s="245"/>
      <c r="L1224" s="426"/>
      <c r="M1224" s="253"/>
      <c r="N1224" s="316">
        <f>I1224</f>
        <v>0</v>
      </c>
      <c r="O1224" s="427">
        <f>L1224+M1224-N1224</f>
        <v>0</v>
      </c>
      <c r="P1224" s="245"/>
      <c r="Q1224" s="775"/>
      <c r="R1224" s="779"/>
      <c r="S1224" s="779"/>
      <c r="T1224" s="779"/>
      <c r="U1224" s="779"/>
      <c r="V1224" s="779"/>
      <c r="W1224" s="824"/>
      <c r="X1224" s="314">
        <f t="shared" si="298"/>
        <v>0</v>
      </c>
    </row>
    <row r="1225" spans="2:24" ht="18.75">
      <c r="B1225" s="136"/>
      <c r="C1225" s="142">
        <v>1991</v>
      </c>
      <c r="D1225" s="141" t="s">
        <v>299</v>
      </c>
      <c r="E1225" s="817"/>
      <c r="F1225" s="452"/>
      <c r="G1225" s="246"/>
      <c r="H1225" s="246"/>
      <c r="I1225" s="480">
        <f>F1225+G1225+H1225</f>
        <v>0</v>
      </c>
      <c r="J1225" s="244" t="str">
        <f t="shared" si="297"/>
        <v/>
      </c>
      <c r="K1225" s="245"/>
      <c r="L1225" s="426"/>
      <c r="M1225" s="253"/>
      <c r="N1225" s="316">
        <f>I1225</f>
        <v>0</v>
      </c>
      <c r="O1225" s="427">
        <f>L1225+M1225-N1225</f>
        <v>0</v>
      </c>
      <c r="P1225" s="245"/>
      <c r="Q1225" s="775"/>
      <c r="R1225" s="779"/>
      <c r="S1225" s="779"/>
      <c r="T1225" s="779"/>
      <c r="U1225" s="779"/>
      <c r="V1225" s="779"/>
      <c r="W1225" s="824"/>
      <c r="X1225" s="314">
        <f t="shared" si="298"/>
        <v>0</v>
      </c>
    </row>
    <row r="1226" spans="2:24" ht="18.75">
      <c r="B1226" s="799">
        <v>2100</v>
      </c>
      <c r="C1226" s="955" t="s">
        <v>1106</v>
      </c>
      <c r="D1226" s="955"/>
      <c r="E1226" s="800"/>
      <c r="F1226" s="801">
        <f>SUM(F1227:F1231)</f>
        <v>0</v>
      </c>
      <c r="G1226" s="802">
        <f>SUM(G1227:G1231)</f>
        <v>0</v>
      </c>
      <c r="H1226" s="802">
        <f>SUM(H1227:H1231)</f>
        <v>0</v>
      </c>
      <c r="I1226" s="802">
        <f>SUM(I1227:I1231)</f>
        <v>0</v>
      </c>
      <c r="J1226" s="244" t="str">
        <f t="shared" si="297"/>
        <v/>
      </c>
      <c r="K1226" s="245"/>
      <c r="L1226" s="317">
        <f>SUM(L1227:L1231)</f>
        <v>0</v>
      </c>
      <c r="M1226" s="318">
        <f>SUM(M1227:M1231)</f>
        <v>0</v>
      </c>
      <c r="N1226" s="428">
        <f>SUM(N1227:N1231)</f>
        <v>0</v>
      </c>
      <c r="O1226" s="429">
        <f>SUM(O1227:O1231)</f>
        <v>0</v>
      </c>
      <c r="P1226" s="245"/>
      <c r="Q1226" s="777"/>
      <c r="R1226" s="778"/>
      <c r="S1226" s="778"/>
      <c r="T1226" s="778"/>
      <c r="U1226" s="778"/>
      <c r="V1226" s="778"/>
      <c r="W1226" s="825"/>
      <c r="X1226" s="314">
        <f t="shared" si="298"/>
        <v>0</v>
      </c>
    </row>
    <row r="1227" spans="2:24" ht="18.75">
      <c r="B1227" s="136"/>
      <c r="C1227" s="144">
        <v>2110</v>
      </c>
      <c r="D1227" s="147" t="s">
        <v>233</v>
      </c>
      <c r="E1227" s="817"/>
      <c r="F1227" s="452"/>
      <c r="G1227" s="246"/>
      <c r="H1227" s="246"/>
      <c r="I1227" s="480">
        <f>F1227+G1227+H1227</f>
        <v>0</v>
      </c>
      <c r="J1227" s="244" t="str">
        <f t="shared" si="297"/>
        <v/>
      </c>
      <c r="K1227" s="245"/>
      <c r="L1227" s="426"/>
      <c r="M1227" s="253"/>
      <c r="N1227" s="316">
        <f>I1227</f>
        <v>0</v>
      </c>
      <c r="O1227" s="427">
        <f>L1227+M1227-N1227</f>
        <v>0</v>
      </c>
      <c r="P1227" s="245"/>
      <c r="Q1227" s="775"/>
      <c r="R1227" s="779"/>
      <c r="S1227" s="779"/>
      <c r="T1227" s="779"/>
      <c r="U1227" s="779"/>
      <c r="V1227" s="779"/>
      <c r="W1227" s="824"/>
      <c r="X1227" s="314">
        <f t="shared" si="298"/>
        <v>0</v>
      </c>
    </row>
    <row r="1228" spans="2:24" ht="18.75">
      <c r="B1228" s="171"/>
      <c r="C1228" s="137">
        <v>2120</v>
      </c>
      <c r="D1228" s="159" t="s">
        <v>234</v>
      </c>
      <c r="E1228" s="817"/>
      <c r="F1228" s="452"/>
      <c r="G1228" s="246"/>
      <c r="H1228" s="246"/>
      <c r="I1228" s="480">
        <f>F1228+G1228+H1228</f>
        <v>0</v>
      </c>
      <c r="J1228" s="244" t="str">
        <f t="shared" si="297"/>
        <v/>
      </c>
      <c r="K1228" s="245"/>
      <c r="L1228" s="426"/>
      <c r="M1228" s="253"/>
      <c r="N1228" s="316">
        <f>I1228</f>
        <v>0</v>
      </c>
      <c r="O1228" s="427">
        <f>L1228+M1228-N1228</f>
        <v>0</v>
      </c>
      <c r="P1228" s="245"/>
      <c r="Q1228" s="775"/>
      <c r="R1228" s="779"/>
      <c r="S1228" s="779"/>
      <c r="T1228" s="779"/>
      <c r="U1228" s="779"/>
      <c r="V1228" s="779"/>
      <c r="W1228" s="824"/>
      <c r="X1228" s="314">
        <f t="shared" si="298"/>
        <v>0</v>
      </c>
    </row>
    <row r="1229" spans="2:24" ht="18.75">
      <c r="B1229" s="171"/>
      <c r="C1229" s="137">
        <v>2125</v>
      </c>
      <c r="D1229" s="156" t="s">
        <v>1098</v>
      </c>
      <c r="E1229" s="817"/>
      <c r="F1229" s="452"/>
      <c r="G1229" s="246"/>
      <c r="H1229" s="246"/>
      <c r="I1229" s="480">
        <f>F1229+G1229+H1229</f>
        <v>0</v>
      </c>
      <c r="J1229" s="244" t="str">
        <f t="shared" si="297"/>
        <v/>
      </c>
      <c r="K1229" s="245"/>
      <c r="L1229" s="426"/>
      <c r="M1229" s="253"/>
      <c r="N1229" s="316">
        <f>I1229</f>
        <v>0</v>
      </c>
      <c r="O1229" s="427">
        <f>L1229+M1229-N1229</f>
        <v>0</v>
      </c>
      <c r="P1229" s="245"/>
      <c r="Q1229" s="775"/>
      <c r="R1229" s="779"/>
      <c r="S1229" s="779"/>
      <c r="T1229" s="779"/>
      <c r="U1229" s="779"/>
      <c r="V1229" s="779"/>
      <c r="W1229" s="824"/>
      <c r="X1229" s="314">
        <f t="shared" si="298"/>
        <v>0</v>
      </c>
    </row>
    <row r="1230" spans="2:24" ht="18.75">
      <c r="B1230" s="143"/>
      <c r="C1230" s="137">
        <v>2140</v>
      </c>
      <c r="D1230" s="159" t="s">
        <v>236</v>
      </c>
      <c r="E1230" s="817"/>
      <c r="F1230" s="452"/>
      <c r="G1230" s="246"/>
      <c r="H1230" s="246"/>
      <c r="I1230" s="480">
        <f>F1230+G1230+H1230</f>
        <v>0</v>
      </c>
      <c r="J1230" s="244" t="str">
        <f t="shared" si="297"/>
        <v/>
      </c>
      <c r="K1230" s="245"/>
      <c r="L1230" s="426"/>
      <c r="M1230" s="253"/>
      <c r="N1230" s="316">
        <f>I1230</f>
        <v>0</v>
      </c>
      <c r="O1230" s="427">
        <f>L1230+M1230-N1230</f>
        <v>0</v>
      </c>
      <c r="P1230" s="245"/>
      <c r="Q1230" s="775"/>
      <c r="R1230" s="779"/>
      <c r="S1230" s="779"/>
      <c r="T1230" s="779"/>
      <c r="U1230" s="779"/>
      <c r="V1230" s="779"/>
      <c r="W1230" s="824"/>
      <c r="X1230" s="314">
        <f t="shared" si="298"/>
        <v>0</v>
      </c>
    </row>
    <row r="1231" spans="2:24" ht="18.75">
      <c r="B1231" s="136"/>
      <c r="C1231" s="142">
        <v>2190</v>
      </c>
      <c r="D1231" s="516" t="s">
        <v>237</v>
      </c>
      <c r="E1231" s="817"/>
      <c r="F1231" s="452"/>
      <c r="G1231" s="246"/>
      <c r="H1231" s="246"/>
      <c r="I1231" s="480">
        <f>F1231+G1231+H1231</f>
        <v>0</v>
      </c>
      <c r="J1231" s="244" t="str">
        <f t="shared" si="297"/>
        <v/>
      </c>
      <c r="K1231" s="245"/>
      <c r="L1231" s="426"/>
      <c r="M1231" s="253"/>
      <c r="N1231" s="316">
        <f>I1231</f>
        <v>0</v>
      </c>
      <c r="O1231" s="427">
        <f>L1231+M1231-N1231</f>
        <v>0</v>
      </c>
      <c r="P1231" s="245"/>
      <c r="Q1231" s="775"/>
      <c r="R1231" s="779"/>
      <c r="S1231" s="779"/>
      <c r="T1231" s="779"/>
      <c r="U1231" s="779"/>
      <c r="V1231" s="779"/>
      <c r="W1231" s="824"/>
      <c r="X1231" s="314">
        <f t="shared" si="298"/>
        <v>0</v>
      </c>
    </row>
    <row r="1232" spans="2:24" ht="18.75">
      <c r="B1232" s="799">
        <v>2200</v>
      </c>
      <c r="C1232" s="955" t="s">
        <v>238</v>
      </c>
      <c r="D1232" s="955"/>
      <c r="E1232" s="800"/>
      <c r="F1232" s="801">
        <f>SUM(F1233:F1234)</f>
        <v>0</v>
      </c>
      <c r="G1232" s="802">
        <f>SUM(G1233:G1234)</f>
        <v>0</v>
      </c>
      <c r="H1232" s="802">
        <f>SUM(H1233:H1234)</f>
        <v>0</v>
      </c>
      <c r="I1232" s="802">
        <f>SUM(I1233:I1234)</f>
        <v>0</v>
      </c>
      <c r="J1232" s="244" t="str">
        <f t="shared" si="297"/>
        <v/>
      </c>
      <c r="K1232" s="245"/>
      <c r="L1232" s="317">
        <f>SUM(L1233:L1234)</f>
        <v>0</v>
      </c>
      <c r="M1232" s="318">
        <f>SUM(M1233:M1234)</f>
        <v>0</v>
      </c>
      <c r="N1232" s="428">
        <f>SUM(N1233:N1234)</f>
        <v>0</v>
      </c>
      <c r="O1232" s="429">
        <f>SUM(O1233:O1234)</f>
        <v>0</v>
      </c>
      <c r="P1232" s="245"/>
      <c r="Q1232" s="777"/>
      <c r="R1232" s="778"/>
      <c r="S1232" s="778"/>
      <c r="T1232" s="778"/>
      <c r="U1232" s="778"/>
      <c r="V1232" s="778"/>
      <c r="W1232" s="825"/>
      <c r="X1232" s="314">
        <f t="shared" si="298"/>
        <v>0</v>
      </c>
    </row>
    <row r="1233" spans="2:24" ht="18.75">
      <c r="B1233" s="136"/>
      <c r="C1233" s="137">
        <v>2221</v>
      </c>
      <c r="D1233" s="139" t="s">
        <v>1479</v>
      </c>
      <c r="E1233" s="817"/>
      <c r="F1233" s="452"/>
      <c r="G1233" s="246"/>
      <c r="H1233" s="246"/>
      <c r="I1233" s="480">
        <f t="shared" ref="I1233:I1238" si="299">F1233+G1233+H1233</f>
        <v>0</v>
      </c>
      <c r="J1233" s="244" t="str">
        <f t="shared" si="297"/>
        <v/>
      </c>
      <c r="K1233" s="245"/>
      <c r="L1233" s="426"/>
      <c r="M1233" s="253"/>
      <c r="N1233" s="316">
        <f t="shared" ref="N1233:N1238" si="300">I1233</f>
        <v>0</v>
      </c>
      <c r="O1233" s="427">
        <f t="shared" ref="O1233:O1238" si="301">L1233+M1233-N1233</f>
        <v>0</v>
      </c>
      <c r="P1233" s="245"/>
      <c r="Q1233" s="775"/>
      <c r="R1233" s="779"/>
      <c r="S1233" s="779"/>
      <c r="T1233" s="779"/>
      <c r="U1233" s="779"/>
      <c r="V1233" s="779"/>
      <c r="W1233" s="824"/>
      <c r="X1233" s="314">
        <f t="shared" si="298"/>
        <v>0</v>
      </c>
    </row>
    <row r="1234" spans="2:24" ht="18.75">
      <c r="B1234" s="136"/>
      <c r="C1234" s="142">
        <v>2224</v>
      </c>
      <c r="D1234" s="141" t="s">
        <v>239</v>
      </c>
      <c r="E1234" s="817"/>
      <c r="F1234" s="452"/>
      <c r="G1234" s="246"/>
      <c r="H1234" s="246"/>
      <c r="I1234" s="480">
        <f t="shared" si="299"/>
        <v>0</v>
      </c>
      <c r="J1234" s="244" t="str">
        <f t="shared" si="297"/>
        <v/>
      </c>
      <c r="K1234" s="245"/>
      <c r="L1234" s="426"/>
      <c r="M1234" s="253"/>
      <c r="N1234" s="316">
        <f t="shared" si="300"/>
        <v>0</v>
      </c>
      <c r="O1234" s="427">
        <f t="shared" si="301"/>
        <v>0</v>
      </c>
      <c r="P1234" s="245"/>
      <c r="Q1234" s="775"/>
      <c r="R1234" s="779"/>
      <c r="S1234" s="779"/>
      <c r="T1234" s="779"/>
      <c r="U1234" s="779"/>
      <c r="V1234" s="779"/>
      <c r="W1234" s="824"/>
      <c r="X1234" s="314">
        <f t="shared" si="298"/>
        <v>0</v>
      </c>
    </row>
    <row r="1235" spans="2:24" ht="18.75">
      <c r="B1235" s="799">
        <v>2500</v>
      </c>
      <c r="C1235" s="957" t="s">
        <v>240</v>
      </c>
      <c r="D1235" s="957"/>
      <c r="E1235" s="800"/>
      <c r="F1235" s="803"/>
      <c r="G1235" s="804"/>
      <c r="H1235" s="804"/>
      <c r="I1235" s="805">
        <f t="shared" si="299"/>
        <v>0</v>
      </c>
      <c r="J1235" s="244" t="str">
        <f t="shared" si="297"/>
        <v/>
      </c>
      <c r="K1235" s="245"/>
      <c r="L1235" s="431"/>
      <c r="M1235" s="255"/>
      <c r="N1235" s="316">
        <f t="shared" si="300"/>
        <v>0</v>
      </c>
      <c r="O1235" s="427">
        <f t="shared" si="301"/>
        <v>0</v>
      </c>
      <c r="P1235" s="245"/>
      <c r="Q1235" s="777"/>
      <c r="R1235" s="778"/>
      <c r="S1235" s="779"/>
      <c r="T1235" s="779"/>
      <c r="U1235" s="778"/>
      <c r="V1235" s="779"/>
      <c r="W1235" s="824"/>
      <c r="X1235" s="314">
        <f t="shared" si="298"/>
        <v>0</v>
      </c>
    </row>
    <row r="1236" spans="2:24" ht="18.75">
      <c r="B1236" s="799">
        <v>2600</v>
      </c>
      <c r="C1236" s="974" t="s">
        <v>241</v>
      </c>
      <c r="D1236" s="975"/>
      <c r="E1236" s="800"/>
      <c r="F1236" s="803"/>
      <c r="G1236" s="804"/>
      <c r="H1236" s="804"/>
      <c r="I1236" s="805">
        <f t="shared" si="299"/>
        <v>0</v>
      </c>
      <c r="J1236" s="244" t="str">
        <f t="shared" si="297"/>
        <v/>
      </c>
      <c r="K1236" s="245"/>
      <c r="L1236" s="431"/>
      <c r="M1236" s="255"/>
      <c r="N1236" s="316">
        <f t="shared" si="300"/>
        <v>0</v>
      </c>
      <c r="O1236" s="427">
        <f t="shared" si="301"/>
        <v>0</v>
      </c>
      <c r="P1236" s="245"/>
      <c r="Q1236" s="777"/>
      <c r="R1236" s="778"/>
      <c r="S1236" s="779"/>
      <c r="T1236" s="779"/>
      <c r="U1236" s="778"/>
      <c r="V1236" s="779"/>
      <c r="W1236" s="824"/>
      <c r="X1236" s="314">
        <f t="shared" si="298"/>
        <v>0</v>
      </c>
    </row>
    <row r="1237" spans="2:24" ht="18.75">
      <c r="B1237" s="799">
        <v>2700</v>
      </c>
      <c r="C1237" s="974" t="s">
        <v>242</v>
      </c>
      <c r="D1237" s="975"/>
      <c r="E1237" s="800"/>
      <c r="F1237" s="803"/>
      <c r="G1237" s="804"/>
      <c r="H1237" s="804"/>
      <c r="I1237" s="805">
        <f t="shared" si="299"/>
        <v>0</v>
      </c>
      <c r="J1237" s="244" t="str">
        <f t="shared" si="297"/>
        <v/>
      </c>
      <c r="K1237" s="245"/>
      <c r="L1237" s="431"/>
      <c r="M1237" s="255"/>
      <c r="N1237" s="316">
        <f t="shared" si="300"/>
        <v>0</v>
      </c>
      <c r="O1237" s="427">
        <f t="shared" si="301"/>
        <v>0</v>
      </c>
      <c r="P1237" s="245"/>
      <c r="Q1237" s="777"/>
      <c r="R1237" s="778"/>
      <c r="S1237" s="779"/>
      <c r="T1237" s="779"/>
      <c r="U1237" s="778"/>
      <c r="V1237" s="779"/>
      <c r="W1237" s="824"/>
      <c r="X1237" s="314">
        <f t="shared" si="298"/>
        <v>0</v>
      </c>
    </row>
    <row r="1238" spans="2:24" ht="18.75">
      <c r="B1238" s="799">
        <v>2800</v>
      </c>
      <c r="C1238" s="974" t="s">
        <v>1738</v>
      </c>
      <c r="D1238" s="975"/>
      <c r="E1238" s="800"/>
      <c r="F1238" s="803"/>
      <c r="G1238" s="804"/>
      <c r="H1238" s="804"/>
      <c r="I1238" s="805">
        <f t="shared" si="299"/>
        <v>0</v>
      </c>
      <c r="J1238" s="244" t="str">
        <f t="shared" si="297"/>
        <v/>
      </c>
      <c r="K1238" s="245"/>
      <c r="L1238" s="431"/>
      <c r="M1238" s="255"/>
      <c r="N1238" s="316">
        <f t="shared" si="300"/>
        <v>0</v>
      </c>
      <c r="O1238" s="427">
        <f t="shared" si="301"/>
        <v>0</v>
      </c>
      <c r="P1238" s="245"/>
      <c r="Q1238" s="777"/>
      <c r="R1238" s="778"/>
      <c r="S1238" s="779"/>
      <c r="T1238" s="779"/>
      <c r="U1238" s="778"/>
      <c r="V1238" s="779"/>
      <c r="W1238" s="824"/>
      <c r="X1238" s="314">
        <f t="shared" si="298"/>
        <v>0</v>
      </c>
    </row>
    <row r="1239" spans="2:24" ht="18.75">
      <c r="B1239" s="799">
        <v>2900</v>
      </c>
      <c r="C1239" s="965" t="s">
        <v>243</v>
      </c>
      <c r="D1239" s="966"/>
      <c r="E1239" s="800"/>
      <c r="F1239" s="801">
        <f>SUM(F1240:F1247)</f>
        <v>0</v>
      </c>
      <c r="G1239" s="802">
        <f>SUM(G1240:G1247)</f>
        <v>0</v>
      </c>
      <c r="H1239" s="802">
        <f>SUM(H1240:H1247)</f>
        <v>0</v>
      </c>
      <c r="I1239" s="802">
        <f>SUM(I1240:I1247)</f>
        <v>0</v>
      </c>
      <c r="J1239" s="244" t="str">
        <f t="shared" si="297"/>
        <v/>
      </c>
      <c r="K1239" s="245"/>
      <c r="L1239" s="317">
        <f>SUM(L1240:L1247)</f>
        <v>0</v>
      </c>
      <c r="M1239" s="318">
        <f>SUM(M1240:M1247)</f>
        <v>0</v>
      </c>
      <c r="N1239" s="428">
        <f>SUM(N1240:N1247)</f>
        <v>0</v>
      </c>
      <c r="O1239" s="429">
        <f>SUM(O1240:O1247)</f>
        <v>0</v>
      </c>
      <c r="P1239" s="245"/>
      <c r="Q1239" s="777"/>
      <c r="R1239" s="778"/>
      <c r="S1239" s="778"/>
      <c r="T1239" s="778"/>
      <c r="U1239" s="778"/>
      <c r="V1239" s="778"/>
      <c r="W1239" s="825"/>
      <c r="X1239" s="314">
        <f t="shared" si="298"/>
        <v>0</v>
      </c>
    </row>
    <row r="1240" spans="2:24" ht="18.75">
      <c r="B1240" s="172"/>
      <c r="C1240" s="144">
        <v>2910</v>
      </c>
      <c r="D1240" s="320" t="s">
        <v>1780</v>
      </c>
      <c r="E1240" s="817"/>
      <c r="F1240" s="452"/>
      <c r="G1240" s="246"/>
      <c r="H1240" s="246"/>
      <c r="I1240" s="480">
        <f t="shared" ref="I1240:I1247" si="302">F1240+G1240+H1240</f>
        <v>0</v>
      </c>
      <c r="J1240" s="244" t="str">
        <f t="shared" si="297"/>
        <v/>
      </c>
      <c r="K1240" s="245"/>
      <c r="L1240" s="426"/>
      <c r="M1240" s="253"/>
      <c r="N1240" s="316">
        <f t="shared" ref="N1240:N1247" si="303">I1240</f>
        <v>0</v>
      </c>
      <c r="O1240" s="427">
        <f t="shared" ref="O1240:O1247" si="304">L1240+M1240-N1240</f>
        <v>0</v>
      </c>
      <c r="P1240" s="245"/>
      <c r="Q1240" s="775"/>
      <c r="R1240" s="779"/>
      <c r="S1240" s="779"/>
      <c r="T1240" s="779"/>
      <c r="U1240" s="779"/>
      <c r="V1240" s="779"/>
      <c r="W1240" s="824"/>
      <c r="X1240" s="314">
        <f t="shared" si="298"/>
        <v>0</v>
      </c>
    </row>
    <row r="1241" spans="2:24" ht="18.75">
      <c r="B1241" s="172"/>
      <c r="C1241" s="144">
        <v>2920</v>
      </c>
      <c r="D1241" s="320" t="s">
        <v>244</v>
      </c>
      <c r="E1241" s="817"/>
      <c r="F1241" s="452"/>
      <c r="G1241" s="246"/>
      <c r="H1241" s="246"/>
      <c r="I1241" s="480">
        <f t="shared" si="302"/>
        <v>0</v>
      </c>
      <c r="J1241" s="244" t="str">
        <f t="shared" si="297"/>
        <v/>
      </c>
      <c r="K1241" s="245"/>
      <c r="L1241" s="426"/>
      <c r="M1241" s="253"/>
      <c r="N1241" s="316">
        <f t="shared" si="303"/>
        <v>0</v>
      </c>
      <c r="O1241" s="427">
        <f t="shared" si="304"/>
        <v>0</v>
      </c>
      <c r="P1241" s="245"/>
      <c r="Q1241" s="775"/>
      <c r="R1241" s="779"/>
      <c r="S1241" s="779"/>
      <c r="T1241" s="779"/>
      <c r="U1241" s="779"/>
      <c r="V1241" s="779"/>
      <c r="W1241" s="824"/>
      <c r="X1241" s="314">
        <f t="shared" si="298"/>
        <v>0</v>
      </c>
    </row>
    <row r="1242" spans="2:24" ht="31.5">
      <c r="B1242" s="172"/>
      <c r="C1242" s="168">
        <v>2969</v>
      </c>
      <c r="D1242" s="321" t="s">
        <v>245</v>
      </c>
      <c r="E1242" s="817"/>
      <c r="F1242" s="452"/>
      <c r="G1242" s="246"/>
      <c r="H1242" s="246"/>
      <c r="I1242" s="480">
        <f t="shared" si="302"/>
        <v>0</v>
      </c>
      <c r="J1242" s="244" t="str">
        <f t="shared" si="297"/>
        <v/>
      </c>
      <c r="K1242" s="245"/>
      <c r="L1242" s="426"/>
      <c r="M1242" s="253"/>
      <c r="N1242" s="316">
        <f t="shared" si="303"/>
        <v>0</v>
      </c>
      <c r="O1242" s="427">
        <f t="shared" si="304"/>
        <v>0</v>
      </c>
      <c r="P1242" s="245"/>
      <c r="Q1242" s="775"/>
      <c r="R1242" s="779"/>
      <c r="S1242" s="779"/>
      <c r="T1242" s="779"/>
      <c r="U1242" s="779"/>
      <c r="V1242" s="779"/>
      <c r="W1242" s="824"/>
      <c r="X1242" s="314">
        <f t="shared" si="298"/>
        <v>0</v>
      </c>
    </row>
    <row r="1243" spans="2:24" ht="31.5">
      <c r="B1243" s="172"/>
      <c r="C1243" s="168">
        <v>2970</v>
      </c>
      <c r="D1243" s="321" t="s">
        <v>246</v>
      </c>
      <c r="E1243" s="817"/>
      <c r="F1243" s="452"/>
      <c r="G1243" s="246"/>
      <c r="H1243" s="246"/>
      <c r="I1243" s="480">
        <f t="shared" si="302"/>
        <v>0</v>
      </c>
      <c r="J1243" s="244" t="str">
        <f t="shared" si="297"/>
        <v/>
      </c>
      <c r="K1243" s="245"/>
      <c r="L1243" s="426"/>
      <c r="M1243" s="253"/>
      <c r="N1243" s="316">
        <f t="shared" si="303"/>
        <v>0</v>
      </c>
      <c r="O1243" s="427">
        <f t="shared" si="304"/>
        <v>0</v>
      </c>
      <c r="P1243" s="245"/>
      <c r="Q1243" s="775"/>
      <c r="R1243" s="779"/>
      <c r="S1243" s="779"/>
      <c r="T1243" s="779"/>
      <c r="U1243" s="779"/>
      <c r="V1243" s="779"/>
      <c r="W1243" s="824"/>
      <c r="X1243" s="314">
        <f t="shared" si="298"/>
        <v>0</v>
      </c>
    </row>
    <row r="1244" spans="2:24" ht="18.75">
      <c r="B1244" s="172"/>
      <c r="C1244" s="166">
        <v>2989</v>
      </c>
      <c r="D1244" s="322" t="s">
        <v>247</v>
      </c>
      <c r="E1244" s="817"/>
      <c r="F1244" s="452"/>
      <c r="G1244" s="246"/>
      <c r="H1244" s="246"/>
      <c r="I1244" s="480">
        <f t="shared" si="302"/>
        <v>0</v>
      </c>
      <c r="J1244" s="244" t="str">
        <f t="shared" si="297"/>
        <v/>
      </c>
      <c r="K1244" s="245"/>
      <c r="L1244" s="426"/>
      <c r="M1244" s="253"/>
      <c r="N1244" s="316">
        <f t="shared" si="303"/>
        <v>0</v>
      </c>
      <c r="O1244" s="427">
        <f t="shared" si="304"/>
        <v>0</v>
      </c>
      <c r="P1244" s="245"/>
      <c r="Q1244" s="775"/>
      <c r="R1244" s="779"/>
      <c r="S1244" s="779"/>
      <c r="T1244" s="779"/>
      <c r="U1244" s="779"/>
      <c r="V1244" s="779"/>
      <c r="W1244" s="824"/>
      <c r="X1244" s="314">
        <f t="shared" si="298"/>
        <v>0</v>
      </c>
    </row>
    <row r="1245" spans="2:24" ht="31.5">
      <c r="B1245" s="136"/>
      <c r="C1245" s="137">
        <v>2990</v>
      </c>
      <c r="D1245" s="323" t="s">
        <v>1760</v>
      </c>
      <c r="E1245" s="817"/>
      <c r="F1245" s="452"/>
      <c r="G1245" s="246"/>
      <c r="H1245" s="246"/>
      <c r="I1245" s="480">
        <f t="shared" si="302"/>
        <v>0</v>
      </c>
      <c r="J1245" s="244" t="str">
        <f t="shared" si="297"/>
        <v/>
      </c>
      <c r="K1245" s="245"/>
      <c r="L1245" s="426"/>
      <c r="M1245" s="253"/>
      <c r="N1245" s="316">
        <f t="shared" si="303"/>
        <v>0</v>
      </c>
      <c r="O1245" s="427">
        <f t="shared" si="304"/>
        <v>0</v>
      </c>
      <c r="P1245" s="245"/>
      <c r="Q1245" s="775"/>
      <c r="R1245" s="779"/>
      <c r="S1245" s="779"/>
      <c r="T1245" s="779"/>
      <c r="U1245" s="779"/>
      <c r="V1245" s="779"/>
      <c r="W1245" s="824"/>
      <c r="X1245" s="314">
        <f t="shared" si="298"/>
        <v>0</v>
      </c>
    </row>
    <row r="1246" spans="2:24" ht="18.75">
      <c r="B1246" s="136"/>
      <c r="C1246" s="137">
        <v>2991</v>
      </c>
      <c r="D1246" s="323" t="s">
        <v>248</v>
      </c>
      <c r="E1246" s="817"/>
      <c r="F1246" s="452"/>
      <c r="G1246" s="246"/>
      <c r="H1246" s="246"/>
      <c r="I1246" s="480">
        <f t="shared" si="302"/>
        <v>0</v>
      </c>
      <c r="J1246" s="244" t="str">
        <f t="shared" si="297"/>
        <v/>
      </c>
      <c r="K1246" s="245"/>
      <c r="L1246" s="426"/>
      <c r="M1246" s="253"/>
      <c r="N1246" s="316">
        <f t="shared" si="303"/>
        <v>0</v>
      </c>
      <c r="O1246" s="427">
        <f t="shared" si="304"/>
        <v>0</v>
      </c>
      <c r="P1246" s="245"/>
      <c r="Q1246" s="775"/>
      <c r="R1246" s="779"/>
      <c r="S1246" s="779"/>
      <c r="T1246" s="779"/>
      <c r="U1246" s="779"/>
      <c r="V1246" s="779"/>
      <c r="W1246" s="824"/>
      <c r="X1246" s="314">
        <f t="shared" si="298"/>
        <v>0</v>
      </c>
    </row>
    <row r="1247" spans="2:24" ht="18.75">
      <c r="B1247" s="136"/>
      <c r="C1247" s="142">
        <v>2992</v>
      </c>
      <c r="D1247" s="154" t="s">
        <v>249</v>
      </c>
      <c r="E1247" s="817"/>
      <c r="F1247" s="452"/>
      <c r="G1247" s="246"/>
      <c r="H1247" s="246"/>
      <c r="I1247" s="480">
        <f t="shared" si="302"/>
        <v>0</v>
      </c>
      <c r="J1247" s="244" t="str">
        <f t="shared" si="297"/>
        <v/>
      </c>
      <c r="K1247" s="245"/>
      <c r="L1247" s="426"/>
      <c r="M1247" s="253"/>
      <c r="N1247" s="316">
        <f t="shared" si="303"/>
        <v>0</v>
      </c>
      <c r="O1247" s="427">
        <f t="shared" si="304"/>
        <v>0</v>
      </c>
      <c r="P1247" s="245"/>
      <c r="Q1247" s="775"/>
      <c r="R1247" s="779"/>
      <c r="S1247" s="779"/>
      <c r="T1247" s="779"/>
      <c r="U1247" s="779"/>
      <c r="V1247" s="779"/>
      <c r="W1247" s="824"/>
      <c r="X1247" s="314">
        <f t="shared" si="298"/>
        <v>0</v>
      </c>
    </row>
    <row r="1248" spans="2:24" ht="18.75">
      <c r="B1248" s="799">
        <v>3300</v>
      </c>
      <c r="C1248" s="965" t="s">
        <v>250</v>
      </c>
      <c r="D1248" s="965"/>
      <c r="E1248" s="800"/>
      <c r="F1248" s="801">
        <f>SUM(F1249:F1254)</f>
        <v>0</v>
      </c>
      <c r="G1248" s="802">
        <f>SUM(G1249:G1254)</f>
        <v>0</v>
      </c>
      <c r="H1248" s="802">
        <f>SUM(H1249:H1254)</f>
        <v>0</v>
      </c>
      <c r="I1248" s="802">
        <f>SUM(I1249:I1254)</f>
        <v>0</v>
      </c>
      <c r="J1248" s="244" t="str">
        <f t="shared" si="297"/>
        <v/>
      </c>
      <c r="K1248" s="245"/>
      <c r="L1248" s="777"/>
      <c r="M1248" s="778"/>
      <c r="N1248" s="778"/>
      <c r="O1248" s="825"/>
      <c r="P1248" s="245"/>
      <c r="Q1248" s="777"/>
      <c r="R1248" s="778"/>
      <c r="S1248" s="778"/>
      <c r="T1248" s="778"/>
      <c r="U1248" s="778"/>
      <c r="V1248" s="778"/>
      <c r="W1248" s="825"/>
      <c r="X1248" s="314">
        <f t="shared" si="298"/>
        <v>0</v>
      </c>
    </row>
    <row r="1249" spans="2:24" ht="18.75">
      <c r="B1249" s="143"/>
      <c r="C1249" s="144">
        <v>3301</v>
      </c>
      <c r="D1249" s="463" t="s">
        <v>251</v>
      </c>
      <c r="E1249" s="817"/>
      <c r="F1249" s="452"/>
      <c r="G1249" s="246"/>
      <c r="H1249" s="246"/>
      <c r="I1249" s="480">
        <f t="shared" ref="I1249:I1257" si="305">F1249+G1249+H1249</f>
        <v>0</v>
      </c>
      <c r="J1249" s="244" t="str">
        <f t="shared" si="297"/>
        <v/>
      </c>
      <c r="K1249" s="245"/>
      <c r="L1249" s="775"/>
      <c r="M1249" s="779"/>
      <c r="N1249" s="779"/>
      <c r="O1249" s="824"/>
      <c r="P1249" s="245"/>
      <c r="Q1249" s="775"/>
      <c r="R1249" s="779"/>
      <c r="S1249" s="779"/>
      <c r="T1249" s="779"/>
      <c r="U1249" s="779"/>
      <c r="V1249" s="779"/>
      <c r="W1249" s="824"/>
      <c r="X1249" s="314">
        <f t="shared" si="298"/>
        <v>0</v>
      </c>
    </row>
    <row r="1250" spans="2:24" ht="18.75">
      <c r="B1250" s="143"/>
      <c r="C1250" s="168">
        <v>3302</v>
      </c>
      <c r="D1250" s="464" t="s">
        <v>1099</v>
      </c>
      <c r="E1250" s="817"/>
      <c r="F1250" s="452"/>
      <c r="G1250" s="246"/>
      <c r="H1250" s="246"/>
      <c r="I1250" s="480">
        <f t="shared" si="305"/>
        <v>0</v>
      </c>
      <c r="J1250" s="244" t="str">
        <f t="shared" ref="J1250:J1281" si="306">(IF($E1250&lt;&gt;0,$J$2,IF($I1250&lt;&gt;0,$J$2,"")))</f>
        <v/>
      </c>
      <c r="K1250" s="245"/>
      <c r="L1250" s="775"/>
      <c r="M1250" s="779"/>
      <c r="N1250" s="779"/>
      <c r="O1250" s="824"/>
      <c r="P1250" s="245"/>
      <c r="Q1250" s="775"/>
      <c r="R1250" s="779"/>
      <c r="S1250" s="779"/>
      <c r="T1250" s="779"/>
      <c r="U1250" s="779"/>
      <c r="V1250" s="779"/>
      <c r="W1250" s="824"/>
      <c r="X1250" s="314">
        <f t="shared" ref="X1250:X1281" si="307">T1250-U1250-V1250-W1250</f>
        <v>0</v>
      </c>
    </row>
    <row r="1251" spans="2:24" ht="18.75">
      <c r="B1251" s="143"/>
      <c r="C1251" s="168">
        <v>3303</v>
      </c>
      <c r="D1251" s="464" t="s">
        <v>253</v>
      </c>
      <c r="E1251" s="817"/>
      <c r="F1251" s="452"/>
      <c r="G1251" s="246"/>
      <c r="H1251" s="246"/>
      <c r="I1251" s="480">
        <f t="shared" si="305"/>
        <v>0</v>
      </c>
      <c r="J1251" s="244" t="str">
        <f t="shared" si="306"/>
        <v/>
      </c>
      <c r="K1251" s="245"/>
      <c r="L1251" s="775"/>
      <c r="M1251" s="779"/>
      <c r="N1251" s="779"/>
      <c r="O1251" s="824"/>
      <c r="P1251" s="245"/>
      <c r="Q1251" s="775"/>
      <c r="R1251" s="779"/>
      <c r="S1251" s="779"/>
      <c r="T1251" s="779"/>
      <c r="U1251" s="779"/>
      <c r="V1251" s="779"/>
      <c r="W1251" s="824"/>
      <c r="X1251" s="314">
        <f t="shared" si="307"/>
        <v>0</v>
      </c>
    </row>
    <row r="1252" spans="2:24" ht="18.75">
      <c r="B1252" s="143"/>
      <c r="C1252" s="166">
        <v>3304</v>
      </c>
      <c r="D1252" s="465" t="s">
        <v>254</v>
      </c>
      <c r="E1252" s="817"/>
      <c r="F1252" s="452"/>
      <c r="G1252" s="246"/>
      <c r="H1252" s="246"/>
      <c r="I1252" s="480">
        <f t="shared" si="305"/>
        <v>0</v>
      </c>
      <c r="J1252" s="244" t="str">
        <f t="shared" si="306"/>
        <v/>
      </c>
      <c r="K1252" s="245"/>
      <c r="L1252" s="775"/>
      <c r="M1252" s="779"/>
      <c r="N1252" s="779"/>
      <c r="O1252" s="824"/>
      <c r="P1252" s="245"/>
      <c r="Q1252" s="775"/>
      <c r="R1252" s="779"/>
      <c r="S1252" s="779"/>
      <c r="T1252" s="779"/>
      <c r="U1252" s="779"/>
      <c r="V1252" s="779"/>
      <c r="W1252" s="824"/>
      <c r="X1252" s="314">
        <f t="shared" si="307"/>
        <v>0</v>
      </c>
    </row>
    <row r="1253" spans="2:24" ht="18.75">
      <c r="B1253" s="143"/>
      <c r="C1253" s="142">
        <v>3305</v>
      </c>
      <c r="D1253" s="466" t="s">
        <v>255</v>
      </c>
      <c r="E1253" s="817"/>
      <c r="F1253" s="452"/>
      <c r="G1253" s="246"/>
      <c r="H1253" s="246"/>
      <c r="I1253" s="480">
        <f t="shared" si="305"/>
        <v>0</v>
      </c>
      <c r="J1253" s="244" t="str">
        <f t="shared" si="306"/>
        <v/>
      </c>
      <c r="K1253" s="245"/>
      <c r="L1253" s="775"/>
      <c r="M1253" s="779"/>
      <c r="N1253" s="779"/>
      <c r="O1253" s="824"/>
      <c r="P1253" s="245"/>
      <c r="Q1253" s="775"/>
      <c r="R1253" s="779"/>
      <c r="S1253" s="779"/>
      <c r="T1253" s="779"/>
      <c r="U1253" s="779"/>
      <c r="V1253" s="779"/>
      <c r="W1253" s="824"/>
      <c r="X1253" s="314">
        <f t="shared" si="307"/>
        <v>0</v>
      </c>
    </row>
    <row r="1254" spans="2:24" ht="31.5">
      <c r="B1254" s="143"/>
      <c r="C1254" s="142">
        <v>3306</v>
      </c>
      <c r="D1254" s="466" t="s">
        <v>1739</v>
      </c>
      <c r="E1254" s="817"/>
      <c r="F1254" s="452"/>
      <c r="G1254" s="246"/>
      <c r="H1254" s="246"/>
      <c r="I1254" s="480">
        <f t="shared" si="305"/>
        <v>0</v>
      </c>
      <c r="J1254" s="244" t="str">
        <f t="shared" si="306"/>
        <v/>
      </c>
      <c r="K1254" s="245"/>
      <c r="L1254" s="775"/>
      <c r="M1254" s="779"/>
      <c r="N1254" s="779"/>
      <c r="O1254" s="824"/>
      <c r="P1254" s="245"/>
      <c r="Q1254" s="775"/>
      <c r="R1254" s="779"/>
      <c r="S1254" s="779"/>
      <c r="T1254" s="779"/>
      <c r="U1254" s="779"/>
      <c r="V1254" s="779"/>
      <c r="W1254" s="824"/>
      <c r="X1254" s="314">
        <f t="shared" si="307"/>
        <v>0</v>
      </c>
    </row>
    <row r="1255" spans="2:24" ht="18.75">
      <c r="B1255" s="799">
        <v>3900</v>
      </c>
      <c r="C1255" s="957" t="s">
        <v>256</v>
      </c>
      <c r="D1255" s="978"/>
      <c r="E1255" s="800"/>
      <c r="F1255" s="803"/>
      <c r="G1255" s="804"/>
      <c r="H1255" s="804"/>
      <c r="I1255" s="805">
        <f t="shared" si="305"/>
        <v>0</v>
      </c>
      <c r="J1255" s="244" t="str">
        <f t="shared" si="306"/>
        <v/>
      </c>
      <c r="K1255" s="245"/>
      <c r="L1255" s="431"/>
      <c r="M1255" s="255"/>
      <c r="N1255" s="318">
        <f>I1255</f>
        <v>0</v>
      </c>
      <c r="O1255" s="427">
        <f>L1255+M1255-N1255</f>
        <v>0</v>
      </c>
      <c r="P1255" s="245"/>
      <c r="Q1255" s="431"/>
      <c r="R1255" s="255"/>
      <c r="S1255" s="432">
        <f>+IF(+(L1255+M1255)&gt;=I1255,+M1255,+(+I1255-L1255))</f>
        <v>0</v>
      </c>
      <c r="T1255" s="316">
        <f>Q1255+R1255-S1255</f>
        <v>0</v>
      </c>
      <c r="U1255" s="255"/>
      <c r="V1255" s="255"/>
      <c r="W1255" s="254"/>
      <c r="X1255" s="314">
        <f t="shared" si="307"/>
        <v>0</v>
      </c>
    </row>
    <row r="1256" spans="2:24" ht="18.75">
      <c r="B1256" s="799">
        <v>4000</v>
      </c>
      <c r="C1256" s="979" t="s">
        <v>257</v>
      </c>
      <c r="D1256" s="979"/>
      <c r="E1256" s="800"/>
      <c r="F1256" s="803"/>
      <c r="G1256" s="804"/>
      <c r="H1256" s="804"/>
      <c r="I1256" s="805">
        <f t="shared" si="305"/>
        <v>0</v>
      </c>
      <c r="J1256" s="244" t="str">
        <f t="shared" si="306"/>
        <v/>
      </c>
      <c r="K1256" s="245"/>
      <c r="L1256" s="431"/>
      <c r="M1256" s="255"/>
      <c r="N1256" s="318">
        <f>I1256</f>
        <v>0</v>
      </c>
      <c r="O1256" s="427">
        <f>L1256+M1256-N1256</f>
        <v>0</v>
      </c>
      <c r="P1256" s="245"/>
      <c r="Q1256" s="777"/>
      <c r="R1256" s="778"/>
      <c r="S1256" s="778"/>
      <c r="T1256" s="779"/>
      <c r="U1256" s="778"/>
      <c r="V1256" s="778"/>
      <c r="W1256" s="824"/>
      <c r="X1256" s="314">
        <f t="shared" si="307"/>
        <v>0</v>
      </c>
    </row>
    <row r="1257" spans="2:24" ht="18.75">
      <c r="B1257" s="799">
        <v>4100</v>
      </c>
      <c r="C1257" s="979" t="s">
        <v>258</v>
      </c>
      <c r="D1257" s="979"/>
      <c r="E1257" s="800"/>
      <c r="F1257" s="803"/>
      <c r="G1257" s="804"/>
      <c r="H1257" s="804"/>
      <c r="I1257" s="805">
        <f t="shared" si="305"/>
        <v>0</v>
      </c>
      <c r="J1257" s="244" t="str">
        <f t="shared" si="306"/>
        <v/>
      </c>
      <c r="K1257" s="245"/>
      <c r="L1257" s="777"/>
      <c r="M1257" s="778"/>
      <c r="N1257" s="778"/>
      <c r="O1257" s="825"/>
      <c r="P1257" s="245"/>
      <c r="Q1257" s="777"/>
      <c r="R1257" s="778"/>
      <c r="S1257" s="778"/>
      <c r="T1257" s="778"/>
      <c r="U1257" s="778"/>
      <c r="V1257" s="778"/>
      <c r="W1257" s="825"/>
      <c r="X1257" s="314">
        <f t="shared" si="307"/>
        <v>0</v>
      </c>
    </row>
    <row r="1258" spans="2:24" ht="18.75">
      <c r="B1258" s="799">
        <v>4200</v>
      </c>
      <c r="C1258" s="965" t="s">
        <v>259</v>
      </c>
      <c r="D1258" s="966"/>
      <c r="E1258" s="800"/>
      <c r="F1258" s="801">
        <f>SUM(F1259:F1264)</f>
        <v>0</v>
      </c>
      <c r="G1258" s="802">
        <f>SUM(G1259:G1264)</f>
        <v>0</v>
      </c>
      <c r="H1258" s="802">
        <f>SUM(H1259:H1264)</f>
        <v>0</v>
      </c>
      <c r="I1258" s="802">
        <f>SUM(I1259:I1264)</f>
        <v>0</v>
      </c>
      <c r="J1258" s="244" t="str">
        <f t="shared" si="306"/>
        <v/>
      </c>
      <c r="K1258" s="245"/>
      <c r="L1258" s="317">
        <f>SUM(L1259:L1264)</f>
        <v>0</v>
      </c>
      <c r="M1258" s="318">
        <f>SUM(M1259:M1264)</f>
        <v>0</v>
      </c>
      <c r="N1258" s="428">
        <f>SUM(N1259:N1264)</f>
        <v>0</v>
      </c>
      <c r="O1258" s="429">
        <f>SUM(O1259:O1264)</f>
        <v>0</v>
      </c>
      <c r="P1258" s="245"/>
      <c r="Q1258" s="317">
        <f t="shared" ref="Q1258:W1258" si="308">SUM(Q1259:Q1264)</f>
        <v>0</v>
      </c>
      <c r="R1258" s="318">
        <f t="shared" si="308"/>
        <v>0</v>
      </c>
      <c r="S1258" s="318">
        <f t="shared" si="308"/>
        <v>0</v>
      </c>
      <c r="T1258" s="318">
        <f t="shared" si="308"/>
        <v>0</v>
      </c>
      <c r="U1258" s="318">
        <f t="shared" si="308"/>
        <v>0</v>
      </c>
      <c r="V1258" s="318">
        <f t="shared" si="308"/>
        <v>0</v>
      </c>
      <c r="W1258" s="429">
        <f t="shared" si="308"/>
        <v>0</v>
      </c>
      <c r="X1258" s="314">
        <f t="shared" si="307"/>
        <v>0</v>
      </c>
    </row>
    <row r="1259" spans="2:24" ht="18.75">
      <c r="B1259" s="173"/>
      <c r="C1259" s="144">
        <v>4201</v>
      </c>
      <c r="D1259" s="138" t="s">
        <v>260</v>
      </c>
      <c r="E1259" s="817"/>
      <c r="F1259" s="452"/>
      <c r="G1259" s="246"/>
      <c r="H1259" s="246"/>
      <c r="I1259" s="480">
        <f t="shared" ref="I1259:I1264" si="309">F1259+G1259+H1259</f>
        <v>0</v>
      </c>
      <c r="J1259" s="244" t="str">
        <f t="shared" si="306"/>
        <v/>
      </c>
      <c r="K1259" s="245"/>
      <c r="L1259" s="426"/>
      <c r="M1259" s="253"/>
      <c r="N1259" s="316">
        <f t="shared" ref="N1259:N1264" si="310">I1259</f>
        <v>0</v>
      </c>
      <c r="O1259" s="427">
        <f t="shared" ref="O1259:O1264" si="311">L1259+M1259-N1259</f>
        <v>0</v>
      </c>
      <c r="P1259" s="245"/>
      <c r="Q1259" s="426"/>
      <c r="R1259" s="253"/>
      <c r="S1259" s="432">
        <f t="shared" ref="S1259:S1264" si="312">+IF(+(L1259+M1259)&gt;=I1259,+M1259,+(+I1259-L1259))</f>
        <v>0</v>
      </c>
      <c r="T1259" s="316">
        <f t="shared" ref="T1259:T1264" si="313">Q1259+R1259-S1259</f>
        <v>0</v>
      </c>
      <c r="U1259" s="253"/>
      <c r="V1259" s="253"/>
      <c r="W1259" s="254"/>
      <c r="X1259" s="314">
        <f t="shared" si="307"/>
        <v>0</v>
      </c>
    </row>
    <row r="1260" spans="2:24" ht="18.75">
      <c r="B1260" s="173"/>
      <c r="C1260" s="137">
        <v>4202</v>
      </c>
      <c r="D1260" s="139" t="s">
        <v>261</v>
      </c>
      <c r="E1260" s="817"/>
      <c r="F1260" s="452"/>
      <c r="G1260" s="246"/>
      <c r="H1260" s="246"/>
      <c r="I1260" s="480">
        <f t="shared" si="309"/>
        <v>0</v>
      </c>
      <c r="J1260" s="244" t="str">
        <f t="shared" si="306"/>
        <v/>
      </c>
      <c r="K1260" s="245"/>
      <c r="L1260" s="426"/>
      <c r="M1260" s="253"/>
      <c r="N1260" s="316">
        <f t="shared" si="310"/>
        <v>0</v>
      </c>
      <c r="O1260" s="427">
        <f t="shared" si="311"/>
        <v>0</v>
      </c>
      <c r="P1260" s="245"/>
      <c r="Q1260" s="426"/>
      <c r="R1260" s="253"/>
      <c r="S1260" s="432">
        <f t="shared" si="312"/>
        <v>0</v>
      </c>
      <c r="T1260" s="316">
        <f t="shared" si="313"/>
        <v>0</v>
      </c>
      <c r="U1260" s="253"/>
      <c r="V1260" s="253"/>
      <c r="W1260" s="254"/>
      <c r="X1260" s="314">
        <f t="shared" si="307"/>
        <v>0</v>
      </c>
    </row>
    <row r="1261" spans="2:24" ht="18.75">
      <c r="B1261" s="173"/>
      <c r="C1261" s="137">
        <v>4214</v>
      </c>
      <c r="D1261" s="139" t="s">
        <v>262</v>
      </c>
      <c r="E1261" s="817"/>
      <c r="F1261" s="452"/>
      <c r="G1261" s="246"/>
      <c r="H1261" s="246"/>
      <c r="I1261" s="480">
        <f t="shared" si="309"/>
        <v>0</v>
      </c>
      <c r="J1261" s="244" t="str">
        <f t="shared" si="306"/>
        <v/>
      </c>
      <c r="K1261" s="245"/>
      <c r="L1261" s="426"/>
      <c r="M1261" s="253"/>
      <c r="N1261" s="316">
        <f t="shared" si="310"/>
        <v>0</v>
      </c>
      <c r="O1261" s="427">
        <f t="shared" si="311"/>
        <v>0</v>
      </c>
      <c r="P1261" s="245"/>
      <c r="Q1261" s="426"/>
      <c r="R1261" s="253"/>
      <c r="S1261" s="432">
        <f t="shared" si="312"/>
        <v>0</v>
      </c>
      <c r="T1261" s="316">
        <f t="shared" si="313"/>
        <v>0</v>
      </c>
      <c r="U1261" s="253"/>
      <c r="V1261" s="253"/>
      <c r="W1261" s="254"/>
      <c r="X1261" s="314">
        <f t="shared" si="307"/>
        <v>0</v>
      </c>
    </row>
    <row r="1262" spans="2:24" ht="18.75">
      <c r="B1262" s="173"/>
      <c r="C1262" s="137">
        <v>4217</v>
      </c>
      <c r="D1262" s="139" t="s">
        <v>263</v>
      </c>
      <c r="E1262" s="817"/>
      <c r="F1262" s="452"/>
      <c r="G1262" s="246"/>
      <c r="H1262" s="246"/>
      <c r="I1262" s="480">
        <f t="shared" si="309"/>
        <v>0</v>
      </c>
      <c r="J1262" s="244" t="str">
        <f t="shared" si="306"/>
        <v/>
      </c>
      <c r="K1262" s="245"/>
      <c r="L1262" s="426"/>
      <c r="M1262" s="253"/>
      <c r="N1262" s="316">
        <f t="shared" si="310"/>
        <v>0</v>
      </c>
      <c r="O1262" s="427">
        <f t="shared" si="311"/>
        <v>0</v>
      </c>
      <c r="P1262" s="245"/>
      <c r="Q1262" s="426"/>
      <c r="R1262" s="253"/>
      <c r="S1262" s="432">
        <f t="shared" si="312"/>
        <v>0</v>
      </c>
      <c r="T1262" s="316">
        <f t="shared" si="313"/>
        <v>0</v>
      </c>
      <c r="U1262" s="253"/>
      <c r="V1262" s="253"/>
      <c r="W1262" s="254"/>
      <c r="X1262" s="314">
        <f t="shared" si="307"/>
        <v>0</v>
      </c>
    </row>
    <row r="1263" spans="2:24" ht="18.75">
      <c r="B1263" s="173"/>
      <c r="C1263" s="137">
        <v>4218</v>
      </c>
      <c r="D1263" s="145" t="s">
        <v>264</v>
      </c>
      <c r="E1263" s="817"/>
      <c r="F1263" s="452"/>
      <c r="G1263" s="246"/>
      <c r="H1263" s="246"/>
      <c r="I1263" s="480">
        <f t="shared" si="309"/>
        <v>0</v>
      </c>
      <c r="J1263" s="244" t="str">
        <f t="shared" si="306"/>
        <v/>
      </c>
      <c r="K1263" s="245"/>
      <c r="L1263" s="426"/>
      <c r="M1263" s="253"/>
      <c r="N1263" s="316">
        <f t="shared" si="310"/>
        <v>0</v>
      </c>
      <c r="O1263" s="427">
        <f t="shared" si="311"/>
        <v>0</v>
      </c>
      <c r="P1263" s="245"/>
      <c r="Q1263" s="426"/>
      <c r="R1263" s="253"/>
      <c r="S1263" s="432">
        <f t="shared" si="312"/>
        <v>0</v>
      </c>
      <c r="T1263" s="316">
        <f t="shared" si="313"/>
        <v>0</v>
      </c>
      <c r="U1263" s="253"/>
      <c r="V1263" s="253"/>
      <c r="W1263" s="254"/>
      <c r="X1263" s="314">
        <f t="shared" si="307"/>
        <v>0</v>
      </c>
    </row>
    <row r="1264" spans="2:24" ht="18.75">
      <c r="B1264" s="173"/>
      <c r="C1264" s="137">
        <v>4219</v>
      </c>
      <c r="D1264" s="156" t="s">
        <v>265</v>
      </c>
      <c r="E1264" s="817"/>
      <c r="F1264" s="452"/>
      <c r="G1264" s="246"/>
      <c r="H1264" s="246"/>
      <c r="I1264" s="480">
        <f t="shared" si="309"/>
        <v>0</v>
      </c>
      <c r="J1264" s="244" t="str">
        <f t="shared" si="306"/>
        <v/>
      </c>
      <c r="K1264" s="245"/>
      <c r="L1264" s="426"/>
      <c r="M1264" s="253"/>
      <c r="N1264" s="316">
        <f t="shared" si="310"/>
        <v>0</v>
      </c>
      <c r="O1264" s="427">
        <f t="shared" si="311"/>
        <v>0</v>
      </c>
      <c r="P1264" s="245"/>
      <c r="Q1264" s="426"/>
      <c r="R1264" s="253"/>
      <c r="S1264" s="432">
        <f t="shared" si="312"/>
        <v>0</v>
      </c>
      <c r="T1264" s="316">
        <f t="shared" si="313"/>
        <v>0</v>
      </c>
      <c r="U1264" s="253"/>
      <c r="V1264" s="253"/>
      <c r="W1264" s="254"/>
      <c r="X1264" s="314">
        <f t="shared" si="307"/>
        <v>0</v>
      </c>
    </row>
    <row r="1265" spans="2:24" ht="18.75">
      <c r="B1265" s="799">
        <v>4300</v>
      </c>
      <c r="C1265" s="955" t="s">
        <v>1740</v>
      </c>
      <c r="D1265" s="955"/>
      <c r="E1265" s="800"/>
      <c r="F1265" s="801">
        <f>SUM(F1266:F1268)</f>
        <v>0</v>
      </c>
      <c r="G1265" s="802">
        <f>SUM(G1266:G1268)</f>
        <v>0</v>
      </c>
      <c r="H1265" s="802">
        <f>SUM(H1266:H1268)</f>
        <v>0</v>
      </c>
      <c r="I1265" s="802">
        <f>SUM(I1266:I1268)</f>
        <v>0</v>
      </c>
      <c r="J1265" s="244" t="str">
        <f t="shared" si="306"/>
        <v/>
      </c>
      <c r="K1265" s="245"/>
      <c r="L1265" s="317">
        <f>SUM(L1266:L1268)</f>
        <v>0</v>
      </c>
      <c r="M1265" s="318">
        <f>SUM(M1266:M1268)</f>
        <v>0</v>
      </c>
      <c r="N1265" s="428">
        <f>SUM(N1266:N1268)</f>
        <v>0</v>
      </c>
      <c r="O1265" s="429">
        <f>SUM(O1266:O1268)</f>
        <v>0</v>
      </c>
      <c r="P1265" s="245"/>
      <c r="Q1265" s="317">
        <f t="shared" ref="Q1265:W1265" si="314">SUM(Q1266:Q1268)</f>
        <v>0</v>
      </c>
      <c r="R1265" s="318">
        <f t="shared" si="314"/>
        <v>0</v>
      </c>
      <c r="S1265" s="318">
        <f t="shared" si="314"/>
        <v>0</v>
      </c>
      <c r="T1265" s="318">
        <f t="shared" si="314"/>
        <v>0</v>
      </c>
      <c r="U1265" s="318">
        <f t="shared" si="314"/>
        <v>0</v>
      </c>
      <c r="V1265" s="318">
        <f t="shared" si="314"/>
        <v>0</v>
      </c>
      <c r="W1265" s="429">
        <f t="shared" si="314"/>
        <v>0</v>
      </c>
      <c r="X1265" s="314">
        <f t="shared" si="307"/>
        <v>0</v>
      </c>
    </row>
    <row r="1266" spans="2:24" ht="18.75">
      <c r="B1266" s="173"/>
      <c r="C1266" s="144">
        <v>4301</v>
      </c>
      <c r="D1266" s="163" t="s">
        <v>266</v>
      </c>
      <c r="E1266" s="817"/>
      <c r="F1266" s="452"/>
      <c r="G1266" s="246"/>
      <c r="H1266" s="246"/>
      <c r="I1266" s="480">
        <f t="shared" ref="I1266:I1271" si="315">F1266+G1266+H1266</f>
        <v>0</v>
      </c>
      <c r="J1266" s="244" t="str">
        <f t="shared" si="306"/>
        <v/>
      </c>
      <c r="K1266" s="245"/>
      <c r="L1266" s="426"/>
      <c r="M1266" s="253"/>
      <c r="N1266" s="316">
        <f t="shared" ref="N1266:N1271" si="316">I1266</f>
        <v>0</v>
      </c>
      <c r="O1266" s="427">
        <f t="shared" ref="O1266:O1271" si="317">L1266+M1266-N1266</f>
        <v>0</v>
      </c>
      <c r="P1266" s="245"/>
      <c r="Q1266" s="426"/>
      <c r="R1266" s="253"/>
      <c r="S1266" s="432">
        <f t="shared" ref="S1266:S1271" si="318">+IF(+(L1266+M1266)&gt;=I1266,+M1266,+(+I1266-L1266))</f>
        <v>0</v>
      </c>
      <c r="T1266" s="316">
        <f t="shared" ref="T1266:T1271" si="319">Q1266+R1266-S1266</f>
        <v>0</v>
      </c>
      <c r="U1266" s="253"/>
      <c r="V1266" s="253"/>
      <c r="W1266" s="254"/>
      <c r="X1266" s="314">
        <f t="shared" si="307"/>
        <v>0</v>
      </c>
    </row>
    <row r="1267" spans="2:24" ht="18.75">
      <c r="B1267" s="173"/>
      <c r="C1267" s="137">
        <v>4302</v>
      </c>
      <c r="D1267" s="139" t="s">
        <v>1100</v>
      </c>
      <c r="E1267" s="817"/>
      <c r="F1267" s="452"/>
      <c r="G1267" s="246"/>
      <c r="H1267" s="246"/>
      <c r="I1267" s="480">
        <f t="shared" si="315"/>
        <v>0</v>
      </c>
      <c r="J1267" s="244" t="str">
        <f t="shared" si="306"/>
        <v/>
      </c>
      <c r="K1267" s="245"/>
      <c r="L1267" s="426"/>
      <c r="M1267" s="253"/>
      <c r="N1267" s="316">
        <f t="shared" si="316"/>
        <v>0</v>
      </c>
      <c r="O1267" s="427">
        <f t="shared" si="317"/>
        <v>0</v>
      </c>
      <c r="P1267" s="245"/>
      <c r="Q1267" s="426"/>
      <c r="R1267" s="253"/>
      <c r="S1267" s="432">
        <f t="shared" si="318"/>
        <v>0</v>
      </c>
      <c r="T1267" s="316">
        <f t="shared" si="319"/>
        <v>0</v>
      </c>
      <c r="U1267" s="253"/>
      <c r="V1267" s="253"/>
      <c r="W1267" s="254"/>
      <c r="X1267" s="314">
        <f t="shared" si="307"/>
        <v>0</v>
      </c>
    </row>
    <row r="1268" spans="2:24" ht="18.75">
      <c r="B1268" s="173"/>
      <c r="C1268" s="142">
        <v>4309</v>
      </c>
      <c r="D1268" s="148" t="s">
        <v>268</v>
      </c>
      <c r="E1268" s="817"/>
      <c r="F1268" s="452"/>
      <c r="G1268" s="246"/>
      <c r="H1268" s="246"/>
      <c r="I1268" s="480">
        <f t="shared" si="315"/>
        <v>0</v>
      </c>
      <c r="J1268" s="244" t="str">
        <f t="shared" si="306"/>
        <v/>
      </c>
      <c r="K1268" s="245"/>
      <c r="L1268" s="426"/>
      <c r="M1268" s="253"/>
      <c r="N1268" s="316">
        <f t="shared" si="316"/>
        <v>0</v>
      </c>
      <c r="O1268" s="427">
        <f t="shared" si="317"/>
        <v>0</v>
      </c>
      <c r="P1268" s="245"/>
      <c r="Q1268" s="426"/>
      <c r="R1268" s="253"/>
      <c r="S1268" s="432">
        <f t="shared" si="318"/>
        <v>0</v>
      </c>
      <c r="T1268" s="316">
        <f t="shared" si="319"/>
        <v>0</v>
      </c>
      <c r="U1268" s="253"/>
      <c r="V1268" s="253"/>
      <c r="W1268" s="254"/>
      <c r="X1268" s="314">
        <f t="shared" si="307"/>
        <v>0</v>
      </c>
    </row>
    <row r="1269" spans="2:24" ht="18.75">
      <c r="B1269" s="799">
        <v>4400</v>
      </c>
      <c r="C1269" s="957" t="s">
        <v>1741</v>
      </c>
      <c r="D1269" s="957"/>
      <c r="E1269" s="800"/>
      <c r="F1269" s="803"/>
      <c r="G1269" s="804"/>
      <c r="H1269" s="804"/>
      <c r="I1269" s="805">
        <f t="shared" si="315"/>
        <v>0</v>
      </c>
      <c r="J1269" s="244" t="str">
        <f t="shared" si="306"/>
        <v/>
      </c>
      <c r="K1269" s="245"/>
      <c r="L1269" s="431"/>
      <c r="M1269" s="255"/>
      <c r="N1269" s="318">
        <f t="shared" si="316"/>
        <v>0</v>
      </c>
      <c r="O1269" s="427">
        <f t="shared" si="317"/>
        <v>0</v>
      </c>
      <c r="P1269" s="245"/>
      <c r="Q1269" s="431"/>
      <c r="R1269" s="255"/>
      <c r="S1269" s="432">
        <f t="shared" si="318"/>
        <v>0</v>
      </c>
      <c r="T1269" s="316">
        <f t="shared" si="319"/>
        <v>0</v>
      </c>
      <c r="U1269" s="255"/>
      <c r="V1269" s="255"/>
      <c r="W1269" s="254"/>
      <c r="X1269" s="314">
        <f t="shared" si="307"/>
        <v>0</v>
      </c>
    </row>
    <row r="1270" spans="2:24" ht="18.75">
      <c r="B1270" s="799">
        <v>4500</v>
      </c>
      <c r="C1270" s="979" t="s">
        <v>1742</v>
      </c>
      <c r="D1270" s="979"/>
      <c r="E1270" s="800"/>
      <c r="F1270" s="803"/>
      <c r="G1270" s="804"/>
      <c r="H1270" s="804"/>
      <c r="I1270" s="805">
        <f t="shared" si="315"/>
        <v>0</v>
      </c>
      <c r="J1270" s="244" t="str">
        <f t="shared" si="306"/>
        <v/>
      </c>
      <c r="K1270" s="245"/>
      <c r="L1270" s="431"/>
      <c r="M1270" s="255"/>
      <c r="N1270" s="318">
        <f t="shared" si="316"/>
        <v>0</v>
      </c>
      <c r="O1270" s="427">
        <f t="shared" si="317"/>
        <v>0</v>
      </c>
      <c r="P1270" s="245"/>
      <c r="Q1270" s="431"/>
      <c r="R1270" s="255"/>
      <c r="S1270" s="432">
        <f t="shared" si="318"/>
        <v>0</v>
      </c>
      <c r="T1270" s="316">
        <f t="shared" si="319"/>
        <v>0</v>
      </c>
      <c r="U1270" s="255"/>
      <c r="V1270" s="255"/>
      <c r="W1270" s="254"/>
      <c r="X1270" s="314">
        <f t="shared" si="307"/>
        <v>0</v>
      </c>
    </row>
    <row r="1271" spans="2:24" ht="18.75">
      <c r="B1271" s="799">
        <v>4600</v>
      </c>
      <c r="C1271" s="974" t="s">
        <v>269</v>
      </c>
      <c r="D1271" s="980"/>
      <c r="E1271" s="800"/>
      <c r="F1271" s="803"/>
      <c r="G1271" s="804"/>
      <c r="H1271" s="804"/>
      <c r="I1271" s="805">
        <f t="shared" si="315"/>
        <v>0</v>
      </c>
      <c r="J1271" s="244" t="str">
        <f t="shared" si="306"/>
        <v/>
      </c>
      <c r="K1271" s="245"/>
      <c r="L1271" s="431"/>
      <c r="M1271" s="255"/>
      <c r="N1271" s="318">
        <f t="shared" si="316"/>
        <v>0</v>
      </c>
      <c r="O1271" s="427">
        <f t="shared" si="317"/>
        <v>0</v>
      </c>
      <c r="P1271" s="245"/>
      <c r="Q1271" s="431"/>
      <c r="R1271" s="255"/>
      <c r="S1271" s="432">
        <f t="shared" si="318"/>
        <v>0</v>
      </c>
      <c r="T1271" s="316">
        <f t="shared" si="319"/>
        <v>0</v>
      </c>
      <c r="U1271" s="255"/>
      <c r="V1271" s="255"/>
      <c r="W1271" s="254"/>
      <c r="X1271" s="314">
        <f t="shared" si="307"/>
        <v>0</v>
      </c>
    </row>
    <row r="1272" spans="2:24" ht="18.75">
      <c r="B1272" s="799">
        <v>4900</v>
      </c>
      <c r="C1272" s="965" t="s">
        <v>300</v>
      </c>
      <c r="D1272" s="965"/>
      <c r="E1272" s="800"/>
      <c r="F1272" s="801">
        <f>+F1273+F1274</f>
        <v>0</v>
      </c>
      <c r="G1272" s="802">
        <f>+G1273+G1274</f>
        <v>0</v>
      </c>
      <c r="H1272" s="802">
        <f>+H1273+H1274</f>
        <v>0</v>
      </c>
      <c r="I1272" s="802">
        <f>+I1273+I1274</f>
        <v>0</v>
      </c>
      <c r="J1272" s="244" t="str">
        <f t="shared" si="306"/>
        <v/>
      </c>
      <c r="K1272" s="245"/>
      <c r="L1272" s="777"/>
      <c r="M1272" s="778"/>
      <c r="N1272" s="778"/>
      <c r="O1272" s="825"/>
      <c r="P1272" s="245"/>
      <c r="Q1272" s="777"/>
      <c r="R1272" s="778"/>
      <c r="S1272" s="778"/>
      <c r="T1272" s="778"/>
      <c r="U1272" s="778"/>
      <c r="V1272" s="778"/>
      <c r="W1272" s="825"/>
      <c r="X1272" s="314">
        <f t="shared" si="307"/>
        <v>0</v>
      </c>
    </row>
    <row r="1273" spans="2:24" ht="18.75">
      <c r="B1273" s="173"/>
      <c r="C1273" s="144">
        <v>4901</v>
      </c>
      <c r="D1273" s="174" t="s">
        <v>301</v>
      </c>
      <c r="E1273" s="817"/>
      <c r="F1273" s="452"/>
      <c r="G1273" s="246"/>
      <c r="H1273" s="246"/>
      <c r="I1273" s="480">
        <f>F1273+G1273+H1273</f>
        <v>0</v>
      </c>
      <c r="J1273" s="244" t="str">
        <f t="shared" si="306"/>
        <v/>
      </c>
      <c r="K1273" s="245"/>
      <c r="L1273" s="775"/>
      <c r="M1273" s="779"/>
      <c r="N1273" s="779"/>
      <c r="O1273" s="824"/>
      <c r="P1273" s="245"/>
      <c r="Q1273" s="775"/>
      <c r="R1273" s="779"/>
      <c r="S1273" s="779"/>
      <c r="T1273" s="779"/>
      <c r="U1273" s="779"/>
      <c r="V1273" s="779"/>
      <c r="W1273" s="824"/>
      <c r="X1273" s="314">
        <f t="shared" si="307"/>
        <v>0</v>
      </c>
    </row>
    <row r="1274" spans="2:24" ht="18.75">
      <c r="B1274" s="173"/>
      <c r="C1274" s="142">
        <v>4902</v>
      </c>
      <c r="D1274" s="148" t="s">
        <v>302</v>
      </c>
      <c r="E1274" s="817"/>
      <c r="F1274" s="452"/>
      <c r="G1274" s="246"/>
      <c r="H1274" s="246"/>
      <c r="I1274" s="480">
        <f>F1274+G1274+H1274</f>
        <v>0</v>
      </c>
      <c r="J1274" s="244" t="str">
        <f t="shared" si="306"/>
        <v/>
      </c>
      <c r="K1274" s="245"/>
      <c r="L1274" s="775"/>
      <c r="M1274" s="779"/>
      <c r="N1274" s="779"/>
      <c r="O1274" s="824"/>
      <c r="P1274" s="245"/>
      <c r="Q1274" s="775"/>
      <c r="R1274" s="779"/>
      <c r="S1274" s="779"/>
      <c r="T1274" s="779"/>
      <c r="U1274" s="779"/>
      <c r="V1274" s="779"/>
      <c r="W1274" s="824"/>
      <c r="X1274" s="314">
        <f t="shared" si="307"/>
        <v>0</v>
      </c>
    </row>
    <row r="1275" spans="2:24" ht="18.75">
      <c r="B1275" s="806">
        <v>5100</v>
      </c>
      <c r="C1275" s="962" t="s">
        <v>270</v>
      </c>
      <c r="D1275" s="962"/>
      <c r="E1275" s="807"/>
      <c r="F1275" s="808"/>
      <c r="G1275" s="809"/>
      <c r="H1275" s="809"/>
      <c r="I1275" s="805">
        <f>F1275+G1275+H1275</f>
        <v>0</v>
      </c>
      <c r="J1275" s="244" t="str">
        <f t="shared" si="306"/>
        <v/>
      </c>
      <c r="K1275" s="245"/>
      <c r="L1275" s="433"/>
      <c r="M1275" s="434"/>
      <c r="N1275" s="328">
        <f>I1275</f>
        <v>0</v>
      </c>
      <c r="O1275" s="427">
        <f>L1275+M1275-N1275</f>
        <v>0</v>
      </c>
      <c r="P1275" s="245"/>
      <c r="Q1275" s="433"/>
      <c r="R1275" s="434"/>
      <c r="S1275" s="432">
        <f>+IF(+(L1275+M1275)&gt;=I1275,+M1275,+(+I1275-L1275))</f>
        <v>0</v>
      </c>
      <c r="T1275" s="316">
        <f>Q1275+R1275-S1275</f>
        <v>0</v>
      </c>
      <c r="U1275" s="434"/>
      <c r="V1275" s="434"/>
      <c r="W1275" s="254"/>
      <c r="X1275" s="314">
        <f t="shared" si="307"/>
        <v>0</v>
      </c>
    </row>
    <row r="1276" spans="2:24" ht="18.75">
      <c r="B1276" s="806">
        <v>5200</v>
      </c>
      <c r="C1276" s="977" t="s">
        <v>271</v>
      </c>
      <c r="D1276" s="977"/>
      <c r="E1276" s="807"/>
      <c r="F1276" s="810">
        <f>SUM(F1277:F1283)</f>
        <v>0</v>
      </c>
      <c r="G1276" s="811">
        <f>SUM(G1277:G1283)</f>
        <v>0</v>
      </c>
      <c r="H1276" s="811">
        <f>SUM(H1277:H1283)</f>
        <v>0</v>
      </c>
      <c r="I1276" s="811">
        <f>SUM(I1277:I1283)</f>
        <v>0</v>
      </c>
      <c r="J1276" s="244" t="str">
        <f t="shared" si="306"/>
        <v/>
      </c>
      <c r="K1276" s="245"/>
      <c r="L1276" s="327">
        <f>SUM(L1277:L1283)</f>
        <v>0</v>
      </c>
      <c r="M1276" s="328">
        <f>SUM(M1277:M1283)</f>
        <v>0</v>
      </c>
      <c r="N1276" s="435">
        <f>SUM(N1277:N1283)</f>
        <v>0</v>
      </c>
      <c r="O1276" s="436">
        <f>SUM(O1277:O1283)</f>
        <v>0</v>
      </c>
      <c r="P1276" s="245"/>
      <c r="Q1276" s="327">
        <f t="shared" ref="Q1276:W1276" si="320">SUM(Q1277:Q1283)</f>
        <v>0</v>
      </c>
      <c r="R1276" s="328">
        <f t="shared" si="320"/>
        <v>0</v>
      </c>
      <c r="S1276" s="328">
        <f t="shared" si="320"/>
        <v>0</v>
      </c>
      <c r="T1276" s="328">
        <f t="shared" si="320"/>
        <v>0</v>
      </c>
      <c r="U1276" s="328">
        <f t="shared" si="320"/>
        <v>0</v>
      </c>
      <c r="V1276" s="328">
        <f t="shared" si="320"/>
        <v>0</v>
      </c>
      <c r="W1276" s="436">
        <f t="shared" si="320"/>
        <v>0</v>
      </c>
      <c r="X1276" s="314">
        <f t="shared" si="307"/>
        <v>0</v>
      </c>
    </row>
    <row r="1277" spans="2:24" ht="18.75">
      <c r="B1277" s="175"/>
      <c r="C1277" s="176">
        <v>5201</v>
      </c>
      <c r="D1277" s="177" t="s">
        <v>272</v>
      </c>
      <c r="E1277" s="818"/>
      <c r="F1277" s="477"/>
      <c r="G1277" s="437"/>
      <c r="H1277" s="437"/>
      <c r="I1277" s="480">
        <f t="shared" ref="I1277:I1283" si="321">F1277+G1277+H1277</f>
        <v>0</v>
      </c>
      <c r="J1277" s="244" t="str">
        <f t="shared" si="306"/>
        <v/>
      </c>
      <c r="K1277" s="245"/>
      <c r="L1277" s="438"/>
      <c r="M1277" s="439"/>
      <c r="N1277" s="331">
        <f t="shared" ref="N1277:N1283" si="322">I1277</f>
        <v>0</v>
      </c>
      <c r="O1277" s="427">
        <f t="shared" ref="O1277:O1283" si="323">L1277+M1277-N1277</f>
        <v>0</v>
      </c>
      <c r="P1277" s="245"/>
      <c r="Q1277" s="438"/>
      <c r="R1277" s="439"/>
      <c r="S1277" s="432">
        <f t="shared" ref="S1277:S1283" si="324">+IF(+(L1277+M1277)&gt;=I1277,+M1277,+(+I1277-L1277))</f>
        <v>0</v>
      </c>
      <c r="T1277" s="316">
        <f t="shared" ref="T1277:T1283" si="325">Q1277+R1277-S1277</f>
        <v>0</v>
      </c>
      <c r="U1277" s="439"/>
      <c r="V1277" s="439"/>
      <c r="W1277" s="254"/>
      <c r="X1277" s="314">
        <f t="shared" si="307"/>
        <v>0</v>
      </c>
    </row>
    <row r="1278" spans="2:24" ht="18.75">
      <c r="B1278" s="175"/>
      <c r="C1278" s="178">
        <v>5202</v>
      </c>
      <c r="D1278" s="179" t="s">
        <v>273</v>
      </c>
      <c r="E1278" s="818"/>
      <c r="F1278" s="477"/>
      <c r="G1278" s="437"/>
      <c r="H1278" s="437"/>
      <c r="I1278" s="480">
        <f t="shared" si="321"/>
        <v>0</v>
      </c>
      <c r="J1278" s="244" t="str">
        <f t="shared" si="306"/>
        <v/>
      </c>
      <c r="K1278" s="245"/>
      <c r="L1278" s="438"/>
      <c r="M1278" s="439"/>
      <c r="N1278" s="331">
        <f t="shared" si="322"/>
        <v>0</v>
      </c>
      <c r="O1278" s="427">
        <f t="shared" si="323"/>
        <v>0</v>
      </c>
      <c r="P1278" s="245"/>
      <c r="Q1278" s="438"/>
      <c r="R1278" s="439"/>
      <c r="S1278" s="432">
        <f t="shared" si="324"/>
        <v>0</v>
      </c>
      <c r="T1278" s="316">
        <f t="shared" si="325"/>
        <v>0</v>
      </c>
      <c r="U1278" s="439"/>
      <c r="V1278" s="439"/>
      <c r="W1278" s="254"/>
      <c r="X1278" s="314">
        <f t="shared" si="307"/>
        <v>0</v>
      </c>
    </row>
    <row r="1279" spans="2:24" ht="18.75">
      <c r="B1279" s="175"/>
      <c r="C1279" s="178">
        <v>5203</v>
      </c>
      <c r="D1279" s="179" t="s">
        <v>956</v>
      </c>
      <c r="E1279" s="818"/>
      <c r="F1279" s="477"/>
      <c r="G1279" s="437"/>
      <c r="H1279" s="437"/>
      <c r="I1279" s="480">
        <f t="shared" si="321"/>
        <v>0</v>
      </c>
      <c r="J1279" s="244" t="str">
        <f t="shared" si="306"/>
        <v/>
      </c>
      <c r="K1279" s="245"/>
      <c r="L1279" s="438"/>
      <c r="M1279" s="439"/>
      <c r="N1279" s="331">
        <f t="shared" si="322"/>
        <v>0</v>
      </c>
      <c r="O1279" s="427">
        <f t="shared" si="323"/>
        <v>0</v>
      </c>
      <c r="P1279" s="245"/>
      <c r="Q1279" s="438"/>
      <c r="R1279" s="439"/>
      <c r="S1279" s="432">
        <f t="shared" si="324"/>
        <v>0</v>
      </c>
      <c r="T1279" s="316">
        <f t="shared" si="325"/>
        <v>0</v>
      </c>
      <c r="U1279" s="439"/>
      <c r="V1279" s="439"/>
      <c r="W1279" s="254"/>
      <c r="X1279" s="314">
        <f t="shared" si="307"/>
        <v>0</v>
      </c>
    </row>
    <row r="1280" spans="2:24" ht="18.75">
      <c r="B1280" s="175"/>
      <c r="C1280" s="178">
        <v>5204</v>
      </c>
      <c r="D1280" s="179" t="s">
        <v>957</v>
      </c>
      <c r="E1280" s="818"/>
      <c r="F1280" s="477"/>
      <c r="G1280" s="437"/>
      <c r="H1280" s="437"/>
      <c r="I1280" s="480">
        <f t="shared" si="321"/>
        <v>0</v>
      </c>
      <c r="J1280" s="244" t="str">
        <f t="shared" si="306"/>
        <v/>
      </c>
      <c r="K1280" s="245"/>
      <c r="L1280" s="438"/>
      <c r="M1280" s="439"/>
      <c r="N1280" s="331">
        <f t="shared" si="322"/>
        <v>0</v>
      </c>
      <c r="O1280" s="427">
        <f t="shared" si="323"/>
        <v>0</v>
      </c>
      <c r="P1280" s="245"/>
      <c r="Q1280" s="438"/>
      <c r="R1280" s="439"/>
      <c r="S1280" s="432">
        <f t="shared" si="324"/>
        <v>0</v>
      </c>
      <c r="T1280" s="316">
        <f t="shared" si="325"/>
        <v>0</v>
      </c>
      <c r="U1280" s="439"/>
      <c r="V1280" s="439"/>
      <c r="W1280" s="254"/>
      <c r="X1280" s="314">
        <f t="shared" si="307"/>
        <v>0</v>
      </c>
    </row>
    <row r="1281" spans="2:24" ht="18.75">
      <c r="B1281" s="175"/>
      <c r="C1281" s="178">
        <v>5205</v>
      </c>
      <c r="D1281" s="179" t="s">
        <v>958</v>
      </c>
      <c r="E1281" s="818"/>
      <c r="F1281" s="477"/>
      <c r="G1281" s="437"/>
      <c r="H1281" s="437"/>
      <c r="I1281" s="480">
        <f t="shared" si="321"/>
        <v>0</v>
      </c>
      <c r="J1281" s="244" t="str">
        <f t="shared" si="306"/>
        <v/>
      </c>
      <c r="K1281" s="245"/>
      <c r="L1281" s="438"/>
      <c r="M1281" s="439"/>
      <c r="N1281" s="331">
        <f t="shared" si="322"/>
        <v>0</v>
      </c>
      <c r="O1281" s="427">
        <f t="shared" si="323"/>
        <v>0</v>
      </c>
      <c r="P1281" s="245"/>
      <c r="Q1281" s="438"/>
      <c r="R1281" s="439"/>
      <c r="S1281" s="432">
        <f t="shared" si="324"/>
        <v>0</v>
      </c>
      <c r="T1281" s="316">
        <f t="shared" si="325"/>
        <v>0</v>
      </c>
      <c r="U1281" s="439"/>
      <c r="V1281" s="439"/>
      <c r="W1281" s="254"/>
      <c r="X1281" s="314">
        <f t="shared" si="307"/>
        <v>0</v>
      </c>
    </row>
    <row r="1282" spans="2:24" ht="18.75">
      <c r="B1282" s="175"/>
      <c r="C1282" s="178">
        <v>5206</v>
      </c>
      <c r="D1282" s="179" t="s">
        <v>959</v>
      </c>
      <c r="E1282" s="818"/>
      <c r="F1282" s="477"/>
      <c r="G1282" s="437"/>
      <c r="H1282" s="437"/>
      <c r="I1282" s="480">
        <f t="shared" si="321"/>
        <v>0</v>
      </c>
      <c r="J1282" s="244" t="str">
        <f t="shared" ref="J1282:J1302" si="326">(IF($E1282&lt;&gt;0,$J$2,IF($I1282&lt;&gt;0,$J$2,"")))</f>
        <v/>
      </c>
      <c r="K1282" s="245"/>
      <c r="L1282" s="438"/>
      <c r="M1282" s="439"/>
      <c r="N1282" s="331">
        <f t="shared" si="322"/>
        <v>0</v>
      </c>
      <c r="O1282" s="427">
        <f t="shared" si="323"/>
        <v>0</v>
      </c>
      <c r="P1282" s="245"/>
      <c r="Q1282" s="438"/>
      <c r="R1282" s="439"/>
      <c r="S1282" s="432">
        <f t="shared" si="324"/>
        <v>0</v>
      </c>
      <c r="T1282" s="316">
        <f t="shared" si="325"/>
        <v>0</v>
      </c>
      <c r="U1282" s="439"/>
      <c r="V1282" s="439"/>
      <c r="W1282" s="254"/>
      <c r="X1282" s="314">
        <f t="shared" ref="X1282:X1313" si="327">T1282-U1282-V1282-W1282</f>
        <v>0</v>
      </c>
    </row>
    <row r="1283" spans="2:24" ht="18.75">
      <c r="B1283" s="175"/>
      <c r="C1283" s="180">
        <v>5219</v>
      </c>
      <c r="D1283" s="181" t="s">
        <v>960</v>
      </c>
      <c r="E1283" s="818"/>
      <c r="F1283" s="477"/>
      <c r="G1283" s="437"/>
      <c r="H1283" s="437"/>
      <c r="I1283" s="480">
        <f t="shared" si="321"/>
        <v>0</v>
      </c>
      <c r="J1283" s="244" t="str">
        <f t="shared" si="326"/>
        <v/>
      </c>
      <c r="K1283" s="245"/>
      <c r="L1283" s="438"/>
      <c r="M1283" s="439"/>
      <c r="N1283" s="331">
        <f t="shared" si="322"/>
        <v>0</v>
      </c>
      <c r="O1283" s="427">
        <f t="shared" si="323"/>
        <v>0</v>
      </c>
      <c r="P1283" s="245"/>
      <c r="Q1283" s="438"/>
      <c r="R1283" s="439"/>
      <c r="S1283" s="432">
        <f t="shared" si="324"/>
        <v>0</v>
      </c>
      <c r="T1283" s="316">
        <f t="shared" si="325"/>
        <v>0</v>
      </c>
      <c r="U1283" s="439"/>
      <c r="V1283" s="439"/>
      <c r="W1283" s="254"/>
      <c r="X1283" s="314">
        <f t="shared" si="327"/>
        <v>0</v>
      </c>
    </row>
    <row r="1284" spans="2:24" ht="18.75">
      <c r="B1284" s="806">
        <v>5300</v>
      </c>
      <c r="C1284" s="981" t="s">
        <v>961</v>
      </c>
      <c r="D1284" s="981"/>
      <c r="E1284" s="807"/>
      <c r="F1284" s="810">
        <f>SUM(F1285:F1286)</f>
        <v>0</v>
      </c>
      <c r="G1284" s="811">
        <f>SUM(G1285:G1286)</f>
        <v>0</v>
      </c>
      <c r="H1284" s="811">
        <f>SUM(H1285:H1286)</f>
        <v>0</v>
      </c>
      <c r="I1284" s="811">
        <f>SUM(I1285:I1286)</f>
        <v>0</v>
      </c>
      <c r="J1284" s="244" t="str">
        <f t="shared" si="326"/>
        <v/>
      </c>
      <c r="K1284" s="245"/>
      <c r="L1284" s="327">
        <f>SUM(L1285:L1286)</f>
        <v>0</v>
      </c>
      <c r="M1284" s="328">
        <f>SUM(M1285:M1286)</f>
        <v>0</v>
      </c>
      <c r="N1284" s="435">
        <f>SUM(N1285:N1286)</f>
        <v>0</v>
      </c>
      <c r="O1284" s="436">
        <f>SUM(O1285:O1286)</f>
        <v>0</v>
      </c>
      <c r="P1284" s="245"/>
      <c r="Q1284" s="327">
        <f t="shared" ref="Q1284:W1284" si="328">SUM(Q1285:Q1286)</f>
        <v>0</v>
      </c>
      <c r="R1284" s="328">
        <f t="shared" si="328"/>
        <v>0</v>
      </c>
      <c r="S1284" s="328">
        <f t="shared" si="328"/>
        <v>0</v>
      </c>
      <c r="T1284" s="328">
        <f t="shared" si="328"/>
        <v>0</v>
      </c>
      <c r="U1284" s="328">
        <f t="shared" si="328"/>
        <v>0</v>
      </c>
      <c r="V1284" s="328">
        <f t="shared" si="328"/>
        <v>0</v>
      </c>
      <c r="W1284" s="436">
        <f t="shared" si="328"/>
        <v>0</v>
      </c>
      <c r="X1284" s="314">
        <f t="shared" si="327"/>
        <v>0</v>
      </c>
    </row>
    <row r="1285" spans="2:24" ht="18.75">
      <c r="B1285" s="175"/>
      <c r="C1285" s="176">
        <v>5301</v>
      </c>
      <c r="D1285" s="177" t="s">
        <v>1480</v>
      </c>
      <c r="E1285" s="818"/>
      <c r="F1285" s="477"/>
      <c r="G1285" s="437"/>
      <c r="H1285" s="437"/>
      <c r="I1285" s="480">
        <f>F1285+G1285+H1285</f>
        <v>0</v>
      </c>
      <c r="J1285" s="244" t="str">
        <f t="shared" si="326"/>
        <v/>
      </c>
      <c r="K1285" s="245"/>
      <c r="L1285" s="438"/>
      <c r="M1285" s="439"/>
      <c r="N1285" s="331">
        <f>I1285</f>
        <v>0</v>
      </c>
      <c r="O1285" s="427">
        <f>L1285+M1285-N1285</f>
        <v>0</v>
      </c>
      <c r="P1285" s="245"/>
      <c r="Q1285" s="438"/>
      <c r="R1285" s="439"/>
      <c r="S1285" s="432">
        <f>+IF(+(L1285+M1285)&gt;=I1285,+M1285,+(+I1285-L1285))</f>
        <v>0</v>
      </c>
      <c r="T1285" s="316">
        <f>Q1285+R1285-S1285</f>
        <v>0</v>
      </c>
      <c r="U1285" s="439"/>
      <c r="V1285" s="439"/>
      <c r="W1285" s="254"/>
      <c r="X1285" s="314">
        <f t="shared" si="327"/>
        <v>0</v>
      </c>
    </row>
    <row r="1286" spans="2:24" ht="18.75">
      <c r="B1286" s="175"/>
      <c r="C1286" s="180">
        <v>5309</v>
      </c>
      <c r="D1286" s="181" t="s">
        <v>962</v>
      </c>
      <c r="E1286" s="818"/>
      <c r="F1286" s="477"/>
      <c r="G1286" s="437"/>
      <c r="H1286" s="437"/>
      <c r="I1286" s="480">
        <f>F1286+G1286+H1286</f>
        <v>0</v>
      </c>
      <c r="J1286" s="244" t="str">
        <f t="shared" si="326"/>
        <v/>
      </c>
      <c r="K1286" s="245"/>
      <c r="L1286" s="438"/>
      <c r="M1286" s="439"/>
      <c r="N1286" s="331">
        <f>I1286</f>
        <v>0</v>
      </c>
      <c r="O1286" s="427">
        <f>L1286+M1286-N1286</f>
        <v>0</v>
      </c>
      <c r="P1286" s="245"/>
      <c r="Q1286" s="438"/>
      <c r="R1286" s="439"/>
      <c r="S1286" s="432">
        <f>+IF(+(L1286+M1286)&gt;=I1286,+M1286,+(+I1286-L1286))</f>
        <v>0</v>
      </c>
      <c r="T1286" s="316">
        <f>Q1286+R1286-S1286</f>
        <v>0</v>
      </c>
      <c r="U1286" s="439"/>
      <c r="V1286" s="439"/>
      <c r="W1286" s="254"/>
      <c r="X1286" s="314">
        <f t="shared" si="327"/>
        <v>0</v>
      </c>
    </row>
    <row r="1287" spans="2:24" ht="18.75">
      <c r="B1287" s="806">
        <v>5400</v>
      </c>
      <c r="C1287" s="962" t="s">
        <v>1049</v>
      </c>
      <c r="D1287" s="962"/>
      <c r="E1287" s="807"/>
      <c r="F1287" s="808"/>
      <c r="G1287" s="809"/>
      <c r="H1287" s="809"/>
      <c r="I1287" s="805">
        <f>F1287+G1287+H1287</f>
        <v>0</v>
      </c>
      <c r="J1287" s="244" t="str">
        <f t="shared" si="326"/>
        <v/>
      </c>
      <c r="K1287" s="245"/>
      <c r="L1287" s="433"/>
      <c r="M1287" s="434"/>
      <c r="N1287" s="328">
        <f>I1287</f>
        <v>0</v>
      </c>
      <c r="O1287" s="427">
        <f>L1287+M1287-N1287</f>
        <v>0</v>
      </c>
      <c r="P1287" s="245"/>
      <c r="Q1287" s="433"/>
      <c r="R1287" s="434"/>
      <c r="S1287" s="432">
        <f>+IF(+(L1287+M1287)&gt;=I1287,+M1287,+(+I1287-L1287))</f>
        <v>0</v>
      </c>
      <c r="T1287" s="316">
        <f>Q1287+R1287-S1287</f>
        <v>0</v>
      </c>
      <c r="U1287" s="434"/>
      <c r="V1287" s="434"/>
      <c r="W1287" s="254"/>
      <c r="X1287" s="314">
        <f t="shared" si="327"/>
        <v>0</v>
      </c>
    </row>
    <row r="1288" spans="2:24" ht="18.75">
      <c r="B1288" s="799">
        <v>5500</v>
      </c>
      <c r="C1288" s="965" t="s">
        <v>1050</v>
      </c>
      <c r="D1288" s="965"/>
      <c r="E1288" s="800"/>
      <c r="F1288" s="801">
        <f>SUM(F1289:F1292)</f>
        <v>0</v>
      </c>
      <c r="G1288" s="802">
        <f>SUM(G1289:G1292)</f>
        <v>0</v>
      </c>
      <c r="H1288" s="802">
        <f>SUM(H1289:H1292)</f>
        <v>0</v>
      </c>
      <c r="I1288" s="802">
        <f>SUM(I1289:I1292)</f>
        <v>0</v>
      </c>
      <c r="J1288" s="244" t="str">
        <f t="shared" si="326"/>
        <v/>
      </c>
      <c r="K1288" s="245"/>
      <c r="L1288" s="317">
        <f>SUM(L1289:L1292)</f>
        <v>0</v>
      </c>
      <c r="M1288" s="318">
        <f>SUM(M1289:M1292)</f>
        <v>0</v>
      </c>
      <c r="N1288" s="428">
        <f>SUM(N1289:N1292)</f>
        <v>0</v>
      </c>
      <c r="O1288" s="429">
        <f>SUM(O1289:O1292)</f>
        <v>0</v>
      </c>
      <c r="P1288" s="245"/>
      <c r="Q1288" s="317">
        <f t="shared" ref="Q1288:W1288" si="329">SUM(Q1289:Q1292)</f>
        <v>0</v>
      </c>
      <c r="R1288" s="318">
        <f t="shared" si="329"/>
        <v>0</v>
      </c>
      <c r="S1288" s="318">
        <f t="shared" si="329"/>
        <v>0</v>
      </c>
      <c r="T1288" s="318">
        <f t="shared" si="329"/>
        <v>0</v>
      </c>
      <c r="U1288" s="318">
        <f t="shared" si="329"/>
        <v>0</v>
      </c>
      <c r="V1288" s="318">
        <f t="shared" si="329"/>
        <v>0</v>
      </c>
      <c r="W1288" s="429">
        <f t="shared" si="329"/>
        <v>0</v>
      </c>
      <c r="X1288" s="314">
        <f t="shared" si="327"/>
        <v>0</v>
      </c>
    </row>
    <row r="1289" spans="2:24" ht="18.75">
      <c r="B1289" s="173"/>
      <c r="C1289" s="144">
        <v>5501</v>
      </c>
      <c r="D1289" s="163" t="s">
        <v>1051</v>
      </c>
      <c r="E1289" s="817"/>
      <c r="F1289" s="452"/>
      <c r="G1289" s="246"/>
      <c r="H1289" s="246"/>
      <c r="I1289" s="480">
        <f>F1289+G1289+H1289</f>
        <v>0</v>
      </c>
      <c r="J1289" s="244" t="str">
        <f t="shared" si="326"/>
        <v/>
      </c>
      <c r="K1289" s="245"/>
      <c r="L1289" s="426"/>
      <c r="M1289" s="253"/>
      <c r="N1289" s="316">
        <f>I1289</f>
        <v>0</v>
      </c>
      <c r="O1289" s="427">
        <f>L1289+M1289-N1289</f>
        <v>0</v>
      </c>
      <c r="P1289" s="245"/>
      <c r="Q1289" s="426"/>
      <c r="R1289" s="253"/>
      <c r="S1289" s="432">
        <f>+IF(+(L1289+M1289)&gt;=I1289,+M1289,+(+I1289-L1289))</f>
        <v>0</v>
      </c>
      <c r="T1289" s="316">
        <f>Q1289+R1289-S1289</f>
        <v>0</v>
      </c>
      <c r="U1289" s="253"/>
      <c r="V1289" s="253"/>
      <c r="W1289" s="254"/>
      <c r="X1289" s="314">
        <f t="shared" si="327"/>
        <v>0</v>
      </c>
    </row>
    <row r="1290" spans="2:24" ht="18.75">
      <c r="B1290" s="173"/>
      <c r="C1290" s="137">
        <v>5502</v>
      </c>
      <c r="D1290" s="145" t="s">
        <v>1052</v>
      </c>
      <c r="E1290" s="817"/>
      <c r="F1290" s="452"/>
      <c r="G1290" s="246"/>
      <c r="H1290" s="246"/>
      <c r="I1290" s="480">
        <f>F1290+G1290+H1290</f>
        <v>0</v>
      </c>
      <c r="J1290" s="244" t="str">
        <f t="shared" si="326"/>
        <v/>
      </c>
      <c r="K1290" s="245"/>
      <c r="L1290" s="426"/>
      <c r="M1290" s="253"/>
      <c r="N1290" s="316">
        <f>I1290</f>
        <v>0</v>
      </c>
      <c r="O1290" s="427">
        <f>L1290+M1290-N1290</f>
        <v>0</v>
      </c>
      <c r="P1290" s="245"/>
      <c r="Q1290" s="426"/>
      <c r="R1290" s="253"/>
      <c r="S1290" s="432">
        <f>+IF(+(L1290+M1290)&gt;=I1290,+M1290,+(+I1290-L1290))</f>
        <v>0</v>
      </c>
      <c r="T1290" s="316">
        <f>Q1290+R1290-S1290</f>
        <v>0</v>
      </c>
      <c r="U1290" s="253"/>
      <c r="V1290" s="253"/>
      <c r="W1290" s="254"/>
      <c r="X1290" s="314">
        <f t="shared" si="327"/>
        <v>0</v>
      </c>
    </row>
    <row r="1291" spans="2:24" ht="18.75">
      <c r="B1291" s="173"/>
      <c r="C1291" s="137">
        <v>5503</v>
      </c>
      <c r="D1291" s="139" t="s">
        <v>1053</v>
      </c>
      <c r="E1291" s="817"/>
      <c r="F1291" s="452"/>
      <c r="G1291" s="246"/>
      <c r="H1291" s="246"/>
      <c r="I1291" s="480">
        <f>F1291+G1291+H1291</f>
        <v>0</v>
      </c>
      <c r="J1291" s="244" t="str">
        <f t="shared" si="326"/>
        <v/>
      </c>
      <c r="K1291" s="245"/>
      <c r="L1291" s="426"/>
      <c r="M1291" s="253"/>
      <c r="N1291" s="316">
        <f>I1291</f>
        <v>0</v>
      </c>
      <c r="O1291" s="427">
        <f>L1291+M1291-N1291</f>
        <v>0</v>
      </c>
      <c r="P1291" s="245"/>
      <c r="Q1291" s="426"/>
      <c r="R1291" s="253"/>
      <c r="S1291" s="432">
        <f>+IF(+(L1291+M1291)&gt;=I1291,+M1291,+(+I1291-L1291))</f>
        <v>0</v>
      </c>
      <c r="T1291" s="316">
        <f>Q1291+R1291-S1291</f>
        <v>0</v>
      </c>
      <c r="U1291" s="253"/>
      <c r="V1291" s="253"/>
      <c r="W1291" s="254"/>
      <c r="X1291" s="314">
        <f t="shared" si="327"/>
        <v>0</v>
      </c>
    </row>
    <row r="1292" spans="2:24" ht="18.75">
      <c r="B1292" s="173"/>
      <c r="C1292" s="137">
        <v>5504</v>
      </c>
      <c r="D1292" s="145" t="s">
        <v>1054</v>
      </c>
      <c r="E1292" s="817"/>
      <c r="F1292" s="452"/>
      <c r="G1292" s="246"/>
      <c r="H1292" s="246"/>
      <c r="I1292" s="480">
        <f>F1292+G1292+H1292</f>
        <v>0</v>
      </c>
      <c r="J1292" s="244" t="str">
        <f t="shared" si="326"/>
        <v/>
      </c>
      <c r="K1292" s="245"/>
      <c r="L1292" s="426"/>
      <c r="M1292" s="253"/>
      <c r="N1292" s="316">
        <f>I1292</f>
        <v>0</v>
      </c>
      <c r="O1292" s="427">
        <f>L1292+M1292-N1292</f>
        <v>0</v>
      </c>
      <c r="P1292" s="245"/>
      <c r="Q1292" s="426"/>
      <c r="R1292" s="253"/>
      <c r="S1292" s="432">
        <f>+IF(+(L1292+M1292)&gt;=I1292,+M1292,+(+I1292-L1292))</f>
        <v>0</v>
      </c>
      <c r="T1292" s="316">
        <f>Q1292+R1292-S1292</f>
        <v>0</v>
      </c>
      <c r="U1292" s="253"/>
      <c r="V1292" s="253"/>
      <c r="W1292" s="254"/>
      <c r="X1292" s="314">
        <f t="shared" si="327"/>
        <v>0</v>
      </c>
    </row>
    <row r="1293" spans="2:24" ht="18.75">
      <c r="B1293" s="799">
        <v>5700</v>
      </c>
      <c r="C1293" s="963" t="s">
        <v>1055</v>
      </c>
      <c r="D1293" s="964"/>
      <c r="E1293" s="807"/>
      <c r="F1293" s="810">
        <f>SUM(F1294:F1296)</f>
        <v>0</v>
      </c>
      <c r="G1293" s="811">
        <f>SUM(G1294:G1296)</f>
        <v>0</v>
      </c>
      <c r="H1293" s="811">
        <f>SUM(H1294:H1296)</f>
        <v>0</v>
      </c>
      <c r="I1293" s="811">
        <f>SUM(I1294:I1296)</f>
        <v>0</v>
      </c>
      <c r="J1293" s="244" t="str">
        <f t="shared" si="326"/>
        <v/>
      </c>
      <c r="K1293" s="245"/>
      <c r="L1293" s="327">
        <f>SUM(L1294:L1296)</f>
        <v>0</v>
      </c>
      <c r="M1293" s="328">
        <f>SUM(M1294:M1296)</f>
        <v>0</v>
      </c>
      <c r="N1293" s="435">
        <f>SUM(N1294:N1295)</f>
        <v>0</v>
      </c>
      <c r="O1293" s="436">
        <f>SUM(O1294:O1296)</f>
        <v>0</v>
      </c>
      <c r="P1293" s="245"/>
      <c r="Q1293" s="327">
        <f>SUM(Q1294:Q1296)</f>
        <v>0</v>
      </c>
      <c r="R1293" s="328">
        <f>SUM(R1294:R1296)</f>
        <v>0</v>
      </c>
      <c r="S1293" s="328">
        <f>SUM(S1294:S1296)</f>
        <v>0</v>
      </c>
      <c r="T1293" s="328">
        <f>SUM(T1294:T1296)</f>
        <v>0</v>
      </c>
      <c r="U1293" s="328">
        <f>SUM(U1294:U1296)</f>
        <v>0</v>
      </c>
      <c r="V1293" s="328">
        <f>SUM(V1294:V1295)</f>
        <v>0</v>
      </c>
      <c r="W1293" s="436">
        <f>SUM(W1294:W1296)</f>
        <v>0</v>
      </c>
      <c r="X1293" s="314">
        <f t="shared" si="327"/>
        <v>0</v>
      </c>
    </row>
    <row r="1294" spans="2:24" ht="18.75">
      <c r="B1294" s="175"/>
      <c r="C1294" s="176">
        <v>5701</v>
      </c>
      <c r="D1294" s="177" t="s">
        <v>1056</v>
      </c>
      <c r="E1294" s="818"/>
      <c r="F1294" s="477"/>
      <c r="G1294" s="437"/>
      <c r="H1294" s="437"/>
      <c r="I1294" s="480">
        <f>F1294+G1294+H1294</f>
        <v>0</v>
      </c>
      <c r="J1294" s="244" t="str">
        <f t="shared" si="326"/>
        <v/>
      </c>
      <c r="K1294" s="245"/>
      <c r="L1294" s="438"/>
      <c r="M1294" s="439"/>
      <c r="N1294" s="331">
        <f>I1294</f>
        <v>0</v>
      </c>
      <c r="O1294" s="427">
        <f>L1294+M1294-N1294</f>
        <v>0</v>
      </c>
      <c r="P1294" s="245"/>
      <c r="Q1294" s="438"/>
      <c r="R1294" s="439"/>
      <c r="S1294" s="432">
        <f>+IF(+(L1294+M1294)&gt;=I1294,+M1294,+(+I1294-L1294))</f>
        <v>0</v>
      </c>
      <c r="T1294" s="316">
        <f>Q1294+R1294-S1294</f>
        <v>0</v>
      </c>
      <c r="U1294" s="439"/>
      <c r="V1294" s="439"/>
      <c r="W1294" s="254"/>
      <c r="X1294" s="314">
        <f t="shared" si="327"/>
        <v>0</v>
      </c>
    </row>
    <row r="1295" spans="2:24" ht="18.75">
      <c r="B1295" s="175"/>
      <c r="C1295" s="180">
        <v>5702</v>
      </c>
      <c r="D1295" s="181" t="s">
        <v>1057</v>
      </c>
      <c r="E1295" s="818"/>
      <c r="F1295" s="477"/>
      <c r="G1295" s="437"/>
      <c r="H1295" s="437"/>
      <c r="I1295" s="480">
        <f>F1295+G1295+H1295</f>
        <v>0</v>
      </c>
      <c r="J1295" s="244" t="str">
        <f t="shared" si="326"/>
        <v/>
      </c>
      <c r="K1295" s="245"/>
      <c r="L1295" s="438"/>
      <c r="M1295" s="439"/>
      <c r="N1295" s="331">
        <f>I1295</f>
        <v>0</v>
      </c>
      <c r="O1295" s="427">
        <f>L1295+M1295-N1295</f>
        <v>0</v>
      </c>
      <c r="P1295" s="245"/>
      <c r="Q1295" s="438"/>
      <c r="R1295" s="439"/>
      <c r="S1295" s="432">
        <f>+IF(+(L1295+M1295)&gt;=I1295,+M1295,+(+I1295-L1295))</f>
        <v>0</v>
      </c>
      <c r="T1295" s="316">
        <f>Q1295+R1295-S1295</f>
        <v>0</v>
      </c>
      <c r="U1295" s="439"/>
      <c r="V1295" s="439"/>
      <c r="W1295" s="254"/>
      <c r="X1295" s="314">
        <f t="shared" si="327"/>
        <v>0</v>
      </c>
    </row>
    <row r="1296" spans="2:24" ht="18.75">
      <c r="B1296" s="136"/>
      <c r="C1296" s="182">
        <v>4071</v>
      </c>
      <c r="D1296" s="467" t="s">
        <v>1058</v>
      </c>
      <c r="E1296" s="817"/>
      <c r="F1296" s="458"/>
      <c r="G1296" s="275"/>
      <c r="H1296" s="275"/>
      <c r="I1296" s="480">
        <f>F1296+G1296+H1296</f>
        <v>0</v>
      </c>
      <c r="J1296" s="244" t="str">
        <f t="shared" si="326"/>
        <v/>
      </c>
      <c r="K1296" s="245"/>
      <c r="L1296" s="826"/>
      <c r="M1296" s="779"/>
      <c r="N1296" s="779"/>
      <c r="O1296" s="827"/>
      <c r="P1296" s="245"/>
      <c r="Q1296" s="775"/>
      <c r="R1296" s="779"/>
      <c r="S1296" s="779"/>
      <c r="T1296" s="779"/>
      <c r="U1296" s="779"/>
      <c r="V1296" s="779"/>
      <c r="W1296" s="824"/>
      <c r="X1296" s="314">
        <f t="shared" si="327"/>
        <v>0</v>
      </c>
    </row>
    <row r="1297" spans="2:24">
      <c r="B1297" s="173"/>
      <c r="C1297" s="183"/>
      <c r="D1297" s="335"/>
      <c r="E1297" s="819"/>
      <c r="F1297" s="249"/>
      <c r="G1297" s="249"/>
      <c r="H1297" s="249"/>
      <c r="I1297" s="250"/>
      <c r="J1297" s="244" t="str">
        <f t="shared" si="326"/>
        <v/>
      </c>
      <c r="K1297" s="245"/>
      <c r="L1297" s="440"/>
      <c r="M1297" s="441"/>
      <c r="N1297" s="324"/>
      <c r="O1297" s="325"/>
      <c r="P1297" s="245"/>
      <c r="Q1297" s="440"/>
      <c r="R1297" s="441"/>
      <c r="S1297" s="324"/>
      <c r="T1297" s="324"/>
      <c r="U1297" s="441"/>
      <c r="V1297" s="324"/>
      <c r="W1297" s="325"/>
      <c r="X1297" s="325"/>
    </row>
    <row r="1298" spans="2:24" ht="18.75">
      <c r="B1298" s="812">
        <v>98</v>
      </c>
      <c r="C1298" s="976" t="s">
        <v>1059</v>
      </c>
      <c r="D1298" s="955"/>
      <c r="E1298" s="800"/>
      <c r="F1298" s="803"/>
      <c r="G1298" s="804"/>
      <c r="H1298" s="804"/>
      <c r="I1298" s="805">
        <f>F1298+G1298+H1298</f>
        <v>0</v>
      </c>
      <c r="J1298" s="244" t="str">
        <f t="shared" si="326"/>
        <v/>
      </c>
      <c r="K1298" s="245"/>
      <c r="L1298" s="431"/>
      <c r="M1298" s="255"/>
      <c r="N1298" s="318">
        <f>I1298</f>
        <v>0</v>
      </c>
      <c r="O1298" s="427">
        <f>L1298+M1298-N1298</f>
        <v>0</v>
      </c>
      <c r="P1298" s="245"/>
      <c r="Q1298" s="431"/>
      <c r="R1298" s="255"/>
      <c r="S1298" s="432">
        <f>+IF(+(L1298+M1298)&gt;=I1298,+M1298,+(+I1298-L1298))</f>
        <v>0</v>
      </c>
      <c r="T1298" s="316">
        <f>Q1298+R1298-S1298</f>
        <v>0</v>
      </c>
      <c r="U1298" s="255"/>
      <c r="V1298" s="255"/>
      <c r="W1298" s="254"/>
      <c r="X1298" s="314">
        <f>T1298-U1298-V1298-W1298</f>
        <v>0</v>
      </c>
    </row>
    <row r="1299" spans="2:24">
      <c r="B1299" s="184"/>
      <c r="C1299" s="336" t="s">
        <v>1060</v>
      </c>
      <c r="D1299" s="337"/>
      <c r="E1299" s="398"/>
      <c r="F1299" s="398"/>
      <c r="G1299" s="398"/>
      <c r="H1299" s="398"/>
      <c r="I1299" s="338"/>
      <c r="J1299" s="244" t="str">
        <f t="shared" si="326"/>
        <v/>
      </c>
      <c r="K1299" s="245"/>
      <c r="L1299" s="339"/>
      <c r="M1299" s="340"/>
      <c r="N1299" s="340"/>
      <c r="O1299" s="341"/>
      <c r="P1299" s="245"/>
      <c r="Q1299" s="339"/>
      <c r="R1299" s="340"/>
      <c r="S1299" s="340"/>
      <c r="T1299" s="340"/>
      <c r="U1299" s="340"/>
      <c r="V1299" s="340"/>
      <c r="W1299" s="341"/>
      <c r="X1299" s="341"/>
    </row>
    <row r="1300" spans="2:24">
      <c r="B1300" s="184"/>
      <c r="C1300" s="342" t="s">
        <v>1061</v>
      </c>
      <c r="D1300" s="335"/>
      <c r="E1300" s="386"/>
      <c r="F1300" s="386"/>
      <c r="G1300" s="386"/>
      <c r="H1300" s="386"/>
      <c r="I1300" s="308"/>
      <c r="J1300" s="244" t="str">
        <f t="shared" si="326"/>
        <v/>
      </c>
      <c r="K1300" s="245"/>
      <c r="L1300" s="343"/>
      <c r="M1300" s="344"/>
      <c r="N1300" s="344"/>
      <c r="O1300" s="345"/>
      <c r="P1300" s="245"/>
      <c r="Q1300" s="343"/>
      <c r="R1300" s="344"/>
      <c r="S1300" s="344"/>
      <c r="T1300" s="344"/>
      <c r="U1300" s="344"/>
      <c r="V1300" s="344"/>
      <c r="W1300" s="345"/>
      <c r="X1300" s="345"/>
    </row>
    <row r="1301" spans="2:24">
      <c r="B1301" s="185"/>
      <c r="C1301" s="346" t="s">
        <v>1743</v>
      </c>
      <c r="D1301" s="347"/>
      <c r="E1301" s="399"/>
      <c r="F1301" s="399"/>
      <c r="G1301" s="399"/>
      <c r="H1301" s="399"/>
      <c r="I1301" s="310"/>
      <c r="J1301" s="244" t="str">
        <f t="shared" si="326"/>
        <v/>
      </c>
      <c r="K1301" s="245"/>
      <c r="L1301" s="348"/>
      <c r="M1301" s="349"/>
      <c r="N1301" s="349"/>
      <c r="O1301" s="350"/>
      <c r="P1301" s="245"/>
      <c r="Q1301" s="348"/>
      <c r="R1301" s="349"/>
      <c r="S1301" s="349"/>
      <c r="T1301" s="349"/>
      <c r="U1301" s="349"/>
      <c r="V1301" s="349"/>
      <c r="W1301" s="350"/>
      <c r="X1301" s="350"/>
    </row>
    <row r="1302" spans="2:24" ht="18.75">
      <c r="B1302" s="719"/>
      <c r="C1302" s="720" t="s">
        <v>1281</v>
      </c>
      <c r="D1302" s="721" t="s">
        <v>1062</v>
      </c>
      <c r="E1302" s="813"/>
      <c r="F1302" s="813">
        <f>SUM(F1186,F1189,F1195,F1203,F1204,F1222,F1226,F1232,F1235,F1236,F1237,F1238,F1239,F1248,F1255,F1256,F1257,F1258,F1265,F1269,F1270,F1271,F1272,F1275,F1276,F1284,F1287,F1288,F1293)+F1298</f>
        <v>0</v>
      </c>
      <c r="G1302" s="813">
        <f>SUM(G1186,G1189,G1195,G1203,G1204,G1222,G1226,G1232,G1235,G1236,G1237,G1238,G1239,G1248,G1255,G1256,G1257,G1258,G1265,G1269,G1270,G1271,G1272,G1275,G1276,G1284,G1287,G1288,G1293)+G1298</f>
        <v>436000</v>
      </c>
      <c r="H1302" s="813">
        <f>SUM(H1186,H1189,H1195,H1203,H1204,H1222,H1226,H1232,H1235,H1236,H1237,H1238,H1239,H1248,H1255,H1256,H1257,H1258,H1265,H1269,H1270,H1271,H1272,H1275,H1276,H1284,H1287,H1288,H1293)+H1298</f>
        <v>0</v>
      </c>
      <c r="I1302" s="813">
        <f>SUM(I1186,I1189,I1195,I1203,I1204,I1222,I1226,I1232,I1235,I1236,I1237,I1238,I1239,I1248,I1255,I1256,I1257,I1258,I1265,I1269,I1270,I1271,I1272,I1275,I1276,I1284,I1287,I1288,I1293)+I1298</f>
        <v>436000</v>
      </c>
      <c r="J1302" s="244">
        <f t="shared" si="326"/>
        <v>1</v>
      </c>
      <c r="K1302" s="442" t="str">
        <f>LEFT(C1183,1)</f>
        <v>2</v>
      </c>
      <c r="L1302" s="277">
        <f>SUM(L1186,L1189,L1195,L1203,L1204,L1222,L1226,L1232,L1235,L1236,L1237,L1238,L1239,L1248,L1255,L1256,L1257,L1258,L1265,L1269,L1270,L1271,L1272,L1275,L1276,L1284,L1287,L1288,L1293)+L1298</f>
        <v>0</v>
      </c>
      <c r="M1302" s="277">
        <f>SUM(M1186,M1189,M1195,M1203,M1204,M1222,M1226,M1232,M1235,M1236,M1237,M1238,M1239,M1248,M1255,M1256,M1257,M1258,M1265,M1269,M1270,M1271,M1272,M1275,M1276,M1284,M1287,M1288,M1293)+M1298</f>
        <v>0</v>
      </c>
      <c r="N1302" s="277">
        <f>SUM(N1186,N1189,N1195,N1203,N1204,N1222,N1226,N1232,N1235,N1236,N1237,N1238,N1239,N1248,N1255,N1256,N1257,N1258,N1265,N1269,N1270,N1271,N1272,N1275,N1276,N1284,N1287,N1288,N1293)+N1298</f>
        <v>436000</v>
      </c>
      <c r="O1302" s="277">
        <f>SUM(O1186,O1189,O1195,O1203,O1204,O1222,O1226,O1232,O1235,O1236,O1237,O1238,O1239,O1248,O1255,O1256,O1257,O1258,O1265,O1269,O1270,O1271,O1272,O1275,O1276,O1284,O1287,O1288,O1293)+O1298</f>
        <v>-436000</v>
      </c>
      <c r="P1302" s="223"/>
      <c r="Q1302" s="277">
        <f t="shared" ref="Q1302:W1302" si="330">SUM(Q1186,Q1189,Q1195,Q1203,Q1204,Q1222,Q1226,Q1232,Q1235,Q1236,Q1237,Q1238,Q1239,Q1248,Q1255,Q1256,Q1257,Q1258,Q1265,Q1269,Q1270,Q1271,Q1272,Q1275,Q1276,Q1284,Q1287,Q1288,Q1293)+Q1298</f>
        <v>0</v>
      </c>
      <c r="R1302" s="277">
        <f t="shared" si="330"/>
        <v>0</v>
      </c>
      <c r="S1302" s="277">
        <f t="shared" si="330"/>
        <v>436000</v>
      </c>
      <c r="T1302" s="277">
        <f t="shared" si="330"/>
        <v>-436000</v>
      </c>
      <c r="U1302" s="277">
        <f t="shared" si="330"/>
        <v>0</v>
      </c>
      <c r="V1302" s="277">
        <f t="shared" si="330"/>
        <v>0</v>
      </c>
      <c r="W1302" s="277">
        <f t="shared" si="330"/>
        <v>0</v>
      </c>
      <c r="X1302" s="314">
        <f>T1302-U1302-V1302-W1302</f>
        <v>-436000</v>
      </c>
    </row>
    <row r="1303" spans="2:24">
      <c r="B1303" s="664" t="s">
        <v>32</v>
      </c>
      <c r="C1303" s="186"/>
      <c r="I1303" s="220"/>
      <c r="J1303" s="222">
        <f>J1302</f>
        <v>1</v>
      </c>
      <c r="P1303"/>
    </row>
    <row r="1304" spans="2:24">
      <c r="B1304" s="395"/>
      <c r="C1304" s="395"/>
      <c r="D1304" s="396"/>
      <c r="E1304" s="395"/>
      <c r="F1304" s="395"/>
      <c r="G1304" s="395"/>
      <c r="H1304" s="395"/>
      <c r="I1304" s="397"/>
      <c r="J1304" s="222">
        <f>J1302</f>
        <v>1</v>
      </c>
      <c r="L1304" s="395"/>
      <c r="M1304" s="395"/>
      <c r="N1304" s="397"/>
      <c r="O1304" s="397"/>
      <c r="P1304" s="397"/>
      <c r="Q1304" s="395"/>
      <c r="R1304" s="395"/>
      <c r="S1304" s="397"/>
      <c r="T1304" s="397"/>
      <c r="U1304" s="395"/>
      <c r="V1304" s="397"/>
      <c r="W1304" s="397"/>
      <c r="X1304" s="397"/>
    </row>
    <row r="1305" spans="2:24" ht="18.75">
      <c r="B1305" s="405"/>
      <c r="C1305" s="405"/>
      <c r="D1305" s="405"/>
      <c r="E1305" s="405"/>
      <c r="F1305" s="405"/>
      <c r="G1305" s="405"/>
      <c r="H1305" s="405"/>
      <c r="I1305" s="488"/>
      <c r="J1305" s="443">
        <f>(IF(E1302&lt;&gt;0,$G$2,IF(I1302&lt;&gt;0,$G$2,"")))</f>
        <v>0</v>
      </c>
    </row>
    <row r="1306" spans="2:24" ht="18.75">
      <c r="B1306" s="405"/>
      <c r="C1306" s="405"/>
      <c r="D1306" s="478"/>
      <c r="E1306" s="405"/>
      <c r="F1306" s="405"/>
      <c r="G1306" s="405"/>
      <c r="H1306" s="405"/>
      <c r="I1306" s="488"/>
      <c r="J1306" s="443" t="str">
        <f>(IF(E1303&lt;&gt;0,$G$2,IF(I1303&lt;&gt;0,$G$2,"")))</f>
        <v/>
      </c>
    </row>
    <row r="1307" spans="2:24">
      <c r="E1307" s="279"/>
      <c r="F1307" s="279"/>
      <c r="G1307" s="279"/>
      <c r="H1307" s="279"/>
      <c r="I1307" s="283"/>
      <c r="J1307" s="222">
        <f>(IF($E1441&lt;&gt;0,$J$2,IF($I1441&lt;&gt;0,$J$2,"")))</f>
        <v>1</v>
      </c>
      <c r="L1307" s="279"/>
      <c r="M1307" s="279"/>
      <c r="N1307" s="283"/>
      <c r="O1307" s="283"/>
      <c r="P1307" s="283"/>
      <c r="Q1307" s="279"/>
      <c r="R1307" s="279"/>
      <c r="S1307" s="283"/>
      <c r="T1307" s="283"/>
      <c r="U1307" s="279"/>
      <c r="V1307" s="283"/>
      <c r="W1307" s="283"/>
    </row>
    <row r="1308" spans="2:24">
      <c r="C1308" s="228"/>
      <c r="D1308" s="229"/>
      <c r="E1308" s="279"/>
      <c r="F1308" s="279"/>
      <c r="G1308" s="279"/>
      <c r="H1308" s="279"/>
      <c r="I1308" s="283"/>
      <c r="J1308" s="222">
        <f>(IF($E1441&lt;&gt;0,$J$2,IF($I1441&lt;&gt;0,$J$2,"")))</f>
        <v>1</v>
      </c>
      <c r="L1308" s="279"/>
      <c r="M1308" s="279"/>
      <c r="N1308" s="283"/>
      <c r="O1308" s="283"/>
      <c r="P1308" s="283"/>
      <c r="Q1308" s="279"/>
      <c r="R1308" s="279"/>
      <c r="S1308" s="283"/>
      <c r="T1308" s="283"/>
      <c r="U1308" s="279"/>
      <c r="V1308" s="283"/>
      <c r="W1308" s="283"/>
    </row>
    <row r="1309" spans="2:24">
      <c r="B1309" s="910" t="str">
        <f>$B$7</f>
        <v>БЮДЖЕТ - НАЧАЛЕН ПЛАН
ПО ПЪЛНА ЕДИННА БЮДЖЕТНА КЛАСИФИКАЦИЯ</v>
      </c>
      <c r="C1309" s="911"/>
      <c r="D1309" s="911"/>
      <c r="E1309" s="279"/>
      <c r="F1309" s="279"/>
      <c r="G1309" s="279"/>
      <c r="H1309" s="279"/>
      <c r="I1309" s="283"/>
      <c r="J1309" s="222">
        <f>(IF($E1441&lt;&gt;0,$J$2,IF($I1441&lt;&gt;0,$J$2,"")))</f>
        <v>1</v>
      </c>
      <c r="L1309" s="279"/>
      <c r="M1309" s="279"/>
      <c r="N1309" s="283"/>
      <c r="O1309" s="283"/>
      <c r="P1309" s="283"/>
      <c r="Q1309" s="279"/>
      <c r="R1309" s="279"/>
      <c r="S1309" s="283"/>
      <c r="T1309" s="283"/>
      <c r="U1309" s="279"/>
      <c r="V1309" s="283"/>
      <c r="W1309" s="283"/>
    </row>
    <row r="1310" spans="2:24">
      <c r="C1310" s="228"/>
      <c r="D1310" s="229"/>
      <c r="E1310" s="280" t="s">
        <v>1711</v>
      </c>
      <c r="F1310" s="280" t="s">
        <v>1568</v>
      </c>
      <c r="G1310" s="279"/>
      <c r="H1310" s="279"/>
      <c r="I1310" s="283"/>
      <c r="J1310" s="222">
        <f>(IF($E1441&lt;&gt;0,$J$2,IF($I1441&lt;&gt;0,$J$2,"")))</f>
        <v>1</v>
      </c>
      <c r="L1310" s="279"/>
      <c r="M1310" s="279"/>
      <c r="N1310" s="283"/>
      <c r="O1310" s="283"/>
      <c r="P1310" s="283"/>
      <c r="Q1310" s="279"/>
      <c r="R1310" s="279"/>
      <c r="S1310" s="283"/>
      <c r="T1310" s="283"/>
      <c r="U1310" s="279"/>
      <c r="V1310" s="283"/>
      <c r="W1310" s="283"/>
    </row>
    <row r="1311" spans="2:24" ht="18.75">
      <c r="B1311" s="912" t="str">
        <f>$B$9</f>
        <v>Несебър</v>
      </c>
      <c r="C1311" s="913"/>
      <c r="D1311" s="914"/>
      <c r="E1311" s="690">
        <f>$E$9</f>
        <v>43101</v>
      </c>
      <c r="F1311" s="691">
        <f>$F$9</f>
        <v>43465</v>
      </c>
      <c r="G1311" s="279"/>
      <c r="H1311" s="279"/>
      <c r="I1311" s="283"/>
      <c r="J1311" s="222">
        <f>(IF($E1441&lt;&gt;0,$J$2,IF($I1441&lt;&gt;0,$J$2,"")))</f>
        <v>1</v>
      </c>
      <c r="L1311" s="279"/>
      <c r="M1311" s="279"/>
      <c r="N1311" s="283"/>
      <c r="O1311" s="283"/>
      <c r="P1311" s="283"/>
      <c r="Q1311" s="279"/>
      <c r="R1311" s="279"/>
      <c r="S1311" s="283"/>
      <c r="T1311" s="283"/>
      <c r="U1311" s="279"/>
      <c r="V1311" s="283"/>
      <c r="W1311" s="283"/>
    </row>
    <row r="1312" spans="2:24">
      <c r="B1312" s="231" t="str">
        <f>$B$10</f>
        <v>(наименование на разпоредителя с бюджет)</v>
      </c>
      <c r="E1312" s="279"/>
      <c r="F1312" s="281">
        <f>$F$10</f>
        <v>0</v>
      </c>
      <c r="G1312" s="279"/>
      <c r="H1312" s="279"/>
      <c r="I1312" s="283"/>
      <c r="J1312" s="222">
        <f>(IF($E1441&lt;&gt;0,$J$2,IF($I1441&lt;&gt;0,$J$2,"")))</f>
        <v>1</v>
      </c>
      <c r="L1312" s="279"/>
      <c r="M1312" s="279"/>
      <c r="N1312" s="283"/>
      <c r="O1312" s="283"/>
      <c r="P1312" s="283"/>
      <c r="Q1312" s="279"/>
      <c r="R1312" s="279"/>
      <c r="S1312" s="283"/>
      <c r="T1312" s="283"/>
      <c r="U1312" s="279"/>
      <c r="V1312" s="283"/>
      <c r="W1312" s="283"/>
    </row>
    <row r="1313" spans="2:24">
      <c r="B1313" s="231"/>
      <c r="E1313" s="282"/>
      <c r="F1313" s="279"/>
      <c r="G1313" s="279"/>
      <c r="H1313" s="279"/>
      <c r="I1313" s="283"/>
      <c r="J1313" s="222">
        <f>(IF($E1441&lt;&gt;0,$J$2,IF($I1441&lt;&gt;0,$J$2,"")))</f>
        <v>1</v>
      </c>
      <c r="L1313" s="279"/>
      <c r="M1313" s="279"/>
      <c r="N1313" s="283"/>
      <c r="O1313" s="283"/>
      <c r="P1313" s="283"/>
      <c r="Q1313" s="279"/>
      <c r="R1313" s="279"/>
      <c r="S1313" s="283"/>
      <c r="T1313" s="283"/>
      <c r="U1313" s="279"/>
      <c r="V1313" s="283"/>
      <c r="W1313" s="283"/>
    </row>
    <row r="1314" spans="2:24" ht="19.5">
      <c r="B1314" s="896" t="str">
        <f>$B$12</f>
        <v>Несебър</v>
      </c>
      <c r="C1314" s="897"/>
      <c r="D1314" s="898"/>
      <c r="E1314" s="230" t="s">
        <v>1712</v>
      </c>
      <c r="F1314" s="692" t="str">
        <f>$F$12</f>
        <v>5206</v>
      </c>
      <c r="G1314" s="279"/>
      <c r="H1314" s="279"/>
      <c r="I1314" s="283"/>
      <c r="J1314" s="222">
        <f>(IF($E1441&lt;&gt;0,$J$2,IF($I1441&lt;&gt;0,$J$2,"")))</f>
        <v>1</v>
      </c>
      <c r="L1314" s="279"/>
      <c r="M1314" s="279"/>
      <c r="N1314" s="283"/>
      <c r="O1314" s="283"/>
      <c r="P1314" s="283"/>
      <c r="Q1314" s="279"/>
      <c r="R1314" s="279"/>
      <c r="S1314" s="283"/>
      <c r="T1314" s="283"/>
      <c r="U1314" s="279"/>
      <c r="V1314" s="283"/>
      <c r="W1314" s="283"/>
    </row>
    <row r="1315" spans="2:24">
      <c r="B1315" s="693" t="str">
        <f>$B$13</f>
        <v>(наименование на първостепенния разпоредител с бюджет)</v>
      </c>
      <c r="E1315" s="282" t="s">
        <v>1713</v>
      </c>
      <c r="F1315" s="279"/>
      <c r="G1315" s="279"/>
      <c r="H1315" s="279"/>
      <c r="I1315" s="283"/>
      <c r="J1315" s="222">
        <f>(IF($E1441&lt;&gt;0,$J$2,IF($I1441&lt;&gt;0,$J$2,"")))</f>
        <v>1</v>
      </c>
      <c r="L1315" s="279"/>
      <c r="M1315" s="279"/>
      <c r="N1315" s="283"/>
      <c r="O1315" s="283"/>
      <c r="P1315" s="283"/>
      <c r="Q1315" s="279"/>
      <c r="R1315" s="279"/>
      <c r="S1315" s="283"/>
      <c r="T1315" s="283"/>
      <c r="U1315" s="279"/>
      <c r="V1315" s="283"/>
      <c r="W1315" s="283"/>
    </row>
    <row r="1316" spans="2:24" ht="18.75">
      <c r="B1316" s="231"/>
      <c r="D1316" s="444"/>
      <c r="E1316" s="278"/>
      <c r="F1316" s="278"/>
      <c r="G1316" s="278"/>
      <c r="H1316" s="278"/>
      <c r="I1316" s="386"/>
      <c r="J1316" s="222">
        <f>(IF($E1441&lt;&gt;0,$J$2,IF($I1441&lt;&gt;0,$J$2,"")))</f>
        <v>1</v>
      </c>
      <c r="L1316" s="279"/>
      <c r="M1316" s="279"/>
      <c r="N1316" s="283"/>
      <c r="O1316" s="283"/>
      <c r="P1316" s="283"/>
      <c r="Q1316" s="279"/>
      <c r="R1316" s="279"/>
      <c r="S1316" s="283"/>
      <c r="T1316" s="283"/>
      <c r="U1316" s="279"/>
      <c r="V1316" s="283"/>
      <c r="W1316" s="283"/>
    </row>
    <row r="1317" spans="2:24">
      <c r="C1317" s="228"/>
      <c r="D1317" s="229"/>
      <c r="E1317" s="279"/>
      <c r="F1317" s="282"/>
      <c r="G1317" s="282"/>
      <c r="H1317" s="282"/>
      <c r="I1317" s="285" t="s">
        <v>1714</v>
      </c>
      <c r="J1317" s="222">
        <f>(IF($E1441&lt;&gt;0,$J$2,IF($I1441&lt;&gt;0,$J$2,"")))</f>
        <v>1</v>
      </c>
      <c r="L1317" s="284" t="s">
        <v>94</v>
      </c>
      <c r="M1317" s="279"/>
      <c r="N1317" s="283"/>
      <c r="O1317" s="285" t="s">
        <v>1714</v>
      </c>
      <c r="P1317" s="283"/>
      <c r="Q1317" s="284" t="s">
        <v>95</v>
      </c>
      <c r="R1317" s="279"/>
      <c r="S1317" s="283"/>
      <c r="T1317" s="285" t="s">
        <v>1714</v>
      </c>
      <c r="U1317" s="279"/>
      <c r="V1317" s="283"/>
      <c r="W1317" s="285" t="s">
        <v>1714</v>
      </c>
    </row>
    <row r="1318" spans="2:24" ht="18.75">
      <c r="B1318" s="787"/>
      <c r="C1318" s="788"/>
      <c r="D1318" s="789" t="s">
        <v>1093</v>
      </c>
      <c r="E1318" s="790"/>
      <c r="F1318" s="968" t="s">
        <v>1504</v>
      </c>
      <c r="G1318" s="969"/>
      <c r="H1318" s="970"/>
      <c r="I1318" s="971"/>
      <c r="J1318" s="222">
        <f>(IF($E1441&lt;&gt;0,$J$2,IF($I1441&lt;&gt;0,$J$2,"")))</f>
        <v>1</v>
      </c>
      <c r="L1318" s="925" t="s">
        <v>1800</v>
      </c>
      <c r="M1318" s="925" t="s">
        <v>1801</v>
      </c>
      <c r="N1318" s="918" t="s">
        <v>1802</v>
      </c>
      <c r="O1318" s="918" t="s">
        <v>96</v>
      </c>
      <c r="P1318" s="223"/>
      <c r="Q1318" s="918" t="s">
        <v>1803</v>
      </c>
      <c r="R1318" s="918" t="s">
        <v>1804</v>
      </c>
      <c r="S1318" s="918" t="s">
        <v>1805</v>
      </c>
      <c r="T1318" s="918" t="s">
        <v>97</v>
      </c>
      <c r="U1318" s="412" t="s">
        <v>98</v>
      </c>
      <c r="V1318" s="413"/>
      <c r="W1318" s="414"/>
      <c r="X1318" s="292"/>
    </row>
    <row r="1319" spans="2:24" ht="31.5">
      <c r="B1319" s="791" t="s">
        <v>1626</v>
      </c>
      <c r="C1319" s="792" t="s">
        <v>1715</v>
      </c>
      <c r="D1319" s="793" t="s">
        <v>1094</v>
      </c>
      <c r="E1319" s="794"/>
      <c r="F1319" s="717" t="s">
        <v>1505</v>
      </c>
      <c r="G1319" s="717" t="s">
        <v>1506</v>
      </c>
      <c r="H1319" s="717" t="s">
        <v>1503</v>
      </c>
      <c r="I1319" s="717" t="s">
        <v>1087</v>
      </c>
      <c r="J1319" s="222">
        <f>(IF($E1441&lt;&gt;0,$J$2,IF($I1441&lt;&gt;0,$J$2,"")))</f>
        <v>1</v>
      </c>
      <c r="L1319" s="961"/>
      <c r="M1319" s="967"/>
      <c r="N1319" s="961"/>
      <c r="O1319" s="967"/>
      <c r="P1319" s="223"/>
      <c r="Q1319" s="958"/>
      <c r="R1319" s="958"/>
      <c r="S1319" s="958"/>
      <c r="T1319" s="958"/>
      <c r="U1319" s="415">
        <v>2018</v>
      </c>
      <c r="V1319" s="415">
        <v>2019</v>
      </c>
      <c r="W1319" s="415" t="s">
        <v>1806</v>
      </c>
      <c r="X1319" s="416" t="s">
        <v>99</v>
      </c>
    </row>
    <row r="1320" spans="2:24" ht="18.75">
      <c r="B1320" s="616"/>
      <c r="C1320" s="400"/>
      <c r="D1320" s="296" t="s">
        <v>1283</v>
      </c>
      <c r="E1320" s="814"/>
      <c r="F1320" s="297"/>
      <c r="G1320" s="297"/>
      <c r="H1320" s="297"/>
      <c r="I1320" s="487"/>
      <c r="J1320" s="222">
        <f>(IF($E1441&lt;&gt;0,$J$2,IF($I1441&lt;&gt;0,$J$2,"")))</f>
        <v>1</v>
      </c>
      <c r="L1320" s="298" t="s">
        <v>100</v>
      </c>
      <c r="M1320" s="298" t="s">
        <v>101</v>
      </c>
      <c r="N1320" s="299" t="s">
        <v>102</v>
      </c>
      <c r="O1320" s="299" t="s">
        <v>103</v>
      </c>
      <c r="P1320" s="223"/>
      <c r="Q1320" s="614" t="s">
        <v>104</v>
      </c>
      <c r="R1320" s="614" t="s">
        <v>105</v>
      </c>
      <c r="S1320" s="614" t="s">
        <v>106</v>
      </c>
      <c r="T1320" s="614" t="s">
        <v>107</v>
      </c>
      <c r="U1320" s="614" t="s">
        <v>1064</v>
      </c>
      <c r="V1320" s="614" t="s">
        <v>1065</v>
      </c>
      <c r="W1320" s="614" t="s">
        <v>1066</v>
      </c>
      <c r="X1320" s="417" t="s">
        <v>1067</v>
      </c>
    </row>
    <row r="1321" spans="2:24" ht="131.25">
      <c r="B1321" s="237"/>
      <c r="C1321" s="621" t="e">
        <f>VLOOKUP(D1321,OP_LIST2,2,FALSE)</f>
        <v>#N/A</v>
      </c>
      <c r="D1321" s="622" t="s">
        <v>976</v>
      </c>
      <c r="E1321" s="815"/>
      <c r="F1321" s="369"/>
      <c r="G1321" s="369"/>
      <c r="H1321" s="369"/>
      <c r="I1321" s="304"/>
      <c r="J1321" s="222">
        <f>(IF($E1441&lt;&gt;0,$J$2,IF($I1441&lt;&gt;0,$J$2,"")))</f>
        <v>1</v>
      </c>
      <c r="L1321" s="418" t="s">
        <v>1068</v>
      </c>
      <c r="M1321" s="418" t="s">
        <v>1068</v>
      </c>
      <c r="N1321" s="418" t="s">
        <v>1069</v>
      </c>
      <c r="O1321" s="418" t="s">
        <v>1070</v>
      </c>
      <c r="P1321" s="223"/>
      <c r="Q1321" s="418" t="s">
        <v>1068</v>
      </c>
      <c r="R1321" s="418" t="s">
        <v>1068</v>
      </c>
      <c r="S1321" s="418" t="s">
        <v>1095</v>
      </c>
      <c r="T1321" s="418" t="s">
        <v>1072</v>
      </c>
      <c r="U1321" s="418" t="s">
        <v>1068</v>
      </c>
      <c r="V1321" s="418" t="s">
        <v>1068</v>
      </c>
      <c r="W1321" s="418" t="s">
        <v>1068</v>
      </c>
      <c r="X1321" s="307" t="s">
        <v>1073</v>
      </c>
    </row>
    <row r="1322" spans="2:24" ht="18.75">
      <c r="B1322" s="620"/>
      <c r="C1322" s="623">
        <f>VLOOKUP(D1323,EBK_DEIN2,2,FALSE)</f>
        <v>2284</v>
      </c>
      <c r="D1322" s="615" t="s">
        <v>1483</v>
      </c>
      <c r="E1322" s="816"/>
      <c r="F1322" s="369"/>
      <c r="G1322" s="369"/>
      <c r="H1322" s="369"/>
      <c r="I1322" s="304"/>
      <c r="J1322" s="222">
        <f>(IF($E1441&lt;&gt;0,$J$2,IF($I1441&lt;&gt;0,$J$2,"")))</f>
        <v>1</v>
      </c>
      <c r="L1322" s="419"/>
      <c r="M1322" s="419"/>
      <c r="N1322" s="345"/>
      <c r="O1322" s="420"/>
      <c r="P1322" s="223"/>
      <c r="Q1322" s="419"/>
      <c r="R1322" s="419"/>
      <c r="S1322" s="345"/>
      <c r="T1322" s="420"/>
      <c r="U1322" s="419"/>
      <c r="V1322" s="345"/>
      <c r="W1322" s="420"/>
      <c r="X1322" s="421"/>
    </row>
    <row r="1323" spans="2:24" ht="18.75">
      <c r="B1323" s="422"/>
      <c r="C1323" s="239"/>
      <c r="D1323" s="527" t="s">
        <v>743</v>
      </c>
      <c r="E1323" s="816"/>
      <c r="F1323" s="369"/>
      <c r="G1323" s="369"/>
      <c r="H1323" s="369"/>
      <c r="I1323" s="304"/>
      <c r="J1323" s="222">
        <f>(IF($E1441&lt;&gt;0,$J$2,IF($I1441&lt;&gt;0,$J$2,"")))</f>
        <v>1</v>
      </c>
      <c r="L1323" s="419"/>
      <c r="M1323" s="419"/>
      <c r="N1323" s="345"/>
      <c r="O1323" s="423">
        <f>SUMIF(O1326:O1327,"&lt;0")+SUMIF(O1329:O1333,"&lt;0")+SUMIF(O1335:O1342,"&lt;0")+SUMIF(O1344:O1360,"&lt;0")+SUMIF(O1366:O1370,"&lt;0")+SUMIF(O1372:O1377,"&lt;0")+SUMIF(O1380:O1386,"&lt;0")+SUMIF(O1394:O1395,"&lt;0")+SUMIF(O1398:O1403,"&lt;0")+SUMIF(O1405:O1410,"&lt;0")+SUMIF(O1414,"&lt;0")+SUMIF(O1416:O1422,"&lt;0")+SUMIF(O1424:O1426,"&lt;0")+SUMIF(O1428:O1431,"&lt;0")+SUMIF(O1433:O1434,"&lt;0")+SUMIF(O1437,"&lt;0")</f>
        <v>-100000</v>
      </c>
      <c r="P1323" s="223"/>
      <c r="Q1323" s="419"/>
      <c r="R1323" s="419"/>
      <c r="S1323" s="345"/>
      <c r="T1323" s="423">
        <f>SUMIF(T1326:T1327,"&lt;0")+SUMIF(T1329:T1333,"&lt;0")+SUMIF(T1335:T1342,"&lt;0")+SUMIF(T1344:T1360,"&lt;0")+SUMIF(T1366:T1370,"&lt;0")+SUMIF(T1372:T1377,"&lt;0")+SUMIF(T1380:T1386,"&lt;0")+SUMIF(T1394:T1395,"&lt;0")+SUMIF(T1398:T1403,"&lt;0")+SUMIF(T1405:T1410,"&lt;0")+SUMIF(T1414,"&lt;0")+SUMIF(T1416:T1422,"&lt;0")+SUMIF(T1424:T1426,"&lt;0")+SUMIF(T1428:T1431,"&lt;0")+SUMIF(T1433:T1434,"&lt;0")+SUMIF(T1437,"&lt;0")</f>
        <v>-100000</v>
      </c>
      <c r="U1323" s="419"/>
      <c r="V1323" s="345"/>
      <c r="W1323" s="420"/>
      <c r="X1323" s="309"/>
    </row>
    <row r="1324" spans="2:24" ht="18.75">
      <c r="B1324" s="355"/>
      <c r="C1324" s="239"/>
      <c r="D1324" s="293" t="s">
        <v>1096</v>
      </c>
      <c r="E1324" s="816"/>
      <c r="F1324" s="369"/>
      <c r="G1324" s="369"/>
      <c r="H1324" s="369"/>
      <c r="I1324" s="304"/>
      <c r="J1324" s="222">
        <f>(IF($E1441&lt;&gt;0,$J$2,IF($I1441&lt;&gt;0,$J$2,"")))</f>
        <v>1</v>
      </c>
      <c r="L1324" s="419"/>
      <c r="M1324" s="419"/>
      <c r="N1324" s="345"/>
      <c r="O1324" s="420"/>
      <c r="P1324" s="223"/>
      <c r="Q1324" s="419"/>
      <c r="R1324" s="419"/>
      <c r="S1324" s="345"/>
      <c r="T1324" s="420"/>
      <c r="U1324" s="419"/>
      <c r="V1324" s="345"/>
      <c r="W1324" s="420"/>
      <c r="X1324" s="311"/>
    </row>
    <row r="1325" spans="2:24" ht="18.75">
      <c r="B1325" s="795">
        <v>100</v>
      </c>
      <c r="C1325" s="972" t="s">
        <v>1284</v>
      </c>
      <c r="D1325" s="973"/>
      <c r="E1325" s="796"/>
      <c r="F1325" s="797">
        <f>SUM(F1326:F1327)</f>
        <v>0</v>
      </c>
      <c r="G1325" s="798">
        <f>SUM(G1326:G1327)</f>
        <v>0</v>
      </c>
      <c r="H1325" s="798">
        <f>SUM(H1326:H1327)</f>
        <v>0</v>
      </c>
      <c r="I1325" s="798">
        <f>SUM(I1326:I1327)</f>
        <v>0</v>
      </c>
      <c r="J1325" s="244" t="str">
        <f t="shared" ref="J1325:J1356" si="331">(IF($E1325&lt;&gt;0,$J$2,IF($I1325&lt;&gt;0,$J$2,"")))</f>
        <v/>
      </c>
      <c r="K1325" s="245"/>
      <c r="L1325" s="312">
        <f>SUM(L1326:L1327)</f>
        <v>0</v>
      </c>
      <c r="M1325" s="313">
        <f>SUM(M1326:M1327)</f>
        <v>0</v>
      </c>
      <c r="N1325" s="424">
        <f>SUM(N1326:N1327)</f>
        <v>0</v>
      </c>
      <c r="O1325" s="425">
        <f>SUM(O1326:O1327)</f>
        <v>0</v>
      </c>
      <c r="P1325" s="245"/>
      <c r="Q1325" s="820"/>
      <c r="R1325" s="821"/>
      <c r="S1325" s="822"/>
      <c r="T1325" s="821"/>
      <c r="U1325" s="821"/>
      <c r="V1325" s="821"/>
      <c r="W1325" s="823"/>
      <c r="X1325" s="314">
        <f t="shared" ref="X1325:X1356" si="332">T1325-U1325-V1325-W1325</f>
        <v>0</v>
      </c>
    </row>
    <row r="1326" spans="2:24" ht="18.75">
      <c r="B1326" s="140"/>
      <c r="C1326" s="144">
        <v>101</v>
      </c>
      <c r="D1326" s="138" t="s">
        <v>1285</v>
      </c>
      <c r="E1326" s="817"/>
      <c r="F1326" s="452"/>
      <c r="G1326" s="246"/>
      <c r="H1326" s="246"/>
      <c r="I1326" s="480">
        <f>F1326+G1326+H1326</f>
        <v>0</v>
      </c>
      <c r="J1326" s="244" t="str">
        <f t="shared" si="331"/>
        <v/>
      </c>
      <c r="K1326" s="245"/>
      <c r="L1326" s="426"/>
      <c r="M1326" s="253"/>
      <c r="N1326" s="316">
        <f>I1326</f>
        <v>0</v>
      </c>
      <c r="O1326" s="427">
        <f>L1326+M1326-N1326</f>
        <v>0</v>
      </c>
      <c r="P1326" s="245"/>
      <c r="Q1326" s="775"/>
      <c r="R1326" s="779"/>
      <c r="S1326" s="779"/>
      <c r="T1326" s="779"/>
      <c r="U1326" s="779"/>
      <c r="V1326" s="779"/>
      <c r="W1326" s="824"/>
      <c r="X1326" s="314">
        <f t="shared" si="332"/>
        <v>0</v>
      </c>
    </row>
    <row r="1327" spans="2:24" ht="18.75">
      <c r="B1327" s="140"/>
      <c r="C1327" s="137">
        <v>102</v>
      </c>
      <c r="D1327" s="139" t="s">
        <v>1286</v>
      </c>
      <c r="E1327" s="817"/>
      <c r="F1327" s="452"/>
      <c r="G1327" s="246"/>
      <c r="H1327" s="246"/>
      <c r="I1327" s="480">
        <f>F1327+G1327+H1327</f>
        <v>0</v>
      </c>
      <c r="J1327" s="244" t="str">
        <f t="shared" si="331"/>
        <v/>
      </c>
      <c r="K1327" s="245"/>
      <c r="L1327" s="426"/>
      <c r="M1327" s="253"/>
      <c r="N1327" s="316">
        <f>I1327</f>
        <v>0</v>
      </c>
      <c r="O1327" s="427">
        <f>L1327+M1327-N1327</f>
        <v>0</v>
      </c>
      <c r="P1327" s="245"/>
      <c r="Q1327" s="775"/>
      <c r="R1327" s="779"/>
      <c r="S1327" s="779"/>
      <c r="T1327" s="779"/>
      <c r="U1327" s="779"/>
      <c r="V1327" s="779"/>
      <c r="W1327" s="824"/>
      <c r="X1327" s="314">
        <f t="shared" si="332"/>
        <v>0</v>
      </c>
    </row>
    <row r="1328" spans="2:24" ht="18.75">
      <c r="B1328" s="799">
        <v>200</v>
      </c>
      <c r="C1328" s="959" t="s">
        <v>1287</v>
      </c>
      <c r="D1328" s="959"/>
      <c r="E1328" s="800"/>
      <c r="F1328" s="801">
        <f>SUM(F1329:F1333)</f>
        <v>0</v>
      </c>
      <c r="G1328" s="802">
        <f>SUM(G1329:G1333)</f>
        <v>0</v>
      </c>
      <c r="H1328" s="802">
        <f>SUM(H1329:H1333)</f>
        <v>0</v>
      </c>
      <c r="I1328" s="802">
        <f>SUM(I1329:I1333)</f>
        <v>0</v>
      </c>
      <c r="J1328" s="244" t="str">
        <f t="shared" si="331"/>
        <v/>
      </c>
      <c r="K1328" s="245"/>
      <c r="L1328" s="317">
        <f>SUM(L1329:L1333)</f>
        <v>0</v>
      </c>
      <c r="M1328" s="318">
        <f>SUM(M1329:M1333)</f>
        <v>0</v>
      </c>
      <c r="N1328" s="428">
        <f>SUM(N1329:N1333)</f>
        <v>0</v>
      </c>
      <c r="O1328" s="429">
        <f>SUM(O1329:O1333)</f>
        <v>0</v>
      </c>
      <c r="P1328" s="245"/>
      <c r="Q1328" s="777"/>
      <c r="R1328" s="778"/>
      <c r="S1328" s="778"/>
      <c r="T1328" s="778"/>
      <c r="U1328" s="778"/>
      <c r="V1328" s="778"/>
      <c r="W1328" s="825"/>
      <c r="X1328" s="314">
        <f t="shared" si="332"/>
        <v>0</v>
      </c>
    </row>
    <row r="1329" spans="2:24" ht="18.75">
      <c r="B1329" s="143"/>
      <c r="C1329" s="144">
        <v>201</v>
      </c>
      <c r="D1329" s="138" t="s">
        <v>1288</v>
      </c>
      <c r="E1329" s="817"/>
      <c r="F1329" s="452"/>
      <c r="G1329" s="246"/>
      <c r="H1329" s="246"/>
      <c r="I1329" s="480">
        <f>F1329+G1329+H1329</f>
        <v>0</v>
      </c>
      <c r="J1329" s="244" t="str">
        <f t="shared" si="331"/>
        <v/>
      </c>
      <c r="K1329" s="245"/>
      <c r="L1329" s="426"/>
      <c r="M1329" s="253"/>
      <c r="N1329" s="316">
        <f>I1329</f>
        <v>0</v>
      </c>
      <c r="O1329" s="427">
        <f>L1329+M1329-N1329</f>
        <v>0</v>
      </c>
      <c r="P1329" s="245"/>
      <c r="Q1329" s="775"/>
      <c r="R1329" s="779"/>
      <c r="S1329" s="779"/>
      <c r="T1329" s="779"/>
      <c r="U1329" s="779"/>
      <c r="V1329" s="779"/>
      <c r="W1329" s="824"/>
      <c r="X1329" s="314">
        <f t="shared" si="332"/>
        <v>0</v>
      </c>
    </row>
    <row r="1330" spans="2:24" ht="18.75">
      <c r="B1330" s="136"/>
      <c r="C1330" s="137">
        <v>202</v>
      </c>
      <c r="D1330" s="145" t="s">
        <v>1289</v>
      </c>
      <c r="E1330" s="817"/>
      <c r="F1330" s="452"/>
      <c r="G1330" s="246"/>
      <c r="H1330" s="246"/>
      <c r="I1330" s="480">
        <f>F1330+G1330+H1330</f>
        <v>0</v>
      </c>
      <c r="J1330" s="244" t="str">
        <f t="shared" si="331"/>
        <v/>
      </c>
      <c r="K1330" s="245"/>
      <c r="L1330" s="426"/>
      <c r="M1330" s="253"/>
      <c r="N1330" s="316">
        <f>I1330</f>
        <v>0</v>
      </c>
      <c r="O1330" s="427">
        <f>L1330+M1330-N1330</f>
        <v>0</v>
      </c>
      <c r="P1330" s="245"/>
      <c r="Q1330" s="775"/>
      <c r="R1330" s="779"/>
      <c r="S1330" s="779"/>
      <c r="T1330" s="779"/>
      <c r="U1330" s="779"/>
      <c r="V1330" s="779"/>
      <c r="W1330" s="824"/>
      <c r="X1330" s="314">
        <f t="shared" si="332"/>
        <v>0</v>
      </c>
    </row>
    <row r="1331" spans="2:24" ht="31.5">
      <c r="B1331" s="152"/>
      <c r="C1331" s="137">
        <v>205</v>
      </c>
      <c r="D1331" s="145" t="s">
        <v>933</v>
      </c>
      <c r="E1331" s="817"/>
      <c r="F1331" s="452"/>
      <c r="G1331" s="246"/>
      <c r="H1331" s="246"/>
      <c r="I1331" s="480">
        <f>F1331+G1331+H1331</f>
        <v>0</v>
      </c>
      <c r="J1331" s="244" t="str">
        <f t="shared" si="331"/>
        <v/>
      </c>
      <c r="K1331" s="245"/>
      <c r="L1331" s="426"/>
      <c r="M1331" s="253"/>
      <c r="N1331" s="316">
        <f>I1331</f>
        <v>0</v>
      </c>
      <c r="O1331" s="427">
        <f>L1331+M1331-N1331</f>
        <v>0</v>
      </c>
      <c r="P1331" s="245"/>
      <c r="Q1331" s="775"/>
      <c r="R1331" s="779"/>
      <c r="S1331" s="779"/>
      <c r="T1331" s="779"/>
      <c r="U1331" s="779"/>
      <c r="V1331" s="779"/>
      <c r="W1331" s="824"/>
      <c r="X1331" s="314">
        <f t="shared" si="332"/>
        <v>0</v>
      </c>
    </row>
    <row r="1332" spans="2:24" ht="18.75">
      <c r="B1332" s="152"/>
      <c r="C1332" s="137">
        <v>208</v>
      </c>
      <c r="D1332" s="159" t="s">
        <v>934</v>
      </c>
      <c r="E1332" s="817"/>
      <c r="F1332" s="452"/>
      <c r="G1332" s="246"/>
      <c r="H1332" s="246"/>
      <c r="I1332" s="480">
        <f>F1332+G1332+H1332</f>
        <v>0</v>
      </c>
      <c r="J1332" s="244" t="str">
        <f t="shared" si="331"/>
        <v/>
      </c>
      <c r="K1332" s="245"/>
      <c r="L1332" s="426"/>
      <c r="M1332" s="253"/>
      <c r="N1332" s="316">
        <f>I1332</f>
        <v>0</v>
      </c>
      <c r="O1332" s="427">
        <f>L1332+M1332-N1332</f>
        <v>0</v>
      </c>
      <c r="P1332" s="245"/>
      <c r="Q1332" s="775"/>
      <c r="R1332" s="779"/>
      <c r="S1332" s="779"/>
      <c r="T1332" s="779"/>
      <c r="U1332" s="779"/>
      <c r="V1332" s="779"/>
      <c r="W1332" s="824"/>
      <c r="X1332" s="314">
        <f t="shared" si="332"/>
        <v>0</v>
      </c>
    </row>
    <row r="1333" spans="2:24" ht="18.75">
      <c r="B1333" s="143"/>
      <c r="C1333" s="142">
        <v>209</v>
      </c>
      <c r="D1333" s="148" t="s">
        <v>935</v>
      </c>
      <c r="E1333" s="817"/>
      <c r="F1333" s="452"/>
      <c r="G1333" s="246"/>
      <c r="H1333" s="246"/>
      <c r="I1333" s="480">
        <f>F1333+G1333+H1333</f>
        <v>0</v>
      </c>
      <c r="J1333" s="244" t="str">
        <f t="shared" si="331"/>
        <v/>
      </c>
      <c r="K1333" s="245"/>
      <c r="L1333" s="426"/>
      <c r="M1333" s="253"/>
      <c r="N1333" s="316">
        <f>I1333</f>
        <v>0</v>
      </c>
      <c r="O1333" s="427">
        <f>L1333+M1333-N1333</f>
        <v>0</v>
      </c>
      <c r="P1333" s="245"/>
      <c r="Q1333" s="775"/>
      <c r="R1333" s="779"/>
      <c r="S1333" s="779"/>
      <c r="T1333" s="779"/>
      <c r="U1333" s="779"/>
      <c r="V1333" s="779"/>
      <c r="W1333" s="824"/>
      <c r="X1333" s="314">
        <f t="shared" si="332"/>
        <v>0</v>
      </c>
    </row>
    <row r="1334" spans="2:24" ht="18.75">
      <c r="B1334" s="799">
        <v>500</v>
      </c>
      <c r="C1334" s="960" t="s">
        <v>210</v>
      </c>
      <c r="D1334" s="960"/>
      <c r="E1334" s="800"/>
      <c r="F1334" s="801">
        <f>SUM(F1335:F1341)</f>
        <v>0</v>
      </c>
      <c r="G1334" s="802">
        <f>SUM(G1335:G1341)</f>
        <v>0</v>
      </c>
      <c r="H1334" s="802">
        <f>SUM(H1335:H1341)</f>
        <v>0</v>
      </c>
      <c r="I1334" s="802">
        <f>SUM(I1335:I1341)</f>
        <v>0</v>
      </c>
      <c r="J1334" s="244" t="str">
        <f t="shared" si="331"/>
        <v/>
      </c>
      <c r="K1334" s="245"/>
      <c r="L1334" s="317">
        <f>SUM(L1335:L1341)</f>
        <v>0</v>
      </c>
      <c r="M1334" s="318">
        <f>SUM(M1335:M1341)</f>
        <v>0</v>
      </c>
      <c r="N1334" s="428">
        <f>SUM(N1335:N1341)</f>
        <v>0</v>
      </c>
      <c r="O1334" s="429">
        <f>SUM(O1335:O1341)</f>
        <v>0</v>
      </c>
      <c r="P1334" s="245"/>
      <c r="Q1334" s="777"/>
      <c r="R1334" s="778"/>
      <c r="S1334" s="779"/>
      <c r="T1334" s="778"/>
      <c r="U1334" s="778"/>
      <c r="V1334" s="778"/>
      <c r="W1334" s="825"/>
      <c r="X1334" s="314">
        <f t="shared" si="332"/>
        <v>0</v>
      </c>
    </row>
    <row r="1335" spans="2:24" ht="18.75">
      <c r="B1335" s="143"/>
      <c r="C1335" s="160">
        <v>551</v>
      </c>
      <c r="D1335" s="459" t="s">
        <v>211</v>
      </c>
      <c r="E1335" s="817"/>
      <c r="F1335" s="452"/>
      <c r="G1335" s="246"/>
      <c r="H1335" s="246"/>
      <c r="I1335" s="480">
        <f t="shared" ref="I1335:I1342" si="333">F1335+G1335+H1335</f>
        <v>0</v>
      </c>
      <c r="J1335" s="244" t="str">
        <f t="shared" si="331"/>
        <v/>
      </c>
      <c r="K1335" s="245"/>
      <c r="L1335" s="426"/>
      <c r="M1335" s="253"/>
      <c r="N1335" s="316">
        <f t="shared" ref="N1335:N1342" si="334">I1335</f>
        <v>0</v>
      </c>
      <c r="O1335" s="427">
        <f t="shared" ref="O1335:O1342" si="335">L1335+M1335-N1335</f>
        <v>0</v>
      </c>
      <c r="P1335" s="245"/>
      <c r="Q1335" s="775"/>
      <c r="R1335" s="779"/>
      <c r="S1335" s="779"/>
      <c r="T1335" s="779"/>
      <c r="U1335" s="779"/>
      <c r="V1335" s="779"/>
      <c r="W1335" s="824"/>
      <c r="X1335" s="314">
        <f t="shared" si="332"/>
        <v>0</v>
      </c>
    </row>
    <row r="1336" spans="2:24" ht="18.75">
      <c r="B1336" s="143"/>
      <c r="C1336" s="161">
        <v>552</v>
      </c>
      <c r="D1336" s="460" t="s">
        <v>212</v>
      </c>
      <c r="E1336" s="817"/>
      <c r="F1336" s="452"/>
      <c r="G1336" s="246"/>
      <c r="H1336" s="246"/>
      <c r="I1336" s="480">
        <f t="shared" si="333"/>
        <v>0</v>
      </c>
      <c r="J1336" s="244" t="str">
        <f t="shared" si="331"/>
        <v/>
      </c>
      <c r="K1336" s="245"/>
      <c r="L1336" s="426"/>
      <c r="M1336" s="253"/>
      <c r="N1336" s="316">
        <f t="shared" si="334"/>
        <v>0</v>
      </c>
      <c r="O1336" s="427">
        <f t="shared" si="335"/>
        <v>0</v>
      </c>
      <c r="P1336" s="245"/>
      <c r="Q1336" s="775"/>
      <c r="R1336" s="779"/>
      <c r="S1336" s="779"/>
      <c r="T1336" s="779"/>
      <c r="U1336" s="779"/>
      <c r="V1336" s="779"/>
      <c r="W1336" s="824"/>
      <c r="X1336" s="314">
        <f t="shared" si="332"/>
        <v>0</v>
      </c>
    </row>
    <row r="1337" spans="2:24" ht="18.75">
      <c r="B1337" s="143"/>
      <c r="C1337" s="161">
        <v>558</v>
      </c>
      <c r="D1337" s="460" t="s">
        <v>1731</v>
      </c>
      <c r="E1337" s="817"/>
      <c r="F1337" s="452"/>
      <c r="G1337" s="246"/>
      <c r="H1337" s="246"/>
      <c r="I1337" s="480">
        <f t="shared" si="333"/>
        <v>0</v>
      </c>
      <c r="J1337" s="244" t="str">
        <f t="shared" si="331"/>
        <v/>
      </c>
      <c r="K1337" s="245"/>
      <c r="L1337" s="426"/>
      <c r="M1337" s="253"/>
      <c r="N1337" s="316">
        <f t="shared" si="334"/>
        <v>0</v>
      </c>
      <c r="O1337" s="427">
        <f t="shared" si="335"/>
        <v>0</v>
      </c>
      <c r="P1337" s="245"/>
      <c r="Q1337" s="775"/>
      <c r="R1337" s="779"/>
      <c r="S1337" s="779"/>
      <c r="T1337" s="779"/>
      <c r="U1337" s="779"/>
      <c r="V1337" s="779"/>
      <c r="W1337" s="824"/>
      <c r="X1337" s="314">
        <f t="shared" si="332"/>
        <v>0</v>
      </c>
    </row>
    <row r="1338" spans="2:24" ht="18.75">
      <c r="B1338" s="143"/>
      <c r="C1338" s="161">
        <v>560</v>
      </c>
      <c r="D1338" s="461" t="s">
        <v>213</v>
      </c>
      <c r="E1338" s="817"/>
      <c r="F1338" s="452"/>
      <c r="G1338" s="246"/>
      <c r="H1338" s="246"/>
      <c r="I1338" s="480">
        <f t="shared" si="333"/>
        <v>0</v>
      </c>
      <c r="J1338" s="244" t="str">
        <f t="shared" si="331"/>
        <v/>
      </c>
      <c r="K1338" s="245"/>
      <c r="L1338" s="426"/>
      <c r="M1338" s="253"/>
      <c r="N1338" s="316">
        <f t="shared" si="334"/>
        <v>0</v>
      </c>
      <c r="O1338" s="427">
        <f t="shared" si="335"/>
        <v>0</v>
      </c>
      <c r="P1338" s="245"/>
      <c r="Q1338" s="775"/>
      <c r="R1338" s="779"/>
      <c r="S1338" s="779"/>
      <c r="T1338" s="779"/>
      <c r="U1338" s="779"/>
      <c r="V1338" s="779"/>
      <c r="W1338" s="824"/>
      <c r="X1338" s="314">
        <f t="shared" si="332"/>
        <v>0</v>
      </c>
    </row>
    <row r="1339" spans="2:24" ht="18.75">
      <c r="B1339" s="143"/>
      <c r="C1339" s="161">
        <v>580</v>
      </c>
      <c r="D1339" s="460" t="s">
        <v>214</v>
      </c>
      <c r="E1339" s="817"/>
      <c r="F1339" s="452"/>
      <c r="G1339" s="246"/>
      <c r="H1339" s="246"/>
      <c r="I1339" s="480">
        <f t="shared" si="333"/>
        <v>0</v>
      </c>
      <c r="J1339" s="244" t="str">
        <f t="shared" si="331"/>
        <v/>
      </c>
      <c r="K1339" s="245"/>
      <c r="L1339" s="426"/>
      <c r="M1339" s="253"/>
      <c r="N1339" s="316">
        <f t="shared" si="334"/>
        <v>0</v>
      </c>
      <c r="O1339" s="427">
        <f t="shared" si="335"/>
        <v>0</v>
      </c>
      <c r="P1339" s="245"/>
      <c r="Q1339" s="775"/>
      <c r="R1339" s="779"/>
      <c r="S1339" s="779"/>
      <c r="T1339" s="779"/>
      <c r="U1339" s="779"/>
      <c r="V1339" s="779"/>
      <c r="W1339" s="824"/>
      <c r="X1339" s="314">
        <f t="shared" si="332"/>
        <v>0</v>
      </c>
    </row>
    <row r="1340" spans="2:24" ht="18.75">
      <c r="B1340" s="143"/>
      <c r="C1340" s="161">
        <v>588</v>
      </c>
      <c r="D1340" s="460" t="s">
        <v>1736</v>
      </c>
      <c r="E1340" s="817"/>
      <c r="F1340" s="452"/>
      <c r="G1340" s="246"/>
      <c r="H1340" s="246"/>
      <c r="I1340" s="480">
        <f t="shared" si="333"/>
        <v>0</v>
      </c>
      <c r="J1340" s="244" t="str">
        <f t="shared" si="331"/>
        <v/>
      </c>
      <c r="K1340" s="245"/>
      <c r="L1340" s="426"/>
      <c r="M1340" s="253"/>
      <c r="N1340" s="316">
        <f t="shared" si="334"/>
        <v>0</v>
      </c>
      <c r="O1340" s="427">
        <f t="shared" si="335"/>
        <v>0</v>
      </c>
      <c r="P1340" s="245"/>
      <c r="Q1340" s="775"/>
      <c r="R1340" s="779"/>
      <c r="S1340" s="779"/>
      <c r="T1340" s="779"/>
      <c r="U1340" s="779"/>
      <c r="V1340" s="779"/>
      <c r="W1340" s="824"/>
      <c r="X1340" s="314">
        <f t="shared" si="332"/>
        <v>0</v>
      </c>
    </row>
    <row r="1341" spans="2:24" ht="31.5">
      <c r="B1341" s="143"/>
      <c r="C1341" s="162">
        <v>590</v>
      </c>
      <c r="D1341" s="462" t="s">
        <v>215</v>
      </c>
      <c r="E1341" s="817"/>
      <c r="F1341" s="452"/>
      <c r="G1341" s="246"/>
      <c r="H1341" s="246"/>
      <c r="I1341" s="480">
        <f t="shared" si="333"/>
        <v>0</v>
      </c>
      <c r="J1341" s="244" t="str">
        <f t="shared" si="331"/>
        <v/>
      </c>
      <c r="K1341" s="245"/>
      <c r="L1341" s="426"/>
      <c r="M1341" s="253"/>
      <c r="N1341" s="316">
        <f t="shared" si="334"/>
        <v>0</v>
      </c>
      <c r="O1341" s="427">
        <f t="shared" si="335"/>
        <v>0</v>
      </c>
      <c r="P1341" s="245"/>
      <c r="Q1341" s="775"/>
      <c r="R1341" s="779"/>
      <c r="S1341" s="779"/>
      <c r="T1341" s="779"/>
      <c r="U1341" s="779"/>
      <c r="V1341" s="779"/>
      <c r="W1341" s="824"/>
      <c r="X1341" s="314">
        <f t="shared" si="332"/>
        <v>0</v>
      </c>
    </row>
    <row r="1342" spans="2:24" ht="18.75">
      <c r="B1342" s="799">
        <v>800</v>
      </c>
      <c r="C1342" s="960" t="s">
        <v>1097</v>
      </c>
      <c r="D1342" s="960"/>
      <c r="E1342" s="800"/>
      <c r="F1342" s="803"/>
      <c r="G1342" s="804"/>
      <c r="H1342" s="804"/>
      <c r="I1342" s="805">
        <f t="shared" si="333"/>
        <v>0</v>
      </c>
      <c r="J1342" s="244" t="str">
        <f t="shared" si="331"/>
        <v/>
      </c>
      <c r="K1342" s="245"/>
      <c r="L1342" s="431"/>
      <c r="M1342" s="255"/>
      <c r="N1342" s="316">
        <f t="shared" si="334"/>
        <v>0</v>
      </c>
      <c r="O1342" s="427">
        <f t="shared" si="335"/>
        <v>0</v>
      </c>
      <c r="P1342" s="245"/>
      <c r="Q1342" s="777"/>
      <c r="R1342" s="778"/>
      <c r="S1342" s="779"/>
      <c r="T1342" s="779"/>
      <c r="U1342" s="778"/>
      <c r="V1342" s="779"/>
      <c r="W1342" s="824"/>
      <c r="X1342" s="314">
        <f t="shared" si="332"/>
        <v>0</v>
      </c>
    </row>
    <row r="1343" spans="2:24" ht="18.75">
      <c r="B1343" s="799">
        <v>1000</v>
      </c>
      <c r="C1343" s="956" t="s">
        <v>217</v>
      </c>
      <c r="D1343" s="956"/>
      <c r="E1343" s="800"/>
      <c r="F1343" s="801">
        <f>SUM(F1344:F1360)</f>
        <v>0</v>
      </c>
      <c r="G1343" s="802">
        <f>SUM(G1344:G1360)</f>
        <v>100000</v>
      </c>
      <c r="H1343" s="802">
        <f>SUM(H1344:H1360)</f>
        <v>0</v>
      </c>
      <c r="I1343" s="802">
        <f>SUM(I1344:I1360)</f>
        <v>100000</v>
      </c>
      <c r="J1343" s="244">
        <f t="shared" si="331"/>
        <v>1</v>
      </c>
      <c r="K1343" s="245"/>
      <c r="L1343" s="317">
        <f>SUM(L1344:L1360)</f>
        <v>0</v>
      </c>
      <c r="M1343" s="318">
        <f>SUM(M1344:M1360)</f>
        <v>0</v>
      </c>
      <c r="N1343" s="428">
        <f>SUM(N1344:N1360)</f>
        <v>100000</v>
      </c>
      <c r="O1343" s="429">
        <f>SUM(O1344:O1360)</f>
        <v>-100000</v>
      </c>
      <c r="P1343" s="245"/>
      <c r="Q1343" s="317">
        <f t="shared" ref="Q1343:W1343" si="336">SUM(Q1344:Q1360)</f>
        <v>0</v>
      </c>
      <c r="R1343" s="318">
        <f t="shared" si="336"/>
        <v>0</v>
      </c>
      <c r="S1343" s="318">
        <f t="shared" si="336"/>
        <v>100000</v>
      </c>
      <c r="T1343" s="318">
        <f t="shared" si="336"/>
        <v>-100000</v>
      </c>
      <c r="U1343" s="318">
        <f t="shared" si="336"/>
        <v>0</v>
      </c>
      <c r="V1343" s="318">
        <f t="shared" si="336"/>
        <v>0</v>
      </c>
      <c r="W1343" s="429">
        <f t="shared" si="336"/>
        <v>0</v>
      </c>
      <c r="X1343" s="314">
        <f t="shared" si="332"/>
        <v>-100000</v>
      </c>
    </row>
    <row r="1344" spans="2:24" ht="18.75">
      <c r="B1344" s="136"/>
      <c r="C1344" s="144">
        <v>1011</v>
      </c>
      <c r="D1344" s="163" t="s">
        <v>218</v>
      </c>
      <c r="E1344" s="817"/>
      <c r="F1344" s="452"/>
      <c r="G1344" s="246"/>
      <c r="H1344" s="246"/>
      <c r="I1344" s="480">
        <f t="shared" ref="I1344:I1360" si="337">F1344+G1344+H1344</f>
        <v>0</v>
      </c>
      <c r="J1344" s="244" t="str">
        <f t="shared" si="331"/>
        <v/>
      </c>
      <c r="K1344" s="245"/>
      <c r="L1344" s="426"/>
      <c r="M1344" s="253"/>
      <c r="N1344" s="316">
        <f t="shared" ref="N1344:N1360" si="338">I1344</f>
        <v>0</v>
      </c>
      <c r="O1344" s="427">
        <f t="shared" ref="O1344:O1360" si="339">L1344+M1344-N1344</f>
        <v>0</v>
      </c>
      <c r="P1344" s="245"/>
      <c r="Q1344" s="426"/>
      <c r="R1344" s="253"/>
      <c r="S1344" s="432">
        <f t="shared" ref="S1344:S1351" si="340">+IF(+(L1344+M1344)&gt;=I1344,+M1344,+(+I1344-L1344))</f>
        <v>0</v>
      </c>
      <c r="T1344" s="316">
        <f t="shared" ref="T1344:T1351" si="341">Q1344+R1344-S1344</f>
        <v>0</v>
      </c>
      <c r="U1344" s="253"/>
      <c r="V1344" s="253"/>
      <c r="W1344" s="254"/>
      <c r="X1344" s="314">
        <f t="shared" si="332"/>
        <v>0</v>
      </c>
    </row>
    <row r="1345" spans="2:24" ht="18.75">
      <c r="B1345" s="136"/>
      <c r="C1345" s="137">
        <v>1012</v>
      </c>
      <c r="D1345" s="145" t="s">
        <v>219</v>
      </c>
      <c r="E1345" s="817"/>
      <c r="F1345" s="452"/>
      <c r="G1345" s="246"/>
      <c r="H1345" s="246"/>
      <c r="I1345" s="480">
        <f t="shared" si="337"/>
        <v>0</v>
      </c>
      <c r="J1345" s="244" t="str">
        <f t="shared" si="331"/>
        <v/>
      </c>
      <c r="K1345" s="245"/>
      <c r="L1345" s="426"/>
      <c r="M1345" s="253"/>
      <c r="N1345" s="316">
        <f t="shared" si="338"/>
        <v>0</v>
      </c>
      <c r="O1345" s="427">
        <f t="shared" si="339"/>
        <v>0</v>
      </c>
      <c r="P1345" s="245"/>
      <c r="Q1345" s="426"/>
      <c r="R1345" s="253"/>
      <c r="S1345" s="432">
        <f t="shared" si="340"/>
        <v>0</v>
      </c>
      <c r="T1345" s="316">
        <f t="shared" si="341"/>
        <v>0</v>
      </c>
      <c r="U1345" s="253"/>
      <c r="V1345" s="253"/>
      <c r="W1345" s="254"/>
      <c r="X1345" s="314">
        <f t="shared" si="332"/>
        <v>0</v>
      </c>
    </row>
    <row r="1346" spans="2:24" ht="18.75">
      <c r="B1346" s="136"/>
      <c r="C1346" s="137">
        <v>1013</v>
      </c>
      <c r="D1346" s="145" t="s">
        <v>220</v>
      </c>
      <c r="E1346" s="817"/>
      <c r="F1346" s="452"/>
      <c r="G1346" s="246"/>
      <c r="H1346" s="246"/>
      <c r="I1346" s="480">
        <f t="shared" si="337"/>
        <v>0</v>
      </c>
      <c r="J1346" s="244" t="str">
        <f t="shared" si="331"/>
        <v/>
      </c>
      <c r="K1346" s="245"/>
      <c r="L1346" s="426"/>
      <c r="M1346" s="253"/>
      <c r="N1346" s="316">
        <f t="shared" si="338"/>
        <v>0</v>
      </c>
      <c r="O1346" s="427">
        <f t="shared" si="339"/>
        <v>0</v>
      </c>
      <c r="P1346" s="245"/>
      <c r="Q1346" s="426"/>
      <c r="R1346" s="253"/>
      <c r="S1346" s="432">
        <f t="shared" si="340"/>
        <v>0</v>
      </c>
      <c r="T1346" s="316">
        <f t="shared" si="341"/>
        <v>0</v>
      </c>
      <c r="U1346" s="253"/>
      <c r="V1346" s="253"/>
      <c r="W1346" s="254"/>
      <c r="X1346" s="314">
        <f t="shared" si="332"/>
        <v>0</v>
      </c>
    </row>
    <row r="1347" spans="2:24" ht="18.75">
      <c r="B1347" s="136"/>
      <c r="C1347" s="137">
        <v>1014</v>
      </c>
      <c r="D1347" s="145" t="s">
        <v>221</v>
      </c>
      <c r="E1347" s="817"/>
      <c r="F1347" s="452"/>
      <c r="G1347" s="246"/>
      <c r="H1347" s="246"/>
      <c r="I1347" s="480">
        <f t="shared" si="337"/>
        <v>0</v>
      </c>
      <c r="J1347" s="244" t="str">
        <f t="shared" si="331"/>
        <v/>
      </c>
      <c r="K1347" s="245"/>
      <c r="L1347" s="426"/>
      <c r="M1347" s="253"/>
      <c r="N1347" s="316">
        <f t="shared" si="338"/>
        <v>0</v>
      </c>
      <c r="O1347" s="427">
        <f t="shared" si="339"/>
        <v>0</v>
      </c>
      <c r="P1347" s="245"/>
      <c r="Q1347" s="426"/>
      <c r="R1347" s="253"/>
      <c r="S1347" s="432">
        <f t="shared" si="340"/>
        <v>0</v>
      </c>
      <c r="T1347" s="316">
        <f t="shared" si="341"/>
        <v>0</v>
      </c>
      <c r="U1347" s="253"/>
      <c r="V1347" s="253"/>
      <c r="W1347" s="254"/>
      <c r="X1347" s="314">
        <f t="shared" si="332"/>
        <v>0</v>
      </c>
    </row>
    <row r="1348" spans="2:24" ht="18.75">
      <c r="B1348" s="136"/>
      <c r="C1348" s="137">
        <v>1015</v>
      </c>
      <c r="D1348" s="145" t="s">
        <v>222</v>
      </c>
      <c r="E1348" s="817"/>
      <c r="F1348" s="452"/>
      <c r="G1348" s="246"/>
      <c r="H1348" s="246"/>
      <c r="I1348" s="480">
        <f t="shared" si="337"/>
        <v>0</v>
      </c>
      <c r="J1348" s="244" t="str">
        <f t="shared" si="331"/>
        <v/>
      </c>
      <c r="K1348" s="245"/>
      <c r="L1348" s="426"/>
      <c r="M1348" s="253"/>
      <c r="N1348" s="316">
        <f t="shared" si="338"/>
        <v>0</v>
      </c>
      <c r="O1348" s="427">
        <f t="shared" si="339"/>
        <v>0</v>
      </c>
      <c r="P1348" s="245"/>
      <c r="Q1348" s="426"/>
      <c r="R1348" s="253"/>
      <c r="S1348" s="432">
        <f t="shared" si="340"/>
        <v>0</v>
      </c>
      <c r="T1348" s="316">
        <f t="shared" si="341"/>
        <v>0</v>
      </c>
      <c r="U1348" s="253"/>
      <c r="V1348" s="253"/>
      <c r="W1348" s="254"/>
      <c r="X1348" s="314">
        <f t="shared" si="332"/>
        <v>0</v>
      </c>
    </row>
    <row r="1349" spans="2:24" ht="18.75">
      <c r="B1349" s="136"/>
      <c r="C1349" s="137">
        <v>1016</v>
      </c>
      <c r="D1349" s="145" t="s">
        <v>223</v>
      </c>
      <c r="E1349" s="817"/>
      <c r="F1349" s="452"/>
      <c r="G1349" s="246"/>
      <c r="H1349" s="246"/>
      <c r="I1349" s="480">
        <f t="shared" si="337"/>
        <v>0</v>
      </c>
      <c r="J1349" s="244" t="str">
        <f t="shared" si="331"/>
        <v/>
      </c>
      <c r="K1349" s="245"/>
      <c r="L1349" s="426"/>
      <c r="M1349" s="253"/>
      <c r="N1349" s="316">
        <f t="shared" si="338"/>
        <v>0</v>
      </c>
      <c r="O1349" s="427">
        <f t="shared" si="339"/>
        <v>0</v>
      </c>
      <c r="P1349" s="245"/>
      <c r="Q1349" s="426"/>
      <c r="R1349" s="253"/>
      <c r="S1349" s="432">
        <f t="shared" si="340"/>
        <v>0</v>
      </c>
      <c r="T1349" s="316">
        <f t="shared" si="341"/>
        <v>0</v>
      </c>
      <c r="U1349" s="253"/>
      <c r="V1349" s="253"/>
      <c r="W1349" s="254"/>
      <c r="X1349" s="314">
        <f t="shared" si="332"/>
        <v>0</v>
      </c>
    </row>
    <row r="1350" spans="2:24" ht="18.75">
      <c r="B1350" s="140"/>
      <c r="C1350" s="164">
        <v>1020</v>
      </c>
      <c r="D1350" s="165" t="s">
        <v>224</v>
      </c>
      <c r="E1350" s="817"/>
      <c r="F1350" s="452"/>
      <c r="G1350" s="246"/>
      <c r="H1350" s="246"/>
      <c r="I1350" s="480">
        <f t="shared" si="337"/>
        <v>0</v>
      </c>
      <c r="J1350" s="244" t="str">
        <f t="shared" si="331"/>
        <v/>
      </c>
      <c r="K1350" s="245"/>
      <c r="L1350" s="426"/>
      <c r="M1350" s="253"/>
      <c r="N1350" s="316">
        <f t="shared" si="338"/>
        <v>0</v>
      </c>
      <c r="O1350" s="427">
        <f t="shared" si="339"/>
        <v>0</v>
      </c>
      <c r="P1350" s="245"/>
      <c r="Q1350" s="426"/>
      <c r="R1350" s="253"/>
      <c r="S1350" s="432">
        <f t="shared" si="340"/>
        <v>0</v>
      </c>
      <c r="T1350" s="316">
        <f t="shared" si="341"/>
        <v>0</v>
      </c>
      <c r="U1350" s="253"/>
      <c r="V1350" s="253"/>
      <c r="W1350" s="254"/>
      <c r="X1350" s="314">
        <f t="shared" si="332"/>
        <v>0</v>
      </c>
    </row>
    <row r="1351" spans="2:24" ht="18.75">
      <c r="B1351" s="136"/>
      <c r="C1351" s="137">
        <v>1030</v>
      </c>
      <c r="D1351" s="145" t="s">
        <v>225</v>
      </c>
      <c r="E1351" s="817"/>
      <c r="F1351" s="452"/>
      <c r="G1351" s="246">
        <v>100000</v>
      </c>
      <c r="H1351" s="246"/>
      <c r="I1351" s="480">
        <f t="shared" si="337"/>
        <v>100000</v>
      </c>
      <c r="J1351" s="244">
        <f t="shared" si="331"/>
        <v>1</v>
      </c>
      <c r="K1351" s="245"/>
      <c r="L1351" s="426"/>
      <c r="M1351" s="253"/>
      <c r="N1351" s="316">
        <f t="shared" si="338"/>
        <v>100000</v>
      </c>
      <c r="O1351" s="427">
        <f t="shared" si="339"/>
        <v>-100000</v>
      </c>
      <c r="P1351" s="245"/>
      <c r="Q1351" s="426"/>
      <c r="R1351" s="253"/>
      <c r="S1351" s="432">
        <f t="shared" si="340"/>
        <v>100000</v>
      </c>
      <c r="T1351" s="316">
        <f t="shared" si="341"/>
        <v>-100000</v>
      </c>
      <c r="U1351" s="253"/>
      <c r="V1351" s="253"/>
      <c r="W1351" s="254"/>
      <c r="X1351" s="314">
        <f t="shared" si="332"/>
        <v>-100000</v>
      </c>
    </row>
    <row r="1352" spans="2:24" ht="18.75">
      <c r="B1352" s="136"/>
      <c r="C1352" s="164">
        <v>1051</v>
      </c>
      <c r="D1352" s="167" t="s">
        <v>226</v>
      </c>
      <c r="E1352" s="817"/>
      <c r="F1352" s="452"/>
      <c r="G1352" s="246"/>
      <c r="H1352" s="246"/>
      <c r="I1352" s="480">
        <f t="shared" si="337"/>
        <v>0</v>
      </c>
      <c r="J1352" s="244" t="str">
        <f t="shared" si="331"/>
        <v/>
      </c>
      <c r="K1352" s="245"/>
      <c r="L1352" s="426"/>
      <c r="M1352" s="253"/>
      <c r="N1352" s="316">
        <f t="shared" si="338"/>
        <v>0</v>
      </c>
      <c r="O1352" s="427">
        <f t="shared" si="339"/>
        <v>0</v>
      </c>
      <c r="P1352" s="245"/>
      <c r="Q1352" s="775"/>
      <c r="R1352" s="779"/>
      <c r="S1352" s="779"/>
      <c r="T1352" s="779"/>
      <c r="U1352" s="779"/>
      <c r="V1352" s="779"/>
      <c r="W1352" s="824"/>
      <c r="X1352" s="314">
        <f t="shared" si="332"/>
        <v>0</v>
      </c>
    </row>
    <row r="1353" spans="2:24" ht="18.75">
      <c r="B1353" s="136"/>
      <c r="C1353" s="137">
        <v>1052</v>
      </c>
      <c r="D1353" s="145" t="s">
        <v>227</v>
      </c>
      <c r="E1353" s="817"/>
      <c r="F1353" s="452"/>
      <c r="G1353" s="246"/>
      <c r="H1353" s="246"/>
      <c r="I1353" s="480">
        <f t="shared" si="337"/>
        <v>0</v>
      </c>
      <c r="J1353" s="244" t="str">
        <f t="shared" si="331"/>
        <v/>
      </c>
      <c r="K1353" s="245"/>
      <c r="L1353" s="426"/>
      <c r="M1353" s="253"/>
      <c r="N1353" s="316">
        <f t="shared" si="338"/>
        <v>0</v>
      </c>
      <c r="O1353" s="427">
        <f t="shared" si="339"/>
        <v>0</v>
      </c>
      <c r="P1353" s="245"/>
      <c r="Q1353" s="775"/>
      <c r="R1353" s="779"/>
      <c r="S1353" s="779"/>
      <c r="T1353" s="779"/>
      <c r="U1353" s="779"/>
      <c r="V1353" s="779"/>
      <c r="W1353" s="824"/>
      <c r="X1353" s="314">
        <f t="shared" si="332"/>
        <v>0</v>
      </c>
    </row>
    <row r="1354" spans="2:24" ht="18.75">
      <c r="B1354" s="136"/>
      <c r="C1354" s="168">
        <v>1053</v>
      </c>
      <c r="D1354" s="169" t="s">
        <v>1737</v>
      </c>
      <c r="E1354" s="817"/>
      <c r="F1354" s="452"/>
      <c r="G1354" s="246"/>
      <c r="H1354" s="246"/>
      <c r="I1354" s="480">
        <f t="shared" si="337"/>
        <v>0</v>
      </c>
      <c r="J1354" s="244" t="str">
        <f t="shared" si="331"/>
        <v/>
      </c>
      <c r="K1354" s="245"/>
      <c r="L1354" s="426"/>
      <c r="M1354" s="253"/>
      <c r="N1354" s="316">
        <f t="shared" si="338"/>
        <v>0</v>
      </c>
      <c r="O1354" s="427">
        <f t="shared" si="339"/>
        <v>0</v>
      </c>
      <c r="P1354" s="245"/>
      <c r="Q1354" s="775"/>
      <c r="R1354" s="779"/>
      <c r="S1354" s="779"/>
      <c r="T1354" s="779"/>
      <c r="U1354" s="779"/>
      <c r="V1354" s="779"/>
      <c r="W1354" s="824"/>
      <c r="X1354" s="314">
        <f t="shared" si="332"/>
        <v>0</v>
      </c>
    </row>
    <row r="1355" spans="2:24" ht="18.75">
      <c r="B1355" s="136"/>
      <c r="C1355" s="137">
        <v>1062</v>
      </c>
      <c r="D1355" s="139" t="s">
        <v>228</v>
      </c>
      <c r="E1355" s="817"/>
      <c r="F1355" s="452"/>
      <c r="G1355" s="246"/>
      <c r="H1355" s="246"/>
      <c r="I1355" s="480">
        <f t="shared" si="337"/>
        <v>0</v>
      </c>
      <c r="J1355" s="244" t="str">
        <f t="shared" si="331"/>
        <v/>
      </c>
      <c r="K1355" s="245"/>
      <c r="L1355" s="426"/>
      <c r="M1355" s="253"/>
      <c r="N1355" s="316">
        <f t="shared" si="338"/>
        <v>0</v>
      </c>
      <c r="O1355" s="427">
        <f t="shared" si="339"/>
        <v>0</v>
      </c>
      <c r="P1355" s="245"/>
      <c r="Q1355" s="426"/>
      <c r="R1355" s="253"/>
      <c r="S1355" s="432">
        <f>+IF(+(L1355+M1355)&gt;=I1355,+M1355,+(+I1355-L1355))</f>
        <v>0</v>
      </c>
      <c r="T1355" s="316">
        <f>Q1355+R1355-S1355</f>
        <v>0</v>
      </c>
      <c r="U1355" s="253"/>
      <c r="V1355" s="253"/>
      <c r="W1355" s="254"/>
      <c r="X1355" s="314">
        <f t="shared" si="332"/>
        <v>0</v>
      </c>
    </row>
    <row r="1356" spans="2:24" ht="18.75">
      <c r="B1356" s="136"/>
      <c r="C1356" s="137">
        <v>1063</v>
      </c>
      <c r="D1356" s="139" t="s">
        <v>229</v>
      </c>
      <c r="E1356" s="817"/>
      <c r="F1356" s="452"/>
      <c r="G1356" s="246"/>
      <c r="H1356" s="246"/>
      <c r="I1356" s="480">
        <f t="shared" si="337"/>
        <v>0</v>
      </c>
      <c r="J1356" s="244" t="str">
        <f t="shared" si="331"/>
        <v/>
      </c>
      <c r="K1356" s="245"/>
      <c r="L1356" s="426"/>
      <c r="M1356" s="253"/>
      <c r="N1356" s="316">
        <f t="shared" si="338"/>
        <v>0</v>
      </c>
      <c r="O1356" s="427">
        <f t="shared" si="339"/>
        <v>0</v>
      </c>
      <c r="P1356" s="245"/>
      <c r="Q1356" s="775"/>
      <c r="R1356" s="779"/>
      <c r="S1356" s="779"/>
      <c r="T1356" s="779"/>
      <c r="U1356" s="779"/>
      <c r="V1356" s="779"/>
      <c r="W1356" s="824"/>
      <c r="X1356" s="314">
        <f t="shared" si="332"/>
        <v>0</v>
      </c>
    </row>
    <row r="1357" spans="2:24" ht="18.75">
      <c r="B1357" s="136"/>
      <c r="C1357" s="168">
        <v>1069</v>
      </c>
      <c r="D1357" s="170" t="s">
        <v>230</v>
      </c>
      <c r="E1357" s="817"/>
      <c r="F1357" s="452"/>
      <c r="G1357" s="246"/>
      <c r="H1357" s="246"/>
      <c r="I1357" s="480">
        <f t="shared" si="337"/>
        <v>0</v>
      </c>
      <c r="J1357" s="244" t="str">
        <f t="shared" ref="J1357:J1388" si="342">(IF($E1357&lt;&gt;0,$J$2,IF($I1357&lt;&gt;0,$J$2,"")))</f>
        <v/>
      </c>
      <c r="K1357" s="245"/>
      <c r="L1357" s="426"/>
      <c r="M1357" s="253"/>
      <c r="N1357" s="316">
        <f t="shared" si="338"/>
        <v>0</v>
      </c>
      <c r="O1357" s="427">
        <f t="shared" si="339"/>
        <v>0</v>
      </c>
      <c r="P1357" s="245"/>
      <c r="Q1357" s="426"/>
      <c r="R1357" s="253"/>
      <c r="S1357" s="432">
        <f>+IF(+(L1357+M1357)&gt;=I1357,+M1357,+(+I1357-L1357))</f>
        <v>0</v>
      </c>
      <c r="T1357" s="316">
        <f>Q1357+R1357-S1357</f>
        <v>0</v>
      </c>
      <c r="U1357" s="253"/>
      <c r="V1357" s="253"/>
      <c r="W1357" s="254"/>
      <c r="X1357" s="314">
        <f t="shared" ref="X1357:X1388" si="343">T1357-U1357-V1357-W1357</f>
        <v>0</v>
      </c>
    </row>
    <row r="1358" spans="2:24" ht="31.5">
      <c r="B1358" s="140"/>
      <c r="C1358" s="137">
        <v>1091</v>
      </c>
      <c r="D1358" s="145" t="s">
        <v>231</v>
      </c>
      <c r="E1358" s="817"/>
      <c r="F1358" s="452"/>
      <c r="G1358" s="246"/>
      <c r="H1358" s="246"/>
      <c r="I1358" s="480">
        <f t="shared" si="337"/>
        <v>0</v>
      </c>
      <c r="J1358" s="244" t="str">
        <f t="shared" si="342"/>
        <v/>
      </c>
      <c r="K1358" s="245"/>
      <c r="L1358" s="426"/>
      <c r="M1358" s="253"/>
      <c r="N1358" s="316">
        <f t="shared" si="338"/>
        <v>0</v>
      </c>
      <c r="O1358" s="427">
        <f t="shared" si="339"/>
        <v>0</v>
      </c>
      <c r="P1358" s="245"/>
      <c r="Q1358" s="426"/>
      <c r="R1358" s="253"/>
      <c r="S1358" s="432">
        <f>+IF(+(L1358+M1358)&gt;=I1358,+M1358,+(+I1358-L1358))</f>
        <v>0</v>
      </c>
      <c r="T1358" s="316">
        <f>Q1358+R1358-S1358</f>
        <v>0</v>
      </c>
      <c r="U1358" s="253"/>
      <c r="V1358" s="253"/>
      <c r="W1358" s="254"/>
      <c r="X1358" s="314">
        <f t="shared" si="343"/>
        <v>0</v>
      </c>
    </row>
    <row r="1359" spans="2:24" ht="18.75">
      <c r="B1359" s="136"/>
      <c r="C1359" s="137">
        <v>1092</v>
      </c>
      <c r="D1359" s="145" t="s">
        <v>364</v>
      </c>
      <c r="E1359" s="817"/>
      <c r="F1359" s="452"/>
      <c r="G1359" s="246"/>
      <c r="H1359" s="246"/>
      <c r="I1359" s="480">
        <f t="shared" si="337"/>
        <v>0</v>
      </c>
      <c r="J1359" s="244" t="str">
        <f t="shared" si="342"/>
        <v/>
      </c>
      <c r="K1359" s="245"/>
      <c r="L1359" s="426"/>
      <c r="M1359" s="253"/>
      <c r="N1359" s="316">
        <f t="shared" si="338"/>
        <v>0</v>
      </c>
      <c r="O1359" s="427">
        <f t="shared" si="339"/>
        <v>0</v>
      </c>
      <c r="P1359" s="245"/>
      <c r="Q1359" s="775"/>
      <c r="R1359" s="779"/>
      <c r="S1359" s="779"/>
      <c r="T1359" s="779"/>
      <c r="U1359" s="779"/>
      <c r="V1359" s="779"/>
      <c r="W1359" s="824"/>
      <c r="X1359" s="314">
        <f t="shared" si="343"/>
        <v>0</v>
      </c>
    </row>
    <row r="1360" spans="2:24" ht="18.75">
      <c r="B1360" s="136"/>
      <c r="C1360" s="142">
        <v>1098</v>
      </c>
      <c r="D1360" s="146" t="s">
        <v>232</v>
      </c>
      <c r="E1360" s="817"/>
      <c r="F1360" s="452"/>
      <c r="G1360" s="246"/>
      <c r="H1360" s="246"/>
      <c r="I1360" s="480">
        <f t="shared" si="337"/>
        <v>0</v>
      </c>
      <c r="J1360" s="244" t="str">
        <f t="shared" si="342"/>
        <v/>
      </c>
      <c r="K1360" s="245"/>
      <c r="L1360" s="426"/>
      <c r="M1360" s="253"/>
      <c r="N1360" s="316">
        <f t="shared" si="338"/>
        <v>0</v>
      </c>
      <c r="O1360" s="427">
        <f t="shared" si="339"/>
        <v>0</v>
      </c>
      <c r="P1360" s="245"/>
      <c r="Q1360" s="426"/>
      <c r="R1360" s="253"/>
      <c r="S1360" s="432">
        <f>+IF(+(L1360+M1360)&gt;=I1360,+M1360,+(+I1360-L1360))</f>
        <v>0</v>
      </c>
      <c r="T1360" s="316">
        <f>Q1360+R1360-S1360</f>
        <v>0</v>
      </c>
      <c r="U1360" s="253"/>
      <c r="V1360" s="253"/>
      <c r="W1360" s="254"/>
      <c r="X1360" s="314">
        <f t="shared" si="343"/>
        <v>0</v>
      </c>
    </row>
    <row r="1361" spans="2:24" ht="18.75">
      <c r="B1361" s="799">
        <v>1900</v>
      </c>
      <c r="C1361" s="955" t="s">
        <v>296</v>
      </c>
      <c r="D1361" s="955"/>
      <c r="E1361" s="800"/>
      <c r="F1361" s="801">
        <f>SUM(F1362:F1364)</f>
        <v>0</v>
      </c>
      <c r="G1361" s="802">
        <f>SUM(G1362:G1364)</f>
        <v>0</v>
      </c>
      <c r="H1361" s="802">
        <f>SUM(H1362:H1364)</f>
        <v>0</v>
      </c>
      <c r="I1361" s="802">
        <f>SUM(I1362:I1364)</f>
        <v>0</v>
      </c>
      <c r="J1361" s="244" t="str">
        <f t="shared" si="342"/>
        <v/>
      </c>
      <c r="K1361" s="245"/>
      <c r="L1361" s="317">
        <f>SUM(L1362:L1364)</f>
        <v>0</v>
      </c>
      <c r="M1361" s="318">
        <f>SUM(M1362:M1364)</f>
        <v>0</v>
      </c>
      <c r="N1361" s="428">
        <f>SUM(N1362:N1364)</f>
        <v>0</v>
      </c>
      <c r="O1361" s="429">
        <f>SUM(O1362:O1364)</f>
        <v>0</v>
      </c>
      <c r="P1361" s="245"/>
      <c r="Q1361" s="777"/>
      <c r="R1361" s="778"/>
      <c r="S1361" s="778"/>
      <c r="T1361" s="778"/>
      <c r="U1361" s="778"/>
      <c r="V1361" s="778"/>
      <c r="W1361" s="825"/>
      <c r="X1361" s="314">
        <f t="shared" si="343"/>
        <v>0</v>
      </c>
    </row>
    <row r="1362" spans="2:24" ht="18.75">
      <c r="B1362" s="136"/>
      <c r="C1362" s="144">
        <v>1901</v>
      </c>
      <c r="D1362" s="138" t="s">
        <v>297</v>
      </c>
      <c r="E1362" s="817"/>
      <c r="F1362" s="452"/>
      <c r="G1362" s="246"/>
      <c r="H1362" s="246"/>
      <c r="I1362" s="480">
        <f>F1362+G1362+H1362</f>
        <v>0</v>
      </c>
      <c r="J1362" s="244" t="str">
        <f t="shared" si="342"/>
        <v/>
      </c>
      <c r="K1362" s="245"/>
      <c r="L1362" s="426"/>
      <c r="M1362" s="253"/>
      <c r="N1362" s="316">
        <f>I1362</f>
        <v>0</v>
      </c>
      <c r="O1362" s="427">
        <f>L1362+M1362-N1362</f>
        <v>0</v>
      </c>
      <c r="P1362" s="245"/>
      <c r="Q1362" s="775"/>
      <c r="R1362" s="779"/>
      <c r="S1362" s="779"/>
      <c r="T1362" s="779"/>
      <c r="U1362" s="779"/>
      <c r="V1362" s="779"/>
      <c r="W1362" s="824"/>
      <c r="X1362" s="314">
        <f t="shared" si="343"/>
        <v>0</v>
      </c>
    </row>
    <row r="1363" spans="2:24" ht="18.75">
      <c r="B1363" s="136"/>
      <c r="C1363" s="137">
        <v>1981</v>
      </c>
      <c r="D1363" s="139" t="s">
        <v>298</v>
      </c>
      <c r="E1363" s="817"/>
      <c r="F1363" s="452"/>
      <c r="G1363" s="246"/>
      <c r="H1363" s="246"/>
      <c r="I1363" s="480">
        <f>F1363+G1363+H1363</f>
        <v>0</v>
      </c>
      <c r="J1363" s="244" t="str">
        <f t="shared" si="342"/>
        <v/>
      </c>
      <c r="K1363" s="245"/>
      <c r="L1363" s="426"/>
      <c r="M1363" s="253"/>
      <c r="N1363" s="316">
        <f>I1363</f>
        <v>0</v>
      </c>
      <c r="O1363" s="427">
        <f>L1363+M1363-N1363</f>
        <v>0</v>
      </c>
      <c r="P1363" s="245"/>
      <c r="Q1363" s="775"/>
      <c r="R1363" s="779"/>
      <c r="S1363" s="779"/>
      <c r="T1363" s="779"/>
      <c r="U1363" s="779"/>
      <c r="V1363" s="779"/>
      <c r="W1363" s="824"/>
      <c r="X1363" s="314">
        <f t="shared" si="343"/>
        <v>0</v>
      </c>
    </row>
    <row r="1364" spans="2:24" ht="18.75">
      <c r="B1364" s="136"/>
      <c r="C1364" s="142">
        <v>1991</v>
      </c>
      <c r="D1364" s="141" t="s">
        <v>299</v>
      </c>
      <c r="E1364" s="817"/>
      <c r="F1364" s="452"/>
      <c r="G1364" s="246"/>
      <c r="H1364" s="246"/>
      <c r="I1364" s="480">
        <f>F1364+G1364+H1364</f>
        <v>0</v>
      </c>
      <c r="J1364" s="244" t="str">
        <f t="shared" si="342"/>
        <v/>
      </c>
      <c r="K1364" s="245"/>
      <c r="L1364" s="426"/>
      <c r="M1364" s="253"/>
      <c r="N1364" s="316">
        <f>I1364</f>
        <v>0</v>
      </c>
      <c r="O1364" s="427">
        <f>L1364+M1364-N1364</f>
        <v>0</v>
      </c>
      <c r="P1364" s="245"/>
      <c r="Q1364" s="775"/>
      <c r="R1364" s="779"/>
      <c r="S1364" s="779"/>
      <c r="T1364" s="779"/>
      <c r="U1364" s="779"/>
      <c r="V1364" s="779"/>
      <c r="W1364" s="824"/>
      <c r="X1364" s="314">
        <f t="shared" si="343"/>
        <v>0</v>
      </c>
    </row>
    <row r="1365" spans="2:24" ht="18.75">
      <c r="B1365" s="799">
        <v>2100</v>
      </c>
      <c r="C1365" s="955" t="s">
        <v>1106</v>
      </c>
      <c r="D1365" s="955"/>
      <c r="E1365" s="800"/>
      <c r="F1365" s="801">
        <f>SUM(F1366:F1370)</f>
        <v>0</v>
      </c>
      <c r="G1365" s="802">
        <f>SUM(G1366:G1370)</f>
        <v>0</v>
      </c>
      <c r="H1365" s="802">
        <f>SUM(H1366:H1370)</f>
        <v>0</v>
      </c>
      <c r="I1365" s="802">
        <f>SUM(I1366:I1370)</f>
        <v>0</v>
      </c>
      <c r="J1365" s="244" t="str">
        <f t="shared" si="342"/>
        <v/>
      </c>
      <c r="K1365" s="245"/>
      <c r="L1365" s="317">
        <f>SUM(L1366:L1370)</f>
        <v>0</v>
      </c>
      <c r="M1365" s="318">
        <f>SUM(M1366:M1370)</f>
        <v>0</v>
      </c>
      <c r="N1365" s="428">
        <f>SUM(N1366:N1370)</f>
        <v>0</v>
      </c>
      <c r="O1365" s="429">
        <f>SUM(O1366:O1370)</f>
        <v>0</v>
      </c>
      <c r="P1365" s="245"/>
      <c r="Q1365" s="777"/>
      <c r="R1365" s="778"/>
      <c r="S1365" s="778"/>
      <c r="T1365" s="778"/>
      <c r="U1365" s="778"/>
      <c r="V1365" s="778"/>
      <c r="W1365" s="825"/>
      <c r="X1365" s="314">
        <f t="shared" si="343"/>
        <v>0</v>
      </c>
    </row>
    <row r="1366" spans="2:24" ht="18.75">
      <c r="B1366" s="136"/>
      <c r="C1366" s="144">
        <v>2110</v>
      </c>
      <c r="D1366" s="147" t="s">
        <v>233</v>
      </c>
      <c r="E1366" s="817"/>
      <c r="F1366" s="452"/>
      <c r="G1366" s="246"/>
      <c r="H1366" s="246"/>
      <c r="I1366" s="480">
        <f>F1366+G1366+H1366</f>
        <v>0</v>
      </c>
      <c r="J1366" s="244" t="str">
        <f t="shared" si="342"/>
        <v/>
      </c>
      <c r="K1366" s="245"/>
      <c r="L1366" s="426"/>
      <c r="M1366" s="253"/>
      <c r="N1366" s="316">
        <f>I1366</f>
        <v>0</v>
      </c>
      <c r="O1366" s="427">
        <f>L1366+M1366-N1366</f>
        <v>0</v>
      </c>
      <c r="P1366" s="245"/>
      <c r="Q1366" s="775"/>
      <c r="R1366" s="779"/>
      <c r="S1366" s="779"/>
      <c r="T1366" s="779"/>
      <c r="U1366" s="779"/>
      <c r="V1366" s="779"/>
      <c r="W1366" s="824"/>
      <c r="X1366" s="314">
        <f t="shared" si="343"/>
        <v>0</v>
      </c>
    </row>
    <row r="1367" spans="2:24" ht="18.75">
      <c r="B1367" s="171"/>
      <c r="C1367" s="137">
        <v>2120</v>
      </c>
      <c r="D1367" s="159" t="s">
        <v>234</v>
      </c>
      <c r="E1367" s="817"/>
      <c r="F1367" s="452"/>
      <c r="G1367" s="246"/>
      <c r="H1367" s="246"/>
      <c r="I1367" s="480">
        <f>F1367+G1367+H1367</f>
        <v>0</v>
      </c>
      <c r="J1367" s="244" t="str">
        <f t="shared" si="342"/>
        <v/>
      </c>
      <c r="K1367" s="245"/>
      <c r="L1367" s="426"/>
      <c r="M1367" s="253"/>
      <c r="N1367" s="316">
        <f>I1367</f>
        <v>0</v>
      </c>
      <c r="O1367" s="427">
        <f>L1367+M1367-N1367</f>
        <v>0</v>
      </c>
      <c r="P1367" s="245"/>
      <c r="Q1367" s="775"/>
      <c r="R1367" s="779"/>
      <c r="S1367" s="779"/>
      <c r="T1367" s="779"/>
      <c r="U1367" s="779"/>
      <c r="V1367" s="779"/>
      <c r="W1367" s="824"/>
      <c r="X1367" s="314">
        <f t="shared" si="343"/>
        <v>0</v>
      </c>
    </row>
    <row r="1368" spans="2:24" ht="18.75">
      <c r="B1368" s="171"/>
      <c r="C1368" s="137">
        <v>2125</v>
      </c>
      <c r="D1368" s="156" t="s">
        <v>1098</v>
      </c>
      <c r="E1368" s="817"/>
      <c r="F1368" s="452"/>
      <c r="G1368" s="246"/>
      <c r="H1368" s="246"/>
      <c r="I1368" s="480">
        <f>F1368+G1368+H1368</f>
        <v>0</v>
      </c>
      <c r="J1368" s="244" t="str">
        <f t="shared" si="342"/>
        <v/>
      </c>
      <c r="K1368" s="245"/>
      <c r="L1368" s="426"/>
      <c r="M1368" s="253"/>
      <c r="N1368" s="316">
        <f>I1368</f>
        <v>0</v>
      </c>
      <c r="O1368" s="427">
        <f>L1368+M1368-N1368</f>
        <v>0</v>
      </c>
      <c r="P1368" s="245"/>
      <c r="Q1368" s="775"/>
      <c r="R1368" s="779"/>
      <c r="S1368" s="779"/>
      <c r="T1368" s="779"/>
      <c r="U1368" s="779"/>
      <c r="V1368" s="779"/>
      <c r="W1368" s="824"/>
      <c r="X1368" s="314">
        <f t="shared" si="343"/>
        <v>0</v>
      </c>
    </row>
    <row r="1369" spans="2:24" ht="18.75">
      <c r="B1369" s="143"/>
      <c r="C1369" s="137">
        <v>2140</v>
      </c>
      <c r="D1369" s="159" t="s">
        <v>236</v>
      </c>
      <c r="E1369" s="817"/>
      <c r="F1369" s="452"/>
      <c r="G1369" s="246"/>
      <c r="H1369" s="246"/>
      <c r="I1369" s="480">
        <f>F1369+G1369+H1369</f>
        <v>0</v>
      </c>
      <c r="J1369" s="244" t="str">
        <f t="shared" si="342"/>
        <v/>
      </c>
      <c r="K1369" s="245"/>
      <c r="L1369" s="426"/>
      <c r="M1369" s="253"/>
      <c r="N1369" s="316">
        <f>I1369</f>
        <v>0</v>
      </c>
      <c r="O1369" s="427">
        <f>L1369+M1369-N1369</f>
        <v>0</v>
      </c>
      <c r="P1369" s="245"/>
      <c r="Q1369" s="775"/>
      <c r="R1369" s="779"/>
      <c r="S1369" s="779"/>
      <c r="T1369" s="779"/>
      <c r="U1369" s="779"/>
      <c r="V1369" s="779"/>
      <c r="W1369" s="824"/>
      <c r="X1369" s="314">
        <f t="shared" si="343"/>
        <v>0</v>
      </c>
    </row>
    <row r="1370" spans="2:24" ht="18.75">
      <c r="B1370" s="136"/>
      <c r="C1370" s="142">
        <v>2190</v>
      </c>
      <c r="D1370" s="516" t="s">
        <v>237</v>
      </c>
      <c r="E1370" s="817"/>
      <c r="F1370" s="452"/>
      <c r="G1370" s="246"/>
      <c r="H1370" s="246"/>
      <c r="I1370" s="480">
        <f>F1370+G1370+H1370</f>
        <v>0</v>
      </c>
      <c r="J1370" s="244" t="str">
        <f t="shared" si="342"/>
        <v/>
      </c>
      <c r="K1370" s="245"/>
      <c r="L1370" s="426"/>
      <c r="M1370" s="253"/>
      <c r="N1370" s="316">
        <f>I1370</f>
        <v>0</v>
      </c>
      <c r="O1370" s="427">
        <f>L1370+M1370-N1370</f>
        <v>0</v>
      </c>
      <c r="P1370" s="245"/>
      <c r="Q1370" s="775"/>
      <c r="R1370" s="779"/>
      <c r="S1370" s="779"/>
      <c r="T1370" s="779"/>
      <c r="U1370" s="779"/>
      <c r="V1370" s="779"/>
      <c r="W1370" s="824"/>
      <c r="X1370" s="314">
        <f t="shared" si="343"/>
        <v>0</v>
      </c>
    </row>
    <row r="1371" spans="2:24" ht="18.75">
      <c r="B1371" s="799">
        <v>2200</v>
      </c>
      <c r="C1371" s="955" t="s">
        <v>238</v>
      </c>
      <c r="D1371" s="955"/>
      <c r="E1371" s="800"/>
      <c r="F1371" s="801">
        <f>SUM(F1372:F1373)</f>
        <v>0</v>
      </c>
      <c r="G1371" s="802">
        <f>SUM(G1372:G1373)</f>
        <v>0</v>
      </c>
      <c r="H1371" s="802">
        <f>SUM(H1372:H1373)</f>
        <v>0</v>
      </c>
      <c r="I1371" s="802">
        <f>SUM(I1372:I1373)</f>
        <v>0</v>
      </c>
      <c r="J1371" s="244" t="str">
        <f t="shared" si="342"/>
        <v/>
      </c>
      <c r="K1371" s="245"/>
      <c r="L1371" s="317">
        <f>SUM(L1372:L1373)</f>
        <v>0</v>
      </c>
      <c r="M1371" s="318">
        <f>SUM(M1372:M1373)</f>
        <v>0</v>
      </c>
      <c r="N1371" s="428">
        <f>SUM(N1372:N1373)</f>
        <v>0</v>
      </c>
      <c r="O1371" s="429">
        <f>SUM(O1372:O1373)</f>
        <v>0</v>
      </c>
      <c r="P1371" s="245"/>
      <c r="Q1371" s="777"/>
      <c r="R1371" s="778"/>
      <c r="S1371" s="778"/>
      <c r="T1371" s="778"/>
      <c r="U1371" s="778"/>
      <c r="V1371" s="778"/>
      <c r="W1371" s="825"/>
      <c r="X1371" s="314">
        <f t="shared" si="343"/>
        <v>0</v>
      </c>
    </row>
    <row r="1372" spans="2:24" ht="18.75">
      <c r="B1372" s="136"/>
      <c r="C1372" s="137">
        <v>2221</v>
      </c>
      <c r="D1372" s="139" t="s">
        <v>1479</v>
      </c>
      <c r="E1372" s="817"/>
      <c r="F1372" s="452"/>
      <c r="G1372" s="246"/>
      <c r="H1372" s="246"/>
      <c r="I1372" s="480">
        <f t="shared" ref="I1372:I1377" si="344">F1372+G1372+H1372</f>
        <v>0</v>
      </c>
      <c r="J1372" s="244" t="str">
        <f t="shared" si="342"/>
        <v/>
      </c>
      <c r="K1372" s="245"/>
      <c r="L1372" s="426"/>
      <c r="M1372" s="253"/>
      <c r="N1372" s="316">
        <f t="shared" ref="N1372:N1377" si="345">I1372</f>
        <v>0</v>
      </c>
      <c r="O1372" s="427">
        <f t="shared" ref="O1372:O1377" si="346">L1372+M1372-N1372</f>
        <v>0</v>
      </c>
      <c r="P1372" s="245"/>
      <c r="Q1372" s="775"/>
      <c r="R1372" s="779"/>
      <c r="S1372" s="779"/>
      <c r="T1372" s="779"/>
      <c r="U1372" s="779"/>
      <c r="V1372" s="779"/>
      <c r="W1372" s="824"/>
      <c r="X1372" s="314">
        <f t="shared" si="343"/>
        <v>0</v>
      </c>
    </row>
    <row r="1373" spans="2:24" ht="18.75">
      <c r="B1373" s="136"/>
      <c r="C1373" s="142">
        <v>2224</v>
      </c>
      <c r="D1373" s="141" t="s">
        <v>239</v>
      </c>
      <c r="E1373" s="817"/>
      <c r="F1373" s="452"/>
      <c r="G1373" s="246"/>
      <c r="H1373" s="246"/>
      <c r="I1373" s="480">
        <f t="shared" si="344"/>
        <v>0</v>
      </c>
      <c r="J1373" s="244" t="str">
        <f t="shared" si="342"/>
        <v/>
      </c>
      <c r="K1373" s="245"/>
      <c r="L1373" s="426"/>
      <c r="M1373" s="253"/>
      <c r="N1373" s="316">
        <f t="shared" si="345"/>
        <v>0</v>
      </c>
      <c r="O1373" s="427">
        <f t="shared" si="346"/>
        <v>0</v>
      </c>
      <c r="P1373" s="245"/>
      <c r="Q1373" s="775"/>
      <c r="R1373" s="779"/>
      <c r="S1373" s="779"/>
      <c r="T1373" s="779"/>
      <c r="U1373" s="779"/>
      <c r="V1373" s="779"/>
      <c r="W1373" s="824"/>
      <c r="X1373" s="314">
        <f t="shared" si="343"/>
        <v>0</v>
      </c>
    </row>
    <row r="1374" spans="2:24" ht="18.75">
      <c r="B1374" s="799">
        <v>2500</v>
      </c>
      <c r="C1374" s="957" t="s">
        <v>240</v>
      </c>
      <c r="D1374" s="957"/>
      <c r="E1374" s="800"/>
      <c r="F1374" s="803"/>
      <c r="G1374" s="804"/>
      <c r="H1374" s="804"/>
      <c r="I1374" s="805">
        <f t="shared" si="344"/>
        <v>0</v>
      </c>
      <c r="J1374" s="244" t="str">
        <f t="shared" si="342"/>
        <v/>
      </c>
      <c r="K1374" s="245"/>
      <c r="L1374" s="431"/>
      <c r="M1374" s="255"/>
      <c r="N1374" s="316">
        <f t="shared" si="345"/>
        <v>0</v>
      </c>
      <c r="O1374" s="427">
        <f t="shared" si="346"/>
        <v>0</v>
      </c>
      <c r="P1374" s="245"/>
      <c r="Q1374" s="777"/>
      <c r="R1374" s="778"/>
      <c r="S1374" s="779"/>
      <c r="T1374" s="779"/>
      <c r="U1374" s="778"/>
      <c r="V1374" s="779"/>
      <c r="W1374" s="824"/>
      <c r="X1374" s="314">
        <f t="shared" si="343"/>
        <v>0</v>
      </c>
    </row>
    <row r="1375" spans="2:24" ht="18.75">
      <c r="B1375" s="799">
        <v>2600</v>
      </c>
      <c r="C1375" s="974" t="s">
        <v>241</v>
      </c>
      <c r="D1375" s="975"/>
      <c r="E1375" s="800"/>
      <c r="F1375" s="803"/>
      <c r="G1375" s="804"/>
      <c r="H1375" s="804"/>
      <c r="I1375" s="805">
        <f t="shared" si="344"/>
        <v>0</v>
      </c>
      <c r="J1375" s="244" t="str">
        <f t="shared" si="342"/>
        <v/>
      </c>
      <c r="K1375" s="245"/>
      <c r="L1375" s="431"/>
      <c r="M1375" s="255"/>
      <c r="N1375" s="316">
        <f t="shared" si="345"/>
        <v>0</v>
      </c>
      <c r="O1375" s="427">
        <f t="shared" si="346"/>
        <v>0</v>
      </c>
      <c r="P1375" s="245"/>
      <c r="Q1375" s="777"/>
      <c r="R1375" s="778"/>
      <c r="S1375" s="779"/>
      <c r="T1375" s="779"/>
      <c r="U1375" s="778"/>
      <c r="V1375" s="779"/>
      <c r="W1375" s="824"/>
      <c r="X1375" s="314">
        <f t="shared" si="343"/>
        <v>0</v>
      </c>
    </row>
    <row r="1376" spans="2:24" ht="18.75">
      <c r="B1376" s="799">
        <v>2700</v>
      </c>
      <c r="C1376" s="974" t="s">
        <v>242</v>
      </c>
      <c r="D1376" s="975"/>
      <c r="E1376" s="800"/>
      <c r="F1376" s="803"/>
      <c r="G1376" s="804"/>
      <c r="H1376" s="804"/>
      <c r="I1376" s="805">
        <f t="shared" si="344"/>
        <v>0</v>
      </c>
      <c r="J1376" s="244" t="str">
        <f t="shared" si="342"/>
        <v/>
      </c>
      <c r="K1376" s="245"/>
      <c r="L1376" s="431"/>
      <c r="M1376" s="255"/>
      <c r="N1376" s="316">
        <f t="shared" si="345"/>
        <v>0</v>
      </c>
      <c r="O1376" s="427">
        <f t="shared" si="346"/>
        <v>0</v>
      </c>
      <c r="P1376" s="245"/>
      <c r="Q1376" s="777"/>
      <c r="R1376" s="778"/>
      <c r="S1376" s="779"/>
      <c r="T1376" s="779"/>
      <c r="U1376" s="778"/>
      <c r="V1376" s="779"/>
      <c r="W1376" s="824"/>
      <c r="X1376" s="314">
        <f t="shared" si="343"/>
        <v>0</v>
      </c>
    </row>
    <row r="1377" spans="2:24" ht="18.75">
      <c r="B1377" s="799">
        <v>2800</v>
      </c>
      <c r="C1377" s="974" t="s">
        <v>1738</v>
      </c>
      <c r="D1377" s="975"/>
      <c r="E1377" s="800"/>
      <c r="F1377" s="803"/>
      <c r="G1377" s="804"/>
      <c r="H1377" s="804"/>
      <c r="I1377" s="805">
        <f t="shared" si="344"/>
        <v>0</v>
      </c>
      <c r="J1377" s="244" t="str">
        <f t="shared" si="342"/>
        <v/>
      </c>
      <c r="K1377" s="245"/>
      <c r="L1377" s="431"/>
      <c r="M1377" s="255"/>
      <c r="N1377" s="316">
        <f t="shared" si="345"/>
        <v>0</v>
      </c>
      <c r="O1377" s="427">
        <f t="shared" si="346"/>
        <v>0</v>
      </c>
      <c r="P1377" s="245"/>
      <c r="Q1377" s="777"/>
      <c r="R1377" s="778"/>
      <c r="S1377" s="779"/>
      <c r="T1377" s="779"/>
      <c r="U1377" s="778"/>
      <c r="V1377" s="779"/>
      <c r="W1377" s="824"/>
      <c r="X1377" s="314">
        <f t="shared" si="343"/>
        <v>0</v>
      </c>
    </row>
    <row r="1378" spans="2:24" ht="18.75">
      <c r="B1378" s="799">
        <v>2900</v>
      </c>
      <c r="C1378" s="965" t="s">
        <v>243</v>
      </c>
      <c r="D1378" s="966"/>
      <c r="E1378" s="800"/>
      <c r="F1378" s="801">
        <f>SUM(F1379:F1386)</f>
        <v>0</v>
      </c>
      <c r="G1378" s="802">
        <f>SUM(G1379:G1386)</f>
        <v>0</v>
      </c>
      <c r="H1378" s="802">
        <f>SUM(H1379:H1386)</f>
        <v>0</v>
      </c>
      <c r="I1378" s="802">
        <f>SUM(I1379:I1386)</f>
        <v>0</v>
      </c>
      <c r="J1378" s="244" t="str">
        <f t="shared" si="342"/>
        <v/>
      </c>
      <c r="K1378" s="245"/>
      <c r="L1378" s="317">
        <f>SUM(L1379:L1386)</f>
        <v>0</v>
      </c>
      <c r="M1378" s="318">
        <f>SUM(M1379:M1386)</f>
        <v>0</v>
      </c>
      <c r="N1378" s="428">
        <f>SUM(N1379:N1386)</f>
        <v>0</v>
      </c>
      <c r="O1378" s="429">
        <f>SUM(O1379:O1386)</f>
        <v>0</v>
      </c>
      <c r="P1378" s="245"/>
      <c r="Q1378" s="777"/>
      <c r="R1378" s="778"/>
      <c r="S1378" s="778"/>
      <c r="T1378" s="778"/>
      <c r="U1378" s="778"/>
      <c r="V1378" s="778"/>
      <c r="W1378" s="825"/>
      <c r="X1378" s="314">
        <f t="shared" si="343"/>
        <v>0</v>
      </c>
    </row>
    <row r="1379" spans="2:24" ht="18.75">
      <c r="B1379" s="172"/>
      <c r="C1379" s="144">
        <v>2910</v>
      </c>
      <c r="D1379" s="320" t="s">
        <v>1780</v>
      </c>
      <c r="E1379" s="817"/>
      <c r="F1379" s="452"/>
      <c r="G1379" s="246"/>
      <c r="H1379" s="246"/>
      <c r="I1379" s="480">
        <f t="shared" ref="I1379:I1386" si="347">F1379+G1379+H1379</f>
        <v>0</v>
      </c>
      <c r="J1379" s="244" t="str">
        <f t="shared" si="342"/>
        <v/>
      </c>
      <c r="K1379" s="245"/>
      <c r="L1379" s="426"/>
      <c r="M1379" s="253"/>
      <c r="N1379" s="316">
        <f t="shared" ref="N1379:N1386" si="348">I1379</f>
        <v>0</v>
      </c>
      <c r="O1379" s="427">
        <f t="shared" ref="O1379:O1386" si="349">L1379+M1379-N1379</f>
        <v>0</v>
      </c>
      <c r="P1379" s="245"/>
      <c r="Q1379" s="775"/>
      <c r="R1379" s="779"/>
      <c r="S1379" s="779"/>
      <c r="T1379" s="779"/>
      <c r="U1379" s="779"/>
      <c r="V1379" s="779"/>
      <c r="W1379" s="824"/>
      <c r="X1379" s="314">
        <f t="shared" si="343"/>
        <v>0</v>
      </c>
    </row>
    <row r="1380" spans="2:24" ht="18.75">
      <c r="B1380" s="172"/>
      <c r="C1380" s="144">
        <v>2920</v>
      </c>
      <c r="D1380" s="320" t="s">
        <v>244</v>
      </c>
      <c r="E1380" s="817"/>
      <c r="F1380" s="452"/>
      <c r="G1380" s="246"/>
      <c r="H1380" s="246"/>
      <c r="I1380" s="480">
        <f t="shared" si="347"/>
        <v>0</v>
      </c>
      <c r="J1380" s="244" t="str">
        <f t="shared" si="342"/>
        <v/>
      </c>
      <c r="K1380" s="245"/>
      <c r="L1380" s="426"/>
      <c r="M1380" s="253"/>
      <c r="N1380" s="316">
        <f t="shared" si="348"/>
        <v>0</v>
      </c>
      <c r="O1380" s="427">
        <f t="shared" si="349"/>
        <v>0</v>
      </c>
      <c r="P1380" s="245"/>
      <c r="Q1380" s="775"/>
      <c r="R1380" s="779"/>
      <c r="S1380" s="779"/>
      <c r="T1380" s="779"/>
      <c r="U1380" s="779"/>
      <c r="V1380" s="779"/>
      <c r="W1380" s="824"/>
      <c r="X1380" s="314">
        <f t="shared" si="343"/>
        <v>0</v>
      </c>
    </row>
    <row r="1381" spans="2:24" ht="31.5">
      <c r="B1381" s="172"/>
      <c r="C1381" s="168">
        <v>2969</v>
      </c>
      <c r="D1381" s="321" t="s">
        <v>245</v>
      </c>
      <c r="E1381" s="817"/>
      <c r="F1381" s="452"/>
      <c r="G1381" s="246"/>
      <c r="H1381" s="246"/>
      <c r="I1381" s="480">
        <f t="shared" si="347"/>
        <v>0</v>
      </c>
      <c r="J1381" s="244" t="str">
        <f t="shared" si="342"/>
        <v/>
      </c>
      <c r="K1381" s="245"/>
      <c r="L1381" s="426"/>
      <c r="M1381" s="253"/>
      <c r="N1381" s="316">
        <f t="shared" si="348"/>
        <v>0</v>
      </c>
      <c r="O1381" s="427">
        <f t="shared" si="349"/>
        <v>0</v>
      </c>
      <c r="P1381" s="245"/>
      <c r="Q1381" s="775"/>
      <c r="R1381" s="779"/>
      <c r="S1381" s="779"/>
      <c r="T1381" s="779"/>
      <c r="U1381" s="779"/>
      <c r="V1381" s="779"/>
      <c r="W1381" s="824"/>
      <c r="X1381" s="314">
        <f t="shared" si="343"/>
        <v>0</v>
      </c>
    </row>
    <row r="1382" spans="2:24" ht="31.5">
      <c r="B1382" s="172"/>
      <c r="C1382" s="168">
        <v>2970</v>
      </c>
      <c r="D1382" s="321" t="s">
        <v>246</v>
      </c>
      <c r="E1382" s="817"/>
      <c r="F1382" s="452"/>
      <c r="G1382" s="246"/>
      <c r="H1382" s="246"/>
      <c r="I1382" s="480">
        <f t="shared" si="347"/>
        <v>0</v>
      </c>
      <c r="J1382" s="244" t="str">
        <f t="shared" si="342"/>
        <v/>
      </c>
      <c r="K1382" s="245"/>
      <c r="L1382" s="426"/>
      <c r="M1382" s="253"/>
      <c r="N1382" s="316">
        <f t="shared" si="348"/>
        <v>0</v>
      </c>
      <c r="O1382" s="427">
        <f t="shared" si="349"/>
        <v>0</v>
      </c>
      <c r="P1382" s="245"/>
      <c r="Q1382" s="775"/>
      <c r="R1382" s="779"/>
      <c r="S1382" s="779"/>
      <c r="T1382" s="779"/>
      <c r="U1382" s="779"/>
      <c r="V1382" s="779"/>
      <c r="W1382" s="824"/>
      <c r="X1382" s="314">
        <f t="shared" si="343"/>
        <v>0</v>
      </c>
    </row>
    <row r="1383" spans="2:24" ht="18.75">
      <c r="B1383" s="172"/>
      <c r="C1383" s="166">
        <v>2989</v>
      </c>
      <c r="D1383" s="322" t="s">
        <v>247</v>
      </c>
      <c r="E1383" s="817"/>
      <c r="F1383" s="452"/>
      <c r="G1383" s="246"/>
      <c r="H1383" s="246"/>
      <c r="I1383" s="480">
        <f t="shared" si="347"/>
        <v>0</v>
      </c>
      <c r="J1383" s="244" t="str">
        <f t="shared" si="342"/>
        <v/>
      </c>
      <c r="K1383" s="245"/>
      <c r="L1383" s="426"/>
      <c r="M1383" s="253"/>
      <c r="N1383" s="316">
        <f t="shared" si="348"/>
        <v>0</v>
      </c>
      <c r="O1383" s="427">
        <f t="shared" si="349"/>
        <v>0</v>
      </c>
      <c r="P1383" s="245"/>
      <c r="Q1383" s="775"/>
      <c r="R1383" s="779"/>
      <c r="S1383" s="779"/>
      <c r="T1383" s="779"/>
      <c r="U1383" s="779"/>
      <c r="V1383" s="779"/>
      <c r="W1383" s="824"/>
      <c r="X1383" s="314">
        <f t="shared" si="343"/>
        <v>0</v>
      </c>
    </row>
    <row r="1384" spans="2:24" ht="31.5">
      <c r="B1384" s="136"/>
      <c r="C1384" s="137">
        <v>2990</v>
      </c>
      <c r="D1384" s="323" t="s">
        <v>1760</v>
      </c>
      <c r="E1384" s="817"/>
      <c r="F1384" s="452"/>
      <c r="G1384" s="246"/>
      <c r="H1384" s="246"/>
      <c r="I1384" s="480">
        <f t="shared" si="347"/>
        <v>0</v>
      </c>
      <c r="J1384" s="244" t="str">
        <f t="shared" si="342"/>
        <v/>
      </c>
      <c r="K1384" s="245"/>
      <c r="L1384" s="426"/>
      <c r="M1384" s="253"/>
      <c r="N1384" s="316">
        <f t="shared" si="348"/>
        <v>0</v>
      </c>
      <c r="O1384" s="427">
        <f t="shared" si="349"/>
        <v>0</v>
      </c>
      <c r="P1384" s="245"/>
      <c r="Q1384" s="775"/>
      <c r="R1384" s="779"/>
      <c r="S1384" s="779"/>
      <c r="T1384" s="779"/>
      <c r="U1384" s="779"/>
      <c r="V1384" s="779"/>
      <c r="W1384" s="824"/>
      <c r="X1384" s="314">
        <f t="shared" si="343"/>
        <v>0</v>
      </c>
    </row>
    <row r="1385" spans="2:24" ht="18.75">
      <c r="B1385" s="136"/>
      <c r="C1385" s="137">
        <v>2991</v>
      </c>
      <c r="D1385" s="323" t="s">
        <v>248</v>
      </c>
      <c r="E1385" s="817"/>
      <c r="F1385" s="452"/>
      <c r="G1385" s="246"/>
      <c r="H1385" s="246"/>
      <c r="I1385" s="480">
        <f t="shared" si="347"/>
        <v>0</v>
      </c>
      <c r="J1385" s="244" t="str">
        <f t="shared" si="342"/>
        <v/>
      </c>
      <c r="K1385" s="245"/>
      <c r="L1385" s="426"/>
      <c r="M1385" s="253"/>
      <c r="N1385" s="316">
        <f t="shared" si="348"/>
        <v>0</v>
      </c>
      <c r="O1385" s="427">
        <f t="shared" si="349"/>
        <v>0</v>
      </c>
      <c r="P1385" s="245"/>
      <c r="Q1385" s="775"/>
      <c r="R1385" s="779"/>
      <c r="S1385" s="779"/>
      <c r="T1385" s="779"/>
      <c r="U1385" s="779"/>
      <c r="V1385" s="779"/>
      <c r="W1385" s="824"/>
      <c r="X1385" s="314">
        <f t="shared" si="343"/>
        <v>0</v>
      </c>
    </row>
    <row r="1386" spans="2:24" ht="18.75">
      <c r="B1386" s="136"/>
      <c r="C1386" s="142">
        <v>2992</v>
      </c>
      <c r="D1386" s="154" t="s">
        <v>249</v>
      </c>
      <c r="E1386" s="817"/>
      <c r="F1386" s="452"/>
      <c r="G1386" s="246"/>
      <c r="H1386" s="246"/>
      <c r="I1386" s="480">
        <f t="shared" si="347"/>
        <v>0</v>
      </c>
      <c r="J1386" s="244" t="str">
        <f t="shared" si="342"/>
        <v/>
      </c>
      <c r="K1386" s="245"/>
      <c r="L1386" s="426"/>
      <c r="M1386" s="253"/>
      <c r="N1386" s="316">
        <f t="shared" si="348"/>
        <v>0</v>
      </c>
      <c r="O1386" s="427">
        <f t="shared" si="349"/>
        <v>0</v>
      </c>
      <c r="P1386" s="245"/>
      <c r="Q1386" s="775"/>
      <c r="R1386" s="779"/>
      <c r="S1386" s="779"/>
      <c r="T1386" s="779"/>
      <c r="U1386" s="779"/>
      <c r="V1386" s="779"/>
      <c r="W1386" s="824"/>
      <c r="X1386" s="314">
        <f t="shared" si="343"/>
        <v>0</v>
      </c>
    </row>
    <row r="1387" spans="2:24" ht="18.75">
      <c r="B1387" s="799">
        <v>3300</v>
      </c>
      <c r="C1387" s="965" t="s">
        <v>250</v>
      </c>
      <c r="D1387" s="965"/>
      <c r="E1387" s="800"/>
      <c r="F1387" s="801">
        <f>SUM(F1388:F1393)</f>
        <v>0</v>
      </c>
      <c r="G1387" s="802">
        <f>SUM(G1388:G1393)</f>
        <v>0</v>
      </c>
      <c r="H1387" s="802">
        <f>SUM(H1388:H1393)</f>
        <v>0</v>
      </c>
      <c r="I1387" s="802">
        <f>SUM(I1388:I1393)</f>
        <v>0</v>
      </c>
      <c r="J1387" s="244" t="str">
        <f t="shared" si="342"/>
        <v/>
      </c>
      <c r="K1387" s="245"/>
      <c r="L1387" s="777"/>
      <c r="M1387" s="778"/>
      <c r="N1387" s="778"/>
      <c r="O1387" s="825"/>
      <c r="P1387" s="245"/>
      <c r="Q1387" s="777"/>
      <c r="R1387" s="778"/>
      <c r="S1387" s="778"/>
      <c r="T1387" s="778"/>
      <c r="U1387" s="778"/>
      <c r="V1387" s="778"/>
      <c r="W1387" s="825"/>
      <c r="X1387" s="314">
        <f t="shared" si="343"/>
        <v>0</v>
      </c>
    </row>
    <row r="1388" spans="2:24" ht="18.75">
      <c r="B1388" s="143"/>
      <c r="C1388" s="144">
        <v>3301</v>
      </c>
      <c r="D1388" s="463" t="s">
        <v>251</v>
      </c>
      <c r="E1388" s="817"/>
      <c r="F1388" s="452"/>
      <c r="G1388" s="246"/>
      <c r="H1388" s="246"/>
      <c r="I1388" s="480">
        <f t="shared" ref="I1388:I1396" si="350">F1388+G1388+H1388</f>
        <v>0</v>
      </c>
      <c r="J1388" s="244" t="str">
        <f t="shared" si="342"/>
        <v/>
      </c>
      <c r="K1388" s="245"/>
      <c r="L1388" s="775"/>
      <c r="M1388" s="779"/>
      <c r="N1388" s="779"/>
      <c r="O1388" s="824"/>
      <c r="P1388" s="245"/>
      <c r="Q1388" s="775"/>
      <c r="R1388" s="779"/>
      <c r="S1388" s="779"/>
      <c r="T1388" s="779"/>
      <c r="U1388" s="779"/>
      <c r="V1388" s="779"/>
      <c r="W1388" s="824"/>
      <c r="X1388" s="314">
        <f t="shared" si="343"/>
        <v>0</v>
      </c>
    </row>
    <row r="1389" spans="2:24" ht="18.75">
      <c r="B1389" s="143"/>
      <c r="C1389" s="168">
        <v>3302</v>
      </c>
      <c r="D1389" s="464" t="s">
        <v>1099</v>
      </c>
      <c r="E1389" s="817"/>
      <c r="F1389" s="452"/>
      <c r="G1389" s="246"/>
      <c r="H1389" s="246"/>
      <c r="I1389" s="480">
        <f t="shared" si="350"/>
        <v>0</v>
      </c>
      <c r="J1389" s="244" t="str">
        <f t="shared" ref="J1389:J1420" si="351">(IF($E1389&lt;&gt;0,$J$2,IF($I1389&lt;&gt;0,$J$2,"")))</f>
        <v/>
      </c>
      <c r="K1389" s="245"/>
      <c r="L1389" s="775"/>
      <c r="M1389" s="779"/>
      <c r="N1389" s="779"/>
      <c r="O1389" s="824"/>
      <c r="P1389" s="245"/>
      <c r="Q1389" s="775"/>
      <c r="R1389" s="779"/>
      <c r="S1389" s="779"/>
      <c r="T1389" s="779"/>
      <c r="U1389" s="779"/>
      <c r="V1389" s="779"/>
      <c r="W1389" s="824"/>
      <c r="X1389" s="314">
        <f t="shared" ref="X1389:X1420" si="352">T1389-U1389-V1389-W1389</f>
        <v>0</v>
      </c>
    </row>
    <row r="1390" spans="2:24" ht="18.75">
      <c r="B1390" s="143"/>
      <c r="C1390" s="168">
        <v>3303</v>
      </c>
      <c r="D1390" s="464" t="s">
        <v>253</v>
      </c>
      <c r="E1390" s="817"/>
      <c r="F1390" s="452"/>
      <c r="G1390" s="246"/>
      <c r="H1390" s="246"/>
      <c r="I1390" s="480">
        <f t="shared" si="350"/>
        <v>0</v>
      </c>
      <c r="J1390" s="244" t="str">
        <f t="shared" si="351"/>
        <v/>
      </c>
      <c r="K1390" s="245"/>
      <c r="L1390" s="775"/>
      <c r="M1390" s="779"/>
      <c r="N1390" s="779"/>
      <c r="O1390" s="824"/>
      <c r="P1390" s="245"/>
      <c r="Q1390" s="775"/>
      <c r="R1390" s="779"/>
      <c r="S1390" s="779"/>
      <c r="T1390" s="779"/>
      <c r="U1390" s="779"/>
      <c r="V1390" s="779"/>
      <c r="W1390" s="824"/>
      <c r="X1390" s="314">
        <f t="shared" si="352"/>
        <v>0</v>
      </c>
    </row>
    <row r="1391" spans="2:24" ht="18.75">
      <c r="B1391" s="143"/>
      <c r="C1391" s="166">
        <v>3304</v>
      </c>
      <c r="D1391" s="465" t="s">
        <v>254</v>
      </c>
      <c r="E1391" s="817"/>
      <c r="F1391" s="452"/>
      <c r="G1391" s="246"/>
      <c r="H1391" s="246"/>
      <c r="I1391" s="480">
        <f t="shared" si="350"/>
        <v>0</v>
      </c>
      <c r="J1391" s="244" t="str">
        <f t="shared" si="351"/>
        <v/>
      </c>
      <c r="K1391" s="245"/>
      <c r="L1391" s="775"/>
      <c r="M1391" s="779"/>
      <c r="N1391" s="779"/>
      <c r="O1391" s="824"/>
      <c r="P1391" s="245"/>
      <c r="Q1391" s="775"/>
      <c r="R1391" s="779"/>
      <c r="S1391" s="779"/>
      <c r="T1391" s="779"/>
      <c r="U1391" s="779"/>
      <c r="V1391" s="779"/>
      <c r="W1391" s="824"/>
      <c r="X1391" s="314">
        <f t="shared" si="352"/>
        <v>0</v>
      </c>
    </row>
    <row r="1392" spans="2:24" ht="18.75">
      <c r="B1392" s="143"/>
      <c r="C1392" s="142">
        <v>3305</v>
      </c>
      <c r="D1392" s="466" t="s">
        <v>255</v>
      </c>
      <c r="E1392" s="817"/>
      <c r="F1392" s="452"/>
      <c r="G1392" s="246"/>
      <c r="H1392" s="246"/>
      <c r="I1392" s="480">
        <f t="shared" si="350"/>
        <v>0</v>
      </c>
      <c r="J1392" s="244" t="str">
        <f t="shared" si="351"/>
        <v/>
      </c>
      <c r="K1392" s="245"/>
      <c r="L1392" s="775"/>
      <c r="M1392" s="779"/>
      <c r="N1392" s="779"/>
      <c r="O1392" s="824"/>
      <c r="P1392" s="245"/>
      <c r="Q1392" s="775"/>
      <c r="R1392" s="779"/>
      <c r="S1392" s="779"/>
      <c r="T1392" s="779"/>
      <c r="U1392" s="779"/>
      <c r="V1392" s="779"/>
      <c r="W1392" s="824"/>
      <c r="X1392" s="314">
        <f t="shared" si="352"/>
        <v>0</v>
      </c>
    </row>
    <row r="1393" spans="2:24" ht="31.5">
      <c r="B1393" s="143"/>
      <c r="C1393" s="142">
        <v>3306</v>
      </c>
      <c r="D1393" s="466" t="s">
        <v>1739</v>
      </c>
      <c r="E1393" s="817"/>
      <c r="F1393" s="452"/>
      <c r="G1393" s="246"/>
      <c r="H1393" s="246"/>
      <c r="I1393" s="480">
        <f t="shared" si="350"/>
        <v>0</v>
      </c>
      <c r="J1393" s="244" t="str">
        <f t="shared" si="351"/>
        <v/>
      </c>
      <c r="K1393" s="245"/>
      <c r="L1393" s="775"/>
      <c r="M1393" s="779"/>
      <c r="N1393" s="779"/>
      <c r="O1393" s="824"/>
      <c r="P1393" s="245"/>
      <c r="Q1393" s="775"/>
      <c r="R1393" s="779"/>
      <c r="S1393" s="779"/>
      <c r="T1393" s="779"/>
      <c r="U1393" s="779"/>
      <c r="V1393" s="779"/>
      <c r="W1393" s="824"/>
      <c r="X1393" s="314">
        <f t="shared" si="352"/>
        <v>0</v>
      </c>
    </row>
    <row r="1394" spans="2:24" ht="18.75">
      <c r="B1394" s="799">
        <v>3900</v>
      </c>
      <c r="C1394" s="957" t="s">
        <v>256</v>
      </c>
      <c r="D1394" s="978"/>
      <c r="E1394" s="800"/>
      <c r="F1394" s="803"/>
      <c r="G1394" s="804"/>
      <c r="H1394" s="804"/>
      <c r="I1394" s="805">
        <f t="shared" si="350"/>
        <v>0</v>
      </c>
      <c r="J1394" s="244" t="str">
        <f t="shared" si="351"/>
        <v/>
      </c>
      <c r="K1394" s="245"/>
      <c r="L1394" s="431"/>
      <c r="M1394" s="255"/>
      <c r="N1394" s="318">
        <f>I1394</f>
        <v>0</v>
      </c>
      <c r="O1394" s="427">
        <f>L1394+M1394-N1394</f>
        <v>0</v>
      </c>
      <c r="P1394" s="245"/>
      <c r="Q1394" s="431"/>
      <c r="R1394" s="255"/>
      <c r="S1394" s="432">
        <f>+IF(+(L1394+M1394)&gt;=I1394,+M1394,+(+I1394-L1394))</f>
        <v>0</v>
      </c>
      <c r="T1394" s="316">
        <f>Q1394+R1394-S1394</f>
        <v>0</v>
      </c>
      <c r="U1394" s="255"/>
      <c r="V1394" s="255"/>
      <c r="W1394" s="254"/>
      <c r="X1394" s="314">
        <f t="shared" si="352"/>
        <v>0</v>
      </c>
    </row>
    <row r="1395" spans="2:24" ht="18.75">
      <c r="B1395" s="799">
        <v>4000</v>
      </c>
      <c r="C1395" s="979" t="s">
        <v>257</v>
      </c>
      <c r="D1395" s="979"/>
      <c r="E1395" s="800"/>
      <c r="F1395" s="803"/>
      <c r="G1395" s="804"/>
      <c r="H1395" s="804"/>
      <c r="I1395" s="805">
        <f t="shared" si="350"/>
        <v>0</v>
      </c>
      <c r="J1395" s="244" t="str">
        <f t="shared" si="351"/>
        <v/>
      </c>
      <c r="K1395" s="245"/>
      <c r="L1395" s="431"/>
      <c r="M1395" s="255"/>
      <c r="N1395" s="318">
        <f>I1395</f>
        <v>0</v>
      </c>
      <c r="O1395" s="427">
        <f>L1395+M1395-N1395</f>
        <v>0</v>
      </c>
      <c r="P1395" s="245"/>
      <c r="Q1395" s="777"/>
      <c r="R1395" s="778"/>
      <c r="S1395" s="778"/>
      <c r="T1395" s="779"/>
      <c r="U1395" s="778"/>
      <c r="V1395" s="778"/>
      <c r="W1395" s="824"/>
      <c r="X1395" s="314">
        <f t="shared" si="352"/>
        <v>0</v>
      </c>
    </row>
    <row r="1396" spans="2:24" ht="18.75">
      <c r="B1396" s="799">
        <v>4100</v>
      </c>
      <c r="C1396" s="979" t="s">
        <v>258</v>
      </c>
      <c r="D1396" s="979"/>
      <c r="E1396" s="800"/>
      <c r="F1396" s="803"/>
      <c r="G1396" s="804"/>
      <c r="H1396" s="804"/>
      <c r="I1396" s="805">
        <f t="shared" si="350"/>
        <v>0</v>
      </c>
      <c r="J1396" s="244" t="str">
        <f t="shared" si="351"/>
        <v/>
      </c>
      <c r="K1396" s="245"/>
      <c r="L1396" s="777"/>
      <c r="M1396" s="778"/>
      <c r="N1396" s="778"/>
      <c r="O1396" s="825"/>
      <c r="P1396" s="245"/>
      <c r="Q1396" s="777"/>
      <c r="R1396" s="778"/>
      <c r="S1396" s="778"/>
      <c r="T1396" s="778"/>
      <c r="U1396" s="778"/>
      <c r="V1396" s="778"/>
      <c r="W1396" s="825"/>
      <c r="X1396" s="314">
        <f t="shared" si="352"/>
        <v>0</v>
      </c>
    </row>
    <row r="1397" spans="2:24" ht="18.75">
      <c r="B1397" s="799">
        <v>4200</v>
      </c>
      <c r="C1397" s="965" t="s">
        <v>259</v>
      </c>
      <c r="D1397" s="966"/>
      <c r="E1397" s="800"/>
      <c r="F1397" s="801">
        <f>SUM(F1398:F1403)</f>
        <v>0</v>
      </c>
      <c r="G1397" s="802">
        <f>SUM(G1398:G1403)</f>
        <v>0</v>
      </c>
      <c r="H1397" s="802">
        <f>SUM(H1398:H1403)</f>
        <v>0</v>
      </c>
      <c r="I1397" s="802">
        <f>SUM(I1398:I1403)</f>
        <v>0</v>
      </c>
      <c r="J1397" s="244" t="str">
        <f t="shared" si="351"/>
        <v/>
      </c>
      <c r="K1397" s="245"/>
      <c r="L1397" s="317">
        <f>SUM(L1398:L1403)</f>
        <v>0</v>
      </c>
      <c r="M1397" s="318">
        <f>SUM(M1398:M1403)</f>
        <v>0</v>
      </c>
      <c r="N1397" s="428">
        <f>SUM(N1398:N1403)</f>
        <v>0</v>
      </c>
      <c r="O1397" s="429">
        <f>SUM(O1398:O1403)</f>
        <v>0</v>
      </c>
      <c r="P1397" s="245"/>
      <c r="Q1397" s="317">
        <f t="shared" ref="Q1397:W1397" si="353">SUM(Q1398:Q1403)</f>
        <v>0</v>
      </c>
      <c r="R1397" s="318">
        <f t="shared" si="353"/>
        <v>0</v>
      </c>
      <c r="S1397" s="318">
        <f t="shared" si="353"/>
        <v>0</v>
      </c>
      <c r="T1397" s="318">
        <f t="shared" si="353"/>
        <v>0</v>
      </c>
      <c r="U1397" s="318">
        <f t="shared" si="353"/>
        <v>0</v>
      </c>
      <c r="V1397" s="318">
        <f t="shared" si="353"/>
        <v>0</v>
      </c>
      <c r="W1397" s="429">
        <f t="shared" si="353"/>
        <v>0</v>
      </c>
      <c r="X1397" s="314">
        <f t="shared" si="352"/>
        <v>0</v>
      </c>
    </row>
    <row r="1398" spans="2:24" ht="18.75">
      <c r="B1398" s="173"/>
      <c r="C1398" s="144">
        <v>4201</v>
      </c>
      <c r="D1398" s="138" t="s">
        <v>260</v>
      </c>
      <c r="E1398" s="817"/>
      <c r="F1398" s="452"/>
      <c r="G1398" s="246"/>
      <c r="H1398" s="246"/>
      <c r="I1398" s="480">
        <f t="shared" ref="I1398:I1403" si="354">F1398+G1398+H1398</f>
        <v>0</v>
      </c>
      <c r="J1398" s="244" t="str">
        <f t="shared" si="351"/>
        <v/>
      </c>
      <c r="K1398" s="245"/>
      <c r="L1398" s="426"/>
      <c r="M1398" s="253"/>
      <c r="N1398" s="316">
        <f t="shared" ref="N1398:N1403" si="355">I1398</f>
        <v>0</v>
      </c>
      <c r="O1398" s="427">
        <f t="shared" ref="O1398:O1403" si="356">L1398+M1398-N1398</f>
        <v>0</v>
      </c>
      <c r="P1398" s="245"/>
      <c r="Q1398" s="426"/>
      <c r="R1398" s="253"/>
      <c r="S1398" s="432">
        <f t="shared" ref="S1398:S1403" si="357">+IF(+(L1398+M1398)&gt;=I1398,+M1398,+(+I1398-L1398))</f>
        <v>0</v>
      </c>
      <c r="T1398" s="316">
        <f t="shared" ref="T1398:T1403" si="358">Q1398+R1398-S1398</f>
        <v>0</v>
      </c>
      <c r="U1398" s="253"/>
      <c r="V1398" s="253"/>
      <c r="W1398" s="254"/>
      <c r="X1398" s="314">
        <f t="shared" si="352"/>
        <v>0</v>
      </c>
    </row>
    <row r="1399" spans="2:24" ht="18.75">
      <c r="B1399" s="173"/>
      <c r="C1399" s="137">
        <v>4202</v>
      </c>
      <c r="D1399" s="139" t="s">
        <v>261</v>
      </c>
      <c r="E1399" s="817"/>
      <c r="F1399" s="452"/>
      <c r="G1399" s="246"/>
      <c r="H1399" s="246"/>
      <c r="I1399" s="480">
        <f t="shared" si="354"/>
        <v>0</v>
      </c>
      <c r="J1399" s="244" t="str">
        <f t="shared" si="351"/>
        <v/>
      </c>
      <c r="K1399" s="245"/>
      <c r="L1399" s="426"/>
      <c r="M1399" s="253"/>
      <c r="N1399" s="316">
        <f t="shared" si="355"/>
        <v>0</v>
      </c>
      <c r="O1399" s="427">
        <f t="shared" si="356"/>
        <v>0</v>
      </c>
      <c r="P1399" s="245"/>
      <c r="Q1399" s="426"/>
      <c r="R1399" s="253"/>
      <c r="S1399" s="432">
        <f t="shared" si="357"/>
        <v>0</v>
      </c>
      <c r="T1399" s="316">
        <f t="shared" si="358"/>
        <v>0</v>
      </c>
      <c r="U1399" s="253"/>
      <c r="V1399" s="253"/>
      <c r="W1399" s="254"/>
      <c r="X1399" s="314">
        <f t="shared" si="352"/>
        <v>0</v>
      </c>
    </row>
    <row r="1400" spans="2:24" ht="18.75">
      <c r="B1400" s="173"/>
      <c r="C1400" s="137">
        <v>4214</v>
      </c>
      <c r="D1400" s="139" t="s">
        <v>262</v>
      </c>
      <c r="E1400" s="817"/>
      <c r="F1400" s="452"/>
      <c r="G1400" s="246"/>
      <c r="H1400" s="246"/>
      <c r="I1400" s="480">
        <f t="shared" si="354"/>
        <v>0</v>
      </c>
      <c r="J1400" s="244" t="str">
        <f t="shared" si="351"/>
        <v/>
      </c>
      <c r="K1400" s="245"/>
      <c r="L1400" s="426"/>
      <c r="M1400" s="253"/>
      <c r="N1400" s="316">
        <f t="shared" si="355"/>
        <v>0</v>
      </c>
      <c r="O1400" s="427">
        <f t="shared" si="356"/>
        <v>0</v>
      </c>
      <c r="P1400" s="245"/>
      <c r="Q1400" s="426"/>
      <c r="R1400" s="253"/>
      <c r="S1400" s="432">
        <f t="shared" si="357"/>
        <v>0</v>
      </c>
      <c r="T1400" s="316">
        <f t="shared" si="358"/>
        <v>0</v>
      </c>
      <c r="U1400" s="253"/>
      <c r="V1400" s="253"/>
      <c r="W1400" s="254"/>
      <c r="X1400" s="314">
        <f t="shared" si="352"/>
        <v>0</v>
      </c>
    </row>
    <row r="1401" spans="2:24" ht="18.75">
      <c r="B1401" s="173"/>
      <c r="C1401" s="137">
        <v>4217</v>
      </c>
      <c r="D1401" s="139" t="s">
        <v>263</v>
      </c>
      <c r="E1401" s="817"/>
      <c r="F1401" s="452"/>
      <c r="G1401" s="246"/>
      <c r="H1401" s="246"/>
      <c r="I1401" s="480">
        <f t="shared" si="354"/>
        <v>0</v>
      </c>
      <c r="J1401" s="244" t="str">
        <f t="shared" si="351"/>
        <v/>
      </c>
      <c r="K1401" s="245"/>
      <c r="L1401" s="426"/>
      <c r="M1401" s="253"/>
      <c r="N1401" s="316">
        <f t="shared" si="355"/>
        <v>0</v>
      </c>
      <c r="O1401" s="427">
        <f t="shared" si="356"/>
        <v>0</v>
      </c>
      <c r="P1401" s="245"/>
      <c r="Q1401" s="426"/>
      <c r="R1401" s="253"/>
      <c r="S1401" s="432">
        <f t="shared" si="357"/>
        <v>0</v>
      </c>
      <c r="T1401" s="316">
        <f t="shared" si="358"/>
        <v>0</v>
      </c>
      <c r="U1401" s="253"/>
      <c r="V1401" s="253"/>
      <c r="W1401" s="254"/>
      <c r="X1401" s="314">
        <f t="shared" si="352"/>
        <v>0</v>
      </c>
    </row>
    <row r="1402" spans="2:24" ht="18.75">
      <c r="B1402" s="173"/>
      <c r="C1402" s="137">
        <v>4218</v>
      </c>
      <c r="D1402" s="145" t="s">
        <v>264</v>
      </c>
      <c r="E1402" s="817"/>
      <c r="F1402" s="452"/>
      <c r="G1402" s="246"/>
      <c r="H1402" s="246"/>
      <c r="I1402" s="480">
        <f t="shared" si="354"/>
        <v>0</v>
      </c>
      <c r="J1402" s="244" t="str">
        <f t="shared" si="351"/>
        <v/>
      </c>
      <c r="K1402" s="245"/>
      <c r="L1402" s="426"/>
      <c r="M1402" s="253"/>
      <c r="N1402" s="316">
        <f t="shared" si="355"/>
        <v>0</v>
      </c>
      <c r="O1402" s="427">
        <f t="shared" si="356"/>
        <v>0</v>
      </c>
      <c r="P1402" s="245"/>
      <c r="Q1402" s="426"/>
      <c r="R1402" s="253"/>
      <c r="S1402" s="432">
        <f t="shared" si="357"/>
        <v>0</v>
      </c>
      <c r="T1402" s="316">
        <f t="shared" si="358"/>
        <v>0</v>
      </c>
      <c r="U1402" s="253"/>
      <c r="V1402" s="253"/>
      <c r="W1402" s="254"/>
      <c r="X1402" s="314">
        <f t="shared" si="352"/>
        <v>0</v>
      </c>
    </row>
    <row r="1403" spans="2:24" ht="18.75">
      <c r="B1403" s="173"/>
      <c r="C1403" s="137">
        <v>4219</v>
      </c>
      <c r="D1403" s="156" t="s">
        <v>265</v>
      </c>
      <c r="E1403" s="817"/>
      <c r="F1403" s="452"/>
      <c r="G1403" s="246"/>
      <c r="H1403" s="246"/>
      <c r="I1403" s="480">
        <f t="shared" si="354"/>
        <v>0</v>
      </c>
      <c r="J1403" s="244" t="str">
        <f t="shared" si="351"/>
        <v/>
      </c>
      <c r="K1403" s="245"/>
      <c r="L1403" s="426"/>
      <c r="M1403" s="253"/>
      <c r="N1403" s="316">
        <f t="shared" si="355"/>
        <v>0</v>
      </c>
      <c r="O1403" s="427">
        <f t="shared" si="356"/>
        <v>0</v>
      </c>
      <c r="P1403" s="245"/>
      <c r="Q1403" s="426"/>
      <c r="R1403" s="253"/>
      <c r="S1403" s="432">
        <f t="shared" si="357"/>
        <v>0</v>
      </c>
      <c r="T1403" s="316">
        <f t="shared" si="358"/>
        <v>0</v>
      </c>
      <c r="U1403" s="253"/>
      <c r="V1403" s="253"/>
      <c r="W1403" s="254"/>
      <c r="X1403" s="314">
        <f t="shared" si="352"/>
        <v>0</v>
      </c>
    </row>
    <row r="1404" spans="2:24" ht="18.75">
      <c r="B1404" s="799">
        <v>4300</v>
      </c>
      <c r="C1404" s="955" t="s">
        <v>1740</v>
      </c>
      <c r="D1404" s="955"/>
      <c r="E1404" s="800"/>
      <c r="F1404" s="801">
        <f>SUM(F1405:F1407)</f>
        <v>0</v>
      </c>
      <c r="G1404" s="802">
        <f>SUM(G1405:G1407)</f>
        <v>0</v>
      </c>
      <c r="H1404" s="802">
        <f>SUM(H1405:H1407)</f>
        <v>0</v>
      </c>
      <c r="I1404" s="802">
        <f>SUM(I1405:I1407)</f>
        <v>0</v>
      </c>
      <c r="J1404" s="244" t="str">
        <f t="shared" si="351"/>
        <v/>
      </c>
      <c r="K1404" s="245"/>
      <c r="L1404" s="317">
        <f>SUM(L1405:L1407)</f>
        <v>0</v>
      </c>
      <c r="M1404" s="318">
        <f>SUM(M1405:M1407)</f>
        <v>0</v>
      </c>
      <c r="N1404" s="428">
        <f>SUM(N1405:N1407)</f>
        <v>0</v>
      </c>
      <c r="O1404" s="429">
        <f>SUM(O1405:O1407)</f>
        <v>0</v>
      </c>
      <c r="P1404" s="245"/>
      <c r="Q1404" s="317">
        <f t="shared" ref="Q1404:W1404" si="359">SUM(Q1405:Q1407)</f>
        <v>0</v>
      </c>
      <c r="R1404" s="318">
        <f t="shared" si="359"/>
        <v>0</v>
      </c>
      <c r="S1404" s="318">
        <f t="shared" si="359"/>
        <v>0</v>
      </c>
      <c r="T1404" s="318">
        <f t="shared" si="359"/>
        <v>0</v>
      </c>
      <c r="U1404" s="318">
        <f t="shared" si="359"/>
        <v>0</v>
      </c>
      <c r="V1404" s="318">
        <f t="shared" si="359"/>
        <v>0</v>
      </c>
      <c r="W1404" s="429">
        <f t="shared" si="359"/>
        <v>0</v>
      </c>
      <c r="X1404" s="314">
        <f t="shared" si="352"/>
        <v>0</v>
      </c>
    </row>
    <row r="1405" spans="2:24" ht="18.75">
      <c r="B1405" s="173"/>
      <c r="C1405" s="144">
        <v>4301</v>
      </c>
      <c r="D1405" s="163" t="s">
        <v>266</v>
      </c>
      <c r="E1405" s="817"/>
      <c r="F1405" s="452"/>
      <c r="G1405" s="246"/>
      <c r="H1405" s="246"/>
      <c r="I1405" s="480">
        <f t="shared" ref="I1405:I1410" si="360">F1405+G1405+H1405</f>
        <v>0</v>
      </c>
      <c r="J1405" s="244" t="str">
        <f t="shared" si="351"/>
        <v/>
      </c>
      <c r="K1405" s="245"/>
      <c r="L1405" s="426"/>
      <c r="M1405" s="253"/>
      <c r="N1405" s="316">
        <f t="shared" ref="N1405:N1410" si="361">I1405</f>
        <v>0</v>
      </c>
      <c r="O1405" s="427">
        <f t="shared" ref="O1405:O1410" si="362">L1405+M1405-N1405</f>
        <v>0</v>
      </c>
      <c r="P1405" s="245"/>
      <c r="Q1405" s="426"/>
      <c r="R1405" s="253"/>
      <c r="S1405" s="432">
        <f t="shared" ref="S1405:S1410" si="363">+IF(+(L1405+M1405)&gt;=I1405,+M1405,+(+I1405-L1405))</f>
        <v>0</v>
      </c>
      <c r="T1405" s="316">
        <f t="shared" ref="T1405:T1410" si="364">Q1405+R1405-S1405</f>
        <v>0</v>
      </c>
      <c r="U1405" s="253"/>
      <c r="V1405" s="253"/>
      <c r="W1405" s="254"/>
      <c r="X1405" s="314">
        <f t="shared" si="352"/>
        <v>0</v>
      </c>
    </row>
    <row r="1406" spans="2:24" ht="18.75">
      <c r="B1406" s="173"/>
      <c r="C1406" s="137">
        <v>4302</v>
      </c>
      <c r="D1406" s="139" t="s">
        <v>1100</v>
      </c>
      <c r="E1406" s="817"/>
      <c r="F1406" s="452"/>
      <c r="G1406" s="246"/>
      <c r="H1406" s="246"/>
      <c r="I1406" s="480">
        <f t="shared" si="360"/>
        <v>0</v>
      </c>
      <c r="J1406" s="244" t="str">
        <f t="shared" si="351"/>
        <v/>
      </c>
      <c r="K1406" s="245"/>
      <c r="L1406" s="426"/>
      <c r="M1406" s="253"/>
      <c r="N1406" s="316">
        <f t="shared" si="361"/>
        <v>0</v>
      </c>
      <c r="O1406" s="427">
        <f t="shared" si="362"/>
        <v>0</v>
      </c>
      <c r="P1406" s="245"/>
      <c r="Q1406" s="426"/>
      <c r="R1406" s="253"/>
      <c r="S1406" s="432">
        <f t="shared" si="363"/>
        <v>0</v>
      </c>
      <c r="T1406" s="316">
        <f t="shared" si="364"/>
        <v>0</v>
      </c>
      <c r="U1406" s="253"/>
      <c r="V1406" s="253"/>
      <c r="W1406" s="254"/>
      <c r="X1406" s="314">
        <f t="shared" si="352"/>
        <v>0</v>
      </c>
    </row>
    <row r="1407" spans="2:24" ht="18.75">
      <c r="B1407" s="173"/>
      <c r="C1407" s="142">
        <v>4309</v>
      </c>
      <c r="D1407" s="148" t="s">
        <v>268</v>
      </c>
      <c r="E1407" s="817"/>
      <c r="F1407" s="452"/>
      <c r="G1407" s="246"/>
      <c r="H1407" s="246"/>
      <c r="I1407" s="480">
        <f t="shared" si="360"/>
        <v>0</v>
      </c>
      <c r="J1407" s="244" t="str">
        <f t="shared" si="351"/>
        <v/>
      </c>
      <c r="K1407" s="245"/>
      <c r="L1407" s="426"/>
      <c r="M1407" s="253"/>
      <c r="N1407" s="316">
        <f t="shared" si="361"/>
        <v>0</v>
      </c>
      <c r="O1407" s="427">
        <f t="shared" si="362"/>
        <v>0</v>
      </c>
      <c r="P1407" s="245"/>
      <c r="Q1407" s="426"/>
      <c r="R1407" s="253"/>
      <c r="S1407" s="432">
        <f t="shared" si="363"/>
        <v>0</v>
      </c>
      <c r="T1407" s="316">
        <f t="shared" si="364"/>
        <v>0</v>
      </c>
      <c r="U1407" s="253"/>
      <c r="V1407" s="253"/>
      <c r="W1407" s="254"/>
      <c r="X1407" s="314">
        <f t="shared" si="352"/>
        <v>0</v>
      </c>
    </row>
    <row r="1408" spans="2:24" ht="18.75">
      <c r="B1408" s="799">
        <v>4400</v>
      </c>
      <c r="C1408" s="957" t="s">
        <v>1741</v>
      </c>
      <c r="D1408" s="957"/>
      <c r="E1408" s="800"/>
      <c r="F1408" s="803"/>
      <c r="G1408" s="804"/>
      <c r="H1408" s="804"/>
      <c r="I1408" s="805">
        <f t="shared" si="360"/>
        <v>0</v>
      </c>
      <c r="J1408" s="244" t="str">
        <f t="shared" si="351"/>
        <v/>
      </c>
      <c r="K1408" s="245"/>
      <c r="L1408" s="431"/>
      <c r="M1408" s="255"/>
      <c r="N1408" s="318">
        <f t="shared" si="361"/>
        <v>0</v>
      </c>
      <c r="O1408" s="427">
        <f t="shared" si="362"/>
        <v>0</v>
      </c>
      <c r="P1408" s="245"/>
      <c r="Q1408" s="431"/>
      <c r="R1408" s="255"/>
      <c r="S1408" s="432">
        <f t="shared" si="363"/>
        <v>0</v>
      </c>
      <c r="T1408" s="316">
        <f t="shared" si="364"/>
        <v>0</v>
      </c>
      <c r="U1408" s="255"/>
      <c r="V1408" s="255"/>
      <c r="W1408" s="254"/>
      <c r="X1408" s="314">
        <f t="shared" si="352"/>
        <v>0</v>
      </c>
    </row>
    <row r="1409" spans="2:24" ht="18.75">
      <c r="B1409" s="799">
        <v>4500</v>
      </c>
      <c r="C1409" s="979" t="s">
        <v>1742</v>
      </c>
      <c r="D1409" s="979"/>
      <c r="E1409" s="800"/>
      <c r="F1409" s="803"/>
      <c r="G1409" s="804"/>
      <c r="H1409" s="804"/>
      <c r="I1409" s="805">
        <f t="shared" si="360"/>
        <v>0</v>
      </c>
      <c r="J1409" s="244" t="str">
        <f t="shared" si="351"/>
        <v/>
      </c>
      <c r="K1409" s="245"/>
      <c r="L1409" s="431"/>
      <c r="M1409" s="255"/>
      <c r="N1409" s="318">
        <f t="shared" si="361"/>
        <v>0</v>
      </c>
      <c r="O1409" s="427">
        <f t="shared" si="362"/>
        <v>0</v>
      </c>
      <c r="P1409" s="245"/>
      <c r="Q1409" s="431"/>
      <c r="R1409" s="255"/>
      <c r="S1409" s="432">
        <f t="shared" si="363"/>
        <v>0</v>
      </c>
      <c r="T1409" s="316">
        <f t="shared" si="364"/>
        <v>0</v>
      </c>
      <c r="U1409" s="255"/>
      <c r="V1409" s="255"/>
      <c r="W1409" s="254"/>
      <c r="X1409" s="314">
        <f t="shared" si="352"/>
        <v>0</v>
      </c>
    </row>
    <row r="1410" spans="2:24" ht="18.75">
      <c r="B1410" s="799">
        <v>4600</v>
      </c>
      <c r="C1410" s="974" t="s">
        <v>269</v>
      </c>
      <c r="D1410" s="980"/>
      <c r="E1410" s="800"/>
      <c r="F1410" s="803"/>
      <c r="G1410" s="804"/>
      <c r="H1410" s="804"/>
      <c r="I1410" s="805">
        <f t="shared" si="360"/>
        <v>0</v>
      </c>
      <c r="J1410" s="244" t="str">
        <f t="shared" si="351"/>
        <v/>
      </c>
      <c r="K1410" s="245"/>
      <c r="L1410" s="431"/>
      <c r="M1410" s="255"/>
      <c r="N1410" s="318">
        <f t="shared" si="361"/>
        <v>0</v>
      </c>
      <c r="O1410" s="427">
        <f t="shared" si="362"/>
        <v>0</v>
      </c>
      <c r="P1410" s="245"/>
      <c r="Q1410" s="431"/>
      <c r="R1410" s="255"/>
      <c r="S1410" s="432">
        <f t="shared" si="363"/>
        <v>0</v>
      </c>
      <c r="T1410" s="316">
        <f t="shared" si="364"/>
        <v>0</v>
      </c>
      <c r="U1410" s="255"/>
      <c r="V1410" s="255"/>
      <c r="W1410" s="254"/>
      <c r="X1410" s="314">
        <f t="shared" si="352"/>
        <v>0</v>
      </c>
    </row>
    <row r="1411" spans="2:24" ht="18.75">
      <c r="B1411" s="799">
        <v>4900</v>
      </c>
      <c r="C1411" s="965" t="s">
        <v>300</v>
      </c>
      <c r="D1411" s="965"/>
      <c r="E1411" s="800"/>
      <c r="F1411" s="801">
        <f>+F1412+F1413</f>
        <v>0</v>
      </c>
      <c r="G1411" s="802">
        <f>+G1412+G1413</f>
        <v>0</v>
      </c>
      <c r="H1411" s="802">
        <f>+H1412+H1413</f>
        <v>0</v>
      </c>
      <c r="I1411" s="802">
        <f>+I1412+I1413</f>
        <v>0</v>
      </c>
      <c r="J1411" s="244" t="str">
        <f t="shared" si="351"/>
        <v/>
      </c>
      <c r="K1411" s="245"/>
      <c r="L1411" s="777"/>
      <c r="M1411" s="778"/>
      <c r="N1411" s="778"/>
      <c r="O1411" s="825"/>
      <c r="P1411" s="245"/>
      <c r="Q1411" s="777"/>
      <c r="R1411" s="778"/>
      <c r="S1411" s="778"/>
      <c r="T1411" s="778"/>
      <c r="U1411" s="778"/>
      <c r="V1411" s="778"/>
      <c r="W1411" s="825"/>
      <c r="X1411" s="314">
        <f t="shared" si="352"/>
        <v>0</v>
      </c>
    </row>
    <row r="1412" spans="2:24" ht="18.75">
      <c r="B1412" s="173"/>
      <c r="C1412" s="144">
        <v>4901</v>
      </c>
      <c r="D1412" s="174" t="s">
        <v>301</v>
      </c>
      <c r="E1412" s="817"/>
      <c r="F1412" s="452"/>
      <c r="G1412" s="246"/>
      <c r="H1412" s="246"/>
      <c r="I1412" s="480">
        <f>F1412+G1412+H1412</f>
        <v>0</v>
      </c>
      <c r="J1412" s="244" t="str">
        <f t="shared" si="351"/>
        <v/>
      </c>
      <c r="K1412" s="245"/>
      <c r="L1412" s="775"/>
      <c r="M1412" s="779"/>
      <c r="N1412" s="779"/>
      <c r="O1412" s="824"/>
      <c r="P1412" s="245"/>
      <c r="Q1412" s="775"/>
      <c r="R1412" s="779"/>
      <c r="S1412" s="779"/>
      <c r="T1412" s="779"/>
      <c r="U1412" s="779"/>
      <c r="V1412" s="779"/>
      <c r="W1412" s="824"/>
      <c r="X1412" s="314">
        <f t="shared" si="352"/>
        <v>0</v>
      </c>
    </row>
    <row r="1413" spans="2:24" ht="18.75">
      <c r="B1413" s="173"/>
      <c r="C1413" s="142">
        <v>4902</v>
      </c>
      <c r="D1413" s="148" t="s">
        <v>302</v>
      </c>
      <c r="E1413" s="817"/>
      <c r="F1413" s="452"/>
      <c r="G1413" s="246"/>
      <c r="H1413" s="246"/>
      <c r="I1413" s="480">
        <f>F1413+G1413+H1413</f>
        <v>0</v>
      </c>
      <c r="J1413" s="244" t="str">
        <f t="shared" si="351"/>
        <v/>
      </c>
      <c r="K1413" s="245"/>
      <c r="L1413" s="775"/>
      <c r="M1413" s="779"/>
      <c r="N1413" s="779"/>
      <c r="O1413" s="824"/>
      <c r="P1413" s="245"/>
      <c r="Q1413" s="775"/>
      <c r="R1413" s="779"/>
      <c r="S1413" s="779"/>
      <c r="T1413" s="779"/>
      <c r="U1413" s="779"/>
      <c r="V1413" s="779"/>
      <c r="W1413" s="824"/>
      <c r="X1413" s="314">
        <f t="shared" si="352"/>
        <v>0</v>
      </c>
    </row>
    <row r="1414" spans="2:24" ht="18.75">
      <c r="B1414" s="806">
        <v>5100</v>
      </c>
      <c r="C1414" s="962" t="s">
        <v>270</v>
      </c>
      <c r="D1414" s="962"/>
      <c r="E1414" s="807"/>
      <c r="F1414" s="808"/>
      <c r="G1414" s="809"/>
      <c r="H1414" s="809"/>
      <c r="I1414" s="805">
        <f>F1414+G1414+H1414</f>
        <v>0</v>
      </c>
      <c r="J1414" s="244" t="str">
        <f t="shared" si="351"/>
        <v/>
      </c>
      <c r="K1414" s="245"/>
      <c r="L1414" s="433"/>
      <c r="M1414" s="434"/>
      <c r="N1414" s="328">
        <f>I1414</f>
        <v>0</v>
      </c>
      <c r="O1414" s="427">
        <f>L1414+M1414-N1414</f>
        <v>0</v>
      </c>
      <c r="P1414" s="245"/>
      <c r="Q1414" s="433"/>
      <c r="R1414" s="434"/>
      <c r="S1414" s="432">
        <f>+IF(+(L1414+M1414)&gt;=I1414,+M1414,+(+I1414-L1414))</f>
        <v>0</v>
      </c>
      <c r="T1414" s="316">
        <f>Q1414+R1414-S1414</f>
        <v>0</v>
      </c>
      <c r="U1414" s="434"/>
      <c r="V1414" s="434"/>
      <c r="W1414" s="254"/>
      <c r="X1414" s="314">
        <f t="shared" si="352"/>
        <v>0</v>
      </c>
    </row>
    <row r="1415" spans="2:24" ht="18.75">
      <c r="B1415" s="806">
        <v>5200</v>
      </c>
      <c r="C1415" s="977" t="s">
        <v>271</v>
      </c>
      <c r="D1415" s="977"/>
      <c r="E1415" s="807"/>
      <c r="F1415" s="810">
        <f>SUM(F1416:F1422)</f>
        <v>0</v>
      </c>
      <c r="G1415" s="811">
        <f>SUM(G1416:G1422)</f>
        <v>0</v>
      </c>
      <c r="H1415" s="811">
        <f>SUM(H1416:H1422)</f>
        <v>0</v>
      </c>
      <c r="I1415" s="811">
        <f>SUM(I1416:I1422)</f>
        <v>0</v>
      </c>
      <c r="J1415" s="244" t="str">
        <f t="shared" si="351"/>
        <v/>
      </c>
      <c r="K1415" s="245"/>
      <c r="L1415" s="327">
        <f>SUM(L1416:L1422)</f>
        <v>0</v>
      </c>
      <c r="M1415" s="328">
        <f>SUM(M1416:M1422)</f>
        <v>0</v>
      </c>
      <c r="N1415" s="435">
        <f>SUM(N1416:N1422)</f>
        <v>0</v>
      </c>
      <c r="O1415" s="436">
        <f>SUM(O1416:O1422)</f>
        <v>0</v>
      </c>
      <c r="P1415" s="245"/>
      <c r="Q1415" s="327">
        <f t="shared" ref="Q1415:W1415" si="365">SUM(Q1416:Q1422)</f>
        <v>0</v>
      </c>
      <c r="R1415" s="328">
        <f t="shared" si="365"/>
        <v>0</v>
      </c>
      <c r="S1415" s="328">
        <f t="shared" si="365"/>
        <v>0</v>
      </c>
      <c r="T1415" s="328">
        <f t="shared" si="365"/>
        <v>0</v>
      </c>
      <c r="U1415" s="328">
        <f t="shared" si="365"/>
        <v>0</v>
      </c>
      <c r="V1415" s="328">
        <f t="shared" si="365"/>
        <v>0</v>
      </c>
      <c r="W1415" s="436">
        <f t="shared" si="365"/>
        <v>0</v>
      </c>
      <c r="X1415" s="314">
        <f t="shared" si="352"/>
        <v>0</v>
      </c>
    </row>
    <row r="1416" spans="2:24" ht="18.75">
      <c r="B1416" s="175"/>
      <c r="C1416" s="176">
        <v>5201</v>
      </c>
      <c r="D1416" s="177" t="s">
        <v>272</v>
      </c>
      <c r="E1416" s="818"/>
      <c r="F1416" s="477"/>
      <c r="G1416" s="437"/>
      <c r="H1416" s="437"/>
      <c r="I1416" s="480">
        <f t="shared" ref="I1416:I1422" si="366">F1416+G1416+H1416</f>
        <v>0</v>
      </c>
      <c r="J1416" s="244" t="str">
        <f t="shared" si="351"/>
        <v/>
      </c>
      <c r="K1416" s="245"/>
      <c r="L1416" s="438"/>
      <c r="M1416" s="439"/>
      <c r="N1416" s="331">
        <f t="shared" ref="N1416:N1422" si="367">I1416</f>
        <v>0</v>
      </c>
      <c r="O1416" s="427">
        <f t="shared" ref="O1416:O1422" si="368">L1416+M1416-N1416</f>
        <v>0</v>
      </c>
      <c r="P1416" s="245"/>
      <c r="Q1416" s="438"/>
      <c r="R1416" s="439"/>
      <c r="S1416" s="432">
        <f t="shared" ref="S1416:S1422" si="369">+IF(+(L1416+M1416)&gt;=I1416,+M1416,+(+I1416-L1416))</f>
        <v>0</v>
      </c>
      <c r="T1416" s="316">
        <f t="shared" ref="T1416:T1422" si="370">Q1416+R1416-S1416</f>
        <v>0</v>
      </c>
      <c r="U1416" s="439"/>
      <c r="V1416" s="439"/>
      <c r="W1416" s="254"/>
      <c r="X1416" s="314">
        <f t="shared" si="352"/>
        <v>0</v>
      </c>
    </row>
    <row r="1417" spans="2:24" ht="18.75">
      <c r="B1417" s="175"/>
      <c r="C1417" s="178">
        <v>5202</v>
      </c>
      <c r="D1417" s="179" t="s">
        <v>273</v>
      </c>
      <c r="E1417" s="818"/>
      <c r="F1417" s="477"/>
      <c r="G1417" s="437"/>
      <c r="H1417" s="437"/>
      <c r="I1417" s="480">
        <f t="shared" si="366"/>
        <v>0</v>
      </c>
      <c r="J1417" s="244" t="str">
        <f t="shared" si="351"/>
        <v/>
      </c>
      <c r="K1417" s="245"/>
      <c r="L1417" s="438"/>
      <c r="M1417" s="439"/>
      <c r="N1417" s="331">
        <f t="shared" si="367"/>
        <v>0</v>
      </c>
      <c r="O1417" s="427">
        <f t="shared" si="368"/>
        <v>0</v>
      </c>
      <c r="P1417" s="245"/>
      <c r="Q1417" s="438"/>
      <c r="R1417" s="439"/>
      <c r="S1417" s="432">
        <f t="shared" si="369"/>
        <v>0</v>
      </c>
      <c r="T1417" s="316">
        <f t="shared" si="370"/>
        <v>0</v>
      </c>
      <c r="U1417" s="439"/>
      <c r="V1417" s="439"/>
      <c r="W1417" s="254"/>
      <c r="X1417" s="314">
        <f t="shared" si="352"/>
        <v>0</v>
      </c>
    </row>
    <row r="1418" spans="2:24" ht="18.75">
      <c r="B1418" s="175"/>
      <c r="C1418" s="178">
        <v>5203</v>
      </c>
      <c r="D1418" s="179" t="s">
        <v>956</v>
      </c>
      <c r="E1418" s="818"/>
      <c r="F1418" s="477"/>
      <c r="G1418" s="437"/>
      <c r="H1418" s="437"/>
      <c r="I1418" s="480">
        <f t="shared" si="366"/>
        <v>0</v>
      </c>
      <c r="J1418" s="244" t="str">
        <f t="shared" si="351"/>
        <v/>
      </c>
      <c r="K1418" s="245"/>
      <c r="L1418" s="438"/>
      <c r="M1418" s="439"/>
      <c r="N1418" s="331">
        <f t="shared" si="367"/>
        <v>0</v>
      </c>
      <c r="O1418" s="427">
        <f t="shared" si="368"/>
        <v>0</v>
      </c>
      <c r="P1418" s="245"/>
      <c r="Q1418" s="438"/>
      <c r="R1418" s="439"/>
      <c r="S1418" s="432">
        <f t="shared" si="369"/>
        <v>0</v>
      </c>
      <c r="T1418" s="316">
        <f t="shared" si="370"/>
        <v>0</v>
      </c>
      <c r="U1418" s="439"/>
      <c r="V1418" s="439"/>
      <c r="W1418" s="254"/>
      <c r="X1418" s="314">
        <f t="shared" si="352"/>
        <v>0</v>
      </c>
    </row>
    <row r="1419" spans="2:24" ht="18.75">
      <c r="B1419" s="175"/>
      <c r="C1419" s="178">
        <v>5204</v>
      </c>
      <c r="D1419" s="179" t="s">
        <v>957</v>
      </c>
      <c r="E1419" s="818"/>
      <c r="F1419" s="477"/>
      <c r="G1419" s="437"/>
      <c r="H1419" s="437"/>
      <c r="I1419" s="480">
        <f t="shared" si="366"/>
        <v>0</v>
      </c>
      <c r="J1419" s="244" t="str">
        <f t="shared" si="351"/>
        <v/>
      </c>
      <c r="K1419" s="245"/>
      <c r="L1419" s="438"/>
      <c r="M1419" s="439"/>
      <c r="N1419" s="331">
        <f t="shared" si="367"/>
        <v>0</v>
      </c>
      <c r="O1419" s="427">
        <f t="shared" si="368"/>
        <v>0</v>
      </c>
      <c r="P1419" s="245"/>
      <c r="Q1419" s="438"/>
      <c r="R1419" s="439"/>
      <c r="S1419" s="432">
        <f t="shared" si="369"/>
        <v>0</v>
      </c>
      <c r="T1419" s="316">
        <f t="shared" si="370"/>
        <v>0</v>
      </c>
      <c r="U1419" s="439"/>
      <c r="V1419" s="439"/>
      <c r="W1419" s="254"/>
      <c r="X1419" s="314">
        <f t="shared" si="352"/>
        <v>0</v>
      </c>
    </row>
    <row r="1420" spans="2:24" ht="18.75">
      <c r="B1420" s="175"/>
      <c r="C1420" s="178">
        <v>5205</v>
      </c>
      <c r="D1420" s="179" t="s">
        <v>958</v>
      </c>
      <c r="E1420" s="818"/>
      <c r="F1420" s="477"/>
      <c r="G1420" s="437"/>
      <c r="H1420" s="437"/>
      <c r="I1420" s="480">
        <f t="shared" si="366"/>
        <v>0</v>
      </c>
      <c r="J1420" s="244" t="str">
        <f t="shared" si="351"/>
        <v/>
      </c>
      <c r="K1420" s="245"/>
      <c r="L1420" s="438"/>
      <c r="M1420" s="439"/>
      <c r="N1420" s="331">
        <f t="shared" si="367"/>
        <v>0</v>
      </c>
      <c r="O1420" s="427">
        <f t="shared" si="368"/>
        <v>0</v>
      </c>
      <c r="P1420" s="245"/>
      <c r="Q1420" s="438"/>
      <c r="R1420" s="439"/>
      <c r="S1420" s="432">
        <f t="shared" si="369"/>
        <v>0</v>
      </c>
      <c r="T1420" s="316">
        <f t="shared" si="370"/>
        <v>0</v>
      </c>
      <c r="U1420" s="439"/>
      <c r="V1420" s="439"/>
      <c r="W1420" s="254"/>
      <c r="X1420" s="314">
        <f t="shared" si="352"/>
        <v>0</v>
      </c>
    </row>
    <row r="1421" spans="2:24" ht="18.75">
      <c r="B1421" s="175"/>
      <c r="C1421" s="178">
        <v>5206</v>
      </c>
      <c r="D1421" s="179" t="s">
        <v>959</v>
      </c>
      <c r="E1421" s="818"/>
      <c r="F1421" s="477"/>
      <c r="G1421" s="437"/>
      <c r="H1421" s="437"/>
      <c r="I1421" s="480">
        <f t="shared" si="366"/>
        <v>0</v>
      </c>
      <c r="J1421" s="244" t="str">
        <f t="shared" ref="J1421:J1441" si="371">(IF($E1421&lt;&gt;0,$J$2,IF($I1421&lt;&gt;0,$J$2,"")))</f>
        <v/>
      </c>
      <c r="K1421" s="245"/>
      <c r="L1421" s="438"/>
      <c r="M1421" s="439"/>
      <c r="N1421" s="331">
        <f t="shared" si="367"/>
        <v>0</v>
      </c>
      <c r="O1421" s="427">
        <f t="shared" si="368"/>
        <v>0</v>
      </c>
      <c r="P1421" s="245"/>
      <c r="Q1421" s="438"/>
      <c r="R1421" s="439"/>
      <c r="S1421" s="432">
        <f t="shared" si="369"/>
        <v>0</v>
      </c>
      <c r="T1421" s="316">
        <f t="shared" si="370"/>
        <v>0</v>
      </c>
      <c r="U1421" s="439"/>
      <c r="V1421" s="439"/>
      <c r="W1421" s="254"/>
      <c r="X1421" s="314">
        <f t="shared" ref="X1421:X1452" si="372">T1421-U1421-V1421-W1421</f>
        <v>0</v>
      </c>
    </row>
    <row r="1422" spans="2:24" ht="18.75">
      <c r="B1422" s="175"/>
      <c r="C1422" s="180">
        <v>5219</v>
      </c>
      <c r="D1422" s="181" t="s">
        <v>960</v>
      </c>
      <c r="E1422" s="818"/>
      <c r="F1422" s="477"/>
      <c r="G1422" s="437"/>
      <c r="H1422" s="437"/>
      <c r="I1422" s="480">
        <f t="shared" si="366"/>
        <v>0</v>
      </c>
      <c r="J1422" s="244" t="str">
        <f t="shared" si="371"/>
        <v/>
      </c>
      <c r="K1422" s="245"/>
      <c r="L1422" s="438"/>
      <c r="M1422" s="439"/>
      <c r="N1422" s="331">
        <f t="shared" si="367"/>
        <v>0</v>
      </c>
      <c r="O1422" s="427">
        <f t="shared" si="368"/>
        <v>0</v>
      </c>
      <c r="P1422" s="245"/>
      <c r="Q1422" s="438"/>
      <c r="R1422" s="439"/>
      <c r="S1422" s="432">
        <f t="shared" si="369"/>
        <v>0</v>
      </c>
      <c r="T1422" s="316">
        <f t="shared" si="370"/>
        <v>0</v>
      </c>
      <c r="U1422" s="439"/>
      <c r="V1422" s="439"/>
      <c r="W1422" s="254"/>
      <c r="X1422" s="314">
        <f t="shared" si="372"/>
        <v>0</v>
      </c>
    </row>
    <row r="1423" spans="2:24" ht="18.75">
      <c r="B1423" s="806">
        <v>5300</v>
      </c>
      <c r="C1423" s="981" t="s">
        <v>961</v>
      </c>
      <c r="D1423" s="981"/>
      <c r="E1423" s="807"/>
      <c r="F1423" s="810">
        <f>SUM(F1424:F1425)</f>
        <v>0</v>
      </c>
      <c r="G1423" s="811">
        <f>SUM(G1424:G1425)</f>
        <v>0</v>
      </c>
      <c r="H1423" s="811">
        <f>SUM(H1424:H1425)</f>
        <v>0</v>
      </c>
      <c r="I1423" s="811">
        <f>SUM(I1424:I1425)</f>
        <v>0</v>
      </c>
      <c r="J1423" s="244" t="str">
        <f t="shared" si="371"/>
        <v/>
      </c>
      <c r="K1423" s="245"/>
      <c r="L1423" s="327">
        <f>SUM(L1424:L1425)</f>
        <v>0</v>
      </c>
      <c r="M1423" s="328">
        <f>SUM(M1424:M1425)</f>
        <v>0</v>
      </c>
      <c r="N1423" s="435">
        <f>SUM(N1424:N1425)</f>
        <v>0</v>
      </c>
      <c r="O1423" s="436">
        <f>SUM(O1424:O1425)</f>
        <v>0</v>
      </c>
      <c r="P1423" s="245"/>
      <c r="Q1423" s="327">
        <f t="shared" ref="Q1423:W1423" si="373">SUM(Q1424:Q1425)</f>
        <v>0</v>
      </c>
      <c r="R1423" s="328">
        <f t="shared" si="373"/>
        <v>0</v>
      </c>
      <c r="S1423" s="328">
        <f t="shared" si="373"/>
        <v>0</v>
      </c>
      <c r="T1423" s="328">
        <f t="shared" si="373"/>
        <v>0</v>
      </c>
      <c r="U1423" s="328">
        <f t="shared" si="373"/>
        <v>0</v>
      </c>
      <c r="V1423" s="328">
        <f t="shared" si="373"/>
        <v>0</v>
      </c>
      <c r="W1423" s="436">
        <f t="shared" si="373"/>
        <v>0</v>
      </c>
      <c r="X1423" s="314">
        <f t="shared" si="372"/>
        <v>0</v>
      </c>
    </row>
    <row r="1424" spans="2:24" ht="18.75">
      <c r="B1424" s="175"/>
      <c r="C1424" s="176">
        <v>5301</v>
      </c>
      <c r="D1424" s="177" t="s">
        <v>1480</v>
      </c>
      <c r="E1424" s="818"/>
      <c r="F1424" s="477"/>
      <c r="G1424" s="437"/>
      <c r="H1424" s="437"/>
      <c r="I1424" s="480">
        <f>F1424+G1424+H1424</f>
        <v>0</v>
      </c>
      <c r="J1424" s="244" t="str">
        <f t="shared" si="371"/>
        <v/>
      </c>
      <c r="K1424" s="245"/>
      <c r="L1424" s="438"/>
      <c r="M1424" s="439"/>
      <c r="N1424" s="331">
        <f>I1424</f>
        <v>0</v>
      </c>
      <c r="O1424" s="427">
        <f>L1424+M1424-N1424</f>
        <v>0</v>
      </c>
      <c r="P1424" s="245"/>
      <c r="Q1424" s="438"/>
      <c r="R1424" s="439"/>
      <c r="S1424" s="432">
        <f>+IF(+(L1424+M1424)&gt;=I1424,+M1424,+(+I1424-L1424))</f>
        <v>0</v>
      </c>
      <c r="T1424" s="316">
        <f>Q1424+R1424-S1424</f>
        <v>0</v>
      </c>
      <c r="U1424" s="439"/>
      <c r="V1424" s="439"/>
      <c r="W1424" s="254"/>
      <c r="X1424" s="314">
        <f t="shared" si="372"/>
        <v>0</v>
      </c>
    </row>
    <row r="1425" spans="2:24" ht="18.75">
      <c r="B1425" s="175"/>
      <c r="C1425" s="180">
        <v>5309</v>
      </c>
      <c r="D1425" s="181" t="s">
        <v>962</v>
      </c>
      <c r="E1425" s="818"/>
      <c r="F1425" s="477"/>
      <c r="G1425" s="437"/>
      <c r="H1425" s="437"/>
      <c r="I1425" s="480">
        <f>F1425+G1425+H1425</f>
        <v>0</v>
      </c>
      <c r="J1425" s="244" t="str">
        <f t="shared" si="371"/>
        <v/>
      </c>
      <c r="K1425" s="245"/>
      <c r="L1425" s="438"/>
      <c r="M1425" s="439"/>
      <c r="N1425" s="331">
        <f>I1425</f>
        <v>0</v>
      </c>
      <c r="O1425" s="427">
        <f>L1425+M1425-N1425</f>
        <v>0</v>
      </c>
      <c r="P1425" s="245"/>
      <c r="Q1425" s="438"/>
      <c r="R1425" s="439"/>
      <c r="S1425" s="432">
        <f>+IF(+(L1425+M1425)&gt;=I1425,+M1425,+(+I1425-L1425))</f>
        <v>0</v>
      </c>
      <c r="T1425" s="316">
        <f>Q1425+R1425-S1425</f>
        <v>0</v>
      </c>
      <c r="U1425" s="439"/>
      <c r="V1425" s="439"/>
      <c r="W1425" s="254"/>
      <c r="X1425" s="314">
        <f t="shared" si="372"/>
        <v>0</v>
      </c>
    </row>
    <row r="1426" spans="2:24" ht="18.75">
      <c r="B1426" s="806">
        <v>5400</v>
      </c>
      <c r="C1426" s="962" t="s">
        <v>1049</v>
      </c>
      <c r="D1426" s="962"/>
      <c r="E1426" s="807"/>
      <c r="F1426" s="808"/>
      <c r="G1426" s="809"/>
      <c r="H1426" s="809"/>
      <c r="I1426" s="805">
        <f>F1426+G1426+H1426</f>
        <v>0</v>
      </c>
      <c r="J1426" s="244" t="str">
        <f t="shared" si="371"/>
        <v/>
      </c>
      <c r="K1426" s="245"/>
      <c r="L1426" s="433"/>
      <c r="M1426" s="434"/>
      <c r="N1426" s="328">
        <f>I1426</f>
        <v>0</v>
      </c>
      <c r="O1426" s="427">
        <f>L1426+M1426-N1426</f>
        <v>0</v>
      </c>
      <c r="P1426" s="245"/>
      <c r="Q1426" s="433"/>
      <c r="R1426" s="434"/>
      <c r="S1426" s="432">
        <f>+IF(+(L1426+M1426)&gt;=I1426,+M1426,+(+I1426-L1426))</f>
        <v>0</v>
      </c>
      <c r="T1426" s="316">
        <f>Q1426+R1426-S1426</f>
        <v>0</v>
      </c>
      <c r="U1426" s="434"/>
      <c r="V1426" s="434"/>
      <c r="W1426" s="254"/>
      <c r="X1426" s="314">
        <f t="shared" si="372"/>
        <v>0</v>
      </c>
    </row>
    <row r="1427" spans="2:24" ht="18.75">
      <c r="B1427" s="799">
        <v>5500</v>
      </c>
      <c r="C1427" s="965" t="s">
        <v>1050</v>
      </c>
      <c r="D1427" s="965"/>
      <c r="E1427" s="800"/>
      <c r="F1427" s="801">
        <f>SUM(F1428:F1431)</f>
        <v>0</v>
      </c>
      <c r="G1427" s="802">
        <f>SUM(G1428:G1431)</f>
        <v>0</v>
      </c>
      <c r="H1427" s="802">
        <f>SUM(H1428:H1431)</f>
        <v>0</v>
      </c>
      <c r="I1427" s="802">
        <f>SUM(I1428:I1431)</f>
        <v>0</v>
      </c>
      <c r="J1427" s="244" t="str">
        <f t="shared" si="371"/>
        <v/>
      </c>
      <c r="K1427" s="245"/>
      <c r="L1427" s="317">
        <f>SUM(L1428:L1431)</f>
        <v>0</v>
      </c>
      <c r="M1427" s="318">
        <f>SUM(M1428:M1431)</f>
        <v>0</v>
      </c>
      <c r="N1427" s="428">
        <f>SUM(N1428:N1431)</f>
        <v>0</v>
      </c>
      <c r="O1427" s="429">
        <f>SUM(O1428:O1431)</f>
        <v>0</v>
      </c>
      <c r="P1427" s="245"/>
      <c r="Q1427" s="317">
        <f t="shared" ref="Q1427:W1427" si="374">SUM(Q1428:Q1431)</f>
        <v>0</v>
      </c>
      <c r="R1427" s="318">
        <f t="shared" si="374"/>
        <v>0</v>
      </c>
      <c r="S1427" s="318">
        <f t="shared" si="374"/>
        <v>0</v>
      </c>
      <c r="T1427" s="318">
        <f t="shared" si="374"/>
        <v>0</v>
      </c>
      <c r="U1427" s="318">
        <f t="shared" si="374"/>
        <v>0</v>
      </c>
      <c r="V1427" s="318">
        <f t="shared" si="374"/>
        <v>0</v>
      </c>
      <c r="W1427" s="429">
        <f t="shared" si="374"/>
        <v>0</v>
      </c>
      <c r="X1427" s="314">
        <f t="shared" si="372"/>
        <v>0</v>
      </c>
    </row>
    <row r="1428" spans="2:24" ht="18.75">
      <c r="B1428" s="173"/>
      <c r="C1428" s="144">
        <v>5501</v>
      </c>
      <c r="D1428" s="163" t="s">
        <v>1051</v>
      </c>
      <c r="E1428" s="817"/>
      <c r="F1428" s="452"/>
      <c r="G1428" s="246"/>
      <c r="H1428" s="246"/>
      <c r="I1428" s="480">
        <f>F1428+G1428+H1428</f>
        <v>0</v>
      </c>
      <c r="J1428" s="244" t="str">
        <f t="shared" si="371"/>
        <v/>
      </c>
      <c r="K1428" s="245"/>
      <c r="L1428" s="426"/>
      <c r="M1428" s="253"/>
      <c r="N1428" s="316">
        <f>I1428</f>
        <v>0</v>
      </c>
      <c r="O1428" s="427">
        <f>L1428+M1428-N1428</f>
        <v>0</v>
      </c>
      <c r="P1428" s="245"/>
      <c r="Q1428" s="426"/>
      <c r="R1428" s="253"/>
      <c r="S1428" s="432">
        <f>+IF(+(L1428+M1428)&gt;=I1428,+M1428,+(+I1428-L1428))</f>
        <v>0</v>
      </c>
      <c r="T1428" s="316">
        <f>Q1428+R1428-S1428</f>
        <v>0</v>
      </c>
      <c r="U1428" s="253"/>
      <c r="V1428" s="253"/>
      <c r="W1428" s="254"/>
      <c r="X1428" s="314">
        <f t="shared" si="372"/>
        <v>0</v>
      </c>
    </row>
    <row r="1429" spans="2:24" ht="18.75">
      <c r="B1429" s="173"/>
      <c r="C1429" s="137">
        <v>5502</v>
      </c>
      <c r="D1429" s="145" t="s">
        <v>1052</v>
      </c>
      <c r="E1429" s="817"/>
      <c r="F1429" s="452"/>
      <c r="G1429" s="246"/>
      <c r="H1429" s="246"/>
      <c r="I1429" s="480">
        <f>F1429+G1429+H1429</f>
        <v>0</v>
      </c>
      <c r="J1429" s="244" t="str">
        <f t="shared" si="371"/>
        <v/>
      </c>
      <c r="K1429" s="245"/>
      <c r="L1429" s="426"/>
      <c r="M1429" s="253"/>
      <c r="N1429" s="316">
        <f>I1429</f>
        <v>0</v>
      </c>
      <c r="O1429" s="427">
        <f>L1429+M1429-N1429</f>
        <v>0</v>
      </c>
      <c r="P1429" s="245"/>
      <c r="Q1429" s="426"/>
      <c r="R1429" s="253"/>
      <c r="S1429" s="432">
        <f>+IF(+(L1429+M1429)&gt;=I1429,+M1429,+(+I1429-L1429))</f>
        <v>0</v>
      </c>
      <c r="T1429" s="316">
        <f>Q1429+R1429-S1429</f>
        <v>0</v>
      </c>
      <c r="U1429" s="253"/>
      <c r="V1429" s="253"/>
      <c r="W1429" s="254"/>
      <c r="X1429" s="314">
        <f t="shared" si="372"/>
        <v>0</v>
      </c>
    </row>
    <row r="1430" spans="2:24" ht="18.75">
      <c r="B1430" s="173"/>
      <c r="C1430" s="137">
        <v>5503</v>
      </c>
      <c r="D1430" s="139" t="s">
        <v>1053</v>
      </c>
      <c r="E1430" s="817"/>
      <c r="F1430" s="452"/>
      <c r="G1430" s="246"/>
      <c r="H1430" s="246"/>
      <c r="I1430" s="480">
        <f>F1430+G1430+H1430</f>
        <v>0</v>
      </c>
      <c r="J1430" s="244" t="str">
        <f t="shared" si="371"/>
        <v/>
      </c>
      <c r="K1430" s="245"/>
      <c r="L1430" s="426"/>
      <c r="M1430" s="253"/>
      <c r="N1430" s="316">
        <f>I1430</f>
        <v>0</v>
      </c>
      <c r="O1430" s="427">
        <f>L1430+M1430-N1430</f>
        <v>0</v>
      </c>
      <c r="P1430" s="245"/>
      <c r="Q1430" s="426"/>
      <c r="R1430" s="253"/>
      <c r="S1430" s="432">
        <f>+IF(+(L1430+M1430)&gt;=I1430,+M1430,+(+I1430-L1430))</f>
        <v>0</v>
      </c>
      <c r="T1430" s="316">
        <f>Q1430+R1430-S1430</f>
        <v>0</v>
      </c>
      <c r="U1430" s="253"/>
      <c r="V1430" s="253"/>
      <c r="W1430" s="254"/>
      <c r="X1430" s="314">
        <f t="shared" si="372"/>
        <v>0</v>
      </c>
    </row>
    <row r="1431" spans="2:24" ht="18.75">
      <c r="B1431" s="173"/>
      <c r="C1431" s="137">
        <v>5504</v>
      </c>
      <c r="D1431" s="145" t="s">
        <v>1054</v>
      </c>
      <c r="E1431" s="817"/>
      <c r="F1431" s="452"/>
      <c r="G1431" s="246"/>
      <c r="H1431" s="246"/>
      <c r="I1431" s="480">
        <f>F1431+G1431+H1431</f>
        <v>0</v>
      </c>
      <c r="J1431" s="244" t="str">
        <f t="shared" si="371"/>
        <v/>
      </c>
      <c r="K1431" s="245"/>
      <c r="L1431" s="426"/>
      <c r="M1431" s="253"/>
      <c r="N1431" s="316">
        <f>I1431</f>
        <v>0</v>
      </c>
      <c r="O1431" s="427">
        <f>L1431+M1431-N1431</f>
        <v>0</v>
      </c>
      <c r="P1431" s="245"/>
      <c r="Q1431" s="426"/>
      <c r="R1431" s="253"/>
      <c r="S1431" s="432">
        <f>+IF(+(L1431+M1431)&gt;=I1431,+M1431,+(+I1431-L1431))</f>
        <v>0</v>
      </c>
      <c r="T1431" s="316">
        <f>Q1431+R1431-S1431</f>
        <v>0</v>
      </c>
      <c r="U1431" s="253"/>
      <c r="V1431" s="253"/>
      <c r="W1431" s="254"/>
      <c r="X1431" s="314">
        <f t="shared" si="372"/>
        <v>0</v>
      </c>
    </row>
    <row r="1432" spans="2:24" ht="18.75">
      <c r="B1432" s="799">
        <v>5700</v>
      </c>
      <c r="C1432" s="963" t="s">
        <v>1055</v>
      </c>
      <c r="D1432" s="964"/>
      <c r="E1432" s="807"/>
      <c r="F1432" s="810">
        <f>SUM(F1433:F1435)</f>
        <v>0</v>
      </c>
      <c r="G1432" s="811">
        <f>SUM(G1433:G1435)</f>
        <v>0</v>
      </c>
      <c r="H1432" s="811">
        <f>SUM(H1433:H1435)</f>
        <v>0</v>
      </c>
      <c r="I1432" s="811">
        <f>SUM(I1433:I1435)</f>
        <v>0</v>
      </c>
      <c r="J1432" s="244" t="str">
        <f t="shared" si="371"/>
        <v/>
      </c>
      <c r="K1432" s="245"/>
      <c r="L1432" s="327">
        <f>SUM(L1433:L1435)</f>
        <v>0</v>
      </c>
      <c r="M1432" s="328">
        <f>SUM(M1433:M1435)</f>
        <v>0</v>
      </c>
      <c r="N1432" s="435">
        <f>SUM(N1433:N1434)</f>
        <v>0</v>
      </c>
      <c r="O1432" s="436">
        <f>SUM(O1433:O1435)</f>
        <v>0</v>
      </c>
      <c r="P1432" s="245"/>
      <c r="Q1432" s="327">
        <f>SUM(Q1433:Q1435)</f>
        <v>0</v>
      </c>
      <c r="R1432" s="328">
        <f>SUM(R1433:R1435)</f>
        <v>0</v>
      </c>
      <c r="S1432" s="328">
        <f>SUM(S1433:S1435)</f>
        <v>0</v>
      </c>
      <c r="T1432" s="328">
        <f>SUM(T1433:T1435)</f>
        <v>0</v>
      </c>
      <c r="U1432" s="328">
        <f>SUM(U1433:U1435)</f>
        <v>0</v>
      </c>
      <c r="V1432" s="328">
        <f>SUM(V1433:V1434)</f>
        <v>0</v>
      </c>
      <c r="W1432" s="436">
        <f>SUM(W1433:W1435)</f>
        <v>0</v>
      </c>
      <c r="X1432" s="314">
        <f t="shared" si="372"/>
        <v>0</v>
      </c>
    </row>
    <row r="1433" spans="2:24" ht="18.75">
      <c r="B1433" s="175"/>
      <c r="C1433" s="176">
        <v>5701</v>
      </c>
      <c r="D1433" s="177" t="s">
        <v>1056</v>
      </c>
      <c r="E1433" s="818"/>
      <c r="F1433" s="477"/>
      <c r="G1433" s="437"/>
      <c r="H1433" s="437"/>
      <c r="I1433" s="480">
        <f>F1433+G1433+H1433</f>
        <v>0</v>
      </c>
      <c r="J1433" s="244" t="str">
        <f t="shared" si="371"/>
        <v/>
      </c>
      <c r="K1433" s="245"/>
      <c r="L1433" s="438"/>
      <c r="M1433" s="439"/>
      <c r="N1433" s="331">
        <f>I1433</f>
        <v>0</v>
      </c>
      <c r="O1433" s="427">
        <f>L1433+M1433-N1433</f>
        <v>0</v>
      </c>
      <c r="P1433" s="245"/>
      <c r="Q1433" s="438"/>
      <c r="R1433" s="439"/>
      <c r="S1433" s="432">
        <f>+IF(+(L1433+M1433)&gt;=I1433,+M1433,+(+I1433-L1433))</f>
        <v>0</v>
      </c>
      <c r="T1433" s="316">
        <f>Q1433+R1433-S1433</f>
        <v>0</v>
      </c>
      <c r="U1433" s="439"/>
      <c r="V1433" s="439"/>
      <c r="W1433" s="254"/>
      <c r="X1433" s="314">
        <f t="shared" si="372"/>
        <v>0</v>
      </c>
    </row>
    <row r="1434" spans="2:24" ht="18.75">
      <c r="B1434" s="175"/>
      <c r="C1434" s="180">
        <v>5702</v>
      </c>
      <c r="D1434" s="181" t="s">
        <v>1057</v>
      </c>
      <c r="E1434" s="818"/>
      <c r="F1434" s="477"/>
      <c r="G1434" s="437"/>
      <c r="H1434" s="437"/>
      <c r="I1434" s="480">
        <f>F1434+G1434+H1434</f>
        <v>0</v>
      </c>
      <c r="J1434" s="244" t="str">
        <f t="shared" si="371"/>
        <v/>
      </c>
      <c r="K1434" s="245"/>
      <c r="L1434" s="438"/>
      <c r="M1434" s="439"/>
      <c r="N1434" s="331">
        <f>I1434</f>
        <v>0</v>
      </c>
      <c r="O1434" s="427">
        <f>L1434+M1434-N1434</f>
        <v>0</v>
      </c>
      <c r="P1434" s="245"/>
      <c r="Q1434" s="438"/>
      <c r="R1434" s="439"/>
      <c r="S1434" s="432">
        <f>+IF(+(L1434+M1434)&gt;=I1434,+M1434,+(+I1434-L1434))</f>
        <v>0</v>
      </c>
      <c r="T1434" s="316">
        <f>Q1434+R1434-S1434</f>
        <v>0</v>
      </c>
      <c r="U1434" s="439"/>
      <c r="V1434" s="439"/>
      <c r="W1434" s="254"/>
      <c r="X1434" s="314">
        <f t="shared" si="372"/>
        <v>0</v>
      </c>
    </row>
    <row r="1435" spans="2:24" ht="18.75">
      <c r="B1435" s="136"/>
      <c r="C1435" s="182">
        <v>4071</v>
      </c>
      <c r="D1435" s="467" t="s">
        <v>1058</v>
      </c>
      <c r="E1435" s="817"/>
      <c r="F1435" s="458"/>
      <c r="G1435" s="275"/>
      <c r="H1435" s="275"/>
      <c r="I1435" s="480">
        <f>F1435+G1435+H1435</f>
        <v>0</v>
      </c>
      <c r="J1435" s="244" t="str">
        <f t="shared" si="371"/>
        <v/>
      </c>
      <c r="K1435" s="245"/>
      <c r="L1435" s="826"/>
      <c r="M1435" s="779"/>
      <c r="N1435" s="779"/>
      <c r="O1435" s="827"/>
      <c r="P1435" s="245"/>
      <c r="Q1435" s="775"/>
      <c r="R1435" s="779"/>
      <c r="S1435" s="779"/>
      <c r="T1435" s="779"/>
      <c r="U1435" s="779"/>
      <c r="V1435" s="779"/>
      <c r="W1435" s="824"/>
      <c r="X1435" s="314">
        <f t="shared" si="372"/>
        <v>0</v>
      </c>
    </row>
    <row r="1436" spans="2:24">
      <c r="B1436" s="173"/>
      <c r="C1436" s="183"/>
      <c r="D1436" s="335"/>
      <c r="E1436" s="819"/>
      <c r="F1436" s="249"/>
      <c r="G1436" s="249"/>
      <c r="H1436" s="249"/>
      <c r="I1436" s="250"/>
      <c r="J1436" s="244" t="str">
        <f t="shared" si="371"/>
        <v/>
      </c>
      <c r="K1436" s="245"/>
      <c r="L1436" s="440"/>
      <c r="M1436" s="441"/>
      <c r="N1436" s="324"/>
      <c r="O1436" s="325"/>
      <c r="P1436" s="245"/>
      <c r="Q1436" s="440"/>
      <c r="R1436" s="441"/>
      <c r="S1436" s="324"/>
      <c r="T1436" s="324"/>
      <c r="U1436" s="441"/>
      <c r="V1436" s="324"/>
      <c r="W1436" s="325"/>
      <c r="X1436" s="325"/>
    </row>
    <row r="1437" spans="2:24" ht="18.75">
      <c r="B1437" s="812">
        <v>98</v>
      </c>
      <c r="C1437" s="976" t="s">
        <v>1059</v>
      </c>
      <c r="D1437" s="955"/>
      <c r="E1437" s="800"/>
      <c r="F1437" s="803"/>
      <c r="G1437" s="804"/>
      <c r="H1437" s="804"/>
      <c r="I1437" s="805">
        <f>F1437+G1437+H1437</f>
        <v>0</v>
      </c>
      <c r="J1437" s="244" t="str">
        <f t="shared" si="371"/>
        <v/>
      </c>
      <c r="K1437" s="245"/>
      <c r="L1437" s="431"/>
      <c r="M1437" s="255"/>
      <c r="N1437" s="318">
        <f>I1437</f>
        <v>0</v>
      </c>
      <c r="O1437" s="427">
        <f>L1437+M1437-N1437</f>
        <v>0</v>
      </c>
      <c r="P1437" s="245"/>
      <c r="Q1437" s="431"/>
      <c r="R1437" s="255"/>
      <c r="S1437" s="432">
        <f>+IF(+(L1437+M1437)&gt;=I1437,+M1437,+(+I1437-L1437))</f>
        <v>0</v>
      </c>
      <c r="T1437" s="316">
        <f>Q1437+R1437-S1437</f>
        <v>0</v>
      </c>
      <c r="U1437" s="255"/>
      <c r="V1437" s="255"/>
      <c r="W1437" s="254"/>
      <c r="X1437" s="314">
        <f>T1437-U1437-V1437-W1437</f>
        <v>0</v>
      </c>
    </row>
    <row r="1438" spans="2:24">
      <c r="B1438" s="184"/>
      <c r="C1438" s="336" t="s">
        <v>1060</v>
      </c>
      <c r="D1438" s="337"/>
      <c r="E1438" s="398"/>
      <c r="F1438" s="398"/>
      <c r="G1438" s="398"/>
      <c r="H1438" s="398"/>
      <c r="I1438" s="338"/>
      <c r="J1438" s="244" t="str">
        <f t="shared" si="371"/>
        <v/>
      </c>
      <c r="K1438" s="245"/>
      <c r="L1438" s="339"/>
      <c r="M1438" s="340"/>
      <c r="N1438" s="340"/>
      <c r="O1438" s="341"/>
      <c r="P1438" s="245"/>
      <c r="Q1438" s="339"/>
      <c r="R1438" s="340"/>
      <c r="S1438" s="340"/>
      <c r="T1438" s="340"/>
      <c r="U1438" s="340"/>
      <c r="V1438" s="340"/>
      <c r="W1438" s="341"/>
      <c r="X1438" s="341"/>
    </row>
    <row r="1439" spans="2:24">
      <c r="B1439" s="184"/>
      <c r="C1439" s="342" t="s">
        <v>1061</v>
      </c>
      <c r="D1439" s="335"/>
      <c r="E1439" s="386"/>
      <c r="F1439" s="386"/>
      <c r="G1439" s="386"/>
      <c r="H1439" s="386"/>
      <c r="I1439" s="308"/>
      <c r="J1439" s="244" t="str">
        <f t="shared" si="371"/>
        <v/>
      </c>
      <c r="K1439" s="245"/>
      <c r="L1439" s="343"/>
      <c r="M1439" s="344"/>
      <c r="N1439" s="344"/>
      <c r="O1439" s="345"/>
      <c r="P1439" s="245"/>
      <c r="Q1439" s="343"/>
      <c r="R1439" s="344"/>
      <c r="S1439" s="344"/>
      <c r="T1439" s="344"/>
      <c r="U1439" s="344"/>
      <c r="V1439" s="344"/>
      <c r="W1439" s="345"/>
      <c r="X1439" s="345"/>
    </row>
    <row r="1440" spans="2:24">
      <c r="B1440" s="185"/>
      <c r="C1440" s="346" t="s">
        <v>1743</v>
      </c>
      <c r="D1440" s="347"/>
      <c r="E1440" s="399"/>
      <c r="F1440" s="399"/>
      <c r="G1440" s="399"/>
      <c r="H1440" s="399"/>
      <c r="I1440" s="310"/>
      <c r="J1440" s="244" t="str">
        <f t="shared" si="371"/>
        <v/>
      </c>
      <c r="K1440" s="245"/>
      <c r="L1440" s="348"/>
      <c r="M1440" s="349"/>
      <c r="N1440" s="349"/>
      <c r="O1440" s="350"/>
      <c r="P1440" s="245"/>
      <c r="Q1440" s="348"/>
      <c r="R1440" s="349"/>
      <c r="S1440" s="349"/>
      <c r="T1440" s="349"/>
      <c r="U1440" s="349"/>
      <c r="V1440" s="349"/>
      <c r="W1440" s="350"/>
      <c r="X1440" s="350"/>
    </row>
    <row r="1441" spans="2:24" ht="18.75">
      <c r="B1441" s="719"/>
      <c r="C1441" s="720" t="s">
        <v>1281</v>
      </c>
      <c r="D1441" s="721" t="s">
        <v>1062</v>
      </c>
      <c r="E1441" s="813"/>
      <c r="F1441" s="813">
        <f>SUM(F1325,F1328,F1334,F1342,F1343,F1361,F1365,F1371,F1374,F1375,F1376,F1377,F1378,F1387,F1394,F1395,F1396,F1397,F1404,F1408,F1409,F1410,F1411,F1414,F1415,F1423,F1426,F1427,F1432)+F1437</f>
        <v>0</v>
      </c>
      <c r="G1441" s="813">
        <f>SUM(G1325,G1328,G1334,G1342,G1343,G1361,G1365,G1371,G1374,G1375,G1376,G1377,G1378,G1387,G1394,G1395,G1396,G1397,G1404,G1408,G1409,G1410,G1411,G1414,G1415,G1423,G1426,G1427,G1432)+G1437</f>
        <v>100000</v>
      </c>
      <c r="H1441" s="813">
        <f>SUM(H1325,H1328,H1334,H1342,H1343,H1361,H1365,H1371,H1374,H1375,H1376,H1377,H1378,H1387,H1394,H1395,H1396,H1397,H1404,H1408,H1409,H1410,H1411,H1414,H1415,H1423,H1426,H1427,H1432)+H1437</f>
        <v>0</v>
      </c>
      <c r="I1441" s="813">
        <f>SUM(I1325,I1328,I1334,I1342,I1343,I1361,I1365,I1371,I1374,I1375,I1376,I1377,I1378,I1387,I1394,I1395,I1396,I1397,I1404,I1408,I1409,I1410,I1411,I1414,I1415,I1423,I1426,I1427,I1432)+I1437</f>
        <v>100000</v>
      </c>
      <c r="J1441" s="244">
        <f t="shared" si="371"/>
        <v>1</v>
      </c>
      <c r="K1441" s="442" t="str">
        <f>LEFT(C1322,1)</f>
        <v>2</v>
      </c>
      <c r="L1441" s="277">
        <f>SUM(L1325,L1328,L1334,L1342,L1343,L1361,L1365,L1371,L1374,L1375,L1376,L1377,L1378,L1387,L1394,L1395,L1396,L1397,L1404,L1408,L1409,L1410,L1411,L1414,L1415,L1423,L1426,L1427,L1432)+L1437</f>
        <v>0</v>
      </c>
      <c r="M1441" s="277">
        <f>SUM(M1325,M1328,M1334,M1342,M1343,M1361,M1365,M1371,M1374,M1375,M1376,M1377,M1378,M1387,M1394,M1395,M1396,M1397,M1404,M1408,M1409,M1410,M1411,M1414,M1415,M1423,M1426,M1427,M1432)+M1437</f>
        <v>0</v>
      </c>
      <c r="N1441" s="277">
        <f>SUM(N1325,N1328,N1334,N1342,N1343,N1361,N1365,N1371,N1374,N1375,N1376,N1377,N1378,N1387,N1394,N1395,N1396,N1397,N1404,N1408,N1409,N1410,N1411,N1414,N1415,N1423,N1426,N1427,N1432)+N1437</f>
        <v>100000</v>
      </c>
      <c r="O1441" s="277">
        <f>SUM(O1325,O1328,O1334,O1342,O1343,O1361,O1365,O1371,O1374,O1375,O1376,O1377,O1378,O1387,O1394,O1395,O1396,O1397,O1404,O1408,O1409,O1410,O1411,O1414,O1415,O1423,O1426,O1427,O1432)+O1437</f>
        <v>-100000</v>
      </c>
      <c r="P1441" s="223"/>
      <c r="Q1441" s="277">
        <f t="shared" ref="Q1441:W1441" si="375">SUM(Q1325,Q1328,Q1334,Q1342,Q1343,Q1361,Q1365,Q1371,Q1374,Q1375,Q1376,Q1377,Q1378,Q1387,Q1394,Q1395,Q1396,Q1397,Q1404,Q1408,Q1409,Q1410,Q1411,Q1414,Q1415,Q1423,Q1426,Q1427,Q1432)+Q1437</f>
        <v>0</v>
      </c>
      <c r="R1441" s="277">
        <f t="shared" si="375"/>
        <v>0</v>
      </c>
      <c r="S1441" s="277">
        <f t="shared" si="375"/>
        <v>100000</v>
      </c>
      <c r="T1441" s="277">
        <f t="shared" si="375"/>
        <v>-100000</v>
      </c>
      <c r="U1441" s="277">
        <f t="shared" si="375"/>
        <v>0</v>
      </c>
      <c r="V1441" s="277">
        <f t="shared" si="375"/>
        <v>0</v>
      </c>
      <c r="W1441" s="277">
        <f t="shared" si="375"/>
        <v>0</v>
      </c>
      <c r="X1441" s="314">
        <f>T1441-U1441-V1441-W1441</f>
        <v>-100000</v>
      </c>
    </row>
    <row r="1442" spans="2:24">
      <c r="B1442" s="664" t="s">
        <v>32</v>
      </c>
      <c r="C1442" s="186"/>
      <c r="I1442" s="220"/>
      <c r="J1442" s="222">
        <f>J1441</f>
        <v>1</v>
      </c>
      <c r="P1442"/>
    </row>
    <row r="1443" spans="2:24">
      <c r="B1443" s="395"/>
      <c r="C1443" s="395"/>
      <c r="D1443" s="396"/>
      <c r="E1443" s="395"/>
      <c r="F1443" s="395"/>
      <c r="G1443" s="395"/>
      <c r="H1443" s="395"/>
      <c r="I1443" s="397"/>
      <c r="J1443" s="222">
        <f>J1441</f>
        <v>1</v>
      </c>
      <c r="L1443" s="395"/>
      <c r="M1443" s="395"/>
      <c r="N1443" s="397"/>
      <c r="O1443" s="397"/>
      <c r="P1443" s="397"/>
      <c r="Q1443" s="395"/>
      <c r="R1443" s="395"/>
      <c r="S1443" s="397"/>
      <c r="T1443" s="397"/>
      <c r="U1443" s="395"/>
      <c r="V1443" s="397"/>
      <c r="W1443" s="397"/>
      <c r="X1443" s="397"/>
    </row>
    <row r="1444" spans="2:24" ht="18.75">
      <c r="B1444" s="405"/>
      <c r="C1444" s="405"/>
      <c r="D1444" s="405"/>
      <c r="E1444" s="405"/>
      <c r="F1444" s="405"/>
      <c r="G1444" s="405"/>
      <c r="H1444" s="405"/>
      <c r="I1444" s="488"/>
      <c r="J1444" s="443">
        <f>(IF(E1441&lt;&gt;0,$G$2,IF(I1441&lt;&gt;0,$G$2,"")))</f>
        <v>0</v>
      </c>
    </row>
    <row r="1445" spans="2:24" ht="18.75">
      <c r="B1445" s="405"/>
      <c r="C1445" s="405"/>
      <c r="D1445" s="478"/>
      <c r="E1445" s="405"/>
      <c r="F1445" s="405"/>
      <c r="G1445" s="405"/>
      <c r="H1445" s="405"/>
      <c r="I1445" s="488"/>
      <c r="J1445" s="443" t="str">
        <f>(IF(E1442&lt;&gt;0,$G$2,IF(I1442&lt;&gt;0,$G$2,"")))</f>
        <v/>
      </c>
    </row>
    <row r="1446" spans="2:24">
      <c r="E1446" s="279"/>
      <c r="F1446" s="279"/>
      <c r="G1446" s="279"/>
      <c r="H1446" s="279"/>
      <c r="I1446" s="283"/>
      <c r="J1446" s="222">
        <f>(IF($E1580&lt;&gt;0,$J$2,IF($I1580&lt;&gt;0,$J$2,"")))</f>
        <v>1</v>
      </c>
      <c r="L1446" s="279"/>
      <c r="M1446" s="279"/>
      <c r="N1446" s="283"/>
      <c r="O1446" s="283"/>
      <c r="P1446" s="283"/>
      <c r="Q1446" s="279"/>
      <c r="R1446" s="279"/>
      <c r="S1446" s="283"/>
      <c r="T1446" s="283"/>
      <c r="U1446" s="279"/>
      <c r="V1446" s="283"/>
      <c r="W1446" s="283"/>
    </row>
    <row r="1447" spans="2:24">
      <c r="C1447" s="228"/>
      <c r="D1447" s="229"/>
      <c r="E1447" s="279"/>
      <c r="F1447" s="279"/>
      <c r="G1447" s="279"/>
      <c r="H1447" s="279"/>
      <c r="I1447" s="283"/>
      <c r="J1447" s="222">
        <f>(IF($E1580&lt;&gt;0,$J$2,IF($I1580&lt;&gt;0,$J$2,"")))</f>
        <v>1</v>
      </c>
      <c r="L1447" s="279"/>
      <c r="M1447" s="279"/>
      <c r="N1447" s="283"/>
      <c r="O1447" s="283"/>
      <c r="P1447" s="283"/>
      <c r="Q1447" s="279"/>
      <c r="R1447" s="279"/>
      <c r="S1447" s="283"/>
      <c r="T1447" s="283"/>
      <c r="U1447" s="279"/>
      <c r="V1447" s="283"/>
      <c r="W1447" s="283"/>
    </row>
    <row r="1448" spans="2:24">
      <c r="B1448" s="910" t="str">
        <f>$B$7</f>
        <v>БЮДЖЕТ - НАЧАЛЕН ПЛАН
ПО ПЪЛНА ЕДИННА БЮДЖЕТНА КЛАСИФИКАЦИЯ</v>
      </c>
      <c r="C1448" s="911"/>
      <c r="D1448" s="911"/>
      <c r="E1448" s="279"/>
      <c r="F1448" s="279"/>
      <c r="G1448" s="279"/>
      <c r="H1448" s="279"/>
      <c r="I1448" s="283"/>
      <c r="J1448" s="222">
        <f>(IF($E1580&lt;&gt;0,$J$2,IF($I1580&lt;&gt;0,$J$2,"")))</f>
        <v>1</v>
      </c>
      <c r="L1448" s="279"/>
      <c r="M1448" s="279"/>
      <c r="N1448" s="283"/>
      <c r="O1448" s="283"/>
      <c r="P1448" s="283"/>
      <c r="Q1448" s="279"/>
      <c r="R1448" s="279"/>
      <c r="S1448" s="283"/>
      <c r="T1448" s="283"/>
      <c r="U1448" s="279"/>
      <c r="V1448" s="283"/>
      <c r="W1448" s="283"/>
    </row>
    <row r="1449" spans="2:24">
      <c r="C1449" s="228"/>
      <c r="D1449" s="229"/>
      <c r="E1449" s="280" t="s">
        <v>1711</v>
      </c>
      <c r="F1449" s="280" t="s">
        <v>1568</v>
      </c>
      <c r="G1449" s="279"/>
      <c r="H1449" s="279"/>
      <c r="I1449" s="283"/>
      <c r="J1449" s="222">
        <f>(IF($E1580&lt;&gt;0,$J$2,IF($I1580&lt;&gt;0,$J$2,"")))</f>
        <v>1</v>
      </c>
      <c r="L1449" s="279"/>
      <c r="M1449" s="279"/>
      <c r="N1449" s="283"/>
      <c r="O1449" s="283"/>
      <c r="P1449" s="283"/>
      <c r="Q1449" s="279"/>
      <c r="R1449" s="279"/>
      <c r="S1449" s="283"/>
      <c r="T1449" s="283"/>
      <c r="U1449" s="279"/>
      <c r="V1449" s="283"/>
      <c r="W1449" s="283"/>
    </row>
    <row r="1450" spans="2:24" ht="18.75">
      <c r="B1450" s="912" t="str">
        <f>$B$9</f>
        <v>Несебър</v>
      </c>
      <c r="C1450" s="913"/>
      <c r="D1450" s="914"/>
      <c r="E1450" s="690">
        <f>$E$9</f>
        <v>43101</v>
      </c>
      <c r="F1450" s="691">
        <f>$F$9</f>
        <v>43465</v>
      </c>
      <c r="G1450" s="279"/>
      <c r="H1450" s="279"/>
      <c r="I1450" s="283"/>
      <c r="J1450" s="222">
        <f>(IF($E1580&lt;&gt;0,$J$2,IF($I1580&lt;&gt;0,$J$2,"")))</f>
        <v>1</v>
      </c>
      <c r="L1450" s="279"/>
      <c r="M1450" s="279"/>
      <c r="N1450" s="283"/>
      <c r="O1450" s="283"/>
      <c r="P1450" s="283"/>
      <c r="Q1450" s="279"/>
      <c r="R1450" s="279"/>
      <c r="S1450" s="283"/>
      <c r="T1450" s="283"/>
      <c r="U1450" s="279"/>
      <c r="V1450" s="283"/>
      <c r="W1450" s="283"/>
    </row>
    <row r="1451" spans="2:24">
      <c r="B1451" s="231" t="str">
        <f>$B$10</f>
        <v>(наименование на разпоредителя с бюджет)</v>
      </c>
      <c r="E1451" s="279"/>
      <c r="F1451" s="281">
        <f>$F$10</f>
        <v>0</v>
      </c>
      <c r="G1451" s="279"/>
      <c r="H1451" s="279"/>
      <c r="I1451" s="283"/>
      <c r="J1451" s="222">
        <f>(IF($E1580&lt;&gt;0,$J$2,IF($I1580&lt;&gt;0,$J$2,"")))</f>
        <v>1</v>
      </c>
      <c r="L1451" s="279"/>
      <c r="M1451" s="279"/>
      <c r="N1451" s="283"/>
      <c r="O1451" s="283"/>
      <c r="P1451" s="283"/>
      <c r="Q1451" s="279"/>
      <c r="R1451" s="279"/>
      <c r="S1451" s="283"/>
      <c r="T1451" s="283"/>
      <c r="U1451" s="279"/>
      <c r="V1451" s="283"/>
      <c r="W1451" s="283"/>
    </row>
    <row r="1452" spans="2:24">
      <c r="B1452" s="231"/>
      <c r="E1452" s="282"/>
      <c r="F1452" s="279"/>
      <c r="G1452" s="279"/>
      <c r="H1452" s="279"/>
      <c r="I1452" s="283"/>
      <c r="J1452" s="222">
        <f>(IF($E1580&lt;&gt;0,$J$2,IF($I1580&lt;&gt;0,$J$2,"")))</f>
        <v>1</v>
      </c>
      <c r="L1452" s="279"/>
      <c r="M1452" s="279"/>
      <c r="N1452" s="283"/>
      <c r="O1452" s="283"/>
      <c r="P1452" s="283"/>
      <c r="Q1452" s="279"/>
      <c r="R1452" s="279"/>
      <c r="S1452" s="283"/>
      <c r="T1452" s="283"/>
      <c r="U1452" s="279"/>
      <c r="V1452" s="283"/>
      <c r="W1452" s="283"/>
    </row>
    <row r="1453" spans="2:24" ht="19.5">
      <c r="B1453" s="896" t="str">
        <f>$B$12</f>
        <v>Несебър</v>
      </c>
      <c r="C1453" s="897"/>
      <c r="D1453" s="898"/>
      <c r="E1453" s="230" t="s">
        <v>1712</v>
      </c>
      <c r="F1453" s="692" t="str">
        <f>$F$12</f>
        <v>5206</v>
      </c>
      <c r="G1453" s="279"/>
      <c r="H1453" s="279"/>
      <c r="I1453" s="283"/>
      <c r="J1453" s="222">
        <f>(IF($E1580&lt;&gt;0,$J$2,IF($I1580&lt;&gt;0,$J$2,"")))</f>
        <v>1</v>
      </c>
      <c r="L1453" s="279"/>
      <c r="M1453" s="279"/>
      <c r="N1453" s="283"/>
      <c r="O1453" s="283"/>
      <c r="P1453" s="283"/>
      <c r="Q1453" s="279"/>
      <c r="R1453" s="279"/>
      <c r="S1453" s="283"/>
      <c r="T1453" s="283"/>
      <c r="U1453" s="279"/>
      <c r="V1453" s="283"/>
      <c r="W1453" s="283"/>
    </row>
    <row r="1454" spans="2:24">
      <c r="B1454" s="693" t="str">
        <f>$B$13</f>
        <v>(наименование на първостепенния разпоредител с бюджет)</v>
      </c>
      <c r="E1454" s="282" t="s">
        <v>1713</v>
      </c>
      <c r="F1454" s="279"/>
      <c r="G1454" s="279"/>
      <c r="H1454" s="279"/>
      <c r="I1454" s="283"/>
      <c r="J1454" s="222">
        <f>(IF($E1580&lt;&gt;0,$J$2,IF($I1580&lt;&gt;0,$J$2,"")))</f>
        <v>1</v>
      </c>
      <c r="L1454" s="279"/>
      <c r="M1454" s="279"/>
      <c r="N1454" s="283"/>
      <c r="O1454" s="283"/>
      <c r="P1454" s="283"/>
      <c r="Q1454" s="279"/>
      <c r="R1454" s="279"/>
      <c r="S1454" s="283"/>
      <c r="T1454" s="283"/>
      <c r="U1454" s="279"/>
      <c r="V1454" s="283"/>
      <c r="W1454" s="283"/>
    </row>
    <row r="1455" spans="2:24" ht="18.75">
      <c r="B1455" s="231"/>
      <c r="D1455" s="444"/>
      <c r="E1455" s="278"/>
      <c r="F1455" s="278"/>
      <c r="G1455" s="278"/>
      <c r="H1455" s="278"/>
      <c r="I1455" s="386"/>
      <c r="J1455" s="222">
        <f>(IF($E1580&lt;&gt;0,$J$2,IF($I1580&lt;&gt;0,$J$2,"")))</f>
        <v>1</v>
      </c>
      <c r="L1455" s="279"/>
      <c r="M1455" s="279"/>
      <c r="N1455" s="283"/>
      <c r="O1455" s="283"/>
      <c r="P1455" s="283"/>
      <c r="Q1455" s="279"/>
      <c r="R1455" s="279"/>
      <c r="S1455" s="283"/>
      <c r="T1455" s="283"/>
      <c r="U1455" s="279"/>
      <c r="V1455" s="283"/>
      <c r="W1455" s="283"/>
    </row>
    <row r="1456" spans="2:24">
      <c r="C1456" s="228"/>
      <c r="D1456" s="229"/>
      <c r="E1456" s="279"/>
      <c r="F1456" s="282"/>
      <c r="G1456" s="282"/>
      <c r="H1456" s="282"/>
      <c r="I1456" s="285" t="s">
        <v>1714</v>
      </c>
      <c r="J1456" s="222">
        <f>(IF($E1580&lt;&gt;0,$J$2,IF($I1580&lt;&gt;0,$J$2,"")))</f>
        <v>1</v>
      </c>
      <c r="L1456" s="284" t="s">
        <v>94</v>
      </c>
      <c r="M1456" s="279"/>
      <c r="N1456" s="283"/>
      <c r="O1456" s="285" t="s">
        <v>1714</v>
      </c>
      <c r="P1456" s="283"/>
      <c r="Q1456" s="284" t="s">
        <v>95</v>
      </c>
      <c r="R1456" s="279"/>
      <c r="S1456" s="283"/>
      <c r="T1456" s="285" t="s">
        <v>1714</v>
      </c>
      <c r="U1456" s="279"/>
      <c r="V1456" s="283"/>
      <c r="W1456" s="285" t="s">
        <v>1714</v>
      </c>
    </row>
    <row r="1457" spans="2:24" ht="18.75">
      <c r="B1457" s="787"/>
      <c r="C1457" s="788"/>
      <c r="D1457" s="789" t="s">
        <v>1093</v>
      </c>
      <c r="E1457" s="790"/>
      <c r="F1457" s="968" t="s">
        <v>1504</v>
      </c>
      <c r="G1457" s="969"/>
      <c r="H1457" s="970"/>
      <c r="I1457" s="971"/>
      <c r="J1457" s="222">
        <f>(IF($E1580&lt;&gt;0,$J$2,IF($I1580&lt;&gt;0,$J$2,"")))</f>
        <v>1</v>
      </c>
      <c r="L1457" s="925" t="s">
        <v>1800</v>
      </c>
      <c r="M1457" s="925" t="s">
        <v>1801</v>
      </c>
      <c r="N1457" s="918" t="s">
        <v>1802</v>
      </c>
      <c r="O1457" s="918" t="s">
        <v>96</v>
      </c>
      <c r="P1457" s="223"/>
      <c r="Q1457" s="918" t="s">
        <v>1803</v>
      </c>
      <c r="R1457" s="918" t="s">
        <v>1804</v>
      </c>
      <c r="S1457" s="918" t="s">
        <v>1805</v>
      </c>
      <c r="T1457" s="918" t="s">
        <v>97</v>
      </c>
      <c r="U1457" s="412" t="s">
        <v>98</v>
      </c>
      <c r="V1457" s="413"/>
      <c r="W1457" s="414"/>
      <c r="X1457" s="292"/>
    </row>
    <row r="1458" spans="2:24" ht="31.5">
      <c r="B1458" s="791" t="s">
        <v>1626</v>
      </c>
      <c r="C1458" s="792" t="s">
        <v>1715</v>
      </c>
      <c r="D1458" s="793" t="s">
        <v>1094</v>
      </c>
      <c r="E1458" s="794"/>
      <c r="F1458" s="717" t="s">
        <v>1505</v>
      </c>
      <c r="G1458" s="717" t="s">
        <v>1506</v>
      </c>
      <c r="H1458" s="717" t="s">
        <v>1503</v>
      </c>
      <c r="I1458" s="717" t="s">
        <v>1087</v>
      </c>
      <c r="J1458" s="222">
        <f>(IF($E1580&lt;&gt;0,$J$2,IF($I1580&lt;&gt;0,$J$2,"")))</f>
        <v>1</v>
      </c>
      <c r="L1458" s="961"/>
      <c r="M1458" s="967"/>
      <c r="N1458" s="961"/>
      <c r="O1458" s="967"/>
      <c r="P1458" s="223"/>
      <c r="Q1458" s="958"/>
      <c r="R1458" s="958"/>
      <c r="S1458" s="958"/>
      <c r="T1458" s="958"/>
      <c r="U1458" s="415">
        <v>2018</v>
      </c>
      <c r="V1458" s="415">
        <v>2019</v>
      </c>
      <c r="W1458" s="415" t="s">
        <v>1806</v>
      </c>
      <c r="X1458" s="416" t="s">
        <v>99</v>
      </c>
    </row>
    <row r="1459" spans="2:24" ht="18.75">
      <c r="B1459" s="616"/>
      <c r="C1459" s="400"/>
      <c r="D1459" s="296" t="s">
        <v>1283</v>
      </c>
      <c r="E1459" s="814"/>
      <c r="F1459" s="297"/>
      <c r="G1459" s="297"/>
      <c r="H1459" s="297"/>
      <c r="I1459" s="487"/>
      <c r="J1459" s="222">
        <f>(IF($E1580&lt;&gt;0,$J$2,IF($I1580&lt;&gt;0,$J$2,"")))</f>
        <v>1</v>
      </c>
      <c r="L1459" s="298" t="s">
        <v>100</v>
      </c>
      <c r="M1459" s="298" t="s">
        <v>101</v>
      </c>
      <c r="N1459" s="299" t="s">
        <v>102</v>
      </c>
      <c r="O1459" s="299" t="s">
        <v>103</v>
      </c>
      <c r="P1459" s="223"/>
      <c r="Q1459" s="614" t="s">
        <v>104</v>
      </c>
      <c r="R1459" s="614" t="s">
        <v>105</v>
      </c>
      <c r="S1459" s="614" t="s">
        <v>106</v>
      </c>
      <c r="T1459" s="614" t="s">
        <v>107</v>
      </c>
      <c r="U1459" s="614" t="s">
        <v>1064</v>
      </c>
      <c r="V1459" s="614" t="s">
        <v>1065</v>
      </c>
      <c r="W1459" s="614" t="s">
        <v>1066</v>
      </c>
      <c r="X1459" s="417" t="s">
        <v>1067</v>
      </c>
    </row>
    <row r="1460" spans="2:24" ht="131.25">
      <c r="B1460" s="237"/>
      <c r="C1460" s="621" t="e">
        <f>VLOOKUP(D1460,OP_LIST2,2,FALSE)</f>
        <v>#N/A</v>
      </c>
      <c r="D1460" s="622" t="s">
        <v>976</v>
      </c>
      <c r="E1460" s="815"/>
      <c r="F1460" s="369"/>
      <c r="G1460" s="369"/>
      <c r="H1460" s="369"/>
      <c r="I1460" s="304"/>
      <c r="J1460" s="222">
        <f>(IF($E1580&lt;&gt;0,$J$2,IF($I1580&lt;&gt;0,$J$2,"")))</f>
        <v>1</v>
      </c>
      <c r="L1460" s="418" t="s">
        <v>1068</v>
      </c>
      <c r="M1460" s="418" t="s">
        <v>1068</v>
      </c>
      <c r="N1460" s="418" t="s">
        <v>1069</v>
      </c>
      <c r="O1460" s="418" t="s">
        <v>1070</v>
      </c>
      <c r="P1460" s="223"/>
      <c r="Q1460" s="418" t="s">
        <v>1068</v>
      </c>
      <c r="R1460" s="418" t="s">
        <v>1068</v>
      </c>
      <c r="S1460" s="418" t="s">
        <v>1095</v>
      </c>
      <c r="T1460" s="418" t="s">
        <v>1072</v>
      </c>
      <c r="U1460" s="418" t="s">
        <v>1068</v>
      </c>
      <c r="V1460" s="418" t="s">
        <v>1068</v>
      </c>
      <c r="W1460" s="418" t="s">
        <v>1068</v>
      </c>
      <c r="X1460" s="307" t="s">
        <v>1073</v>
      </c>
    </row>
    <row r="1461" spans="2:24" ht="18.75">
      <c r="B1461" s="620"/>
      <c r="C1461" s="623">
        <f>VLOOKUP(D1462,EBK_DEIN2,2,FALSE)</f>
        <v>2285</v>
      </c>
      <c r="D1461" s="615" t="s">
        <v>1483</v>
      </c>
      <c r="E1461" s="816"/>
      <c r="F1461" s="369"/>
      <c r="G1461" s="369"/>
      <c r="H1461" s="369"/>
      <c r="I1461" s="304"/>
      <c r="J1461" s="222">
        <f>(IF($E1580&lt;&gt;0,$J$2,IF($I1580&lt;&gt;0,$J$2,"")))</f>
        <v>1</v>
      </c>
      <c r="L1461" s="419"/>
      <c r="M1461" s="419"/>
      <c r="N1461" s="345"/>
      <c r="O1461" s="420"/>
      <c r="P1461" s="223"/>
      <c r="Q1461" s="419"/>
      <c r="R1461" s="419"/>
      <c r="S1461" s="345"/>
      <c r="T1461" s="420"/>
      <c r="U1461" s="419"/>
      <c r="V1461" s="345"/>
      <c r="W1461" s="420"/>
      <c r="X1461" s="421"/>
    </row>
    <row r="1462" spans="2:24" ht="18.75">
      <c r="B1462" s="422"/>
      <c r="C1462" s="239"/>
      <c r="D1462" s="527" t="s">
        <v>744</v>
      </c>
      <c r="E1462" s="816"/>
      <c r="F1462" s="369"/>
      <c r="G1462" s="369"/>
      <c r="H1462" s="369"/>
      <c r="I1462" s="304"/>
      <c r="J1462" s="222">
        <f>(IF($E1580&lt;&gt;0,$J$2,IF($I1580&lt;&gt;0,$J$2,"")))</f>
        <v>1</v>
      </c>
      <c r="L1462" s="419"/>
      <c r="M1462" s="419"/>
      <c r="N1462" s="345"/>
      <c r="O1462" s="423">
        <f>SUMIF(O1465:O1466,"&lt;0")+SUMIF(O1468:O1472,"&lt;0")+SUMIF(O1474:O1481,"&lt;0")+SUMIF(O1483:O1499,"&lt;0")+SUMIF(O1505:O1509,"&lt;0")+SUMIF(O1511:O1516,"&lt;0")+SUMIF(O1519:O1525,"&lt;0")+SUMIF(O1533:O1534,"&lt;0")+SUMIF(O1537:O1542,"&lt;0")+SUMIF(O1544:O1549,"&lt;0")+SUMIF(O1553,"&lt;0")+SUMIF(O1555:O1561,"&lt;0")+SUMIF(O1563:O1565,"&lt;0")+SUMIF(O1567:O1570,"&lt;0")+SUMIF(O1572:O1573,"&lt;0")+SUMIF(O1576,"&lt;0")</f>
        <v>-4440</v>
      </c>
      <c r="P1462" s="223"/>
      <c r="Q1462" s="419"/>
      <c r="R1462" s="419"/>
      <c r="S1462" s="345"/>
      <c r="T1462" s="423">
        <f>SUMIF(T1465:T1466,"&lt;0")+SUMIF(T1468:T1472,"&lt;0")+SUMIF(T1474:T1481,"&lt;0")+SUMIF(T1483:T1499,"&lt;0")+SUMIF(T1505:T1509,"&lt;0")+SUMIF(T1511:T1516,"&lt;0")+SUMIF(T1519:T1525,"&lt;0")+SUMIF(T1533:T1534,"&lt;0")+SUMIF(T1537:T1542,"&lt;0")+SUMIF(T1544:T1549,"&lt;0")+SUMIF(T1553,"&lt;0")+SUMIF(T1555:T1561,"&lt;0")+SUMIF(T1563:T1565,"&lt;0")+SUMIF(T1567:T1570,"&lt;0")+SUMIF(T1572:T1573,"&lt;0")+SUMIF(T1576,"&lt;0")</f>
        <v>-4440</v>
      </c>
      <c r="U1462" s="419"/>
      <c r="V1462" s="345"/>
      <c r="W1462" s="420"/>
      <c r="X1462" s="309"/>
    </row>
    <row r="1463" spans="2:24" ht="18.75">
      <c r="B1463" s="355"/>
      <c r="C1463" s="239"/>
      <c r="D1463" s="293" t="s">
        <v>1096</v>
      </c>
      <c r="E1463" s="816"/>
      <c r="F1463" s="369"/>
      <c r="G1463" s="369"/>
      <c r="H1463" s="369"/>
      <c r="I1463" s="304"/>
      <c r="J1463" s="222">
        <f>(IF($E1580&lt;&gt;0,$J$2,IF($I1580&lt;&gt;0,$J$2,"")))</f>
        <v>1</v>
      </c>
      <c r="L1463" s="419"/>
      <c r="M1463" s="419"/>
      <c r="N1463" s="345"/>
      <c r="O1463" s="420"/>
      <c r="P1463" s="223"/>
      <c r="Q1463" s="419"/>
      <c r="R1463" s="419"/>
      <c r="S1463" s="345"/>
      <c r="T1463" s="420"/>
      <c r="U1463" s="419"/>
      <c r="V1463" s="345"/>
      <c r="W1463" s="420"/>
      <c r="X1463" s="311"/>
    </row>
    <row r="1464" spans="2:24" ht="18.75">
      <c r="B1464" s="795">
        <v>100</v>
      </c>
      <c r="C1464" s="972" t="s">
        <v>1284</v>
      </c>
      <c r="D1464" s="973"/>
      <c r="E1464" s="796"/>
      <c r="F1464" s="797">
        <f>SUM(F1465:F1466)</f>
        <v>0</v>
      </c>
      <c r="G1464" s="798">
        <f>SUM(G1465:G1466)</f>
        <v>0</v>
      </c>
      <c r="H1464" s="798">
        <f>SUM(H1465:H1466)</f>
        <v>0</v>
      </c>
      <c r="I1464" s="798">
        <f>SUM(I1465:I1466)</f>
        <v>0</v>
      </c>
      <c r="J1464" s="244" t="str">
        <f t="shared" ref="J1464:J1495" si="376">(IF($E1464&lt;&gt;0,$J$2,IF($I1464&lt;&gt;0,$J$2,"")))</f>
        <v/>
      </c>
      <c r="K1464" s="245"/>
      <c r="L1464" s="312">
        <f>SUM(L1465:L1466)</f>
        <v>0</v>
      </c>
      <c r="M1464" s="313">
        <f>SUM(M1465:M1466)</f>
        <v>0</v>
      </c>
      <c r="N1464" s="424">
        <f>SUM(N1465:N1466)</f>
        <v>0</v>
      </c>
      <c r="O1464" s="425">
        <f>SUM(O1465:O1466)</f>
        <v>0</v>
      </c>
      <c r="P1464" s="245"/>
      <c r="Q1464" s="820"/>
      <c r="R1464" s="821"/>
      <c r="S1464" s="822"/>
      <c r="T1464" s="821"/>
      <c r="U1464" s="821"/>
      <c r="V1464" s="821"/>
      <c r="W1464" s="823"/>
      <c r="X1464" s="314">
        <f t="shared" ref="X1464:X1495" si="377">T1464-U1464-V1464-W1464</f>
        <v>0</v>
      </c>
    </row>
    <row r="1465" spans="2:24" ht="18.75">
      <c r="B1465" s="140"/>
      <c r="C1465" s="144">
        <v>101</v>
      </c>
      <c r="D1465" s="138" t="s">
        <v>1285</v>
      </c>
      <c r="E1465" s="817"/>
      <c r="F1465" s="452"/>
      <c r="G1465" s="246"/>
      <c r="H1465" s="246"/>
      <c r="I1465" s="480">
        <f>F1465+G1465+H1465</f>
        <v>0</v>
      </c>
      <c r="J1465" s="244" t="str">
        <f t="shared" si="376"/>
        <v/>
      </c>
      <c r="K1465" s="245"/>
      <c r="L1465" s="426"/>
      <c r="M1465" s="253"/>
      <c r="N1465" s="316">
        <f>I1465</f>
        <v>0</v>
      </c>
      <c r="O1465" s="427">
        <f>L1465+M1465-N1465</f>
        <v>0</v>
      </c>
      <c r="P1465" s="245"/>
      <c r="Q1465" s="775"/>
      <c r="R1465" s="779"/>
      <c r="S1465" s="779"/>
      <c r="T1465" s="779"/>
      <c r="U1465" s="779"/>
      <c r="V1465" s="779"/>
      <c r="W1465" s="824"/>
      <c r="X1465" s="314">
        <f t="shared" si="377"/>
        <v>0</v>
      </c>
    </row>
    <row r="1466" spans="2:24" ht="18.75">
      <c r="B1466" s="140"/>
      <c r="C1466" s="137">
        <v>102</v>
      </c>
      <c r="D1466" s="139" t="s">
        <v>1286</v>
      </c>
      <c r="E1466" s="817"/>
      <c r="F1466" s="452"/>
      <c r="G1466" s="246"/>
      <c r="H1466" s="246"/>
      <c r="I1466" s="480">
        <f>F1466+G1466+H1466</f>
        <v>0</v>
      </c>
      <c r="J1466" s="244" t="str">
        <f t="shared" si="376"/>
        <v/>
      </c>
      <c r="K1466" s="245"/>
      <c r="L1466" s="426"/>
      <c r="M1466" s="253"/>
      <c r="N1466" s="316">
        <f>I1466</f>
        <v>0</v>
      </c>
      <c r="O1466" s="427">
        <f>L1466+M1466-N1466</f>
        <v>0</v>
      </c>
      <c r="P1466" s="245"/>
      <c r="Q1466" s="775"/>
      <c r="R1466" s="779"/>
      <c r="S1466" s="779"/>
      <c r="T1466" s="779"/>
      <c r="U1466" s="779"/>
      <c r="V1466" s="779"/>
      <c r="W1466" s="824"/>
      <c r="X1466" s="314">
        <f t="shared" si="377"/>
        <v>0</v>
      </c>
    </row>
    <row r="1467" spans="2:24" ht="18.75">
      <c r="B1467" s="799">
        <v>200</v>
      </c>
      <c r="C1467" s="959" t="s">
        <v>1287</v>
      </c>
      <c r="D1467" s="959"/>
      <c r="E1467" s="800"/>
      <c r="F1467" s="801">
        <f>SUM(F1468:F1472)</f>
        <v>0</v>
      </c>
      <c r="G1467" s="802">
        <f>SUM(G1468:G1472)</f>
        <v>0</v>
      </c>
      <c r="H1467" s="802">
        <f>SUM(H1468:H1472)</f>
        <v>0</v>
      </c>
      <c r="I1467" s="802">
        <f>SUM(I1468:I1472)</f>
        <v>0</v>
      </c>
      <c r="J1467" s="244" t="str">
        <f t="shared" si="376"/>
        <v/>
      </c>
      <c r="K1467" s="245"/>
      <c r="L1467" s="317">
        <f>SUM(L1468:L1472)</f>
        <v>0</v>
      </c>
      <c r="M1467" s="318">
        <f>SUM(M1468:M1472)</f>
        <v>0</v>
      </c>
      <c r="N1467" s="428">
        <f>SUM(N1468:N1472)</f>
        <v>0</v>
      </c>
      <c r="O1467" s="429">
        <f>SUM(O1468:O1472)</f>
        <v>0</v>
      </c>
      <c r="P1467" s="245"/>
      <c r="Q1467" s="777"/>
      <c r="R1467" s="778"/>
      <c r="S1467" s="778"/>
      <c r="T1467" s="778"/>
      <c r="U1467" s="778"/>
      <c r="V1467" s="778"/>
      <c r="W1467" s="825"/>
      <c r="X1467" s="314">
        <f t="shared" si="377"/>
        <v>0</v>
      </c>
    </row>
    <row r="1468" spans="2:24" ht="18.75">
      <c r="B1468" s="143"/>
      <c r="C1468" s="144">
        <v>201</v>
      </c>
      <c r="D1468" s="138" t="s">
        <v>1288</v>
      </c>
      <c r="E1468" s="817"/>
      <c r="F1468" s="452"/>
      <c r="G1468" s="246"/>
      <c r="H1468" s="246"/>
      <c r="I1468" s="480">
        <f>F1468+G1468+H1468</f>
        <v>0</v>
      </c>
      <c r="J1468" s="244" t="str">
        <f t="shared" si="376"/>
        <v/>
      </c>
      <c r="K1468" s="245"/>
      <c r="L1468" s="426"/>
      <c r="M1468" s="253"/>
      <c r="N1468" s="316">
        <f>I1468</f>
        <v>0</v>
      </c>
      <c r="O1468" s="427">
        <f>L1468+M1468-N1468</f>
        <v>0</v>
      </c>
      <c r="P1468" s="245"/>
      <c r="Q1468" s="775"/>
      <c r="R1468" s="779"/>
      <c r="S1468" s="779"/>
      <c r="T1468" s="779"/>
      <c r="U1468" s="779"/>
      <c r="V1468" s="779"/>
      <c r="W1468" s="824"/>
      <c r="X1468" s="314">
        <f t="shared" si="377"/>
        <v>0</v>
      </c>
    </row>
    <row r="1469" spans="2:24" ht="18.75">
      <c r="B1469" s="136"/>
      <c r="C1469" s="137">
        <v>202</v>
      </c>
      <c r="D1469" s="145" t="s">
        <v>1289</v>
      </c>
      <c r="E1469" s="817"/>
      <c r="F1469" s="452"/>
      <c r="G1469" s="246"/>
      <c r="H1469" s="246"/>
      <c r="I1469" s="480">
        <f>F1469+G1469+H1469</f>
        <v>0</v>
      </c>
      <c r="J1469" s="244" t="str">
        <f t="shared" si="376"/>
        <v/>
      </c>
      <c r="K1469" s="245"/>
      <c r="L1469" s="426"/>
      <c r="M1469" s="253"/>
      <c r="N1469" s="316">
        <f>I1469</f>
        <v>0</v>
      </c>
      <c r="O1469" s="427">
        <f>L1469+M1469-N1469</f>
        <v>0</v>
      </c>
      <c r="P1469" s="245"/>
      <c r="Q1469" s="775"/>
      <c r="R1469" s="779"/>
      <c r="S1469" s="779"/>
      <c r="T1469" s="779"/>
      <c r="U1469" s="779"/>
      <c r="V1469" s="779"/>
      <c r="W1469" s="824"/>
      <c r="X1469" s="314">
        <f t="shared" si="377"/>
        <v>0</v>
      </c>
    </row>
    <row r="1470" spans="2:24" ht="31.5">
      <c r="B1470" s="152"/>
      <c r="C1470" s="137">
        <v>205</v>
      </c>
      <c r="D1470" s="145" t="s">
        <v>933</v>
      </c>
      <c r="E1470" s="817"/>
      <c r="F1470" s="452"/>
      <c r="G1470" s="246"/>
      <c r="H1470" s="246"/>
      <c r="I1470" s="480">
        <f>F1470+G1470+H1470</f>
        <v>0</v>
      </c>
      <c r="J1470" s="244" t="str">
        <f t="shared" si="376"/>
        <v/>
      </c>
      <c r="K1470" s="245"/>
      <c r="L1470" s="426"/>
      <c r="M1470" s="253"/>
      <c r="N1470" s="316">
        <f>I1470</f>
        <v>0</v>
      </c>
      <c r="O1470" s="427">
        <f>L1470+M1470-N1470</f>
        <v>0</v>
      </c>
      <c r="P1470" s="245"/>
      <c r="Q1470" s="775"/>
      <c r="R1470" s="779"/>
      <c r="S1470" s="779"/>
      <c r="T1470" s="779"/>
      <c r="U1470" s="779"/>
      <c r="V1470" s="779"/>
      <c r="W1470" s="824"/>
      <c r="X1470" s="314">
        <f t="shared" si="377"/>
        <v>0</v>
      </c>
    </row>
    <row r="1471" spans="2:24" ht="18.75">
      <c r="B1471" s="152"/>
      <c r="C1471" s="137">
        <v>208</v>
      </c>
      <c r="D1471" s="159" t="s">
        <v>934</v>
      </c>
      <c r="E1471" s="817"/>
      <c r="F1471" s="452"/>
      <c r="G1471" s="246"/>
      <c r="H1471" s="246"/>
      <c r="I1471" s="480">
        <f>F1471+G1471+H1471</f>
        <v>0</v>
      </c>
      <c r="J1471" s="244" t="str">
        <f t="shared" si="376"/>
        <v/>
      </c>
      <c r="K1471" s="245"/>
      <c r="L1471" s="426"/>
      <c r="M1471" s="253"/>
      <c r="N1471" s="316">
        <f>I1471</f>
        <v>0</v>
      </c>
      <c r="O1471" s="427">
        <f>L1471+M1471-N1471</f>
        <v>0</v>
      </c>
      <c r="P1471" s="245"/>
      <c r="Q1471" s="775"/>
      <c r="R1471" s="779"/>
      <c r="S1471" s="779"/>
      <c r="T1471" s="779"/>
      <c r="U1471" s="779"/>
      <c r="V1471" s="779"/>
      <c r="W1471" s="824"/>
      <c r="X1471" s="314">
        <f t="shared" si="377"/>
        <v>0</v>
      </c>
    </row>
    <row r="1472" spans="2:24" ht="18.75">
      <c r="B1472" s="143"/>
      <c r="C1472" s="142">
        <v>209</v>
      </c>
      <c r="D1472" s="148" t="s">
        <v>935</v>
      </c>
      <c r="E1472" s="817"/>
      <c r="F1472" s="452"/>
      <c r="G1472" s="246"/>
      <c r="H1472" s="246"/>
      <c r="I1472" s="480">
        <f>F1472+G1472+H1472</f>
        <v>0</v>
      </c>
      <c r="J1472" s="244" t="str">
        <f t="shared" si="376"/>
        <v/>
      </c>
      <c r="K1472" s="245"/>
      <c r="L1472" s="426"/>
      <c r="M1472" s="253"/>
      <c r="N1472" s="316">
        <f>I1472</f>
        <v>0</v>
      </c>
      <c r="O1472" s="427">
        <f>L1472+M1472-N1472</f>
        <v>0</v>
      </c>
      <c r="P1472" s="245"/>
      <c r="Q1472" s="775"/>
      <c r="R1472" s="779"/>
      <c r="S1472" s="779"/>
      <c r="T1472" s="779"/>
      <c r="U1472" s="779"/>
      <c r="V1472" s="779"/>
      <c r="W1472" s="824"/>
      <c r="X1472" s="314">
        <f t="shared" si="377"/>
        <v>0</v>
      </c>
    </row>
    <row r="1473" spans="2:24" ht="18.75">
      <c r="B1473" s="799">
        <v>500</v>
      </c>
      <c r="C1473" s="960" t="s">
        <v>210</v>
      </c>
      <c r="D1473" s="960"/>
      <c r="E1473" s="800"/>
      <c r="F1473" s="801">
        <f>SUM(F1474:F1480)</f>
        <v>0</v>
      </c>
      <c r="G1473" s="802">
        <f>SUM(G1474:G1480)</f>
        <v>0</v>
      </c>
      <c r="H1473" s="802">
        <f>SUM(H1474:H1480)</f>
        <v>0</v>
      </c>
      <c r="I1473" s="802">
        <f>SUM(I1474:I1480)</f>
        <v>0</v>
      </c>
      <c r="J1473" s="244" t="str">
        <f t="shared" si="376"/>
        <v/>
      </c>
      <c r="K1473" s="245"/>
      <c r="L1473" s="317">
        <f>SUM(L1474:L1480)</f>
        <v>0</v>
      </c>
      <c r="M1473" s="318">
        <f>SUM(M1474:M1480)</f>
        <v>0</v>
      </c>
      <c r="N1473" s="428">
        <f>SUM(N1474:N1480)</f>
        <v>0</v>
      </c>
      <c r="O1473" s="429">
        <f>SUM(O1474:O1480)</f>
        <v>0</v>
      </c>
      <c r="P1473" s="245"/>
      <c r="Q1473" s="777"/>
      <c r="R1473" s="778"/>
      <c r="S1473" s="779"/>
      <c r="T1473" s="778"/>
      <c r="U1473" s="778"/>
      <c r="V1473" s="778"/>
      <c r="W1473" s="825"/>
      <c r="X1473" s="314">
        <f t="shared" si="377"/>
        <v>0</v>
      </c>
    </row>
    <row r="1474" spans="2:24" ht="18.75">
      <c r="B1474" s="143"/>
      <c r="C1474" s="160">
        <v>551</v>
      </c>
      <c r="D1474" s="459" t="s">
        <v>211</v>
      </c>
      <c r="E1474" s="817"/>
      <c r="F1474" s="452"/>
      <c r="G1474" s="246"/>
      <c r="H1474" s="246"/>
      <c r="I1474" s="480">
        <f t="shared" ref="I1474:I1481" si="378">F1474+G1474+H1474</f>
        <v>0</v>
      </c>
      <c r="J1474" s="244" t="str">
        <f t="shared" si="376"/>
        <v/>
      </c>
      <c r="K1474" s="245"/>
      <c r="L1474" s="426"/>
      <c r="M1474" s="253"/>
      <c r="N1474" s="316">
        <f t="shared" ref="N1474:N1481" si="379">I1474</f>
        <v>0</v>
      </c>
      <c r="O1474" s="427">
        <f t="shared" ref="O1474:O1481" si="380">L1474+M1474-N1474</f>
        <v>0</v>
      </c>
      <c r="P1474" s="245"/>
      <c r="Q1474" s="775"/>
      <c r="R1474" s="779"/>
      <c r="S1474" s="779"/>
      <c r="T1474" s="779"/>
      <c r="U1474" s="779"/>
      <c r="V1474" s="779"/>
      <c r="W1474" s="824"/>
      <c r="X1474" s="314">
        <f t="shared" si="377"/>
        <v>0</v>
      </c>
    </row>
    <row r="1475" spans="2:24" ht="18.75">
      <c r="B1475" s="143"/>
      <c r="C1475" s="161">
        <v>552</v>
      </c>
      <c r="D1475" s="460" t="s">
        <v>212</v>
      </c>
      <c r="E1475" s="817"/>
      <c r="F1475" s="452"/>
      <c r="G1475" s="246"/>
      <c r="H1475" s="246"/>
      <c r="I1475" s="480">
        <f t="shared" si="378"/>
        <v>0</v>
      </c>
      <c r="J1475" s="244" t="str">
        <f t="shared" si="376"/>
        <v/>
      </c>
      <c r="K1475" s="245"/>
      <c r="L1475" s="426"/>
      <c r="M1475" s="253"/>
      <c r="N1475" s="316">
        <f t="shared" si="379"/>
        <v>0</v>
      </c>
      <c r="O1475" s="427">
        <f t="shared" si="380"/>
        <v>0</v>
      </c>
      <c r="P1475" s="245"/>
      <c r="Q1475" s="775"/>
      <c r="R1475" s="779"/>
      <c r="S1475" s="779"/>
      <c r="T1475" s="779"/>
      <c r="U1475" s="779"/>
      <c r="V1475" s="779"/>
      <c r="W1475" s="824"/>
      <c r="X1475" s="314">
        <f t="shared" si="377"/>
        <v>0</v>
      </c>
    </row>
    <row r="1476" spans="2:24" ht="18.75">
      <c r="B1476" s="143"/>
      <c r="C1476" s="161">
        <v>558</v>
      </c>
      <c r="D1476" s="460" t="s">
        <v>1731</v>
      </c>
      <c r="E1476" s="817"/>
      <c r="F1476" s="452"/>
      <c r="G1476" s="246"/>
      <c r="H1476" s="246"/>
      <c r="I1476" s="480">
        <f t="shared" si="378"/>
        <v>0</v>
      </c>
      <c r="J1476" s="244" t="str">
        <f t="shared" si="376"/>
        <v/>
      </c>
      <c r="K1476" s="245"/>
      <c r="L1476" s="426"/>
      <c r="M1476" s="253"/>
      <c r="N1476" s="316">
        <f t="shared" si="379"/>
        <v>0</v>
      </c>
      <c r="O1476" s="427">
        <f t="shared" si="380"/>
        <v>0</v>
      </c>
      <c r="P1476" s="245"/>
      <c r="Q1476" s="775"/>
      <c r="R1476" s="779"/>
      <c r="S1476" s="779"/>
      <c r="T1476" s="779"/>
      <c r="U1476" s="779"/>
      <c r="V1476" s="779"/>
      <c r="W1476" s="824"/>
      <c r="X1476" s="314">
        <f t="shared" si="377"/>
        <v>0</v>
      </c>
    </row>
    <row r="1477" spans="2:24" ht="18.75">
      <c r="B1477" s="143"/>
      <c r="C1477" s="161">
        <v>560</v>
      </c>
      <c r="D1477" s="461" t="s">
        <v>213</v>
      </c>
      <c r="E1477" s="817"/>
      <c r="F1477" s="452"/>
      <c r="G1477" s="246"/>
      <c r="H1477" s="246"/>
      <c r="I1477" s="480">
        <f t="shared" si="378"/>
        <v>0</v>
      </c>
      <c r="J1477" s="244" t="str">
        <f t="shared" si="376"/>
        <v/>
      </c>
      <c r="K1477" s="245"/>
      <c r="L1477" s="426"/>
      <c r="M1477" s="253"/>
      <c r="N1477" s="316">
        <f t="shared" si="379"/>
        <v>0</v>
      </c>
      <c r="O1477" s="427">
        <f t="shared" si="380"/>
        <v>0</v>
      </c>
      <c r="P1477" s="245"/>
      <c r="Q1477" s="775"/>
      <c r="R1477" s="779"/>
      <c r="S1477" s="779"/>
      <c r="T1477" s="779"/>
      <c r="U1477" s="779"/>
      <c r="V1477" s="779"/>
      <c r="W1477" s="824"/>
      <c r="X1477" s="314">
        <f t="shared" si="377"/>
        <v>0</v>
      </c>
    </row>
    <row r="1478" spans="2:24" ht="18.75">
      <c r="B1478" s="143"/>
      <c r="C1478" s="161">
        <v>580</v>
      </c>
      <c r="D1478" s="460" t="s">
        <v>214</v>
      </c>
      <c r="E1478" s="817"/>
      <c r="F1478" s="452"/>
      <c r="G1478" s="246"/>
      <c r="H1478" s="246"/>
      <c r="I1478" s="480">
        <f t="shared" si="378"/>
        <v>0</v>
      </c>
      <c r="J1478" s="244" t="str">
        <f t="shared" si="376"/>
        <v/>
      </c>
      <c r="K1478" s="245"/>
      <c r="L1478" s="426"/>
      <c r="M1478" s="253"/>
      <c r="N1478" s="316">
        <f t="shared" si="379"/>
        <v>0</v>
      </c>
      <c r="O1478" s="427">
        <f t="shared" si="380"/>
        <v>0</v>
      </c>
      <c r="P1478" s="245"/>
      <c r="Q1478" s="775"/>
      <c r="R1478" s="779"/>
      <c r="S1478" s="779"/>
      <c r="T1478" s="779"/>
      <c r="U1478" s="779"/>
      <c r="V1478" s="779"/>
      <c r="W1478" s="824"/>
      <c r="X1478" s="314">
        <f t="shared" si="377"/>
        <v>0</v>
      </c>
    </row>
    <row r="1479" spans="2:24" ht="18.75">
      <c r="B1479" s="143"/>
      <c r="C1479" s="161">
        <v>588</v>
      </c>
      <c r="D1479" s="460" t="s">
        <v>1736</v>
      </c>
      <c r="E1479" s="817"/>
      <c r="F1479" s="452"/>
      <c r="G1479" s="246"/>
      <c r="H1479" s="246"/>
      <c r="I1479" s="480">
        <f t="shared" si="378"/>
        <v>0</v>
      </c>
      <c r="J1479" s="244" t="str">
        <f t="shared" si="376"/>
        <v/>
      </c>
      <c r="K1479" s="245"/>
      <c r="L1479" s="426"/>
      <c r="M1479" s="253"/>
      <c r="N1479" s="316">
        <f t="shared" si="379"/>
        <v>0</v>
      </c>
      <c r="O1479" s="427">
        <f t="shared" si="380"/>
        <v>0</v>
      </c>
      <c r="P1479" s="245"/>
      <c r="Q1479" s="775"/>
      <c r="R1479" s="779"/>
      <c r="S1479" s="779"/>
      <c r="T1479" s="779"/>
      <c r="U1479" s="779"/>
      <c r="V1479" s="779"/>
      <c r="W1479" s="824"/>
      <c r="X1479" s="314">
        <f t="shared" si="377"/>
        <v>0</v>
      </c>
    </row>
    <row r="1480" spans="2:24" ht="31.5">
      <c r="B1480" s="143"/>
      <c r="C1480" s="162">
        <v>590</v>
      </c>
      <c r="D1480" s="462" t="s">
        <v>215</v>
      </c>
      <c r="E1480" s="817"/>
      <c r="F1480" s="452"/>
      <c r="G1480" s="246"/>
      <c r="H1480" s="246"/>
      <c r="I1480" s="480">
        <f t="shared" si="378"/>
        <v>0</v>
      </c>
      <c r="J1480" s="244" t="str">
        <f t="shared" si="376"/>
        <v/>
      </c>
      <c r="K1480" s="245"/>
      <c r="L1480" s="426"/>
      <c r="M1480" s="253"/>
      <c r="N1480" s="316">
        <f t="shared" si="379"/>
        <v>0</v>
      </c>
      <c r="O1480" s="427">
        <f t="shared" si="380"/>
        <v>0</v>
      </c>
      <c r="P1480" s="245"/>
      <c r="Q1480" s="775"/>
      <c r="R1480" s="779"/>
      <c r="S1480" s="779"/>
      <c r="T1480" s="779"/>
      <c r="U1480" s="779"/>
      <c r="V1480" s="779"/>
      <c r="W1480" s="824"/>
      <c r="X1480" s="314">
        <f t="shared" si="377"/>
        <v>0</v>
      </c>
    </row>
    <row r="1481" spans="2:24" ht="18.75">
      <c r="B1481" s="799">
        <v>800</v>
      </c>
      <c r="C1481" s="960" t="s">
        <v>1097</v>
      </c>
      <c r="D1481" s="960"/>
      <c r="E1481" s="800"/>
      <c r="F1481" s="803"/>
      <c r="G1481" s="804"/>
      <c r="H1481" s="804"/>
      <c r="I1481" s="805">
        <f t="shared" si="378"/>
        <v>0</v>
      </c>
      <c r="J1481" s="244" t="str">
        <f t="shared" si="376"/>
        <v/>
      </c>
      <c r="K1481" s="245"/>
      <c r="L1481" s="431"/>
      <c r="M1481" s="255"/>
      <c r="N1481" s="316">
        <f t="shared" si="379"/>
        <v>0</v>
      </c>
      <c r="O1481" s="427">
        <f t="shared" si="380"/>
        <v>0</v>
      </c>
      <c r="P1481" s="245"/>
      <c r="Q1481" s="777"/>
      <c r="R1481" s="778"/>
      <c r="S1481" s="779"/>
      <c r="T1481" s="779"/>
      <c r="U1481" s="778"/>
      <c r="V1481" s="779"/>
      <c r="W1481" s="824"/>
      <c r="X1481" s="314">
        <f t="shared" si="377"/>
        <v>0</v>
      </c>
    </row>
    <row r="1482" spans="2:24" ht="18.75">
      <c r="B1482" s="799">
        <v>1000</v>
      </c>
      <c r="C1482" s="956" t="s">
        <v>217</v>
      </c>
      <c r="D1482" s="956"/>
      <c r="E1482" s="800"/>
      <c r="F1482" s="801">
        <f>SUM(F1483:F1499)</f>
        <v>4440</v>
      </c>
      <c r="G1482" s="802">
        <f>SUM(G1483:G1499)</f>
        <v>0</v>
      </c>
      <c r="H1482" s="802">
        <f>SUM(H1483:H1499)</f>
        <v>0</v>
      </c>
      <c r="I1482" s="802">
        <f>SUM(I1483:I1499)</f>
        <v>4440</v>
      </c>
      <c r="J1482" s="244">
        <f t="shared" si="376"/>
        <v>1</v>
      </c>
      <c r="K1482" s="245"/>
      <c r="L1482" s="317">
        <f>SUM(L1483:L1499)</f>
        <v>0</v>
      </c>
      <c r="M1482" s="318">
        <f>SUM(M1483:M1499)</f>
        <v>0</v>
      </c>
      <c r="N1482" s="428">
        <f>SUM(N1483:N1499)</f>
        <v>4440</v>
      </c>
      <c r="O1482" s="429">
        <f>SUM(O1483:O1499)</f>
        <v>-4440</v>
      </c>
      <c r="P1482" s="245"/>
      <c r="Q1482" s="317">
        <f t="shared" ref="Q1482:W1482" si="381">SUM(Q1483:Q1499)</f>
        <v>0</v>
      </c>
      <c r="R1482" s="318">
        <f t="shared" si="381"/>
        <v>0</v>
      </c>
      <c r="S1482" s="318">
        <f t="shared" si="381"/>
        <v>4440</v>
      </c>
      <c r="T1482" s="318">
        <f t="shared" si="381"/>
        <v>-4440</v>
      </c>
      <c r="U1482" s="318">
        <f t="shared" si="381"/>
        <v>0</v>
      </c>
      <c r="V1482" s="318">
        <f t="shared" si="381"/>
        <v>0</v>
      </c>
      <c r="W1482" s="429">
        <f t="shared" si="381"/>
        <v>0</v>
      </c>
      <c r="X1482" s="314">
        <f t="shared" si="377"/>
        <v>-4440</v>
      </c>
    </row>
    <row r="1483" spans="2:24" ht="18.75">
      <c r="B1483" s="136"/>
      <c r="C1483" s="144">
        <v>1011</v>
      </c>
      <c r="D1483" s="163" t="s">
        <v>218</v>
      </c>
      <c r="E1483" s="817"/>
      <c r="F1483" s="452"/>
      <c r="G1483" s="246"/>
      <c r="H1483" s="246"/>
      <c r="I1483" s="480">
        <f t="shared" ref="I1483:I1499" si="382">F1483+G1483+H1483</f>
        <v>0</v>
      </c>
      <c r="J1483" s="244" t="str">
        <f t="shared" si="376"/>
        <v/>
      </c>
      <c r="K1483" s="245"/>
      <c r="L1483" s="426"/>
      <c r="M1483" s="253"/>
      <c r="N1483" s="316">
        <f t="shared" ref="N1483:N1499" si="383">I1483</f>
        <v>0</v>
      </c>
      <c r="O1483" s="427">
        <f t="shared" ref="O1483:O1499" si="384">L1483+M1483-N1483</f>
        <v>0</v>
      </c>
      <c r="P1483" s="245"/>
      <c r="Q1483" s="426"/>
      <c r="R1483" s="253"/>
      <c r="S1483" s="432">
        <f t="shared" ref="S1483:S1490" si="385">+IF(+(L1483+M1483)&gt;=I1483,+M1483,+(+I1483-L1483))</f>
        <v>0</v>
      </c>
      <c r="T1483" s="316">
        <f t="shared" ref="T1483:T1490" si="386">Q1483+R1483-S1483</f>
        <v>0</v>
      </c>
      <c r="U1483" s="253"/>
      <c r="V1483" s="253"/>
      <c r="W1483" s="254"/>
      <c r="X1483" s="314">
        <f t="shared" si="377"/>
        <v>0</v>
      </c>
    </row>
    <row r="1484" spans="2:24" ht="18.75">
      <c r="B1484" s="136"/>
      <c r="C1484" s="137">
        <v>1012</v>
      </c>
      <c r="D1484" s="145" t="s">
        <v>219</v>
      </c>
      <c r="E1484" s="817"/>
      <c r="F1484" s="452"/>
      <c r="G1484" s="246"/>
      <c r="H1484" s="246"/>
      <c r="I1484" s="480">
        <f t="shared" si="382"/>
        <v>0</v>
      </c>
      <c r="J1484" s="244" t="str">
        <f t="shared" si="376"/>
        <v/>
      </c>
      <c r="K1484" s="245"/>
      <c r="L1484" s="426"/>
      <c r="M1484" s="253"/>
      <c r="N1484" s="316">
        <f t="shared" si="383"/>
        <v>0</v>
      </c>
      <c r="O1484" s="427">
        <f t="shared" si="384"/>
        <v>0</v>
      </c>
      <c r="P1484" s="245"/>
      <c r="Q1484" s="426"/>
      <c r="R1484" s="253"/>
      <c r="S1484" s="432">
        <f t="shared" si="385"/>
        <v>0</v>
      </c>
      <c r="T1484" s="316">
        <f t="shared" si="386"/>
        <v>0</v>
      </c>
      <c r="U1484" s="253"/>
      <c r="V1484" s="253"/>
      <c r="W1484" s="254"/>
      <c r="X1484" s="314">
        <f t="shared" si="377"/>
        <v>0</v>
      </c>
    </row>
    <row r="1485" spans="2:24" ht="18.75">
      <c r="B1485" s="136"/>
      <c r="C1485" s="137">
        <v>1013</v>
      </c>
      <c r="D1485" s="145" t="s">
        <v>220</v>
      </c>
      <c r="E1485" s="817"/>
      <c r="F1485" s="452"/>
      <c r="G1485" s="246"/>
      <c r="H1485" s="246"/>
      <c r="I1485" s="480">
        <f t="shared" si="382"/>
        <v>0</v>
      </c>
      <c r="J1485" s="244" t="str">
        <f t="shared" si="376"/>
        <v/>
      </c>
      <c r="K1485" s="245"/>
      <c r="L1485" s="426"/>
      <c r="M1485" s="253"/>
      <c r="N1485" s="316">
        <f t="shared" si="383"/>
        <v>0</v>
      </c>
      <c r="O1485" s="427">
        <f t="shared" si="384"/>
        <v>0</v>
      </c>
      <c r="P1485" s="245"/>
      <c r="Q1485" s="426"/>
      <c r="R1485" s="253"/>
      <c r="S1485" s="432">
        <f t="shared" si="385"/>
        <v>0</v>
      </c>
      <c r="T1485" s="316">
        <f t="shared" si="386"/>
        <v>0</v>
      </c>
      <c r="U1485" s="253"/>
      <c r="V1485" s="253"/>
      <c r="W1485" s="254"/>
      <c r="X1485" s="314">
        <f t="shared" si="377"/>
        <v>0</v>
      </c>
    </row>
    <row r="1486" spans="2:24" ht="18.75">
      <c r="B1486" s="136"/>
      <c r="C1486" s="137">
        <v>1014</v>
      </c>
      <c r="D1486" s="145" t="s">
        <v>221</v>
      </c>
      <c r="E1486" s="817"/>
      <c r="F1486" s="452"/>
      <c r="G1486" s="246"/>
      <c r="H1486" s="246"/>
      <c r="I1486" s="480">
        <f t="shared" si="382"/>
        <v>0</v>
      </c>
      <c r="J1486" s="244" t="str">
        <f t="shared" si="376"/>
        <v/>
      </c>
      <c r="K1486" s="245"/>
      <c r="L1486" s="426"/>
      <c r="M1486" s="253"/>
      <c r="N1486" s="316">
        <f t="shared" si="383"/>
        <v>0</v>
      </c>
      <c r="O1486" s="427">
        <f t="shared" si="384"/>
        <v>0</v>
      </c>
      <c r="P1486" s="245"/>
      <c r="Q1486" s="426"/>
      <c r="R1486" s="253"/>
      <c r="S1486" s="432">
        <f t="shared" si="385"/>
        <v>0</v>
      </c>
      <c r="T1486" s="316">
        <f t="shared" si="386"/>
        <v>0</v>
      </c>
      <c r="U1486" s="253"/>
      <c r="V1486" s="253"/>
      <c r="W1486" s="254"/>
      <c r="X1486" s="314">
        <f t="shared" si="377"/>
        <v>0</v>
      </c>
    </row>
    <row r="1487" spans="2:24" ht="18.75">
      <c r="B1487" s="136"/>
      <c r="C1487" s="137">
        <v>1015</v>
      </c>
      <c r="D1487" s="145" t="s">
        <v>222</v>
      </c>
      <c r="E1487" s="817"/>
      <c r="F1487" s="452"/>
      <c r="G1487" s="246"/>
      <c r="H1487" s="246"/>
      <c r="I1487" s="480">
        <f t="shared" si="382"/>
        <v>0</v>
      </c>
      <c r="J1487" s="244" t="str">
        <f t="shared" si="376"/>
        <v/>
      </c>
      <c r="K1487" s="245"/>
      <c r="L1487" s="426"/>
      <c r="M1487" s="253"/>
      <c r="N1487" s="316">
        <f t="shared" si="383"/>
        <v>0</v>
      </c>
      <c r="O1487" s="427">
        <f t="shared" si="384"/>
        <v>0</v>
      </c>
      <c r="P1487" s="245"/>
      <c r="Q1487" s="426"/>
      <c r="R1487" s="253"/>
      <c r="S1487" s="432">
        <f t="shared" si="385"/>
        <v>0</v>
      </c>
      <c r="T1487" s="316">
        <f t="shared" si="386"/>
        <v>0</v>
      </c>
      <c r="U1487" s="253"/>
      <c r="V1487" s="253"/>
      <c r="W1487" s="254"/>
      <c r="X1487" s="314">
        <f t="shared" si="377"/>
        <v>0</v>
      </c>
    </row>
    <row r="1488" spans="2:24" ht="18.75">
      <c r="B1488" s="136"/>
      <c r="C1488" s="137">
        <v>1016</v>
      </c>
      <c r="D1488" s="145" t="s">
        <v>223</v>
      </c>
      <c r="E1488" s="817"/>
      <c r="F1488" s="452"/>
      <c r="G1488" s="246"/>
      <c r="H1488" s="246"/>
      <c r="I1488" s="480">
        <f t="shared" si="382"/>
        <v>0</v>
      </c>
      <c r="J1488" s="244" t="str">
        <f t="shared" si="376"/>
        <v/>
      </c>
      <c r="K1488" s="245"/>
      <c r="L1488" s="426"/>
      <c r="M1488" s="253"/>
      <c r="N1488" s="316">
        <f t="shared" si="383"/>
        <v>0</v>
      </c>
      <c r="O1488" s="427">
        <f t="shared" si="384"/>
        <v>0</v>
      </c>
      <c r="P1488" s="245"/>
      <c r="Q1488" s="426"/>
      <c r="R1488" s="253"/>
      <c r="S1488" s="432">
        <f t="shared" si="385"/>
        <v>0</v>
      </c>
      <c r="T1488" s="316">
        <f t="shared" si="386"/>
        <v>0</v>
      </c>
      <c r="U1488" s="253"/>
      <c r="V1488" s="253"/>
      <c r="W1488" s="254"/>
      <c r="X1488" s="314">
        <f t="shared" si="377"/>
        <v>0</v>
      </c>
    </row>
    <row r="1489" spans="2:24" ht="18.75">
      <c r="B1489" s="140"/>
      <c r="C1489" s="164">
        <v>1020</v>
      </c>
      <c r="D1489" s="165" t="s">
        <v>224</v>
      </c>
      <c r="E1489" s="817"/>
      <c r="F1489" s="452"/>
      <c r="G1489" s="246"/>
      <c r="H1489" s="246"/>
      <c r="I1489" s="480">
        <f t="shared" si="382"/>
        <v>0</v>
      </c>
      <c r="J1489" s="244" t="str">
        <f t="shared" si="376"/>
        <v/>
      </c>
      <c r="K1489" s="245"/>
      <c r="L1489" s="426"/>
      <c r="M1489" s="253"/>
      <c r="N1489" s="316">
        <f t="shared" si="383"/>
        <v>0</v>
      </c>
      <c r="O1489" s="427">
        <f t="shared" si="384"/>
        <v>0</v>
      </c>
      <c r="P1489" s="245"/>
      <c r="Q1489" s="426"/>
      <c r="R1489" s="253"/>
      <c r="S1489" s="432">
        <f t="shared" si="385"/>
        <v>0</v>
      </c>
      <c r="T1489" s="316">
        <f t="shared" si="386"/>
        <v>0</v>
      </c>
      <c r="U1489" s="253"/>
      <c r="V1489" s="253"/>
      <c r="W1489" s="254"/>
      <c r="X1489" s="314">
        <f t="shared" si="377"/>
        <v>0</v>
      </c>
    </row>
    <row r="1490" spans="2:24" ht="18.75">
      <c r="B1490" s="136"/>
      <c r="C1490" s="137">
        <v>1030</v>
      </c>
      <c r="D1490" s="145" t="s">
        <v>225</v>
      </c>
      <c r="E1490" s="817"/>
      <c r="F1490" s="452"/>
      <c r="G1490" s="246"/>
      <c r="H1490" s="246"/>
      <c r="I1490" s="480">
        <f t="shared" si="382"/>
        <v>0</v>
      </c>
      <c r="J1490" s="244" t="str">
        <f t="shared" si="376"/>
        <v/>
      </c>
      <c r="K1490" s="245"/>
      <c r="L1490" s="426"/>
      <c r="M1490" s="253"/>
      <c r="N1490" s="316">
        <f t="shared" si="383"/>
        <v>0</v>
      </c>
      <c r="O1490" s="427">
        <f t="shared" si="384"/>
        <v>0</v>
      </c>
      <c r="P1490" s="245"/>
      <c r="Q1490" s="426"/>
      <c r="R1490" s="253"/>
      <c r="S1490" s="432">
        <f t="shared" si="385"/>
        <v>0</v>
      </c>
      <c r="T1490" s="316">
        <f t="shared" si="386"/>
        <v>0</v>
      </c>
      <c r="U1490" s="253"/>
      <c r="V1490" s="253"/>
      <c r="W1490" s="254"/>
      <c r="X1490" s="314">
        <f t="shared" si="377"/>
        <v>0</v>
      </c>
    </row>
    <row r="1491" spans="2:24" ht="18.75">
      <c r="B1491" s="136"/>
      <c r="C1491" s="164">
        <v>1051</v>
      </c>
      <c r="D1491" s="167" t="s">
        <v>226</v>
      </c>
      <c r="E1491" s="817"/>
      <c r="F1491" s="452"/>
      <c r="G1491" s="246"/>
      <c r="H1491" s="246"/>
      <c r="I1491" s="480">
        <f t="shared" si="382"/>
        <v>0</v>
      </c>
      <c r="J1491" s="244" t="str">
        <f t="shared" si="376"/>
        <v/>
      </c>
      <c r="K1491" s="245"/>
      <c r="L1491" s="426"/>
      <c r="M1491" s="253"/>
      <c r="N1491" s="316">
        <f t="shared" si="383"/>
        <v>0</v>
      </c>
      <c r="O1491" s="427">
        <f t="shared" si="384"/>
        <v>0</v>
      </c>
      <c r="P1491" s="245"/>
      <c r="Q1491" s="775"/>
      <c r="R1491" s="779"/>
      <c r="S1491" s="779"/>
      <c r="T1491" s="779"/>
      <c r="U1491" s="779"/>
      <c r="V1491" s="779"/>
      <c r="W1491" s="824"/>
      <c r="X1491" s="314">
        <f t="shared" si="377"/>
        <v>0</v>
      </c>
    </row>
    <row r="1492" spans="2:24" ht="18.75">
      <c r="B1492" s="136"/>
      <c r="C1492" s="137">
        <v>1052</v>
      </c>
      <c r="D1492" s="145" t="s">
        <v>227</v>
      </c>
      <c r="E1492" s="817"/>
      <c r="F1492" s="452"/>
      <c r="G1492" s="246"/>
      <c r="H1492" s="246"/>
      <c r="I1492" s="480">
        <f t="shared" si="382"/>
        <v>0</v>
      </c>
      <c r="J1492" s="244" t="str">
        <f t="shared" si="376"/>
        <v/>
      </c>
      <c r="K1492" s="245"/>
      <c r="L1492" s="426"/>
      <c r="M1492" s="253"/>
      <c r="N1492" s="316">
        <f t="shared" si="383"/>
        <v>0</v>
      </c>
      <c r="O1492" s="427">
        <f t="shared" si="384"/>
        <v>0</v>
      </c>
      <c r="P1492" s="245"/>
      <c r="Q1492" s="775"/>
      <c r="R1492" s="779"/>
      <c r="S1492" s="779"/>
      <c r="T1492" s="779"/>
      <c r="U1492" s="779"/>
      <c r="V1492" s="779"/>
      <c r="W1492" s="824"/>
      <c r="X1492" s="314">
        <f t="shared" si="377"/>
        <v>0</v>
      </c>
    </row>
    <row r="1493" spans="2:24" ht="18.75">
      <c r="B1493" s="136"/>
      <c r="C1493" s="168">
        <v>1053</v>
      </c>
      <c r="D1493" s="169" t="s">
        <v>1737</v>
      </c>
      <c r="E1493" s="817"/>
      <c r="F1493" s="452"/>
      <c r="G1493" s="246"/>
      <c r="H1493" s="246"/>
      <c r="I1493" s="480">
        <f t="shared" si="382"/>
        <v>0</v>
      </c>
      <c r="J1493" s="244" t="str">
        <f t="shared" si="376"/>
        <v/>
      </c>
      <c r="K1493" s="245"/>
      <c r="L1493" s="426"/>
      <c r="M1493" s="253"/>
      <c r="N1493" s="316">
        <f t="shared" si="383"/>
        <v>0</v>
      </c>
      <c r="O1493" s="427">
        <f t="shared" si="384"/>
        <v>0</v>
      </c>
      <c r="P1493" s="245"/>
      <c r="Q1493" s="775"/>
      <c r="R1493" s="779"/>
      <c r="S1493" s="779"/>
      <c r="T1493" s="779"/>
      <c r="U1493" s="779"/>
      <c r="V1493" s="779"/>
      <c r="W1493" s="824"/>
      <c r="X1493" s="314">
        <f t="shared" si="377"/>
        <v>0</v>
      </c>
    </row>
    <row r="1494" spans="2:24" ht="18.75">
      <c r="B1494" s="136"/>
      <c r="C1494" s="137">
        <v>1062</v>
      </c>
      <c r="D1494" s="139" t="s">
        <v>228</v>
      </c>
      <c r="E1494" s="817"/>
      <c r="F1494" s="452">
        <v>4440</v>
      </c>
      <c r="G1494" s="246"/>
      <c r="H1494" s="246"/>
      <c r="I1494" s="480">
        <f t="shared" si="382"/>
        <v>4440</v>
      </c>
      <c r="J1494" s="244">
        <f t="shared" si="376"/>
        <v>1</v>
      </c>
      <c r="K1494" s="245"/>
      <c r="L1494" s="426"/>
      <c r="M1494" s="253"/>
      <c r="N1494" s="316">
        <f t="shared" si="383"/>
        <v>4440</v>
      </c>
      <c r="O1494" s="427">
        <f t="shared" si="384"/>
        <v>-4440</v>
      </c>
      <c r="P1494" s="245"/>
      <c r="Q1494" s="426"/>
      <c r="R1494" s="253"/>
      <c r="S1494" s="432">
        <f>+IF(+(L1494+M1494)&gt;=I1494,+M1494,+(+I1494-L1494))</f>
        <v>4440</v>
      </c>
      <c r="T1494" s="316">
        <f>Q1494+R1494-S1494</f>
        <v>-4440</v>
      </c>
      <c r="U1494" s="253"/>
      <c r="V1494" s="253"/>
      <c r="W1494" s="254"/>
      <c r="X1494" s="314">
        <f t="shared" si="377"/>
        <v>-4440</v>
      </c>
    </row>
    <row r="1495" spans="2:24" ht="18.75">
      <c r="B1495" s="136"/>
      <c r="C1495" s="137">
        <v>1063</v>
      </c>
      <c r="D1495" s="139" t="s">
        <v>229</v>
      </c>
      <c r="E1495" s="817"/>
      <c r="F1495" s="452"/>
      <c r="G1495" s="246"/>
      <c r="H1495" s="246"/>
      <c r="I1495" s="480">
        <f t="shared" si="382"/>
        <v>0</v>
      </c>
      <c r="J1495" s="244" t="str">
        <f t="shared" si="376"/>
        <v/>
      </c>
      <c r="K1495" s="245"/>
      <c r="L1495" s="426"/>
      <c r="M1495" s="253"/>
      <c r="N1495" s="316">
        <f t="shared" si="383"/>
        <v>0</v>
      </c>
      <c r="O1495" s="427">
        <f t="shared" si="384"/>
        <v>0</v>
      </c>
      <c r="P1495" s="245"/>
      <c r="Q1495" s="775"/>
      <c r="R1495" s="779"/>
      <c r="S1495" s="779"/>
      <c r="T1495" s="779"/>
      <c r="U1495" s="779"/>
      <c r="V1495" s="779"/>
      <c r="W1495" s="824"/>
      <c r="X1495" s="314">
        <f t="shared" si="377"/>
        <v>0</v>
      </c>
    </row>
    <row r="1496" spans="2:24" ht="18.75">
      <c r="B1496" s="136"/>
      <c r="C1496" s="168">
        <v>1069</v>
      </c>
      <c r="D1496" s="170" t="s">
        <v>230</v>
      </c>
      <c r="E1496" s="817"/>
      <c r="F1496" s="452"/>
      <c r="G1496" s="246"/>
      <c r="H1496" s="246"/>
      <c r="I1496" s="480">
        <f t="shared" si="382"/>
        <v>0</v>
      </c>
      <c r="J1496" s="244" t="str">
        <f t="shared" ref="J1496:J1527" si="387">(IF($E1496&lt;&gt;0,$J$2,IF($I1496&lt;&gt;0,$J$2,"")))</f>
        <v/>
      </c>
      <c r="K1496" s="245"/>
      <c r="L1496" s="426"/>
      <c r="M1496" s="253"/>
      <c r="N1496" s="316">
        <f t="shared" si="383"/>
        <v>0</v>
      </c>
      <c r="O1496" s="427">
        <f t="shared" si="384"/>
        <v>0</v>
      </c>
      <c r="P1496" s="245"/>
      <c r="Q1496" s="426"/>
      <c r="R1496" s="253"/>
      <c r="S1496" s="432">
        <f>+IF(+(L1496+M1496)&gt;=I1496,+M1496,+(+I1496-L1496))</f>
        <v>0</v>
      </c>
      <c r="T1496" s="316">
        <f>Q1496+R1496-S1496</f>
        <v>0</v>
      </c>
      <c r="U1496" s="253"/>
      <c r="V1496" s="253"/>
      <c r="W1496" s="254"/>
      <c r="X1496" s="314">
        <f t="shared" ref="X1496:X1527" si="388">T1496-U1496-V1496-W1496</f>
        <v>0</v>
      </c>
    </row>
    <row r="1497" spans="2:24" ht="31.5">
      <c r="B1497" s="140"/>
      <c r="C1497" s="137">
        <v>1091</v>
      </c>
      <c r="D1497" s="145" t="s">
        <v>231</v>
      </c>
      <c r="E1497" s="817"/>
      <c r="F1497" s="452"/>
      <c r="G1497" s="246"/>
      <c r="H1497" s="246"/>
      <c r="I1497" s="480">
        <f t="shared" si="382"/>
        <v>0</v>
      </c>
      <c r="J1497" s="244" t="str">
        <f t="shared" si="387"/>
        <v/>
      </c>
      <c r="K1497" s="245"/>
      <c r="L1497" s="426"/>
      <c r="M1497" s="253"/>
      <c r="N1497" s="316">
        <f t="shared" si="383"/>
        <v>0</v>
      </c>
      <c r="O1497" s="427">
        <f t="shared" si="384"/>
        <v>0</v>
      </c>
      <c r="P1497" s="245"/>
      <c r="Q1497" s="426"/>
      <c r="R1497" s="253"/>
      <c r="S1497" s="432">
        <f>+IF(+(L1497+M1497)&gt;=I1497,+M1497,+(+I1497-L1497))</f>
        <v>0</v>
      </c>
      <c r="T1497" s="316">
        <f>Q1497+R1497-S1497</f>
        <v>0</v>
      </c>
      <c r="U1497" s="253"/>
      <c r="V1497" s="253"/>
      <c r="W1497" s="254"/>
      <c r="X1497" s="314">
        <f t="shared" si="388"/>
        <v>0</v>
      </c>
    </row>
    <row r="1498" spans="2:24" ht="18.75">
      <c r="B1498" s="136"/>
      <c r="C1498" s="137">
        <v>1092</v>
      </c>
      <c r="D1498" s="145" t="s">
        <v>364</v>
      </c>
      <c r="E1498" s="817"/>
      <c r="F1498" s="452"/>
      <c r="G1498" s="246"/>
      <c r="H1498" s="246"/>
      <c r="I1498" s="480">
        <f t="shared" si="382"/>
        <v>0</v>
      </c>
      <c r="J1498" s="244" t="str">
        <f t="shared" si="387"/>
        <v/>
      </c>
      <c r="K1498" s="245"/>
      <c r="L1498" s="426"/>
      <c r="M1498" s="253"/>
      <c r="N1498" s="316">
        <f t="shared" si="383"/>
        <v>0</v>
      </c>
      <c r="O1498" s="427">
        <f t="shared" si="384"/>
        <v>0</v>
      </c>
      <c r="P1498" s="245"/>
      <c r="Q1498" s="775"/>
      <c r="R1498" s="779"/>
      <c r="S1498" s="779"/>
      <c r="T1498" s="779"/>
      <c r="U1498" s="779"/>
      <c r="V1498" s="779"/>
      <c r="W1498" s="824"/>
      <c r="X1498" s="314">
        <f t="shared" si="388"/>
        <v>0</v>
      </c>
    </row>
    <row r="1499" spans="2:24" ht="18.75">
      <c r="B1499" s="136"/>
      <c r="C1499" s="142">
        <v>1098</v>
      </c>
      <c r="D1499" s="146" t="s">
        <v>232</v>
      </c>
      <c r="E1499" s="817"/>
      <c r="F1499" s="452"/>
      <c r="G1499" s="246"/>
      <c r="H1499" s="246"/>
      <c r="I1499" s="480">
        <f t="shared" si="382"/>
        <v>0</v>
      </c>
      <c r="J1499" s="244" t="str">
        <f t="shared" si="387"/>
        <v/>
      </c>
      <c r="K1499" s="245"/>
      <c r="L1499" s="426"/>
      <c r="M1499" s="253"/>
      <c r="N1499" s="316">
        <f t="shared" si="383"/>
        <v>0</v>
      </c>
      <c r="O1499" s="427">
        <f t="shared" si="384"/>
        <v>0</v>
      </c>
      <c r="P1499" s="245"/>
      <c r="Q1499" s="426"/>
      <c r="R1499" s="253"/>
      <c r="S1499" s="432">
        <f>+IF(+(L1499+M1499)&gt;=I1499,+M1499,+(+I1499-L1499))</f>
        <v>0</v>
      </c>
      <c r="T1499" s="316">
        <f>Q1499+R1499-S1499</f>
        <v>0</v>
      </c>
      <c r="U1499" s="253"/>
      <c r="V1499" s="253"/>
      <c r="W1499" s="254"/>
      <c r="X1499" s="314">
        <f t="shared" si="388"/>
        <v>0</v>
      </c>
    </row>
    <row r="1500" spans="2:24" ht="18.75">
      <c r="B1500" s="799">
        <v>1900</v>
      </c>
      <c r="C1500" s="955" t="s">
        <v>296</v>
      </c>
      <c r="D1500" s="955"/>
      <c r="E1500" s="800"/>
      <c r="F1500" s="801">
        <f>SUM(F1501:F1503)</f>
        <v>0</v>
      </c>
      <c r="G1500" s="802">
        <f>SUM(G1501:G1503)</f>
        <v>0</v>
      </c>
      <c r="H1500" s="802">
        <f>SUM(H1501:H1503)</f>
        <v>0</v>
      </c>
      <c r="I1500" s="802">
        <f>SUM(I1501:I1503)</f>
        <v>0</v>
      </c>
      <c r="J1500" s="244" t="str">
        <f t="shared" si="387"/>
        <v/>
      </c>
      <c r="K1500" s="245"/>
      <c r="L1500" s="317">
        <f>SUM(L1501:L1503)</f>
        <v>0</v>
      </c>
      <c r="M1500" s="318">
        <f>SUM(M1501:M1503)</f>
        <v>0</v>
      </c>
      <c r="N1500" s="428">
        <f>SUM(N1501:N1503)</f>
        <v>0</v>
      </c>
      <c r="O1500" s="429">
        <f>SUM(O1501:O1503)</f>
        <v>0</v>
      </c>
      <c r="P1500" s="245"/>
      <c r="Q1500" s="777"/>
      <c r="R1500" s="778"/>
      <c r="S1500" s="778"/>
      <c r="T1500" s="778"/>
      <c r="U1500" s="778"/>
      <c r="V1500" s="778"/>
      <c r="W1500" s="825"/>
      <c r="X1500" s="314">
        <f t="shared" si="388"/>
        <v>0</v>
      </c>
    </row>
    <row r="1501" spans="2:24" ht="18.75">
      <c r="B1501" s="136"/>
      <c r="C1501" s="144">
        <v>1901</v>
      </c>
      <c r="D1501" s="138" t="s">
        <v>297</v>
      </c>
      <c r="E1501" s="817"/>
      <c r="F1501" s="452"/>
      <c r="G1501" s="246"/>
      <c r="H1501" s="246"/>
      <c r="I1501" s="480">
        <f>F1501+G1501+H1501</f>
        <v>0</v>
      </c>
      <c r="J1501" s="244" t="str">
        <f t="shared" si="387"/>
        <v/>
      </c>
      <c r="K1501" s="245"/>
      <c r="L1501" s="426"/>
      <c r="M1501" s="253"/>
      <c r="N1501" s="316">
        <f>I1501</f>
        <v>0</v>
      </c>
      <c r="O1501" s="427">
        <f>L1501+M1501-N1501</f>
        <v>0</v>
      </c>
      <c r="P1501" s="245"/>
      <c r="Q1501" s="775"/>
      <c r="R1501" s="779"/>
      <c r="S1501" s="779"/>
      <c r="T1501" s="779"/>
      <c r="U1501" s="779"/>
      <c r="V1501" s="779"/>
      <c r="W1501" s="824"/>
      <c r="X1501" s="314">
        <f t="shared" si="388"/>
        <v>0</v>
      </c>
    </row>
    <row r="1502" spans="2:24" ht="18.75">
      <c r="B1502" s="136"/>
      <c r="C1502" s="137">
        <v>1981</v>
      </c>
      <c r="D1502" s="139" t="s">
        <v>298</v>
      </c>
      <c r="E1502" s="817"/>
      <c r="F1502" s="452"/>
      <c r="G1502" s="246"/>
      <c r="H1502" s="246"/>
      <c r="I1502" s="480">
        <f>F1502+G1502+H1502</f>
        <v>0</v>
      </c>
      <c r="J1502" s="244" t="str">
        <f t="shared" si="387"/>
        <v/>
      </c>
      <c r="K1502" s="245"/>
      <c r="L1502" s="426"/>
      <c r="M1502" s="253"/>
      <c r="N1502" s="316">
        <f>I1502</f>
        <v>0</v>
      </c>
      <c r="O1502" s="427">
        <f>L1502+M1502-N1502</f>
        <v>0</v>
      </c>
      <c r="P1502" s="245"/>
      <c r="Q1502" s="775"/>
      <c r="R1502" s="779"/>
      <c r="S1502" s="779"/>
      <c r="T1502" s="779"/>
      <c r="U1502" s="779"/>
      <c r="V1502" s="779"/>
      <c r="W1502" s="824"/>
      <c r="X1502" s="314">
        <f t="shared" si="388"/>
        <v>0</v>
      </c>
    </row>
    <row r="1503" spans="2:24" ht="18.75">
      <c r="B1503" s="136"/>
      <c r="C1503" s="142">
        <v>1991</v>
      </c>
      <c r="D1503" s="141" t="s">
        <v>299</v>
      </c>
      <c r="E1503" s="817"/>
      <c r="F1503" s="452"/>
      <c r="G1503" s="246"/>
      <c r="H1503" s="246"/>
      <c r="I1503" s="480">
        <f>F1503+G1503+H1503</f>
        <v>0</v>
      </c>
      <c r="J1503" s="244" t="str">
        <f t="shared" si="387"/>
        <v/>
      </c>
      <c r="K1503" s="245"/>
      <c r="L1503" s="426"/>
      <c r="M1503" s="253"/>
      <c r="N1503" s="316">
        <f>I1503</f>
        <v>0</v>
      </c>
      <c r="O1503" s="427">
        <f>L1503+M1503-N1503</f>
        <v>0</v>
      </c>
      <c r="P1503" s="245"/>
      <c r="Q1503" s="775"/>
      <c r="R1503" s="779"/>
      <c r="S1503" s="779"/>
      <c r="T1503" s="779"/>
      <c r="U1503" s="779"/>
      <c r="V1503" s="779"/>
      <c r="W1503" s="824"/>
      <c r="X1503" s="314">
        <f t="shared" si="388"/>
        <v>0</v>
      </c>
    </row>
    <row r="1504" spans="2:24" ht="18.75">
      <c r="B1504" s="799">
        <v>2100</v>
      </c>
      <c r="C1504" s="955" t="s">
        <v>1106</v>
      </c>
      <c r="D1504" s="955"/>
      <c r="E1504" s="800"/>
      <c r="F1504" s="801">
        <f>SUM(F1505:F1509)</f>
        <v>0</v>
      </c>
      <c r="G1504" s="802">
        <f>SUM(G1505:G1509)</f>
        <v>0</v>
      </c>
      <c r="H1504" s="802">
        <f>SUM(H1505:H1509)</f>
        <v>0</v>
      </c>
      <c r="I1504" s="802">
        <f>SUM(I1505:I1509)</f>
        <v>0</v>
      </c>
      <c r="J1504" s="244" t="str">
        <f t="shared" si="387"/>
        <v/>
      </c>
      <c r="K1504" s="245"/>
      <c r="L1504" s="317">
        <f>SUM(L1505:L1509)</f>
        <v>0</v>
      </c>
      <c r="M1504" s="318">
        <f>SUM(M1505:M1509)</f>
        <v>0</v>
      </c>
      <c r="N1504" s="428">
        <f>SUM(N1505:N1509)</f>
        <v>0</v>
      </c>
      <c r="O1504" s="429">
        <f>SUM(O1505:O1509)</f>
        <v>0</v>
      </c>
      <c r="P1504" s="245"/>
      <c r="Q1504" s="777"/>
      <c r="R1504" s="778"/>
      <c r="S1504" s="778"/>
      <c r="T1504" s="778"/>
      <c r="U1504" s="778"/>
      <c r="V1504" s="778"/>
      <c r="W1504" s="825"/>
      <c r="X1504" s="314">
        <f t="shared" si="388"/>
        <v>0</v>
      </c>
    </row>
    <row r="1505" spans="2:24" ht="18.75">
      <c r="B1505" s="136"/>
      <c r="C1505" s="144">
        <v>2110</v>
      </c>
      <c r="D1505" s="147" t="s">
        <v>233</v>
      </c>
      <c r="E1505" s="817"/>
      <c r="F1505" s="452"/>
      <c r="G1505" s="246"/>
      <c r="H1505" s="246"/>
      <c r="I1505" s="480">
        <f>F1505+G1505+H1505</f>
        <v>0</v>
      </c>
      <c r="J1505" s="244" t="str">
        <f t="shared" si="387"/>
        <v/>
      </c>
      <c r="K1505" s="245"/>
      <c r="L1505" s="426"/>
      <c r="M1505" s="253"/>
      <c r="N1505" s="316">
        <f>I1505</f>
        <v>0</v>
      </c>
      <c r="O1505" s="427">
        <f>L1505+M1505-N1505</f>
        <v>0</v>
      </c>
      <c r="P1505" s="245"/>
      <c r="Q1505" s="775"/>
      <c r="R1505" s="779"/>
      <c r="S1505" s="779"/>
      <c r="T1505" s="779"/>
      <c r="U1505" s="779"/>
      <c r="V1505" s="779"/>
      <c r="W1505" s="824"/>
      <c r="X1505" s="314">
        <f t="shared" si="388"/>
        <v>0</v>
      </c>
    </row>
    <row r="1506" spans="2:24" ht="18.75">
      <c r="B1506" s="171"/>
      <c r="C1506" s="137">
        <v>2120</v>
      </c>
      <c r="D1506" s="159" t="s">
        <v>234</v>
      </c>
      <c r="E1506" s="817"/>
      <c r="F1506" s="452"/>
      <c r="G1506" s="246"/>
      <c r="H1506" s="246"/>
      <c r="I1506" s="480">
        <f>F1506+G1506+H1506</f>
        <v>0</v>
      </c>
      <c r="J1506" s="244" t="str">
        <f t="shared" si="387"/>
        <v/>
      </c>
      <c r="K1506" s="245"/>
      <c r="L1506" s="426"/>
      <c r="M1506" s="253"/>
      <c r="N1506" s="316">
        <f>I1506</f>
        <v>0</v>
      </c>
      <c r="O1506" s="427">
        <f>L1506+M1506-N1506</f>
        <v>0</v>
      </c>
      <c r="P1506" s="245"/>
      <c r="Q1506" s="775"/>
      <c r="R1506" s="779"/>
      <c r="S1506" s="779"/>
      <c r="T1506" s="779"/>
      <c r="U1506" s="779"/>
      <c r="V1506" s="779"/>
      <c r="W1506" s="824"/>
      <c r="X1506" s="314">
        <f t="shared" si="388"/>
        <v>0</v>
      </c>
    </row>
    <row r="1507" spans="2:24" ht="18.75">
      <c r="B1507" s="171"/>
      <c r="C1507" s="137">
        <v>2125</v>
      </c>
      <c r="D1507" s="156" t="s">
        <v>1098</v>
      </c>
      <c r="E1507" s="817"/>
      <c r="F1507" s="452"/>
      <c r="G1507" s="246"/>
      <c r="H1507" s="246"/>
      <c r="I1507" s="480">
        <f>F1507+G1507+H1507</f>
        <v>0</v>
      </c>
      <c r="J1507" s="244" t="str">
        <f t="shared" si="387"/>
        <v/>
      </c>
      <c r="K1507" s="245"/>
      <c r="L1507" s="426"/>
      <c r="M1507" s="253"/>
      <c r="N1507" s="316">
        <f>I1507</f>
        <v>0</v>
      </c>
      <c r="O1507" s="427">
        <f>L1507+M1507-N1507</f>
        <v>0</v>
      </c>
      <c r="P1507" s="245"/>
      <c r="Q1507" s="775"/>
      <c r="R1507" s="779"/>
      <c r="S1507" s="779"/>
      <c r="T1507" s="779"/>
      <c r="U1507" s="779"/>
      <c r="V1507" s="779"/>
      <c r="W1507" s="824"/>
      <c r="X1507" s="314">
        <f t="shared" si="388"/>
        <v>0</v>
      </c>
    </row>
    <row r="1508" spans="2:24" ht="18.75">
      <c r="B1508" s="143"/>
      <c r="C1508" s="137">
        <v>2140</v>
      </c>
      <c r="D1508" s="159" t="s">
        <v>236</v>
      </c>
      <c r="E1508" s="817"/>
      <c r="F1508" s="452"/>
      <c r="G1508" s="246"/>
      <c r="H1508" s="246"/>
      <c r="I1508" s="480">
        <f>F1508+G1508+H1508</f>
        <v>0</v>
      </c>
      <c r="J1508" s="244" t="str">
        <f t="shared" si="387"/>
        <v/>
      </c>
      <c r="K1508" s="245"/>
      <c r="L1508" s="426"/>
      <c r="M1508" s="253"/>
      <c r="N1508" s="316">
        <f>I1508</f>
        <v>0</v>
      </c>
      <c r="O1508" s="427">
        <f>L1508+M1508-N1508</f>
        <v>0</v>
      </c>
      <c r="P1508" s="245"/>
      <c r="Q1508" s="775"/>
      <c r="R1508" s="779"/>
      <c r="S1508" s="779"/>
      <c r="T1508" s="779"/>
      <c r="U1508" s="779"/>
      <c r="V1508" s="779"/>
      <c r="W1508" s="824"/>
      <c r="X1508" s="314">
        <f t="shared" si="388"/>
        <v>0</v>
      </c>
    </row>
    <row r="1509" spans="2:24" ht="18.75">
      <c r="B1509" s="136"/>
      <c r="C1509" s="142">
        <v>2190</v>
      </c>
      <c r="D1509" s="516" t="s">
        <v>237</v>
      </c>
      <c r="E1509" s="817"/>
      <c r="F1509" s="452"/>
      <c r="G1509" s="246"/>
      <c r="H1509" s="246"/>
      <c r="I1509" s="480">
        <f>F1509+G1509+H1509</f>
        <v>0</v>
      </c>
      <c r="J1509" s="244" t="str">
        <f t="shared" si="387"/>
        <v/>
      </c>
      <c r="K1509" s="245"/>
      <c r="L1509" s="426"/>
      <c r="M1509" s="253"/>
      <c r="N1509" s="316">
        <f>I1509</f>
        <v>0</v>
      </c>
      <c r="O1509" s="427">
        <f>L1509+M1509-N1509</f>
        <v>0</v>
      </c>
      <c r="P1509" s="245"/>
      <c r="Q1509" s="775"/>
      <c r="R1509" s="779"/>
      <c r="S1509" s="779"/>
      <c r="T1509" s="779"/>
      <c r="U1509" s="779"/>
      <c r="V1509" s="779"/>
      <c r="W1509" s="824"/>
      <c r="X1509" s="314">
        <f t="shared" si="388"/>
        <v>0</v>
      </c>
    </row>
    <row r="1510" spans="2:24" ht="18.75">
      <c r="B1510" s="799">
        <v>2200</v>
      </c>
      <c r="C1510" s="955" t="s">
        <v>238</v>
      </c>
      <c r="D1510" s="955"/>
      <c r="E1510" s="800"/>
      <c r="F1510" s="801">
        <f>SUM(F1511:F1512)</f>
        <v>0</v>
      </c>
      <c r="G1510" s="802">
        <f>SUM(G1511:G1512)</f>
        <v>0</v>
      </c>
      <c r="H1510" s="802">
        <f>SUM(H1511:H1512)</f>
        <v>0</v>
      </c>
      <c r="I1510" s="802">
        <f>SUM(I1511:I1512)</f>
        <v>0</v>
      </c>
      <c r="J1510" s="244" t="str">
        <f t="shared" si="387"/>
        <v/>
      </c>
      <c r="K1510" s="245"/>
      <c r="L1510" s="317">
        <f>SUM(L1511:L1512)</f>
        <v>0</v>
      </c>
      <c r="M1510" s="318">
        <f>SUM(M1511:M1512)</f>
        <v>0</v>
      </c>
      <c r="N1510" s="428">
        <f>SUM(N1511:N1512)</f>
        <v>0</v>
      </c>
      <c r="O1510" s="429">
        <f>SUM(O1511:O1512)</f>
        <v>0</v>
      </c>
      <c r="P1510" s="245"/>
      <c r="Q1510" s="777"/>
      <c r="R1510" s="778"/>
      <c r="S1510" s="778"/>
      <c r="T1510" s="778"/>
      <c r="U1510" s="778"/>
      <c r="V1510" s="778"/>
      <c r="W1510" s="825"/>
      <c r="X1510" s="314">
        <f t="shared" si="388"/>
        <v>0</v>
      </c>
    </row>
    <row r="1511" spans="2:24" ht="18.75">
      <c r="B1511" s="136"/>
      <c r="C1511" s="137">
        <v>2221</v>
      </c>
      <c r="D1511" s="139" t="s">
        <v>1479</v>
      </c>
      <c r="E1511" s="817"/>
      <c r="F1511" s="452"/>
      <c r="G1511" s="246"/>
      <c r="H1511" s="246"/>
      <c r="I1511" s="480">
        <f t="shared" ref="I1511:I1516" si="389">F1511+G1511+H1511</f>
        <v>0</v>
      </c>
      <c r="J1511" s="244" t="str">
        <f t="shared" si="387"/>
        <v/>
      </c>
      <c r="K1511" s="245"/>
      <c r="L1511" s="426"/>
      <c r="M1511" s="253"/>
      <c r="N1511" s="316">
        <f t="shared" ref="N1511:N1516" si="390">I1511</f>
        <v>0</v>
      </c>
      <c r="O1511" s="427">
        <f t="shared" ref="O1511:O1516" si="391">L1511+M1511-N1511</f>
        <v>0</v>
      </c>
      <c r="P1511" s="245"/>
      <c r="Q1511" s="775"/>
      <c r="R1511" s="779"/>
      <c r="S1511" s="779"/>
      <c r="T1511" s="779"/>
      <c r="U1511" s="779"/>
      <c r="V1511" s="779"/>
      <c r="W1511" s="824"/>
      <c r="X1511" s="314">
        <f t="shared" si="388"/>
        <v>0</v>
      </c>
    </row>
    <row r="1512" spans="2:24" ht="18.75">
      <c r="B1512" s="136"/>
      <c r="C1512" s="142">
        <v>2224</v>
      </c>
      <c r="D1512" s="141" t="s">
        <v>239</v>
      </c>
      <c r="E1512" s="817"/>
      <c r="F1512" s="452"/>
      <c r="G1512" s="246"/>
      <c r="H1512" s="246"/>
      <c r="I1512" s="480">
        <f t="shared" si="389"/>
        <v>0</v>
      </c>
      <c r="J1512" s="244" t="str">
        <f t="shared" si="387"/>
        <v/>
      </c>
      <c r="K1512" s="245"/>
      <c r="L1512" s="426"/>
      <c r="M1512" s="253"/>
      <c r="N1512" s="316">
        <f t="shared" si="390"/>
        <v>0</v>
      </c>
      <c r="O1512" s="427">
        <f t="shared" si="391"/>
        <v>0</v>
      </c>
      <c r="P1512" s="245"/>
      <c r="Q1512" s="775"/>
      <c r="R1512" s="779"/>
      <c r="S1512" s="779"/>
      <c r="T1512" s="779"/>
      <c r="U1512" s="779"/>
      <c r="V1512" s="779"/>
      <c r="W1512" s="824"/>
      <c r="X1512" s="314">
        <f t="shared" si="388"/>
        <v>0</v>
      </c>
    </row>
    <row r="1513" spans="2:24" ht="18.75">
      <c r="B1513" s="799">
        <v>2500</v>
      </c>
      <c r="C1513" s="957" t="s">
        <v>240</v>
      </c>
      <c r="D1513" s="957"/>
      <c r="E1513" s="800"/>
      <c r="F1513" s="803"/>
      <c r="G1513" s="804"/>
      <c r="H1513" s="804"/>
      <c r="I1513" s="805">
        <f t="shared" si="389"/>
        <v>0</v>
      </c>
      <c r="J1513" s="244" t="str">
        <f t="shared" si="387"/>
        <v/>
      </c>
      <c r="K1513" s="245"/>
      <c r="L1513" s="431"/>
      <c r="M1513" s="255"/>
      <c r="N1513" s="316">
        <f t="shared" si="390"/>
        <v>0</v>
      </c>
      <c r="O1513" s="427">
        <f t="shared" si="391"/>
        <v>0</v>
      </c>
      <c r="P1513" s="245"/>
      <c r="Q1513" s="777"/>
      <c r="R1513" s="778"/>
      <c r="S1513" s="779"/>
      <c r="T1513" s="779"/>
      <c r="U1513" s="778"/>
      <c r="V1513" s="779"/>
      <c r="W1513" s="824"/>
      <c r="X1513" s="314">
        <f t="shared" si="388"/>
        <v>0</v>
      </c>
    </row>
    <row r="1514" spans="2:24" ht="18.75">
      <c r="B1514" s="799">
        <v>2600</v>
      </c>
      <c r="C1514" s="974" t="s">
        <v>241</v>
      </c>
      <c r="D1514" s="975"/>
      <c r="E1514" s="800"/>
      <c r="F1514" s="803"/>
      <c r="G1514" s="804"/>
      <c r="H1514" s="804"/>
      <c r="I1514" s="805">
        <f t="shared" si="389"/>
        <v>0</v>
      </c>
      <c r="J1514" s="244" t="str">
        <f t="shared" si="387"/>
        <v/>
      </c>
      <c r="K1514" s="245"/>
      <c r="L1514" s="431"/>
      <c r="M1514" s="255"/>
      <c r="N1514" s="316">
        <f t="shared" si="390"/>
        <v>0</v>
      </c>
      <c r="O1514" s="427">
        <f t="shared" si="391"/>
        <v>0</v>
      </c>
      <c r="P1514" s="245"/>
      <c r="Q1514" s="777"/>
      <c r="R1514" s="778"/>
      <c r="S1514" s="779"/>
      <c r="T1514" s="779"/>
      <c r="U1514" s="778"/>
      <c r="V1514" s="779"/>
      <c r="W1514" s="824"/>
      <c r="X1514" s="314">
        <f t="shared" si="388"/>
        <v>0</v>
      </c>
    </row>
    <row r="1515" spans="2:24" ht="18.75">
      <c r="B1515" s="799">
        <v>2700</v>
      </c>
      <c r="C1515" s="974" t="s">
        <v>242</v>
      </c>
      <c r="D1515" s="975"/>
      <c r="E1515" s="800"/>
      <c r="F1515" s="803"/>
      <c r="G1515" s="804"/>
      <c r="H1515" s="804"/>
      <c r="I1515" s="805">
        <f t="shared" si="389"/>
        <v>0</v>
      </c>
      <c r="J1515" s="244" t="str">
        <f t="shared" si="387"/>
        <v/>
      </c>
      <c r="K1515" s="245"/>
      <c r="L1515" s="431"/>
      <c r="M1515" s="255"/>
      <c r="N1515" s="316">
        <f t="shared" si="390"/>
        <v>0</v>
      </c>
      <c r="O1515" s="427">
        <f t="shared" si="391"/>
        <v>0</v>
      </c>
      <c r="P1515" s="245"/>
      <c r="Q1515" s="777"/>
      <c r="R1515" s="778"/>
      <c r="S1515" s="779"/>
      <c r="T1515" s="779"/>
      <c r="U1515" s="778"/>
      <c r="V1515" s="779"/>
      <c r="W1515" s="824"/>
      <c r="X1515" s="314">
        <f t="shared" si="388"/>
        <v>0</v>
      </c>
    </row>
    <row r="1516" spans="2:24" ht="18.75">
      <c r="B1516" s="799">
        <v>2800</v>
      </c>
      <c r="C1516" s="974" t="s">
        <v>1738</v>
      </c>
      <c r="D1516" s="975"/>
      <c r="E1516" s="800"/>
      <c r="F1516" s="803"/>
      <c r="G1516" s="804"/>
      <c r="H1516" s="804"/>
      <c r="I1516" s="805">
        <f t="shared" si="389"/>
        <v>0</v>
      </c>
      <c r="J1516" s="244" t="str">
        <f t="shared" si="387"/>
        <v/>
      </c>
      <c r="K1516" s="245"/>
      <c r="L1516" s="431"/>
      <c r="M1516" s="255"/>
      <c r="N1516" s="316">
        <f t="shared" si="390"/>
        <v>0</v>
      </c>
      <c r="O1516" s="427">
        <f t="shared" si="391"/>
        <v>0</v>
      </c>
      <c r="P1516" s="245"/>
      <c r="Q1516" s="777"/>
      <c r="R1516" s="778"/>
      <c r="S1516" s="779"/>
      <c r="T1516" s="779"/>
      <c r="U1516" s="778"/>
      <c r="V1516" s="779"/>
      <c r="W1516" s="824"/>
      <c r="X1516" s="314">
        <f t="shared" si="388"/>
        <v>0</v>
      </c>
    </row>
    <row r="1517" spans="2:24" ht="18.75">
      <c r="B1517" s="799">
        <v>2900</v>
      </c>
      <c r="C1517" s="965" t="s">
        <v>243</v>
      </c>
      <c r="D1517" s="966"/>
      <c r="E1517" s="800"/>
      <c r="F1517" s="801">
        <f>SUM(F1518:F1525)</f>
        <v>0</v>
      </c>
      <c r="G1517" s="802">
        <f>SUM(G1518:G1525)</f>
        <v>0</v>
      </c>
      <c r="H1517" s="802">
        <f>SUM(H1518:H1525)</f>
        <v>0</v>
      </c>
      <c r="I1517" s="802">
        <f>SUM(I1518:I1525)</f>
        <v>0</v>
      </c>
      <c r="J1517" s="244" t="str">
        <f t="shared" si="387"/>
        <v/>
      </c>
      <c r="K1517" s="245"/>
      <c r="L1517" s="317">
        <f>SUM(L1518:L1525)</f>
        <v>0</v>
      </c>
      <c r="M1517" s="318">
        <f>SUM(M1518:M1525)</f>
        <v>0</v>
      </c>
      <c r="N1517" s="428">
        <f>SUM(N1518:N1525)</f>
        <v>0</v>
      </c>
      <c r="O1517" s="429">
        <f>SUM(O1518:O1525)</f>
        <v>0</v>
      </c>
      <c r="P1517" s="245"/>
      <c r="Q1517" s="777"/>
      <c r="R1517" s="778"/>
      <c r="S1517" s="778"/>
      <c r="T1517" s="778"/>
      <c r="U1517" s="778"/>
      <c r="V1517" s="778"/>
      <c r="W1517" s="825"/>
      <c r="X1517" s="314">
        <f t="shared" si="388"/>
        <v>0</v>
      </c>
    </row>
    <row r="1518" spans="2:24" ht="18.75">
      <c r="B1518" s="172"/>
      <c r="C1518" s="144">
        <v>2910</v>
      </c>
      <c r="D1518" s="320" t="s">
        <v>1780</v>
      </c>
      <c r="E1518" s="817"/>
      <c r="F1518" s="452"/>
      <c r="G1518" s="246"/>
      <c r="H1518" s="246"/>
      <c r="I1518" s="480">
        <f t="shared" ref="I1518:I1525" si="392">F1518+G1518+H1518</f>
        <v>0</v>
      </c>
      <c r="J1518" s="244" t="str">
        <f t="shared" si="387"/>
        <v/>
      </c>
      <c r="K1518" s="245"/>
      <c r="L1518" s="426"/>
      <c r="M1518" s="253"/>
      <c r="N1518" s="316">
        <f t="shared" ref="N1518:N1525" si="393">I1518</f>
        <v>0</v>
      </c>
      <c r="O1518" s="427">
        <f t="shared" ref="O1518:O1525" si="394">L1518+M1518-N1518</f>
        <v>0</v>
      </c>
      <c r="P1518" s="245"/>
      <c r="Q1518" s="775"/>
      <c r="R1518" s="779"/>
      <c r="S1518" s="779"/>
      <c r="T1518" s="779"/>
      <c r="U1518" s="779"/>
      <c r="V1518" s="779"/>
      <c r="W1518" s="824"/>
      <c r="X1518" s="314">
        <f t="shared" si="388"/>
        <v>0</v>
      </c>
    </row>
    <row r="1519" spans="2:24" ht="18.75">
      <c r="B1519" s="172"/>
      <c r="C1519" s="144">
        <v>2920</v>
      </c>
      <c r="D1519" s="320" t="s">
        <v>244</v>
      </c>
      <c r="E1519" s="817"/>
      <c r="F1519" s="452"/>
      <c r="G1519" s="246"/>
      <c r="H1519" s="246"/>
      <c r="I1519" s="480">
        <f t="shared" si="392"/>
        <v>0</v>
      </c>
      <c r="J1519" s="244" t="str">
        <f t="shared" si="387"/>
        <v/>
      </c>
      <c r="K1519" s="245"/>
      <c r="L1519" s="426"/>
      <c r="M1519" s="253"/>
      <c r="N1519" s="316">
        <f t="shared" si="393"/>
        <v>0</v>
      </c>
      <c r="O1519" s="427">
        <f t="shared" si="394"/>
        <v>0</v>
      </c>
      <c r="P1519" s="245"/>
      <c r="Q1519" s="775"/>
      <c r="R1519" s="779"/>
      <c r="S1519" s="779"/>
      <c r="T1519" s="779"/>
      <c r="U1519" s="779"/>
      <c r="V1519" s="779"/>
      <c r="W1519" s="824"/>
      <c r="X1519" s="314">
        <f t="shared" si="388"/>
        <v>0</v>
      </c>
    </row>
    <row r="1520" spans="2:24" ht="31.5">
      <c r="B1520" s="172"/>
      <c r="C1520" s="168">
        <v>2969</v>
      </c>
      <c r="D1520" s="321" t="s">
        <v>245</v>
      </c>
      <c r="E1520" s="817"/>
      <c r="F1520" s="452"/>
      <c r="G1520" s="246"/>
      <c r="H1520" s="246"/>
      <c r="I1520" s="480">
        <f t="shared" si="392"/>
        <v>0</v>
      </c>
      <c r="J1520" s="244" t="str">
        <f t="shared" si="387"/>
        <v/>
      </c>
      <c r="K1520" s="245"/>
      <c r="L1520" s="426"/>
      <c r="M1520" s="253"/>
      <c r="N1520" s="316">
        <f t="shared" si="393"/>
        <v>0</v>
      </c>
      <c r="O1520" s="427">
        <f t="shared" si="394"/>
        <v>0</v>
      </c>
      <c r="P1520" s="245"/>
      <c r="Q1520" s="775"/>
      <c r="R1520" s="779"/>
      <c r="S1520" s="779"/>
      <c r="T1520" s="779"/>
      <c r="U1520" s="779"/>
      <c r="V1520" s="779"/>
      <c r="W1520" s="824"/>
      <c r="X1520" s="314">
        <f t="shared" si="388"/>
        <v>0</v>
      </c>
    </row>
    <row r="1521" spans="2:24" ht="31.5">
      <c r="B1521" s="172"/>
      <c r="C1521" s="168">
        <v>2970</v>
      </c>
      <c r="D1521" s="321" t="s">
        <v>246</v>
      </c>
      <c r="E1521" s="817"/>
      <c r="F1521" s="452"/>
      <c r="G1521" s="246"/>
      <c r="H1521" s="246"/>
      <c r="I1521" s="480">
        <f t="shared" si="392"/>
        <v>0</v>
      </c>
      <c r="J1521" s="244" t="str">
        <f t="shared" si="387"/>
        <v/>
      </c>
      <c r="K1521" s="245"/>
      <c r="L1521" s="426"/>
      <c r="M1521" s="253"/>
      <c r="N1521" s="316">
        <f t="shared" si="393"/>
        <v>0</v>
      </c>
      <c r="O1521" s="427">
        <f t="shared" si="394"/>
        <v>0</v>
      </c>
      <c r="P1521" s="245"/>
      <c r="Q1521" s="775"/>
      <c r="R1521" s="779"/>
      <c r="S1521" s="779"/>
      <c r="T1521" s="779"/>
      <c r="U1521" s="779"/>
      <c r="V1521" s="779"/>
      <c r="W1521" s="824"/>
      <c r="X1521" s="314">
        <f t="shared" si="388"/>
        <v>0</v>
      </c>
    </row>
    <row r="1522" spans="2:24" ht="18.75">
      <c r="B1522" s="172"/>
      <c r="C1522" s="166">
        <v>2989</v>
      </c>
      <c r="D1522" s="322" t="s">
        <v>247</v>
      </c>
      <c r="E1522" s="817"/>
      <c r="F1522" s="452"/>
      <c r="G1522" s="246"/>
      <c r="H1522" s="246"/>
      <c r="I1522" s="480">
        <f t="shared" si="392"/>
        <v>0</v>
      </c>
      <c r="J1522" s="244" t="str">
        <f t="shared" si="387"/>
        <v/>
      </c>
      <c r="K1522" s="245"/>
      <c r="L1522" s="426"/>
      <c r="M1522" s="253"/>
      <c r="N1522" s="316">
        <f t="shared" si="393"/>
        <v>0</v>
      </c>
      <c r="O1522" s="427">
        <f t="shared" si="394"/>
        <v>0</v>
      </c>
      <c r="P1522" s="245"/>
      <c r="Q1522" s="775"/>
      <c r="R1522" s="779"/>
      <c r="S1522" s="779"/>
      <c r="T1522" s="779"/>
      <c r="U1522" s="779"/>
      <c r="V1522" s="779"/>
      <c r="W1522" s="824"/>
      <c r="X1522" s="314">
        <f t="shared" si="388"/>
        <v>0</v>
      </c>
    </row>
    <row r="1523" spans="2:24" ht="31.5">
      <c r="B1523" s="136"/>
      <c r="C1523" s="137">
        <v>2990</v>
      </c>
      <c r="D1523" s="323" t="s">
        <v>1760</v>
      </c>
      <c r="E1523" s="817"/>
      <c r="F1523" s="452"/>
      <c r="G1523" s="246"/>
      <c r="H1523" s="246"/>
      <c r="I1523" s="480">
        <f t="shared" si="392"/>
        <v>0</v>
      </c>
      <c r="J1523" s="244" t="str">
        <f t="shared" si="387"/>
        <v/>
      </c>
      <c r="K1523" s="245"/>
      <c r="L1523" s="426"/>
      <c r="M1523" s="253"/>
      <c r="N1523" s="316">
        <f t="shared" si="393"/>
        <v>0</v>
      </c>
      <c r="O1523" s="427">
        <f t="shared" si="394"/>
        <v>0</v>
      </c>
      <c r="P1523" s="245"/>
      <c r="Q1523" s="775"/>
      <c r="R1523" s="779"/>
      <c r="S1523" s="779"/>
      <c r="T1523" s="779"/>
      <c r="U1523" s="779"/>
      <c r="V1523" s="779"/>
      <c r="W1523" s="824"/>
      <c r="X1523" s="314">
        <f t="shared" si="388"/>
        <v>0</v>
      </c>
    </row>
    <row r="1524" spans="2:24" ht="18.75">
      <c r="B1524" s="136"/>
      <c r="C1524" s="137">
        <v>2991</v>
      </c>
      <c r="D1524" s="323" t="s">
        <v>248</v>
      </c>
      <c r="E1524" s="817"/>
      <c r="F1524" s="452"/>
      <c r="G1524" s="246"/>
      <c r="H1524" s="246"/>
      <c r="I1524" s="480">
        <f t="shared" si="392"/>
        <v>0</v>
      </c>
      <c r="J1524" s="244" t="str">
        <f t="shared" si="387"/>
        <v/>
      </c>
      <c r="K1524" s="245"/>
      <c r="L1524" s="426"/>
      <c r="M1524" s="253"/>
      <c r="N1524" s="316">
        <f t="shared" si="393"/>
        <v>0</v>
      </c>
      <c r="O1524" s="427">
        <f t="shared" si="394"/>
        <v>0</v>
      </c>
      <c r="P1524" s="245"/>
      <c r="Q1524" s="775"/>
      <c r="R1524" s="779"/>
      <c r="S1524" s="779"/>
      <c r="T1524" s="779"/>
      <c r="U1524" s="779"/>
      <c r="V1524" s="779"/>
      <c r="W1524" s="824"/>
      <c r="X1524" s="314">
        <f t="shared" si="388"/>
        <v>0</v>
      </c>
    </row>
    <row r="1525" spans="2:24" ht="18.75">
      <c r="B1525" s="136"/>
      <c r="C1525" s="142">
        <v>2992</v>
      </c>
      <c r="D1525" s="154" t="s">
        <v>249</v>
      </c>
      <c r="E1525" s="817"/>
      <c r="F1525" s="452"/>
      <c r="G1525" s="246"/>
      <c r="H1525" s="246"/>
      <c r="I1525" s="480">
        <f t="shared" si="392"/>
        <v>0</v>
      </c>
      <c r="J1525" s="244" t="str">
        <f t="shared" si="387"/>
        <v/>
      </c>
      <c r="K1525" s="245"/>
      <c r="L1525" s="426"/>
      <c r="M1525" s="253"/>
      <c r="N1525" s="316">
        <f t="shared" si="393"/>
        <v>0</v>
      </c>
      <c r="O1525" s="427">
        <f t="shared" si="394"/>
        <v>0</v>
      </c>
      <c r="P1525" s="245"/>
      <c r="Q1525" s="775"/>
      <c r="R1525" s="779"/>
      <c r="S1525" s="779"/>
      <c r="T1525" s="779"/>
      <c r="U1525" s="779"/>
      <c r="V1525" s="779"/>
      <c r="W1525" s="824"/>
      <c r="X1525" s="314">
        <f t="shared" si="388"/>
        <v>0</v>
      </c>
    </row>
    <row r="1526" spans="2:24" ht="18.75">
      <c r="B1526" s="799">
        <v>3300</v>
      </c>
      <c r="C1526" s="965" t="s">
        <v>250</v>
      </c>
      <c r="D1526" s="965"/>
      <c r="E1526" s="800"/>
      <c r="F1526" s="801">
        <f>SUM(F1527:F1532)</f>
        <v>0</v>
      </c>
      <c r="G1526" s="802">
        <f>SUM(G1527:G1532)</f>
        <v>0</v>
      </c>
      <c r="H1526" s="802">
        <f>SUM(H1527:H1532)</f>
        <v>0</v>
      </c>
      <c r="I1526" s="802">
        <f>SUM(I1527:I1532)</f>
        <v>0</v>
      </c>
      <c r="J1526" s="244" t="str">
        <f t="shared" si="387"/>
        <v/>
      </c>
      <c r="K1526" s="245"/>
      <c r="L1526" s="777"/>
      <c r="M1526" s="778"/>
      <c r="N1526" s="778"/>
      <c r="O1526" s="825"/>
      <c r="P1526" s="245"/>
      <c r="Q1526" s="777"/>
      <c r="R1526" s="778"/>
      <c r="S1526" s="778"/>
      <c r="T1526" s="778"/>
      <c r="U1526" s="778"/>
      <c r="V1526" s="778"/>
      <c r="W1526" s="825"/>
      <c r="X1526" s="314">
        <f t="shared" si="388"/>
        <v>0</v>
      </c>
    </row>
    <row r="1527" spans="2:24" ht="18.75">
      <c r="B1527" s="143"/>
      <c r="C1527" s="144">
        <v>3301</v>
      </c>
      <c r="D1527" s="463" t="s">
        <v>251</v>
      </c>
      <c r="E1527" s="817"/>
      <c r="F1527" s="452"/>
      <c r="G1527" s="246"/>
      <c r="H1527" s="246"/>
      <c r="I1527" s="480">
        <f t="shared" ref="I1527:I1535" si="395">F1527+G1527+H1527</f>
        <v>0</v>
      </c>
      <c r="J1527" s="244" t="str">
        <f t="shared" si="387"/>
        <v/>
      </c>
      <c r="K1527" s="245"/>
      <c r="L1527" s="775"/>
      <c r="M1527" s="779"/>
      <c r="N1527" s="779"/>
      <c r="O1527" s="824"/>
      <c r="P1527" s="245"/>
      <c r="Q1527" s="775"/>
      <c r="R1527" s="779"/>
      <c r="S1527" s="779"/>
      <c r="T1527" s="779"/>
      <c r="U1527" s="779"/>
      <c r="V1527" s="779"/>
      <c r="W1527" s="824"/>
      <c r="X1527" s="314">
        <f t="shared" si="388"/>
        <v>0</v>
      </c>
    </row>
    <row r="1528" spans="2:24" ht="18.75">
      <c r="B1528" s="143"/>
      <c r="C1528" s="168">
        <v>3302</v>
      </c>
      <c r="D1528" s="464" t="s">
        <v>1099</v>
      </c>
      <c r="E1528" s="817"/>
      <c r="F1528" s="452"/>
      <c r="G1528" s="246"/>
      <c r="H1528" s="246"/>
      <c r="I1528" s="480">
        <f t="shared" si="395"/>
        <v>0</v>
      </c>
      <c r="J1528" s="244" t="str">
        <f t="shared" ref="J1528:J1559" si="396">(IF($E1528&lt;&gt;0,$J$2,IF($I1528&lt;&gt;0,$J$2,"")))</f>
        <v/>
      </c>
      <c r="K1528" s="245"/>
      <c r="L1528" s="775"/>
      <c r="M1528" s="779"/>
      <c r="N1528" s="779"/>
      <c r="O1528" s="824"/>
      <c r="P1528" s="245"/>
      <c r="Q1528" s="775"/>
      <c r="R1528" s="779"/>
      <c r="S1528" s="779"/>
      <c r="T1528" s="779"/>
      <c r="U1528" s="779"/>
      <c r="V1528" s="779"/>
      <c r="W1528" s="824"/>
      <c r="X1528" s="314">
        <f t="shared" ref="X1528:X1559" si="397">T1528-U1528-V1528-W1528</f>
        <v>0</v>
      </c>
    </row>
    <row r="1529" spans="2:24" ht="18.75">
      <c r="B1529" s="143"/>
      <c r="C1529" s="168">
        <v>3303</v>
      </c>
      <c r="D1529" s="464" t="s">
        <v>253</v>
      </c>
      <c r="E1529" s="817"/>
      <c r="F1529" s="452"/>
      <c r="G1529" s="246"/>
      <c r="H1529" s="246"/>
      <c r="I1529" s="480">
        <f t="shared" si="395"/>
        <v>0</v>
      </c>
      <c r="J1529" s="244" t="str">
        <f t="shared" si="396"/>
        <v/>
      </c>
      <c r="K1529" s="245"/>
      <c r="L1529" s="775"/>
      <c r="M1529" s="779"/>
      <c r="N1529" s="779"/>
      <c r="O1529" s="824"/>
      <c r="P1529" s="245"/>
      <c r="Q1529" s="775"/>
      <c r="R1529" s="779"/>
      <c r="S1529" s="779"/>
      <c r="T1529" s="779"/>
      <c r="U1529" s="779"/>
      <c r="V1529" s="779"/>
      <c r="W1529" s="824"/>
      <c r="X1529" s="314">
        <f t="shared" si="397"/>
        <v>0</v>
      </c>
    </row>
    <row r="1530" spans="2:24" ht="18.75">
      <c r="B1530" s="143"/>
      <c r="C1530" s="166">
        <v>3304</v>
      </c>
      <c r="D1530" s="465" t="s">
        <v>254</v>
      </c>
      <c r="E1530" s="817"/>
      <c r="F1530" s="452"/>
      <c r="G1530" s="246"/>
      <c r="H1530" s="246"/>
      <c r="I1530" s="480">
        <f t="shared" si="395"/>
        <v>0</v>
      </c>
      <c r="J1530" s="244" t="str">
        <f t="shared" si="396"/>
        <v/>
      </c>
      <c r="K1530" s="245"/>
      <c r="L1530" s="775"/>
      <c r="M1530" s="779"/>
      <c r="N1530" s="779"/>
      <c r="O1530" s="824"/>
      <c r="P1530" s="245"/>
      <c r="Q1530" s="775"/>
      <c r="R1530" s="779"/>
      <c r="S1530" s="779"/>
      <c r="T1530" s="779"/>
      <c r="U1530" s="779"/>
      <c r="V1530" s="779"/>
      <c r="W1530" s="824"/>
      <c r="X1530" s="314">
        <f t="shared" si="397"/>
        <v>0</v>
      </c>
    </row>
    <row r="1531" spans="2:24" ht="18.75">
      <c r="B1531" s="143"/>
      <c r="C1531" s="142">
        <v>3305</v>
      </c>
      <c r="D1531" s="466" t="s">
        <v>255</v>
      </c>
      <c r="E1531" s="817"/>
      <c r="F1531" s="452"/>
      <c r="G1531" s="246"/>
      <c r="H1531" s="246"/>
      <c r="I1531" s="480">
        <f t="shared" si="395"/>
        <v>0</v>
      </c>
      <c r="J1531" s="244" t="str">
        <f t="shared" si="396"/>
        <v/>
      </c>
      <c r="K1531" s="245"/>
      <c r="L1531" s="775"/>
      <c r="M1531" s="779"/>
      <c r="N1531" s="779"/>
      <c r="O1531" s="824"/>
      <c r="P1531" s="245"/>
      <c r="Q1531" s="775"/>
      <c r="R1531" s="779"/>
      <c r="S1531" s="779"/>
      <c r="T1531" s="779"/>
      <c r="U1531" s="779"/>
      <c r="V1531" s="779"/>
      <c r="W1531" s="824"/>
      <c r="X1531" s="314">
        <f t="shared" si="397"/>
        <v>0</v>
      </c>
    </row>
    <row r="1532" spans="2:24" ht="31.5">
      <c r="B1532" s="143"/>
      <c r="C1532" s="142">
        <v>3306</v>
      </c>
      <c r="D1532" s="466" t="s">
        <v>1739</v>
      </c>
      <c r="E1532" s="817"/>
      <c r="F1532" s="452"/>
      <c r="G1532" s="246"/>
      <c r="H1532" s="246"/>
      <c r="I1532" s="480">
        <f t="shared" si="395"/>
        <v>0</v>
      </c>
      <c r="J1532" s="244" t="str">
        <f t="shared" si="396"/>
        <v/>
      </c>
      <c r="K1532" s="245"/>
      <c r="L1532" s="775"/>
      <c r="M1532" s="779"/>
      <c r="N1532" s="779"/>
      <c r="O1532" s="824"/>
      <c r="P1532" s="245"/>
      <c r="Q1532" s="775"/>
      <c r="R1532" s="779"/>
      <c r="S1532" s="779"/>
      <c r="T1532" s="779"/>
      <c r="U1532" s="779"/>
      <c r="V1532" s="779"/>
      <c r="W1532" s="824"/>
      <c r="X1532" s="314">
        <f t="shared" si="397"/>
        <v>0</v>
      </c>
    </row>
    <row r="1533" spans="2:24" ht="18.75">
      <c r="B1533" s="799">
        <v>3900</v>
      </c>
      <c r="C1533" s="957" t="s">
        <v>256</v>
      </c>
      <c r="D1533" s="978"/>
      <c r="E1533" s="800"/>
      <c r="F1533" s="803"/>
      <c r="G1533" s="804"/>
      <c r="H1533" s="804"/>
      <c r="I1533" s="805">
        <f t="shared" si="395"/>
        <v>0</v>
      </c>
      <c r="J1533" s="244" t="str">
        <f t="shared" si="396"/>
        <v/>
      </c>
      <c r="K1533" s="245"/>
      <c r="L1533" s="431"/>
      <c r="M1533" s="255"/>
      <c r="N1533" s="318">
        <f>I1533</f>
        <v>0</v>
      </c>
      <c r="O1533" s="427">
        <f>L1533+M1533-N1533</f>
        <v>0</v>
      </c>
      <c r="P1533" s="245"/>
      <c r="Q1533" s="431"/>
      <c r="R1533" s="255"/>
      <c r="S1533" s="432">
        <f>+IF(+(L1533+M1533)&gt;=I1533,+M1533,+(+I1533-L1533))</f>
        <v>0</v>
      </c>
      <c r="T1533" s="316">
        <f>Q1533+R1533-S1533</f>
        <v>0</v>
      </c>
      <c r="U1533" s="255"/>
      <c r="V1533" s="255"/>
      <c r="W1533" s="254"/>
      <c r="X1533" s="314">
        <f t="shared" si="397"/>
        <v>0</v>
      </c>
    </row>
    <row r="1534" spans="2:24" ht="18.75">
      <c r="B1534" s="799">
        <v>4000</v>
      </c>
      <c r="C1534" s="979" t="s">
        <v>257</v>
      </c>
      <c r="D1534" s="979"/>
      <c r="E1534" s="800"/>
      <c r="F1534" s="803"/>
      <c r="G1534" s="804"/>
      <c r="H1534" s="804"/>
      <c r="I1534" s="805">
        <f t="shared" si="395"/>
        <v>0</v>
      </c>
      <c r="J1534" s="244" t="str">
        <f t="shared" si="396"/>
        <v/>
      </c>
      <c r="K1534" s="245"/>
      <c r="L1534" s="431"/>
      <c r="M1534" s="255"/>
      <c r="N1534" s="318">
        <f>I1534</f>
        <v>0</v>
      </c>
      <c r="O1534" s="427">
        <f>L1534+M1534-N1534</f>
        <v>0</v>
      </c>
      <c r="P1534" s="245"/>
      <c r="Q1534" s="777"/>
      <c r="R1534" s="778"/>
      <c r="S1534" s="778"/>
      <c r="T1534" s="779"/>
      <c r="U1534" s="778"/>
      <c r="V1534" s="778"/>
      <c r="W1534" s="824"/>
      <c r="X1534" s="314">
        <f t="shared" si="397"/>
        <v>0</v>
      </c>
    </row>
    <row r="1535" spans="2:24" ht="18.75">
      <c r="B1535" s="799">
        <v>4100</v>
      </c>
      <c r="C1535" s="979" t="s">
        <v>258</v>
      </c>
      <c r="D1535" s="979"/>
      <c r="E1535" s="800"/>
      <c r="F1535" s="803"/>
      <c r="G1535" s="804"/>
      <c r="H1535" s="804"/>
      <c r="I1535" s="805">
        <f t="shared" si="395"/>
        <v>0</v>
      </c>
      <c r="J1535" s="244" t="str">
        <f t="shared" si="396"/>
        <v/>
      </c>
      <c r="K1535" s="245"/>
      <c r="L1535" s="777"/>
      <c r="M1535" s="778"/>
      <c r="N1535" s="778"/>
      <c r="O1535" s="825"/>
      <c r="P1535" s="245"/>
      <c r="Q1535" s="777"/>
      <c r="R1535" s="778"/>
      <c r="S1535" s="778"/>
      <c r="T1535" s="778"/>
      <c r="U1535" s="778"/>
      <c r="V1535" s="778"/>
      <c r="W1535" s="825"/>
      <c r="X1535" s="314">
        <f t="shared" si="397"/>
        <v>0</v>
      </c>
    </row>
    <row r="1536" spans="2:24" ht="18.75">
      <c r="B1536" s="799">
        <v>4200</v>
      </c>
      <c r="C1536" s="965" t="s">
        <v>259</v>
      </c>
      <c r="D1536" s="966"/>
      <c r="E1536" s="800"/>
      <c r="F1536" s="801">
        <f>SUM(F1537:F1542)</f>
        <v>0</v>
      </c>
      <c r="G1536" s="802">
        <f>SUM(G1537:G1542)</f>
        <v>0</v>
      </c>
      <c r="H1536" s="802">
        <f>SUM(H1537:H1542)</f>
        <v>0</v>
      </c>
      <c r="I1536" s="802">
        <f>SUM(I1537:I1542)</f>
        <v>0</v>
      </c>
      <c r="J1536" s="244" t="str">
        <f t="shared" si="396"/>
        <v/>
      </c>
      <c r="K1536" s="245"/>
      <c r="L1536" s="317">
        <f>SUM(L1537:L1542)</f>
        <v>0</v>
      </c>
      <c r="M1536" s="318">
        <f>SUM(M1537:M1542)</f>
        <v>0</v>
      </c>
      <c r="N1536" s="428">
        <f>SUM(N1537:N1542)</f>
        <v>0</v>
      </c>
      <c r="O1536" s="429">
        <f>SUM(O1537:O1542)</f>
        <v>0</v>
      </c>
      <c r="P1536" s="245"/>
      <c r="Q1536" s="317">
        <f t="shared" ref="Q1536:W1536" si="398">SUM(Q1537:Q1542)</f>
        <v>0</v>
      </c>
      <c r="R1536" s="318">
        <f t="shared" si="398"/>
        <v>0</v>
      </c>
      <c r="S1536" s="318">
        <f t="shared" si="398"/>
        <v>0</v>
      </c>
      <c r="T1536" s="318">
        <f t="shared" si="398"/>
        <v>0</v>
      </c>
      <c r="U1536" s="318">
        <f t="shared" si="398"/>
        <v>0</v>
      </c>
      <c r="V1536" s="318">
        <f t="shared" si="398"/>
        <v>0</v>
      </c>
      <c r="W1536" s="429">
        <f t="shared" si="398"/>
        <v>0</v>
      </c>
      <c r="X1536" s="314">
        <f t="shared" si="397"/>
        <v>0</v>
      </c>
    </row>
    <row r="1537" spans="2:24" ht="18.75">
      <c r="B1537" s="173"/>
      <c r="C1537" s="144">
        <v>4201</v>
      </c>
      <c r="D1537" s="138" t="s">
        <v>260</v>
      </c>
      <c r="E1537" s="817"/>
      <c r="F1537" s="452"/>
      <c r="G1537" s="246"/>
      <c r="H1537" s="246"/>
      <c r="I1537" s="480">
        <f t="shared" ref="I1537:I1542" si="399">F1537+G1537+H1537</f>
        <v>0</v>
      </c>
      <c r="J1537" s="244" t="str">
        <f t="shared" si="396"/>
        <v/>
      </c>
      <c r="K1537" s="245"/>
      <c r="L1537" s="426"/>
      <c r="M1537" s="253"/>
      <c r="N1537" s="316">
        <f t="shared" ref="N1537:N1542" si="400">I1537</f>
        <v>0</v>
      </c>
      <c r="O1537" s="427">
        <f t="shared" ref="O1537:O1542" si="401">L1537+M1537-N1537</f>
        <v>0</v>
      </c>
      <c r="P1537" s="245"/>
      <c r="Q1537" s="426"/>
      <c r="R1537" s="253"/>
      <c r="S1537" s="432">
        <f t="shared" ref="S1537:S1542" si="402">+IF(+(L1537+M1537)&gt;=I1537,+M1537,+(+I1537-L1537))</f>
        <v>0</v>
      </c>
      <c r="T1537" s="316">
        <f t="shared" ref="T1537:T1542" si="403">Q1537+R1537-S1537</f>
        <v>0</v>
      </c>
      <c r="U1537" s="253"/>
      <c r="V1537" s="253"/>
      <c r="W1537" s="254"/>
      <c r="X1537" s="314">
        <f t="shared" si="397"/>
        <v>0</v>
      </c>
    </row>
    <row r="1538" spans="2:24" ht="18.75">
      <c r="B1538" s="173"/>
      <c r="C1538" s="137">
        <v>4202</v>
      </c>
      <c r="D1538" s="139" t="s">
        <v>261</v>
      </c>
      <c r="E1538" s="817"/>
      <c r="F1538" s="452"/>
      <c r="G1538" s="246"/>
      <c r="H1538" s="246"/>
      <c r="I1538" s="480">
        <f t="shared" si="399"/>
        <v>0</v>
      </c>
      <c r="J1538" s="244" t="str">
        <f t="shared" si="396"/>
        <v/>
      </c>
      <c r="K1538" s="245"/>
      <c r="L1538" s="426"/>
      <c r="M1538" s="253"/>
      <c r="N1538" s="316">
        <f t="shared" si="400"/>
        <v>0</v>
      </c>
      <c r="O1538" s="427">
        <f t="shared" si="401"/>
        <v>0</v>
      </c>
      <c r="P1538" s="245"/>
      <c r="Q1538" s="426"/>
      <c r="R1538" s="253"/>
      <c r="S1538" s="432">
        <f t="shared" si="402"/>
        <v>0</v>
      </c>
      <c r="T1538" s="316">
        <f t="shared" si="403"/>
        <v>0</v>
      </c>
      <c r="U1538" s="253"/>
      <c r="V1538" s="253"/>
      <c r="W1538" s="254"/>
      <c r="X1538" s="314">
        <f t="shared" si="397"/>
        <v>0</v>
      </c>
    </row>
    <row r="1539" spans="2:24" ht="18.75">
      <c r="B1539" s="173"/>
      <c r="C1539" s="137">
        <v>4214</v>
      </c>
      <c r="D1539" s="139" t="s">
        <v>262</v>
      </c>
      <c r="E1539" s="817"/>
      <c r="F1539" s="452"/>
      <c r="G1539" s="246"/>
      <c r="H1539" s="246"/>
      <c r="I1539" s="480">
        <f t="shared" si="399"/>
        <v>0</v>
      </c>
      <c r="J1539" s="244" t="str">
        <f t="shared" si="396"/>
        <v/>
      </c>
      <c r="K1539" s="245"/>
      <c r="L1539" s="426"/>
      <c r="M1539" s="253"/>
      <c r="N1539" s="316">
        <f t="shared" si="400"/>
        <v>0</v>
      </c>
      <c r="O1539" s="427">
        <f t="shared" si="401"/>
        <v>0</v>
      </c>
      <c r="P1539" s="245"/>
      <c r="Q1539" s="426"/>
      <c r="R1539" s="253"/>
      <c r="S1539" s="432">
        <f t="shared" si="402"/>
        <v>0</v>
      </c>
      <c r="T1539" s="316">
        <f t="shared" si="403"/>
        <v>0</v>
      </c>
      <c r="U1539" s="253"/>
      <c r="V1539" s="253"/>
      <c r="W1539" s="254"/>
      <c r="X1539" s="314">
        <f t="shared" si="397"/>
        <v>0</v>
      </c>
    </row>
    <row r="1540" spans="2:24" ht="18.75">
      <c r="B1540" s="173"/>
      <c r="C1540" s="137">
        <v>4217</v>
      </c>
      <c r="D1540" s="139" t="s">
        <v>263</v>
      </c>
      <c r="E1540" s="817"/>
      <c r="F1540" s="452"/>
      <c r="G1540" s="246"/>
      <c r="H1540" s="246"/>
      <c r="I1540" s="480">
        <f t="shared" si="399"/>
        <v>0</v>
      </c>
      <c r="J1540" s="244" t="str">
        <f t="shared" si="396"/>
        <v/>
      </c>
      <c r="K1540" s="245"/>
      <c r="L1540" s="426"/>
      <c r="M1540" s="253"/>
      <c r="N1540" s="316">
        <f t="shared" si="400"/>
        <v>0</v>
      </c>
      <c r="O1540" s="427">
        <f t="shared" si="401"/>
        <v>0</v>
      </c>
      <c r="P1540" s="245"/>
      <c r="Q1540" s="426"/>
      <c r="R1540" s="253"/>
      <c r="S1540" s="432">
        <f t="shared" si="402"/>
        <v>0</v>
      </c>
      <c r="T1540" s="316">
        <f t="shared" si="403"/>
        <v>0</v>
      </c>
      <c r="U1540" s="253"/>
      <c r="V1540" s="253"/>
      <c r="W1540" s="254"/>
      <c r="X1540" s="314">
        <f t="shared" si="397"/>
        <v>0</v>
      </c>
    </row>
    <row r="1541" spans="2:24" ht="18.75">
      <c r="B1541" s="173"/>
      <c r="C1541" s="137">
        <v>4218</v>
      </c>
      <c r="D1541" s="145" t="s">
        <v>264</v>
      </c>
      <c r="E1541" s="817"/>
      <c r="F1541" s="452"/>
      <c r="G1541" s="246"/>
      <c r="H1541" s="246"/>
      <c r="I1541" s="480">
        <f t="shared" si="399"/>
        <v>0</v>
      </c>
      <c r="J1541" s="244" t="str">
        <f t="shared" si="396"/>
        <v/>
      </c>
      <c r="K1541" s="245"/>
      <c r="L1541" s="426"/>
      <c r="M1541" s="253"/>
      <c r="N1541" s="316">
        <f t="shared" si="400"/>
        <v>0</v>
      </c>
      <c r="O1541" s="427">
        <f t="shared" si="401"/>
        <v>0</v>
      </c>
      <c r="P1541" s="245"/>
      <c r="Q1541" s="426"/>
      <c r="R1541" s="253"/>
      <c r="S1541" s="432">
        <f t="shared" si="402"/>
        <v>0</v>
      </c>
      <c r="T1541" s="316">
        <f t="shared" si="403"/>
        <v>0</v>
      </c>
      <c r="U1541" s="253"/>
      <c r="V1541" s="253"/>
      <c r="W1541" s="254"/>
      <c r="X1541" s="314">
        <f t="shared" si="397"/>
        <v>0</v>
      </c>
    </row>
    <row r="1542" spans="2:24" ht="18.75">
      <c r="B1542" s="173"/>
      <c r="C1542" s="137">
        <v>4219</v>
      </c>
      <c r="D1542" s="156" t="s">
        <v>265</v>
      </c>
      <c r="E1542" s="817"/>
      <c r="F1542" s="452"/>
      <c r="G1542" s="246"/>
      <c r="H1542" s="246"/>
      <c r="I1542" s="480">
        <f t="shared" si="399"/>
        <v>0</v>
      </c>
      <c r="J1542" s="244" t="str">
        <f t="shared" si="396"/>
        <v/>
      </c>
      <c r="K1542" s="245"/>
      <c r="L1542" s="426"/>
      <c r="M1542" s="253"/>
      <c r="N1542" s="316">
        <f t="shared" si="400"/>
        <v>0</v>
      </c>
      <c r="O1542" s="427">
        <f t="shared" si="401"/>
        <v>0</v>
      </c>
      <c r="P1542" s="245"/>
      <c r="Q1542" s="426"/>
      <c r="R1542" s="253"/>
      <c r="S1542" s="432">
        <f t="shared" si="402"/>
        <v>0</v>
      </c>
      <c r="T1542" s="316">
        <f t="shared" si="403"/>
        <v>0</v>
      </c>
      <c r="U1542" s="253"/>
      <c r="V1542" s="253"/>
      <c r="W1542" s="254"/>
      <c r="X1542" s="314">
        <f t="shared" si="397"/>
        <v>0</v>
      </c>
    </row>
    <row r="1543" spans="2:24" ht="18.75">
      <c r="B1543" s="799">
        <v>4300</v>
      </c>
      <c r="C1543" s="955" t="s">
        <v>1740</v>
      </c>
      <c r="D1543" s="955"/>
      <c r="E1543" s="800"/>
      <c r="F1543" s="801">
        <f>SUM(F1544:F1546)</f>
        <v>0</v>
      </c>
      <c r="G1543" s="802">
        <f>SUM(G1544:G1546)</f>
        <v>0</v>
      </c>
      <c r="H1543" s="802">
        <f>SUM(H1544:H1546)</f>
        <v>0</v>
      </c>
      <c r="I1543" s="802">
        <f>SUM(I1544:I1546)</f>
        <v>0</v>
      </c>
      <c r="J1543" s="244" t="str">
        <f t="shared" si="396"/>
        <v/>
      </c>
      <c r="K1543" s="245"/>
      <c r="L1543" s="317">
        <f>SUM(L1544:L1546)</f>
        <v>0</v>
      </c>
      <c r="M1543" s="318">
        <f>SUM(M1544:M1546)</f>
        <v>0</v>
      </c>
      <c r="N1543" s="428">
        <f>SUM(N1544:N1546)</f>
        <v>0</v>
      </c>
      <c r="O1543" s="429">
        <f>SUM(O1544:O1546)</f>
        <v>0</v>
      </c>
      <c r="P1543" s="245"/>
      <c r="Q1543" s="317">
        <f t="shared" ref="Q1543:W1543" si="404">SUM(Q1544:Q1546)</f>
        <v>0</v>
      </c>
      <c r="R1543" s="318">
        <f t="shared" si="404"/>
        <v>0</v>
      </c>
      <c r="S1543" s="318">
        <f t="shared" si="404"/>
        <v>0</v>
      </c>
      <c r="T1543" s="318">
        <f t="shared" si="404"/>
        <v>0</v>
      </c>
      <c r="U1543" s="318">
        <f t="shared" si="404"/>
        <v>0</v>
      </c>
      <c r="V1543" s="318">
        <f t="shared" si="404"/>
        <v>0</v>
      </c>
      <c r="W1543" s="429">
        <f t="shared" si="404"/>
        <v>0</v>
      </c>
      <c r="X1543" s="314">
        <f t="shared" si="397"/>
        <v>0</v>
      </c>
    </row>
    <row r="1544" spans="2:24" ht="18.75">
      <c r="B1544" s="173"/>
      <c r="C1544" s="144">
        <v>4301</v>
      </c>
      <c r="D1544" s="163" t="s">
        <v>266</v>
      </c>
      <c r="E1544" s="817"/>
      <c r="F1544" s="452"/>
      <c r="G1544" s="246"/>
      <c r="H1544" s="246"/>
      <c r="I1544" s="480">
        <f t="shared" ref="I1544:I1549" si="405">F1544+G1544+H1544</f>
        <v>0</v>
      </c>
      <c r="J1544" s="244" t="str">
        <f t="shared" si="396"/>
        <v/>
      </c>
      <c r="K1544" s="245"/>
      <c r="L1544" s="426"/>
      <c r="M1544" s="253"/>
      <c r="N1544" s="316">
        <f t="shared" ref="N1544:N1549" si="406">I1544</f>
        <v>0</v>
      </c>
      <c r="O1544" s="427">
        <f t="shared" ref="O1544:O1549" si="407">L1544+M1544-N1544</f>
        <v>0</v>
      </c>
      <c r="P1544" s="245"/>
      <c r="Q1544" s="426"/>
      <c r="R1544" s="253"/>
      <c r="S1544" s="432">
        <f t="shared" ref="S1544:S1549" si="408">+IF(+(L1544+M1544)&gt;=I1544,+M1544,+(+I1544-L1544))</f>
        <v>0</v>
      </c>
      <c r="T1544" s="316">
        <f t="shared" ref="T1544:T1549" si="409">Q1544+R1544-S1544</f>
        <v>0</v>
      </c>
      <c r="U1544" s="253"/>
      <c r="V1544" s="253"/>
      <c r="W1544" s="254"/>
      <c r="X1544" s="314">
        <f t="shared" si="397"/>
        <v>0</v>
      </c>
    </row>
    <row r="1545" spans="2:24" ht="18.75">
      <c r="B1545" s="173"/>
      <c r="C1545" s="137">
        <v>4302</v>
      </c>
      <c r="D1545" s="139" t="s">
        <v>1100</v>
      </c>
      <c r="E1545" s="817"/>
      <c r="F1545" s="452"/>
      <c r="G1545" s="246"/>
      <c r="H1545" s="246"/>
      <c r="I1545" s="480">
        <f t="shared" si="405"/>
        <v>0</v>
      </c>
      <c r="J1545" s="244" t="str">
        <f t="shared" si="396"/>
        <v/>
      </c>
      <c r="K1545" s="245"/>
      <c r="L1545" s="426"/>
      <c r="M1545" s="253"/>
      <c r="N1545" s="316">
        <f t="shared" si="406"/>
        <v>0</v>
      </c>
      <c r="O1545" s="427">
        <f t="shared" si="407"/>
        <v>0</v>
      </c>
      <c r="P1545" s="245"/>
      <c r="Q1545" s="426"/>
      <c r="R1545" s="253"/>
      <c r="S1545" s="432">
        <f t="shared" si="408"/>
        <v>0</v>
      </c>
      <c r="T1545" s="316">
        <f t="shared" si="409"/>
        <v>0</v>
      </c>
      <c r="U1545" s="253"/>
      <c r="V1545" s="253"/>
      <c r="W1545" s="254"/>
      <c r="X1545" s="314">
        <f t="shared" si="397"/>
        <v>0</v>
      </c>
    </row>
    <row r="1546" spans="2:24" ht="18.75">
      <c r="B1546" s="173"/>
      <c r="C1546" s="142">
        <v>4309</v>
      </c>
      <c r="D1546" s="148" t="s">
        <v>268</v>
      </c>
      <c r="E1546" s="817"/>
      <c r="F1546" s="452"/>
      <c r="G1546" s="246"/>
      <c r="H1546" s="246"/>
      <c r="I1546" s="480">
        <f t="shared" si="405"/>
        <v>0</v>
      </c>
      <c r="J1546" s="244" t="str">
        <f t="shared" si="396"/>
        <v/>
      </c>
      <c r="K1546" s="245"/>
      <c r="L1546" s="426"/>
      <c r="M1546" s="253"/>
      <c r="N1546" s="316">
        <f t="shared" si="406"/>
        <v>0</v>
      </c>
      <c r="O1546" s="427">
        <f t="shared" si="407"/>
        <v>0</v>
      </c>
      <c r="P1546" s="245"/>
      <c r="Q1546" s="426"/>
      <c r="R1546" s="253"/>
      <c r="S1546" s="432">
        <f t="shared" si="408"/>
        <v>0</v>
      </c>
      <c r="T1546" s="316">
        <f t="shared" si="409"/>
        <v>0</v>
      </c>
      <c r="U1546" s="253"/>
      <c r="V1546" s="253"/>
      <c r="W1546" s="254"/>
      <c r="X1546" s="314">
        <f t="shared" si="397"/>
        <v>0</v>
      </c>
    </row>
    <row r="1547" spans="2:24" ht="18.75">
      <c r="B1547" s="799">
        <v>4400</v>
      </c>
      <c r="C1547" s="957" t="s">
        <v>1741</v>
      </c>
      <c r="D1547" s="957"/>
      <c r="E1547" s="800"/>
      <c r="F1547" s="803"/>
      <c r="G1547" s="804"/>
      <c r="H1547" s="804"/>
      <c r="I1547" s="805">
        <f t="shared" si="405"/>
        <v>0</v>
      </c>
      <c r="J1547" s="244" t="str">
        <f t="shared" si="396"/>
        <v/>
      </c>
      <c r="K1547" s="245"/>
      <c r="L1547" s="431"/>
      <c r="M1547" s="255"/>
      <c r="N1547" s="318">
        <f t="shared" si="406"/>
        <v>0</v>
      </c>
      <c r="O1547" s="427">
        <f t="shared" si="407"/>
        <v>0</v>
      </c>
      <c r="P1547" s="245"/>
      <c r="Q1547" s="431"/>
      <c r="R1547" s="255"/>
      <c r="S1547" s="432">
        <f t="shared" si="408"/>
        <v>0</v>
      </c>
      <c r="T1547" s="316">
        <f t="shared" si="409"/>
        <v>0</v>
      </c>
      <c r="U1547" s="255"/>
      <c r="V1547" s="255"/>
      <c r="W1547" s="254"/>
      <c r="X1547" s="314">
        <f t="shared" si="397"/>
        <v>0</v>
      </c>
    </row>
    <row r="1548" spans="2:24" ht="18.75">
      <c r="B1548" s="799">
        <v>4500</v>
      </c>
      <c r="C1548" s="979" t="s">
        <v>1742</v>
      </c>
      <c r="D1548" s="979"/>
      <c r="E1548" s="800"/>
      <c r="F1548" s="803"/>
      <c r="G1548" s="804"/>
      <c r="H1548" s="804"/>
      <c r="I1548" s="805">
        <f t="shared" si="405"/>
        <v>0</v>
      </c>
      <c r="J1548" s="244" t="str">
        <f t="shared" si="396"/>
        <v/>
      </c>
      <c r="K1548" s="245"/>
      <c r="L1548" s="431"/>
      <c r="M1548" s="255"/>
      <c r="N1548" s="318">
        <f t="shared" si="406"/>
        <v>0</v>
      </c>
      <c r="O1548" s="427">
        <f t="shared" si="407"/>
        <v>0</v>
      </c>
      <c r="P1548" s="245"/>
      <c r="Q1548" s="431"/>
      <c r="R1548" s="255"/>
      <c r="S1548" s="432">
        <f t="shared" si="408"/>
        <v>0</v>
      </c>
      <c r="T1548" s="316">
        <f t="shared" si="409"/>
        <v>0</v>
      </c>
      <c r="U1548" s="255"/>
      <c r="V1548" s="255"/>
      <c r="W1548" s="254"/>
      <c r="X1548" s="314">
        <f t="shared" si="397"/>
        <v>0</v>
      </c>
    </row>
    <row r="1549" spans="2:24" ht="18.75">
      <c r="B1549" s="799">
        <v>4600</v>
      </c>
      <c r="C1549" s="974" t="s">
        <v>269</v>
      </c>
      <c r="D1549" s="980"/>
      <c r="E1549" s="800"/>
      <c r="F1549" s="803"/>
      <c r="G1549" s="804"/>
      <c r="H1549" s="804"/>
      <c r="I1549" s="805">
        <f t="shared" si="405"/>
        <v>0</v>
      </c>
      <c r="J1549" s="244" t="str">
        <f t="shared" si="396"/>
        <v/>
      </c>
      <c r="K1549" s="245"/>
      <c r="L1549" s="431"/>
      <c r="M1549" s="255"/>
      <c r="N1549" s="318">
        <f t="shared" si="406"/>
        <v>0</v>
      </c>
      <c r="O1549" s="427">
        <f t="shared" si="407"/>
        <v>0</v>
      </c>
      <c r="P1549" s="245"/>
      <c r="Q1549" s="431"/>
      <c r="R1549" s="255"/>
      <c r="S1549" s="432">
        <f t="shared" si="408"/>
        <v>0</v>
      </c>
      <c r="T1549" s="316">
        <f t="shared" si="409"/>
        <v>0</v>
      </c>
      <c r="U1549" s="255"/>
      <c r="V1549" s="255"/>
      <c r="W1549" s="254"/>
      <c r="X1549" s="314">
        <f t="shared" si="397"/>
        <v>0</v>
      </c>
    </row>
    <row r="1550" spans="2:24" ht="18.75">
      <c r="B1550" s="799">
        <v>4900</v>
      </c>
      <c r="C1550" s="965" t="s">
        <v>300</v>
      </c>
      <c r="D1550" s="965"/>
      <c r="E1550" s="800"/>
      <c r="F1550" s="801">
        <f>+F1551+F1552</f>
        <v>0</v>
      </c>
      <c r="G1550" s="802">
        <f>+G1551+G1552</f>
        <v>0</v>
      </c>
      <c r="H1550" s="802">
        <f>+H1551+H1552</f>
        <v>0</v>
      </c>
      <c r="I1550" s="802">
        <f>+I1551+I1552</f>
        <v>0</v>
      </c>
      <c r="J1550" s="244" t="str">
        <f t="shared" si="396"/>
        <v/>
      </c>
      <c r="K1550" s="245"/>
      <c r="L1550" s="777"/>
      <c r="M1550" s="778"/>
      <c r="N1550" s="778"/>
      <c r="O1550" s="825"/>
      <c r="P1550" s="245"/>
      <c r="Q1550" s="777"/>
      <c r="R1550" s="778"/>
      <c r="S1550" s="778"/>
      <c r="T1550" s="778"/>
      <c r="U1550" s="778"/>
      <c r="V1550" s="778"/>
      <c r="W1550" s="825"/>
      <c r="X1550" s="314">
        <f t="shared" si="397"/>
        <v>0</v>
      </c>
    </row>
    <row r="1551" spans="2:24" ht="18.75">
      <c r="B1551" s="173"/>
      <c r="C1551" s="144">
        <v>4901</v>
      </c>
      <c r="D1551" s="174" t="s">
        <v>301</v>
      </c>
      <c r="E1551" s="817"/>
      <c r="F1551" s="452"/>
      <c r="G1551" s="246"/>
      <c r="H1551" s="246"/>
      <c r="I1551" s="480">
        <f>F1551+G1551+H1551</f>
        <v>0</v>
      </c>
      <c r="J1551" s="244" t="str">
        <f t="shared" si="396"/>
        <v/>
      </c>
      <c r="K1551" s="245"/>
      <c r="L1551" s="775"/>
      <c r="M1551" s="779"/>
      <c r="N1551" s="779"/>
      <c r="O1551" s="824"/>
      <c r="P1551" s="245"/>
      <c r="Q1551" s="775"/>
      <c r="R1551" s="779"/>
      <c r="S1551" s="779"/>
      <c r="T1551" s="779"/>
      <c r="U1551" s="779"/>
      <c r="V1551" s="779"/>
      <c r="W1551" s="824"/>
      <c r="X1551" s="314">
        <f t="shared" si="397"/>
        <v>0</v>
      </c>
    </row>
    <row r="1552" spans="2:24" ht="18.75">
      <c r="B1552" s="173"/>
      <c r="C1552" s="142">
        <v>4902</v>
      </c>
      <c r="D1552" s="148" t="s">
        <v>302</v>
      </c>
      <c r="E1552" s="817"/>
      <c r="F1552" s="452"/>
      <c r="G1552" s="246"/>
      <c r="H1552" s="246"/>
      <c r="I1552" s="480">
        <f>F1552+G1552+H1552</f>
        <v>0</v>
      </c>
      <c r="J1552" s="244" t="str">
        <f t="shared" si="396"/>
        <v/>
      </c>
      <c r="K1552" s="245"/>
      <c r="L1552" s="775"/>
      <c r="M1552" s="779"/>
      <c r="N1552" s="779"/>
      <c r="O1552" s="824"/>
      <c r="P1552" s="245"/>
      <c r="Q1552" s="775"/>
      <c r="R1552" s="779"/>
      <c r="S1552" s="779"/>
      <c r="T1552" s="779"/>
      <c r="U1552" s="779"/>
      <c r="V1552" s="779"/>
      <c r="W1552" s="824"/>
      <c r="X1552" s="314">
        <f t="shared" si="397"/>
        <v>0</v>
      </c>
    </row>
    <row r="1553" spans="2:24" ht="18.75">
      <c r="B1553" s="806">
        <v>5100</v>
      </c>
      <c r="C1553" s="962" t="s">
        <v>270</v>
      </c>
      <c r="D1553" s="962"/>
      <c r="E1553" s="807"/>
      <c r="F1553" s="808"/>
      <c r="G1553" s="809"/>
      <c r="H1553" s="809"/>
      <c r="I1553" s="805">
        <f>F1553+G1553+H1553</f>
        <v>0</v>
      </c>
      <c r="J1553" s="244" t="str">
        <f t="shared" si="396"/>
        <v/>
      </c>
      <c r="K1553" s="245"/>
      <c r="L1553" s="433"/>
      <c r="M1553" s="434"/>
      <c r="N1553" s="328">
        <f>I1553</f>
        <v>0</v>
      </c>
      <c r="O1553" s="427">
        <f>L1553+M1553-N1553</f>
        <v>0</v>
      </c>
      <c r="P1553" s="245"/>
      <c r="Q1553" s="433"/>
      <c r="R1553" s="434"/>
      <c r="S1553" s="432">
        <f>+IF(+(L1553+M1553)&gt;=I1553,+M1553,+(+I1553-L1553))</f>
        <v>0</v>
      </c>
      <c r="T1553" s="316">
        <f>Q1553+R1553-S1553</f>
        <v>0</v>
      </c>
      <c r="U1553" s="434"/>
      <c r="V1553" s="434"/>
      <c r="W1553" s="254"/>
      <c r="X1553" s="314">
        <f t="shared" si="397"/>
        <v>0</v>
      </c>
    </row>
    <row r="1554" spans="2:24" ht="18.75">
      <c r="B1554" s="806">
        <v>5200</v>
      </c>
      <c r="C1554" s="977" t="s">
        <v>271</v>
      </c>
      <c r="D1554" s="977"/>
      <c r="E1554" s="807"/>
      <c r="F1554" s="810">
        <f>SUM(F1555:F1561)</f>
        <v>0</v>
      </c>
      <c r="G1554" s="811">
        <f>SUM(G1555:G1561)</f>
        <v>0</v>
      </c>
      <c r="H1554" s="811">
        <f>SUM(H1555:H1561)</f>
        <v>0</v>
      </c>
      <c r="I1554" s="811">
        <f>SUM(I1555:I1561)</f>
        <v>0</v>
      </c>
      <c r="J1554" s="244" t="str">
        <f t="shared" si="396"/>
        <v/>
      </c>
      <c r="K1554" s="245"/>
      <c r="L1554" s="327">
        <f>SUM(L1555:L1561)</f>
        <v>0</v>
      </c>
      <c r="M1554" s="328">
        <f>SUM(M1555:M1561)</f>
        <v>0</v>
      </c>
      <c r="N1554" s="435">
        <f>SUM(N1555:N1561)</f>
        <v>0</v>
      </c>
      <c r="O1554" s="436">
        <f>SUM(O1555:O1561)</f>
        <v>0</v>
      </c>
      <c r="P1554" s="245"/>
      <c r="Q1554" s="327">
        <f t="shared" ref="Q1554:W1554" si="410">SUM(Q1555:Q1561)</f>
        <v>0</v>
      </c>
      <c r="R1554" s="328">
        <f t="shared" si="410"/>
        <v>0</v>
      </c>
      <c r="S1554" s="328">
        <f t="shared" si="410"/>
        <v>0</v>
      </c>
      <c r="T1554" s="328">
        <f t="shared" si="410"/>
        <v>0</v>
      </c>
      <c r="U1554" s="328">
        <f t="shared" si="410"/>
        <v>0</v>
      </c>
      <c r="V1554" s="328">
        <f t="shared" si="410"/>
        <v>0</v>
      </c>
      <c r="W1554" s="436">
        <f t="shared" si="410"/>
        <v>0</v>
      </c>
      <c r="X1554" s="314">
        <f t="shared" si="397"/>
        <v>0</v>
      </c>
    </row>
    <row r="1555" spans="2:24" ht="18.75">
      <c r="B1555" s="175"/>
      <c r="C1555" s="176">
        <v>5201</v>
      </c>
      <c r="D1555" s="177" t="s">
        <v>272</v>
      </c>
      <c r="E1555" s="818"/>
      <c r="F1555" s="477"/>
      <c r="G1555" s="437"/>
      <c r="H1555" s="437"/>
      <c r="I1555" s="480">
        <f t="shared" ref="I1555:I1561" si="411">F1555+G1555+H1555</f>
        <v>0</v>
      </c>
      <c r="J1555" s="244" t="str">
        <f t="shared" si="396"/>
        <v/>
      </c>
      <c r="K1555" s="245"/>
      <c r="L1555" s="438"/>
      <c r="M1555" s="439"/>
      <c r="N1555" s="331">
        <f t="shared" ref="N1555:N1561" si="412">I1555</f>
        <v>0</v>
      </c>
      <c r="O1555" s="427">
        <f t="shared" ref="O1555:O1561" si="413">L1555+M1555-N1555</f>
        <v>0</v>
      </c>
      <c r="P1555" s="245"/>
      <c r="Q1555" s="438"/>
      <c r="R1555" s="439"/>
      <c r="S1555" s="432">
        <f t="shared" ref="S1555:S1561" si="414">+IF(+(L1555+M1555)&gt;=I1555,+M1555,+(+I1555-L1555))</f>
        <v>0</v>
      </c>
      <c r="T1555" s="316">
        <f t="shared" ref="T1555:T1561" si="415">Q1555+R1555-S1555</f>
        <v>0</v>
      </c>
      <c r="U1555" s="439"/>
      <c r="V1555" s="439"/>
      <c r="W1555" s="254"/>
      <c r="X1555" s="314">
        <f t="shared" si="397"/>
        <v>0</v>
      </c>
    </row>
    <row r="1556" spans="2:24" ht="18.75">
      <c r="B1556" s="175"/>
      <c r="C1556" s="178">
        <v>5202</v>
      </c>
      <c r="D1556" s="179" t="s">
        <v>273</v>
      </c>
      <c r="E1556" s="818"/>
      <c r="F1556" s="477"/>
      <c r="G1556" s="437"/>
      <c r="H1556" s="437"/>
      <c r="I1556" s="480">
        <f t="shared" si="411"/>
        <v>0</v>
      </c>
      <c r="J1556" s="244" t="str">
        <f t="shared" si="396"/>
        <v/>
      </c>
      <c r="K1556" s="245"/>
      <c r="L1556" s="438"/>
      <c r="M1556" s="439"/>
      <c r="N1556" s="331">
        <f t="shared" si="412"/>
        <v>0</v>
      </c>
      <c r="O1556" s="427">
        <f t="shared" si="413"/>
        <v>0</v>
      </c>
      <c r="P1556" s="245"/>
      <c r="Q1556" s="438"/>
      <c r="R1556" s="439"/>
      <c r="S1556" s="432">
        <f t="shared" si="414"/>
        <v>0</v>
      </c>
      <c r="T1556" s="316">
        <f t="shared" si="415"/>
        <v>0</v>
      </c>
      <c r="U1556" s="439"/>
      <c r="V1556" s="439"/>
      <c r="W1556" s="254"/>
      <c r="X1556" s="314">
        <f t="shared" si="397"/>
        <v>0</v>
      </c>
    </row>
    <row r="1557" spans="2:24" ht="18.75">
      <c r="B1557" s="175"/>
      <c r="C1557" s="178">
        <v>5203</v>
      </c>
      <c r="D1557" s="179" t="s">
        <v>956</v>
      </c>
      <c r="E1557" s="818"/>
      <c r="F1557" s="477"/>
      <c r="G1557" s="437"/>
      <c r="H1557" s="437"/>
      <c r="I1557" s="480">
        <f t="shared" si="411"/>
        <v>0</v>
      </c>
      <c r="J1557" s="244" t="str">
        <f t="shared" si="396"/>
        <v/>
      </c>
      <c r="K1557" s="245"/>
      <c r="L1557" s="438"/>
      <c r="M1557" s="439"/>
      <c r="N1557" s="331">
        <f t="shared" si="412"/>
        <v>0</v>
      </c>
      <c r="O1557" s="427">
        <f t="shared" si="413"/>
        <v>0</v>
      </c>
      <c r="P1557" s="245"/>
      <c r="Q1557" s="438"/>
      <c r="R1557" s="439"/>
      <c r="S1557" s="432">
        <f t="shared" si="414"/>
        <v>0</v>
      </c>
      <c r="T1557" s="316">
        <f t="shared" si="415"/>
        <v>0</v>
      </c>
      <c r="U1557" s="439"/>
      <c r="V1557" s="439"/>
      <c r="W1557" s="254"/>
      <c r="X1557" s="314">
        <f t="shared" si="397"/>
        <v>0</v>
      </c>
    </row>
    <row r="1558" spans="2:24" ht="18.75">
      <c r="B1558" s="175"/>
      <c r="C1558" s="178">
        <v>5204</v>
      </c>
      <c r="D1558" s="179" t="s">
        <v>957</v>
      </c>
      <c r="E1558" s="818"/>
      <c r="F1558" s="477"/>
      <c r="G1558" s="437"/>
      <c r="H1558" s="437"/>
      <c r="I1558" s="480">
        <f t="shared" si="411"/>
        <v>0</v>
      </c>
      <c r="J1558" s="244" t="str">
        <f t="shared" si="396"/>
        <v/>
      </c>
      <c r="K1558" s="245"/>
      <c r="L1558" s="438"/>
      <c r="M1558" s="439"/>
      <c r="N1558" s="331">
        <f t="shared" si="412"/>
        <v>0</v>
      </c>
      <c r="O1558" s="427">
        <f t="shared" si="413"/>
        <v>0</v>
      </c>
      <c r="P1558" s="245"/>
      <c r="Q1558" s="438"/>
      <c r="R1558" s="439"/>
      <c r="S1558" s="432">
        <f t="shared" si="414"/>
        <v>0</v>
      </c>
      <c r="T1558" s="316">
        <f t="shared" si="415"/>
        <v>0</v>
      </c>
      <c r="U1558" s="439"/>
      <c r="V1558" s="439"/>
      <c r="W1558" s="254"/>
      <c r="X1558" s="314">
        <f t="shared" si="397"/>
        <v>0</v>
      </c>
    </row>
    <row r="1559" spans="2:24" ht="18.75">
      <c r="B1559" s="175"/>
      <c r="C1559" s="178">
        <v>5205</v>
      </c>
      <c r="D1559" s="179" t="s">
        <v>958</v>
      </c>
      <c r="E1559" s="818"/>
      <c r="F1559" s="477"/>
      <c r="G1559" s="437"/>
      <c r="H1559" s="437"/>
      <c r="I1559" s="480">
        <f t="shared" si="411"/>
        <v>0</v>
      </c>
      <c r="J1559" s="244" t="str">
        <f t="shared" si="396"/>
        <v/>
      </c>
      <c r="K1559" s="245"/>
      <c r="L1559" s="438"/>
      <c r="M1559" s="439"/>
      <c r="N1559" s="331">
        <f t="shared" si="412"/>
        <v>0</v>
      </c>
      <c r="O1559" s="427">
        <f t="shared" si="413"/>
        <v>0</v>
      </c>
      <c r="P1559" s="245"/>
      <c r="Q1559" s="438"/>
      <c r="R1559" s="439"/>
      <c r="S1559" s="432">
        <f t="shared" si="414"/>
        <v>0</v>
      </c>
      <c r="T1559" s="316">
        <f t="shared" si="415"/>
        <v>0</v>
      </c>
      <c r="U1559" s="439"/>
      <c r="V1559" s="439"/>
      <c r="W1559" s="254"/>
      <c r="X1559" s="314">
        <f t="shared" si="397"/>
        <v>0</v>
      </c>
    </row>
    <row r="1560" spans="2:24" ht="18.75">
      <c r="B1560" s="175"/>
      <c r="C1560" s="178">
        <v>5206</v>
      </c>
      <c r="D1560" s="179" t="s">
        <v>959</v>
      </c>
      <c r="E1560" s="818"/>
      <c r="F1560" s="477"/>
      <c r="G1560" s="437"/>
      <c r="H1560" s="437"/>
      <c r="I1560" s="480">
        <f t="shared" si="411"/>
        <v>0</v>
      </c>
      <c r="J1560" s="244" t="str">
        <f t="shared" ref="J1560:J1580" si="416">(IF($E1560&lt;&gt;0,$J$2,IF($I1560&lt;&gt;0,$J$2,"")))</f>
        <v/>
      </c>
      <c r="K1560" s="245"/>
      <c r="L1560" s="438"/>
      <c r="M1560" s="439"/>
      <c r="N1560" s="331">
        <f t="shared" si="412"/>
        <v>0</v>
      </c>
      <c r="O1560" s="427">
        <f t="shared" si="413"/>
        <v>0</v>
      </c>
      <c r="P1560" s="245"/>
      <c r="Q1560" s="438"/>
      <c r="R1560" s="439"/>
      <c r="S1560" s="432">
        <f t="shared" si="414"/>
        <v>0</v>
      </c>
      <c r="T1560" s="316">
        <f t="shared" si="415"/>
        <v>0</v>
      </c>
      <c r="U1560" s="439"/>
      <c r="V1560" s="439"/>
      <c r="W1560" s="254"/>
      <c r="X1560" s="314">
        <f t="shared" ref="X1560:X1591" si="417">T1560-U1560-V1560-W1560</f>
        <v>0</v>
      </c>
    </row>
    <row r="1561" spans="2:24" ht="18.75">
      <c r="B1561" s="175"/>
      <c r="C1561" s="180">
        <v>5219</v>
      </c>
      <c r="D1561" s="181" t="s">
        <v>960</v>
      </c>
      <c r="E1561" s="818"/>
      <c r="F1561" s="477"/>
      <c r="G1561" s="437"/>
      <c r="H1561" s="437"/>
      <c r="I1561" s="480">
        <f t="shared" si="411"/>
        <v>0</v>
      </c>
      <c r="J1561" s="244" t="str">
        <f t="shared" si="416"/>
        <v/>
      </c>
      <c r="K1561" s="245"/>
      <c r="L1561" s="438"/>
      <c r="M1561" s="439"/>
      <c r="N1561" s="331">
        <f t="shared" si="412"/>
        <v>0</v>
      </c>
      <c r="O1561" s="427">
        <f t="shared" si="413"/>
        <v>0</v>
      </c>
      <c r="P1561" s="245"/>
      <c r="Q1561" s="438"/>
      <c r="R1561" s="439"/>
      <c r="S1561" s="432">
        <f t="shared" si="414"/>
        <v>0</v>
      </c>
      <c r="T1561" s="316">
        <f t="shared" si="415"/>
        <v>0</v>
      </c>
      <c r="U1561" s="439"/>
      <c r="V1561" s="439"/>
      <c r="W1561" s="254"/>
      <c r="X1561" s="314">
        <f t="shared" si="417"/>
        <v>0</v>
      </c>
    </row>
    <row r="1562" spans="2:24" ht="18.75">
      <c r="B1562" s="806">
        <v>5300</v>
      </c>
      <c r="C1562" s="981" t="s">
        <v>961</v>
      </c>
      <c r="D1562" s="981"/>
      <c r="E1562" s="807"/>
      <c r="F1562" s="810">
        <f>SUM(F1563:F1564)</f>
        <v>0</v>
      </c>
      <c r="G1562" s="811">
        <f>SUM(G1563:G1564)</f>
        <v>0</v>
      </c>
      <c r="H1562" s="811">
        <f>SUM(H1563:H1564)</f>
        <v>0</v>
      </c>
      <c r="I1562" s="811">
        <f>SUM(I1563:I1564)</f>
        <v>0</v>
      </c>
      <c r="J1562" s="244" t="str">
        <f t="shared" si="416"/>
        <v/>
      </c>
      <c r="K1562" s="245"/>
      <c r="L1562" s="327">
        <f>SUM(L1563:L1564)</f>
        <v>0</v>
      </c>
      <c r="M1562" s="328">
        <f>SUM(M1563:M1564)</f>
        <v>0</v>
      </c>
      <c r="N1562" s="435">
        <f>SUM(N1563:N1564)</f>
        <v>0</v>
      </c>
      <c r="O1562" s="436">
        <f>SUM(O1563:O1564)</f>
        <v>0</v>
      </c>
      <c r="P1562" s="245"/>
      <c r="Q1562" s="327">
        <f t="shared" ref="Q1562:W1562" si="418">SUM(Q1563:Q1564)</f>
        <v>0</v>
      </c>
      <c r="R1562" s="328">
        <f t="shared" si="418"/>
        <v>0</v>
      </c>
      <c r="S1562" s="328">
        <f t="shared" si="418"/>
        <v>0</v>
      </c>
      <c r="T1562" s="328">
        <f t="shared" si="418"/>
        <v>0</v>
      </c>
      <c r="U1562" s="328">
        <f t="shared" si="418"/>
        <v>0</v>
      </c>
      <c r="V1562" s="328">
        <f t="shared" si="418"/>
        <v>0</v>
      </c>
      <c r="W1562" s="436">
        <f t="shared" si="418"/>
        <v>0</v>
      </c>
      <c r="X1562" s="314">
        <f t="shared" si="417"/>
        <v>0</v>
      </c>
    </row>
    <row r="1563" spans="2:24" ht="18.75">
      <c r="B1563" s="175"/>
      <c r="C1563" s="176">
        <v>5301</v>
      </c>
      <c r="D1563" s="177" t="s">
        <v>1480</v>
      </c>
      <c r="E1563" s="818"/>
      <c r="F1563" s="477"/>
      <c r="G1563" s="437"/>
      <c r="H1563" s="437"/>
      <c r="I1563" s="480">
        <f>F1563+G1563+H1563</f>
        <v>0</v>
      </c>
      <c r="J1563" s="244" t="str">
        <f t="shared" si="416"/>
        <v/>
      </c>
      <c r="K1563" s="245"/>
      <c r="L1563" s="438"/>
      <c r="M1563" s="439"/>
      <c r="N1563" s="331">
        <f>I1563</f>
        <v>0</v>
      </c>
      <c r="O1563" s="427">
        <f>L1563+M1563-N1563</f>
        <v>0</v>
      </c>
      <c r="P1563" s="245"/>
      <c r="Q1563" s="438"/>
      <c r="R1563" s="439"/>
      <c r="S1563" s="432">
        <f>+IF(+(L1563+M1563)&gt;=I1563,+M1563,+(+I1563-L1563))</f>
        <v>0</v>
      </c>
      <c r="T1563" s="316">
        <f>Q1563+R1563-S1563</f>
        <v>0</v>
      </c>
      <c r="U1563" s="439"/>
      <c r="V1563" s="439"/>
      <c r="W1563" s="254"/>
      <c r="X1563" s="314">
        <f t="shared" si="417"/>
        <v>0</v>
      </c>
    </row>
    <row r="1564" spans="2:24" ht="18.75">
      <c r="B1564" s="175"/>
      <c r="C1564" s="180">
        <v>5309</v>
      </c>
      <c r="D1564" s="181" t="s">
        <v>962</v>
      </c>
      <c r="E1564" s="818"/>
      <c r="F1564" s="477"/>
      <c r="G1564" s="437"/>
      <c r="H1564" s="437"/>
      <c r="I1564" s="480">
        <f>F1564+G1564+H1564</f>
        <v>0</v>
      </c>
      <c r="J1564" s="244" t="str">
        <f t="shared" si="416"/>
        <v/>
      </c>
      <c r="K1564" s="245"/>
      <c r="L1564" s="438"/>
      <c r="M1564" s="439"/>
      <c r="N1564" s="331">
        <f>I1564</f>
        <v>0</v>
      </c>
      <c r="O1564" s="427">
        <f>L1564+M1564-N1564</f>
        <v>0</v>
      </c>
      <c r="P1564" s="245"/>
      <c r="Q1564" s="438"/>
      <c r="R1564" s="439"/>
      <c r="S1564" s="432">
        <f>+IF(+(L1564+M1564)&gt;=I1564,+M1564,+(+I1564-L1564))</f>
        <v>0</v>
      </c>
      <c r="T1564" s="316">
        <f>Q1564+R1564-S1564</f>
        <v>0</v>
      </c>
      <c r="U1564" s="439"/>
      <c r="V1564" s="439"/>
      <c r="W1564" s="254"/>
      <c r="X1564" s="314">
        <f t="shared" si="417"/>
        <v>0</v>
      </c>
    </row>
    <row r="1565" spans="2:24" ht="18.75">
      <c r="B1565" s="806">
        <v>5400</v>
      </c>
      <c r="C1565" s="962" t="s">
        <v>1049</v>
      </c>
      <c r="D1565" s="962"/>
      <c r="E1565" s="807"/>
      <c r="F1565" s="808"/>
      <c r="G1565" s="809"/>
      <c r="H1565" s="809"/>
      <c r="I1565" s="805">
        <f>F1565+G1565+H1565</f>
        <v>0</v>
      </c>
      <c r="J1565" s="244" t="str">
        <f t="shared" si="416"/>
        <v/>
      </c>
      <c r="K1565" s="245"/>
      <c r="L1565" s="433"/>
      <c r="M1565" s="434"/>
      <c r="N1565" s="328">
        <f>I1565</f>
        <v>0</v>
      </c>
      <c r="O1565" s="427">
        <f>L1565+M1565-N1565</f>
        <v>0</v>
      </c>
      <c r="P1565" s="245"/>
      <c r="Q1565" s="433"/>
      <c r="R1565" s="434"/>
      <c r="S1565" s="432">
        <f>+IF(+(L1565+M1565)&gt;=I1565,+M1565,+(+I1565-L1565))</f>
        <v>0</v>
      </c>
      <c r="T1565" s="316">
        <f>Q1565+R1565-S1565</f>
        <v>0</v>
      </c>
      <c r="U1565" s="434"/>
      <c r="V1565" s="434"/>
      <c r="W1565" s="254"/>
      <c r="X1565" s="314">
        <f t="shared" si="417"/>
        <v>0</v>
      </c>
    </row>
    <row r="1566" spans="2:24" ht="18.75">
      <c r="B1566" s="799">
        <v>5500</v>
      </c>
      <c r="C1566" s="965" t="s">
        <v>1050</v>
      </c>
      <c r="D1566" s="965"/>
      <c r="E1566" s="800"/>
      <c r="F1566" s="801">
        <f>SUM(F1567:F1570)</f>
        <v>0</v>
      </c>
      <c r="G1566" s="802">
        <f>SUM(G1567:G1570)</f>
        <v>0</v>
      </c>
      <c r="H1566" s="802">
        <f>SUM(H1567:H1570)</f>
        <v>0</v>
      </c>
      <c r="I1566" s="802">
        <f>SUM(I1567:I1570)</f>
        <v>0</v>
      </c>
      <c r="J1566" s="244" t="str">
        <f t="shared" si="416"/>
        <v/>
      </c>
      <c r="K1566" s="245"/>
      <c r="L1566" s="317">
        <f>SUM(L1567:L1570)</f>
        <v>0</v>
      </c>
      <c r="M1566" s="318">
        <f>SUM(M1567:M1570)</f>
        <v>0</v>
      </c>
      <c r="N1566" s="428">
        <f>SUM(N1567:N1570)</f>
        <v>0</v>
      </c>
      <c r="O1566" s="429">
        <f>SUM(O1567:O1570)</f>
        <v>0</v>
      </c>
      <c r="P1566" s="245"/>
      <c r="Q1566" s="317">
        <f t="shared" ref="Q1566:W1566" si="419">SUM(Q1567:Q1570)</f>
        <v>0</v>
      </c>
      <c r="R1566" s="318">
        <f t="shared" si="419"/>
        <v>0</v>
      </c>
      <c r="S1566" s="318">
        <f t="shared" si="419"/>
        <v>0</v>
      </c>
      <c r="T1566" s="318">
        <f t="shared" si="419"/>
        <v>0</v>
      </c>
      <c r="U1566" s="318">
        <f t="shared" si="419"/>
        <v>0</v>
      </c>
      <c r="V1566" s="318">
        <f t="shared" si="419"/>
        <v>0</v>
      </c>
      <c r="W1566" s="429">
        <f t="shared" si="419"/>
        <v>0</v>
      </c>
      <c r="X1566" s="314">
        <f t="shared" si="417"/>
        <v>0</v>
      </c>
    </row>
    <row r="1567" spans="2:24" ht="18.75">
      <c r="B1567" s="173"/>
      <c r="C1567" s="144">
        <v>5501</v>
      </c>
      <c r="D1567" s="163" t="s">
        <v>1051</v>
      </c>
      <c r="E1567" s="817"/>
      <c r="F1567" s="452"/>
      <c r="G1567" s="246"/>
      <c r="H1567" s="246"/>
      <c r="I1567" s="480">
        <f>F1567+G1567+H1567</f>
        <v>0</v>
      </c>
      <c r="J1567" s="244" t="str">
        <f t="shared" si="416"/>
        <v/>
      </c>
      <c r="K1567" s="245"/>
      <c r="L1567" s="426"/>
      <c r="M1567" s="253"/>
      <c r="N1567" s="316">
        <f>I1567</f>
        <v>0</v>
      </c>
      <c r="O1567" s="427">
        <f>L1567+M1567-N1567</f>
        <v>0</v>
      </c>
      <c r="P1567" s="245"/>
      <c r="Q1567" s="426"/>
      <c r="R1567" s="253"/>
      <c r="S1567" s="432">
        <f>+IF(+(L1567+M1567)&gt;=I1567,+M1567,+(+I1567-L1567))</f>
        <v>0</v>
      </c>
      <c r="T1567" s="316">
        <f>Q1567+R1567-S1567</f>
        <v>0</v>
      </c>
      <c r="U1567" s="253"/>
      <c r="V1567" s="253"/>
      <c r="W1567" s="254"/>
      <c r="X1567" s="314">
        <f t="shared" si="417"/>
        <v>0</v>
      </c>
    </row>
    <row r="1568" spans="2:24" ht="18.75">
      <c r="B1568" s="173"/>
      <c r="C1568" s="137">
        <v>5502</v>
      </c>
      <c r="D1568" s="145" t="s">
        <v>1052</v>
      </c>
      <c r="E1568" s="817"/>
      <c r="F1568" s="452"/>
      <c r="G1568" s="246"/>
      <c r="H1568" s="246"/>
      <c r="I1568" s="480">
        <f>F1568+G1568+H1568</f>
        <v>0</v>
      </c>
      <c r="J1568" s="244" t="str">
        <f t="shared" si="416"/>
        <v/>
      </c>
      <c r="K1568" s="245"/>
      <c r="L1568" s="426"/>
      <c r="M1568" s="253"/>
      <c r="N1568" s="316">
        <f>I1568</f>
        <v>0</v>
      </c>
      <c r="O1568" s="427">
        <f>L1568+M1568-N1568</f>
        <v>0</v>
      </c>
      <c r="P1568" s="245"/>
      <c r="Q1568" s="426"/>
      <c r="R1568" s="253"/>
      <c r="S1568" s="432">
        <f>+IF(+(L1568+M1568)&gt;=I1568,+M1568,+(+I1568-L1568))</f>
        <v>0</v>
      </c>
      <c r="T1568" s="316">
        <f>Q1568+R1568-S1568</f>
        <v>0</v>
      </c>
      <c r="U1568" s="253"/>
      <c r="V1568" s="253"/>
      <c r="W1568" s="254"/>
      <c r="X1568" s="314">
        <f t="shared" si="417"/>
        <v>0</v>
      </c>
    </row>
    <row r="1569" spans="2:24" ht="18.75">
      <c r="B1569" s="173"/>
      <c r="C1569" s="137">
        <v>5503</v>
      </c>
      <c r="D1569" s="139" t="s">
        <v>1053</v>
      </c>
      <c r="E1569" s="817"/>
      <c r="F1569" s="452"/>
      <c r="G1569" s="246"/>
      <c r="H1569" s="246"/>
      <c r="I1569" s="480">
        <f>F1569+G1569+H1569</f>
        <v>0</v>
      </c>
      <c r="J1569" s="244" t="str">
        <f t="shared" si="416"/>
        <v/>
      </c>
      <c r="K1569" s="245"/>
      <c r="L1569" s="426"/>
      <c r="M1569" s="253"/>
      <c r="N1569" s="316">
        <f>I1569</f>
        <v>0</v>
      </c>
      <c r="O1569" s="427">
        <f>L1569+M1569-N1569</f>
        <v>0</v>
      </c>
      <c r="P1569" s="245"/>
      <c r="Q1569" s="426"/>
      <c r="R1569" s="253"/>
      <c r="S1569" s="432">
        <f>+IF(+(L1569+M1569)&gt;=I1569,+M1569,+(+I1569-L1569))</f>
        <v>0</v>
      </c>
      <c r="T1569" s="316">
        <f>Q1569+R1569-S1569</f>
        <v>0</v>
      </c>
      <c r="U1569" s="253"/>
      <c r="V1569" s="253"/>
      <c r="W1569" s="254"/>
      <c r="X1569" s="314">
        <f t="shared" si="417"/>
        <v>0</v>
      </c>
    </row>
    <row r="1570" spans="2:24" ht="18.75">
      <c r="B1570" s="173"/>
      <c r="C1570" s="137">
        <v>5504</v>
      </c>
      <c r="D1570" s="145" t="s">
        <v>1054</v>
      </c>
      <c r="E1570" s="817"/>
      <c r="F1570" s="452"/>
      <c r="G1570" s="246"/>
      <c r="H1570" s="246"/>
      <c r="I1570" s="480">
        <f>F1570+G1570+H1570</f>
        <v>0</v>
      </c>
      <c r="J1570" s="244" t="str">
        <f t="shared" si="416"/>
        <v/>
      </c>
      <c r="K1570" s="245"/>
      <c r="L1570" s="426"/>
      <c r="M1570" s="253"/>
      <c r="N1570" s="316">
        <f>I1570</f>
        <v>0</v>
      </c>
      <c r="O1570" s="427">
        <f>L1570+M1570-N1570</f>
        <v>0</v>
      </c>
      <c r="P1570" s="245"/>
      <c r="Q1570" s="426"/>
      <c r="R1570" s="253"/>
      <c r="S1570" s="432">
        <f>+IF(+(L1570+M1570)&gt;=I1570,+M1570,+(+I1570-L1570))</f>
        <v>0</v>
      </c>
      <c r="T1570" s="316">
        <f>Q1570+R1570-S1570</f>
        <v>0</v>
      </c>
      <c r="U1570" s="253"/>
      <c r="V1570" s="253"/>
      <c r="W1570" s="254"/>
      <c r="X1570" s="314">
        <f t="shared" si="417"/>
        <v>0</v>
      </c>
    </row>
    <row r="1571" spans="2:24" ht="18.75">
      <c r="B1571" s="799">
        <v>5700</v>
      </c>
      <c r="C1571" s="963" t="s">
        <v>1055</v>
      </c>
      <c r="D1571" s="964"/>
      <c r="E1571" s="807"/>
      <c r="F1571" s="810">
        <f>SUM(F1572:F1574)</f>
        <v>0</v>
      </c>
      <c r="G1571" s="811">
        <f>SUM(G1572:G1574)</f>
        <v>0</v>
      </c>
      <c r="H1571" s="811">
        <f>SUM(H1572:H1574)</f>
        <v>0</v>
      </c>
      <c r="I1571" s="811">
        <f>SUM(I1572:I1574)</f>
        <v>0</v>
      </c>
      <c r="J1571" s="244" t="str">
        <f t="shared" si="416"/>
        <v/>
      </c>
      <c r="K1571" s="245"/>
      <c r="L1571" s="327">
        <f>SUM(L1572:L1574)</f>
        <v>0</v>
      </c>
      <c r="M1571" s="328">
        <f>SUM(M1572:M1574)</f>
        <v>0</v>
      </c>
      <c r="N1571" s="435">
        <f>SUM(N1572:N1573)</f>
        <v>0</v>
      </c>
      <c r="O1571" s="436">
        <f>SUM(O1572:O1574)</f>
        <v>0</v>
      </c>
      <c r="P1571" s="245"/>
      <c r="Q1571" s="327">
        <f>SUM(Q1572:Q1574)</f>
        <v>0</v>
      </c>
      <c r="R1571" s="328">
        <f>SUM(R1572:R1574)</f>
        <v>0</v>
      </c>
      <c r="S1571" s="328">
        <f>SUM(S1572:S1574)</f>
        <v>0</v>
      </c>
      <c r="T1571" s="328">
        <f>SUM(T1572:T1574)</f>
        <v>0</v>
      </c>
      <c r="U1571" s="328">
        <f>SUM(U1572:U1574)</f>
        <v>0</v>
      </c>
      <c r="V1571" s="328">
        <f>SUM(V1572:V1573)</f>
        <v>0</v>
      </c>
      <c r="W1571" s="436">
        <f>SUM(W1572:W1574)</f>
        <v>0</v>
      </c>
      <c r="X1571" s="314">
        <f t="shared" si="417"/>
        <v>0</v>
      </c>
    </row>
    <row r="1572" spans="2:24" ht="18.75">
      <c r="B1572" s="175"/>
      <c r="C1572" s="176">
        <v>5701</v>
      </c>
      <c r="D1572" s="177" t="s">
        <v>1056</v>
      </c>
      <c r="E1572" s="818"/>
      <c r="F1572" s="477"/>
      <c r="G1572" s="437"/>
      <c r="H1572" s="437"/>
      <c r="I1572" s="480">
        <f>F1572+G1572+H1572</f>
        <v>0</v>
      </c>
      <c r="J1572" s="244" t="str">
        <f t="shared" si="416"/>
        <v/>
      </c>
      <c r="K1572" s="245"/>
      <c r="L1572" s="438"/>
      <c r="M1572" s="439"/>
      <c r="N1572" s="331">
        <f>I1572</f>
        <v>0</v>
      </c>
      <c r="O1572" s="427">
        <f>L1572+M1572-N1572</f>
        <v>0</v>
      </c>
      <c r="P1572" s="245"/>
      <c r="Q1572" s="438"/>
      <c r="R1572" s="439"/>
      <c r="S1572" s="432">
        <f>+IF(+(L1572+M1572)&gt;=I1572,+M1572,+(+I1572-L1572))</f>
        <v>0</v>
      </c>
      <c r="T1572" s="316">
        <f>Q1572+R1572-S1572</f>
        <v>0</v>
      </c>
      <c r="U1572" s="439"/>
      <c r="V1572" s="439"/>
      <c r="W1572" s="254"/>
      <c r="X1572" s="314">
        <f t="shared" si="417"/>
        <v>0</v>
      </c>
    </row>
    <row r="1573" spans="2:24" ht="18.75">
      <c r="B1573" s="175"/>
      <c r="C1573" s="180">
        <v>5702</v>
      </c>
      <c r="D1573" s="181" t="s">
        <v>1057</v>
      </c>
      <c r="E1573" s="818"/>
      <c r="F1573" s="477"/>
      <c r="G1573" s="437"/>
      <c r="H1573" s="437"/>
      <c r="I1573" s="480">
        <f>F1573+G1573+H1573</f>
        <v>0</v>
      </c>
      <c r="J1573" s="244" t="str">
        <f t="shared" si="416"/>
        <v/>
      </c>
      <c r="K1573" s="245"/>
      <c r="L1573" s="438"/>
      <c r="M1573" s="439"/>
      <c r="N1573" s="331">
        <f>I1573</f>
        <v>0</v>
      </c>
      <c r="O1573" s="427">
        <f>L1573+M1573-N1573</f>
        <v>0</v>
      </c>
      <c r="P1573" s="245"/>
      <c r="Q1573" s="438"/>
      <c r="R1573" s="439"/>
      <c r="S1573" s="432">
        <f>+IF(+(L1573+M1573)&gt;=I1573,+M1573,+(+I1573-L1573))</f>
        <v>0</v>
      </c>
      <c r="T1573" s="316">
        <f>Q1573+R1573-S1573</f>
        <v>0</v>
      </c>
      <c r="U1573" s="439"/>
      <c r="V1573" s="439"/>
      <c r="W1573" s="254"/>
      <c r="X1573" s="314">
        <f t="shared" si="417"/>
        <v>0</v>
      </c>
    </row>
    <row r="1574" spans="2:24" ht="18.75">
      <c r="B1574" s="136"/>
      <c r="C1574" s="182">
        <v>4071</v>
      </c>
      <c r="D1574" s="467" t="s">
        <v>1058</v>
      </c>
      <c r="E1574" s="817"/>
      <c r="F1574" s="458"/>
      <c r="G1574" s="275"/>
      <c r="H1574" s="275"/>
      <c r="I1574" s="480">
        <f>F1574+G1574+H1574</f>
        <v>0</v>
      </c>
      <c r="J1574" s="244" t="str">
        <f t="shared" si="416"/>
        <v/>
      </c>
      <c r="K1574" s="245"/>
      <c r="L1574" s="826"/>
      <c r="M1574" s="779"/>
      <c r="N1574" s="779"/>
      <c r="O1574" s="827"/>
      <c r="P1574" s="245"/>
      <c r="Q1574" s="775"/>
      <c r="R1574" s="779"/>
      <c r="S1574" s="779"/>
      <c r="T1574" s="779"/>
      <c r="U1574" s="779"/>
      <c r="V1574" s="779"/>
      <c r="W1574" s="824"/>
      <c r="X1574" s="314">
        <f t="shared" si="417"/>
        <v>0</v>
      </c>
    </row>
    <row r="1575" spans="2:24">
      <c r="B1575" s="173"/>
      <c r="C1575" s="183"/>
      <c r="D1575" s="335"/>
      <c r="E1575" s="819"/>
      <c r="F1575" s="249"/>
      <c r="G1575" s="249"/>
      <c r="H1575" s="249"/>
      <c r="I1575" s="250"/>
      <c r="J1575" s="244" t="str">
        <f t="shared" si="416"/>
        <v/>
      </c>
      <c r="K1575" s="245"/>
      <c r="L1575" s="440"/>
      <c r="M1575" s="441"/>
      <c r="N1575" s="324"/>
      <c r="O1575" s="325"/>
      <c r="P1575" s="245"/>
      <c r="Q1575" s="440"/>
      <c r="R1575" s="441"/>
      <c r="S1575" s="324"/>
      <c r="T1575" s="324"/>
      <c r="U1575" s="441"/>
      <c r="V1575" s="324"/>
      <c r="W1575" s="325"/>
      <c r="X1575" s="325"/>
    </row>
    <row r="1576" spans="2:24" ht="18.75">
      <c r="B1576" s="812">
        <v>98</v>
      </c>
      <c r="C1576" s="976" t="s">
        <v>1059</v>
      </c>
      <c r="D1576" s="955"/>
      <c r="E1576" s="800"/>
      <c r="F1576" s="803"/>
      <c r="G1576" s="804"/>
      <c r="H1576" s="804"/>
      <c r="I1576" s="805">
        <f>F1576+G1576+H1576</f>
        <v>0</v>
      </c>
      <c r="J1576" s="244" t="str">
        <f t="shared" si="416"/>
        <v/>
      </c>
      <c r="K1576" s="245"/>
      <c r="L1576" s="431"/>
      <c r="M1576" s="255"/>
      <c r="N1576" s="318">
        <f>I1576</f>
        <v>0</v>
      </c>
      <c r="O1576" s="427">
        <f>L1576+M1576-N1576</f>
        <v>0</v>
      </c>
      <c r="P1576" s="245"/>
      <c r="Q1576" s="431"/>
      <c r="R1576" s="255"/>
      <c r="S1576" s="432">
        <f>+IF(+(L1576+M1576)&gt;=I1576,+M1576,+(+I1576-L1576))</f>
        <v>0</v>
      </c>
      <c r="T1576" s="316">
        <f>Q1576+R1576-S1576</f>
        <v>0</v>
      </c>
      <c r="U1576" s="255"/>
      <c r="V1576" s="255"/>
      <c r="W1576" s="254"/>
      <c r="X1576" s="314">
        <f>T1576-U1576-V1576-W1576</f>
        <v>0</v>
      </c>
    </row>
    <row r="1577" spans="2:24">
      <c r="B1577" s="184"/>
      <c r="C1577" s="336" t="s">
        <v>1060</v>
      </c>
      <c r="D1577" s="337"/>
      <c r="E1577" s="398"/>
      <c r="F1577" s="398"/>
      <c r="G1577" s="398"/>
      <c r="H1577" s="398"/>
      <c r="I1577" s="338"/>
      <c r="J1577" s="244" t="str">
        <f t="shared" si="416"/>
        <v/>
      </c>
      <c r="K1577" s="245"/>
      <c r="L1577" s="339"/>
      <c r="M1577" s="340"/>
      <c r="N1577" s="340"/>
      <c r="O1577" s="341"/>
      <c r="P1577" s="245"/>
      <c r="Q1577" s="339"/>
      <c r="R1577" s="340"/>
      <c r="S1577" s="340"/>
      <c r="T1577" s="340"/>
      <c r="U1577" s="340"/>
      <c r="V1577" s="340"/>
      <c r="W1577" s="341"/>
      <c r="X1577" s="341"/>
    </row>
    <row r="1578" spans="2:24">
      <c r="B1578" s="184"/>
      <c r="C1578" s="342" t="s">
        <v>1061</v>
      </c>
      <c r="D1578" s="335"/>
      <c r="E1578" s="386"/>
      <c r="F1578" s="386"/>
      <c r="G1578" s="386"/>
      <c r="H1578" s="386"/>
      <c r="I1578" s="308"/>
      <c r="J1578" s="244" t="str">
        <f t="shared" si="416"/>
        <v/>
      </c>
      <c r="K1578" s="245"/>
      <c r="L1578" s="343"/>
      <c r="M1578" s="344"/>
      <c r="N1578" s="344"/>
      <c r="O1578" s="345"/>
      <c r="P1578" s="245"/>
      <c r="Q1578" s="343"/>
      <c r="R1578" s="344"/>
      <c r="S1578" s="344"/>
      <c r="T1578" s="344"/>
      <c r="U1578" s="344"/>
      <c r="V1578" s="344"/>
      <c r="W1578" s="345"/>
      <c r="X1578" s="345"/>
    </row>
    <row r="1579" spans="2:24">
      <c r="B1579" s="185"/>
      <c r="C1579" s="346" t="s">
        <v>1743</v>
      </c>
      <c r="D1579" s="347"/>
      <c r="E1579" s="399"/>
      <c r="F1579" s="399"/>
      <c r="G1579" s="399"/>
      <c r="H1579" s="399"/>
      <c r="I1579" s="310"/>
      <c r="J1579" s="244" t="str">
        <f t="shared" si="416"/>
        <v/>
      </c>
      <c r="K1579" s="245"/>
      <c r="L1579" s="348"/>
      <c r="M1579" s="349"/>
      <c r="N1579" s="349"/>
      <c r="O1579" s="350"/>
      <c r="P1579" s="245"/>
      <c r="Q1579" s="348"/>
      <c r="R1579" s="349"/>
      <c r="S1579" s="349"/>
      <c r="T1579" s="349"/>
      <c r="U1579" s="349"/>
      <c r="V1579" s="349"/>
      <c r="W1579" s="350"/>
      <c r="X1579" s="350"/>
    </row>
    <row r="1580" spans="2:24" ht="18.75">
      <c r="B1580" s="719"/>
      <c r="C1580" s="720" t="s">
        <v>1281</v>
      </c>
      <c r="D1580" s="721" t="s">
        <v>1062</v>
      </c>
      <c r="E1580" s="813"/>
      <c r="F1580" s="813">
        <f>SUM(F1464,F1467,F1473,F1481,F1482,F1500,F1504,F1510,F1513,F1514,F1515,F1516,F1517,F1526,F1533,F1534,F1535,F1536,F1543,F1547,F1548,F1549,F1550,F1553,F1554,F1562,F1565,F1566,F1571)+F1576</f>
        <v>4440</v>
      </c>
      <c r="G1580" s="813">
        <f>SUM(G1464,G1467,G1473,G1481,G1482,G1500,G1504,G1510,G1513,G1514,G1515,G1516,G1517,G1526,G1533,G1534,G1535,G1536,G1543,G1547,G1548,G1549,G1550,G1553,G1554,G1562,G1565,G1566,G1571)+G1576</f>
        <v>0</v>
      </c>
      <c r="H1580" s="813">
        <f>SUM(H1464,H1467,H1473,H1481,H1482,H1500,H1504,H1510,H1513,H1514,H1515,H1516,H1517,H1526,H1533,H1534,H1535,H1536,H1543,H1547,H1548,H1549,H1550,H1553,H1554,H1562,H1565,H1566,H1571)+H1576</f>
        <v>0</v>
      </c>
      <c r="I1580" s="813">
        <f>SUM(I1464,I1467,I1473,I1481,I1482,I1500,I1504,I1510,I1513,I1514,I1515,I1516,I1517,I1526,I1533,I1534,I1535,I1536,I1543,I1547,I1548,I1549,I1550,I1553,I1554,I1562,I1565,I1566,I1571)+I1576</f>
        <v>4440</v>
      </c>
      <c r="J1580" s="244">
        <f t="shared" si="416"/>
        <v>1</v>
      </c>
      <c r="K1580" s="442" t="str">
        <f>LEFT(C1461,1)</f>
        <v>2</v>
      </c>
      <c r="L1580" s="277">
        <f>SUM(L1464,L1467,L1473,L1481,L1482,L1500,L1504,L1510,L1513,L1514,L1515,L1516,L1517,L1526,L1533,L1534,L1535,L1536,L1543,L1547,L1548,L1549,L1550,L1553,L1554,L1562,L1565,L1566,L1571)+L1576</f>
        <v>0</v>
      </c>
      <c r="M1580" s="277">
        <f>SUM(M1464,M1467,M1473,M1481,M1482,M1500,M1504,M1510,M1513,M1514,M1515,M1516,M1517,M1526,M1533,M1534,M1535,M1536,M1543,M1547,M1548,M1549,M1550,M1553,M1554,M1562,M1565,M1566,M1571)+M1576</f>
        <v>0</v>
      </c>
      <c r="N1580" s="277">
        <f>SUM(N1464,N1467,N1473,N1481,N1482,N1500,N1504,N1510,N1513,N1514,N1515,N1516,N1517,N1526,N1533,N1534,N1535,N1536,N1543,N1547,N1548,N1549,N1550,N1553,N1554,N1562,N1565,N1566,N1571)+N1576</f>
        <v>4440</v>
      </c>
      <c r="O1580" s="277">
        <f>SUM(O1464,O1467,O1473,O1481,O1482,O1500,O1504,O1510,O1513,O1514,O1515,O1516,O1517,O1526,O1533,O1534,O1535,O1536,O1543,O1547,O1548,O1549,O1550,O1553,O1554,O1562,O1565,O1566,O1571)+O1576</f>
        <v>-4440</v>
      </c>
      <c r="P1580" s="223"/>
      <c r="Q1580" s="277">
        <f t="shared" ref="Q1580:W1580" si="420">SUM(Q1464,Q1467,Q1473,Q1481,Q1482,Q1500,Q1504,Q1510,Q1513,Q1514,Q1515,Q1516,Q1517,Q1526,Q1533,Q1534,Q1535,Q1536,Q1543,Q1547,Q1548,Q1549,Q1550,Q1553,Q1554,Q1562,Q1565,Q1566,Q1571)+Q1576</f>
        <v>0</v>
      </c>
      <c r="R1580" s="277">
        <f t="shared" si="420"/>
        <v>0</v>
      </c>
      <c r="S1580" s="277">
        <f t="shared" si="420"/>
        <v>4440</v>
      </c>
      <c r="T1580" s="277">
        <f t="shared" si="420"/>
        <v>-4440</v>
      </c>
      <c r="U1580" s="277">
        <f t="shared" si="420"/>
        <v>0</v>
      </c>
      <c r="V1580" s="277">
        <f t="shared" si="420"/>
        <v>0</v>
      </c>
      <c r="W1580" s="277">
        <f t="shared" si="420"/>
        <v>0</v>
      </c>
      <c r="X1580" s="314">
        <f>T1580-U1580-V1580-W1580</f>
        <v>-4440</v>
      </c>
    </row>
    <row r="1581" spans="2:24">
      <c r="B1581" s="664" t="s">
        <v>32</v>
      </c>
      <c r="C1581" s="186"/>
      <c r="I1581" s="220"/>
      <c r="J1581" s="222">
        <f>J1580</f>
        <v>1</v>
      </c>
      <c r="P1581"/>
    </row>
    <row r="1582" spans="2:24">
      <c r="B1582" s="395"/>
      <c r="C1582" s="395"/>
      <c r="D1582" s="396"/>
      <c r="E1582" s="395"/>
      <c r="F1582" s="395"/>
      <c r="G1582" s="395"/>
      <c r="H1582" s="395"/>
      <c r="I1582" s="397"/>
      <c r="J1582" s="222">
        <f>J1580</f>
        <v>1</v>
      </c>
      <c r="L1582" s="395"/>
      <c r="M1582" s="395"/>
      <c r="N1582" s="397"/>
      <c r="O1582" s="397"/>
      <c r="P1582" s="397"/>
      <c r="Q1582" s="395"/>
      <c r="R1582" s="395"/>
      <c r="S1582" s="397"/>
      <c r="T1582" s="397"/>
      <c r="U1582" s="395"/>
      <c r="V1582" s="397"/>
      <c r="W1582" s="397"/>
      <c r="X1582" s="397"/>
    </row>
    <row r="1583" spans="2:24" ht="18.75">
      <c r="B1583" s="405"/>
      <c r="C1583" s="405"/>
      <c r="D1583" s="405"/>
      <c r="E1583" s="405"/>
      <c r="F1583" s="405"/>
      <c r="G1583" s="405"/>
      <c r="H1583" s="405"/>
      <c r="I1583" s="488"/>
      <c r="J1583" s="443">
        <f>(IF(E1580&lt;&gt;0,$G$2,IF(I1580&lt;&gt;0,$G$2,"")))</f>
        <v>0</v>
      </c>
    </row>
    <row r="1584" spans="2:24" ht="18.75">
      <c r="B1584" s="405"/>
      <c r="C1584" s="405"/>
      <c r="D1584" s="478"/>
      <c r="E1584" s="405"/>
      <c r="F1584" s="405"/>
      <c r="G1584" s="405"/>
      <c r="H1584" s="405"/>
      <c r="I1584" s="488"/>
      <c r="J1584" s="443" t="str">
        <f>(IF(E1581&lt;&gt;0,$G$2,IF(I1581&lt;&gt;0,$G$2,"")))</f>
        <v/>
      </c>
    </row>
    <row r="1585" spans="2:24">
      <c r="E1585" s="279"/>
      <c r="F1585" s="279"/>
      <c r="G1585" s="279"/>
      <c r="H1585" s="279"/>
      <c r="I1585" s="283"/>
      <c r="J1585" s="222">
        <f>(IF($E1719&lt;&gt;0,$J$2,IF($I1719&lt;&gt;0,$J$2,"")))</f>
        <v>1</v>
      </c>
      <c r="L1585" s="279"/>
      <c r="M1585" s="279"/>
      <c r="N1585" s="283"/>
      <c r="O1585" s="283"/>
      <c r="P1585" s="283"/>
      <c r="Q1585" s="279"/>
      <c r="R1585" s="279"/>
      <c r="S1585" s="283"/>
      <c r="T1585" s="283"/>
      <c r="U1585" s="279"/>
      <c r="V1585" s="283"/>
      <c r="W1585" s="283"/>
    </row>
    <row r="1586" spans="2:24">
      <c r="C1586" s="228"/>
      <c r="D1586" s="229"/>
      <c r="E1586" s="279"/>
      <c r="F1586" s="279"/>
      <c r="G1586" s="279"/>
      <c r="H1586" s="279"/>
      <c r="I1586" s="283"/>
      <c r="J1586" s="222">
        <f>(IF($E1719&lt;&gt;0,$J$2,IF($I1719&lt;&gt;0,$J$2,"")))</f>
        <v>1</v>
      </c>
      <c r="L1586" s="279"/>
      <c r="M1586" s="279"/>
      <c r="N1586" s="283"/>
      <c r="O1586" s="283"/>
      <c r="P1586" s="283"/>
      <c r="Q1586" s="279"/>
      <c r="R1586" s="279"/>
      <c r="S1586" s="283"/>
      <c r="T1586" s="283"/>
      <c r="U1586" s="279"/>
      <c r="V1586" s="283"/>
      <c r="W1586" s="283"/>
    </row>
    <row r="1587" spans="2:24">
      <c r="B1587" s="910" t="str">
        <f>$B$7</f>
        <v>БЮДЖЕТ - НАЧАЛЕН ПЛАН
ПО ПЪЛНА ЕДИННА БЮДЖЕТНА КЛАСИФИКАЦИЯ</v>
      </c>
      <c r="C1587" s="911"/>
      <c r="D1587" s="911"/>
      <c r="E1587" s="279"/>
      <c r="F1587" s="279"/>
      <c r="G1587" s="279"/>
      <c r="H1587" s="279"/>
      <c r="I1587" s="283"/>
      <c r="J1587" s="222">
        <f>(IF($E1719&lt;&gt;0,$J$2,IF($I1719&lt;&gt;0,$J$2,"")))</f>
        <v>1</v>
      </c>
      <c r="L1587" s="279"/>
      <c r="M1587" s="279"/>
      <c r="N1587" s="283"/>
      <c r="O1587" s="283"/>
      <c r="P1587" s="283"/>
      <c r="Q1587" s="279"/>
      <c r="R1587" s="279"/>
      <c r="S1587" s="283"/>
      <c r="T1587" s="283"/>
      <c r="U1587" s="279"/>
      <c r="V1587" s="283"/>
      <c r="W1587" s="283"/>
    </row>
    <row r="1588" spans="2:24">
      <c r="C1588" s="228"/>
      <c r="D1588" s="229"/>
      <c r="E1588" s="280" t="s">
        <v>1711</v>
      </c>
      <c r="F1588" s="280" t="s">
        <v>1568</v>
      </c>
      <c r="G1588" s="279"/>
      <c r="H1588" s="279"/>
      <c r="I1588" s="283"/>
      <c r="J1588" s="222">
        <f>(IF($E1719&lt;&gt;0,$J$2,IF($I1719&lt;&gt;0,$J$2,"")))</f>
        <v>1</v>
      </c>
      <c r="L1588" s="279"/>
      <c r="M1588" s="279"/>
      <c r="N1588" s="283"/>
      <c r="O1588" s="283"/>
      <c r="P1588" s="283"/>
      <c r="Q1588" s="279"/>
      <c r="R1588" s="279"/>
      <c r="S1588" s="283"/>
      <c r="T1588" s="283"/>
      <c r="U1588" s="279"/>
      <c r="V1588" s="283"/>
      <c r="W1588" s="283"/>
    </row>
    <row r="1589" spans="2:24" ht="18.75">
      <c r="B1589" s="912" t="str">
        <f>$B$9</f>
        <v>Несебър</v>
      </c>
      <c r="C1589" s="913"/>
      <c r="D1589" s="914"/>
      <c r="E1589" s="690">
        <f>$E$9</f>
        <v>43101</v>
      </c>
      <c r="F1589" s="691">
        <f>$F$9</f>
        <v>43465</v>
      </c>
      <c r="G1589" s="279"/>
      <c r="H1589" s="279"/>
      <c r="I1589" s="283"/>
      <c r="J1589" s="222">
        <f>(IF($E1719&lt;&gt;0,$J$2,IF($I1719&lt;&gt;0,$J$2,"")))</f>
        <v>1</v>
      </c>
      <c r="L1589" s="279"/>
      <c r="M1589" s="279"/>
      <c r="N1589" s="283"/>
      <c r="O1589" s="283"/>
      <c r="P1589" s="283"/>
      <c r="Q1589" s="279"/>
      <c r="R1589" s="279"/>
      <c r="S1589" s="283"/>
      <c r="T1589" s="283"/>
      <c r="U1589" s="279"/>
      <c r="V1589" s="283"/>
      <c r="W1589" s="283"/>
    </row>
    <row r="1590" spans="2:24">
      <c r="B1590" s="231" t="str">
        <f>$B$10</f>
        <v>(наименование на разпоредителя с бюджет)</v>
      </c>
      <c r="E1590" s="279"/>
      <c r="F1590" s="281">
        <f>$F$10</f>
        <v>0</v>
      </c>
      <c r="G1590" s="279"/>
      <c r="H1590" s="279"/>
      <c r="I1590" s="283"/>
      <c r="J1590" s="222">
        <f>(IF($E1719&lt;&gt;0,$J$2,IF($I1719&lt;&gt;0,$J$2,"")))</f>
        <v>1</v>
      </c>
      <c r="L1590" s="279"/>
      <c r="M1590" s="279"/>
      <c r="N1590" s="283"/>
      <c r="O1590" s="283"/>
      <c r="P1590" s="283"/>
      <c r="Q1590" s="279"/>
      <c r="R1590" s="279"/>
      <c r="S1590" s="283"/>
      <c r="T1590" s="283"/>
      <c r="U1590" s="279"/>
      <c r="V1590" s="283"/>
      <c r="W1590" s="283"/>
    </row>
    <row r="1591" spans="2:24">
      <c r="B1591" s="231"/>
      <c r="E1591" s="282"/>
      <c r="F1591" s="279"/>
      <c r="G1591" s="279"/>
      <c r="H1591" s="279"/>
      <c r="I1591" s="283"/>
      <c r="J1591" s="222">
        <f>(IF($E1719&lt;&gt;0,$J$2,IF($I1719&lt;&gt;0,$J$2,"")))</f>
        <v>1</v>
      </c>
      <c r="L1591" s="279"/>
      <c r="M1591" s="279"/>
      <c r="N1591" s="283"/>
      <c r="O1591" s="283"/>
      <c r="P1591" s="283"/>
      <c r="Q1591" s="279"/>
      <c r="R1591" s="279"/>
      <c r="S1591" s="283"/>
      <c r="T1591" s="283"/>
      <c r="U1591" s="279"/>
      <c r="V1591" s="283"/>
      <c r="W1591" s="283"/>
    </row>
    <row r="1592" spans="2:24" ht="19.5">
      <c r="B1592" s="896" t="str">
        <f>$B$12</f>
        <v>Несебър</v>
      </c>
      <c r="C1592" s="897"/>
      <c r="D1592" s="898"/>
      <c r="E1592" s="230" t="s">
        <v>1712</v>
      </c>
      <c r="F1592" s="692" t="str">
        <f>$F$12</f>
        <v>5206</v>
      </c>
      <c r="G1592" s="279"/>
      <c r="H1592" s="279"/>
      <c r="I1592" s="283"/>
      <c r="J1592" s="222">
        <f>(IF($E1719&lt;&gt;0,$J$2,IF($I1719&lt;&gt;0,$J$2,"")))</f>
        <v>1</v>
      </c>
      <c r="L1592" s="279"/>
      <c r="M1592" s="279"/>
      <c r="N1592" s="283"/>
      <c r="O1592" s="283"/>
      <c r="P1592" s="283"/>
      <c r="Q1592" s="279"/>
      <c r="R1592" s="279"/>
      <c r="S1592" s="283"/>
      <c r="T1592" s="283"/>
      <c r="U1592" s="279"/>
      <c r="V1592" s="283"/>
      <c r="W1592" s="283"/>
    </row>
    <row r="1593" spans="2:24">
      <c r="B1593" s="693" t="str">
        <f>$B$13</f>
        <v>(наименование на първостепенния разпоредител с бюджет)</v>
      </c>
      <c r="E1593" s="282" t="s">
        <v>1713</v>
      </c>
      <c r="F1593" s="279"/>
      <c r="G1593" s="279"/>
      <c r="H1593" s="279"/>
      <c r="I1593" s="283"/>
      <c r="J1593" s="222">
        <f>(IF($E1719&lt;&gt;0,$J$2,IF($I1719&lt;&gt;0,$J$2,"")))</f>
        <v>1</v>
      </c>
      <c r="L1593" s="279"/>
      <c r="M1593" s="279"/>
      <c r="N1593" s="283"/>
      <c r="O1593" s="283"/>
      <c r="P1593" s="283"/>
      <c r="Q1593" s="279"/>
      <c r="R1593" s="279"/>
      <c r="S1593" s="283"/>
      <c r="T1593" s="283"/>
      <c r="U1593" s="279"/>
      <c r="V1593" s="283"/>
      <c r="W1593" s="283"/>
    </row>
    <row r="1594" spans="2:24" ht="18.75">
      <c r="B1594" s="231"/>
      <c r="D1594" s="444"/>
      <c r="E1594" s="278"/>
      <c r="F1594" s="278"/>
      <c r="G1594" s="278"/>
      <c r="H1594" s="278"/>
      <c r="I1594" s="386"/>
      <c r="J1594" s="222">
        <f>(IF($E1719&lt;&gt;0,$J$2,IF($I1719&lt;&gt;0,$J$2,"")))</f>
        <v>1</v>
      </c>
      <c r="L1594" s="279"/>
      <c r="M1594" s="279"/>
      <c r="N1594" s="283"/>
      <c r="O1594" s="283"/>
      <c r="P1594" s="283"/>
      <c r="Q1594" s="279"/>
      <c r="R1594" s="279"/>
      <c r="S1594" s="283"/>
      <c r="T1594" s="283"/>
      <c r="U1594" s="279"/>
      <c r="V1594" s="283"/>
      <c r="W1594" s="283"/>
    </row>
    <row r="1595" spans="2:24">
      <c r="C1595" s="228"/>
      <c r="D1595" s="229"/>
      <c r="E1595" s="279"/>
      <c r="F1595" s="282"/>
      <c r="G1595" s="282"/>
      <c r="H1595" s="282"/>
      <c r="I1595" s="285" t="s">
        <v>1714</v>
      </c>
      <c r="J1595" s="222">
        <f>(IF($E1719&lt;&gt;0,$J$2,IF($I1719&lt;&gt;0,$J$2,"")))</f>
        <v>1</v>
      </c>
      <c r="L1595" s="284" t="s">
        <v>94</v>
      </c>
      <c r="M1595" s="279"/>
      <c r="N1595" s="283"/>
      <c r="O1595" s="285" t="s">
        <v>1714</v>
      </c>
      <c r="P1595" s="283"/>
      <c r="Q1595" s="284" t="s">
        <v>95</v>
      </c>
      <c r="R1595" s="279"/>
      <c r="S1595" s="283"/>
      <c r="T1595" s="285" t="s">
        <v>1714</v>
      </c>
      <c r="U1595" s="279"/>
      <c r="V1595" s="283"/>
      <c r="W1595" s="285" t="s">
        <v>1714</v>
      </c>
    </row>
    <row r="1596" spans="2:24" ht="18.75">
      <c r="B1596" s="787"/>
      <c r="C1596" s="788"/>
      <c r="D1596" s="789" t="s">
        <v>1093</v>
      </c>
      <c r="E1596" s="790"/>
      <c r="F1596" s="968" t="s">
        <v>1504</v>
      </c>
      <c r="G1596" s="969"/>
      <c r="H1596" s="970"/>
      <c r="I1596" s="971"/>
      <c r="J1596" s="222">
        <f>(IF($E1719&lt;&gt;0,$J$2,IF($I1719&lt;&gt;0,$J$2,"")))</f>
        <v>1</v>
      </c>
      <c r="L1596" s="925" t="s">
        <v>1800</v>
      </c>
      <c r="M1596" s="925" t="s">
        <v>1801</v>
      </c>
      <c r="N1596" s="918" t="s">
        <v>1802</v>
      </c>
      <c r="O1596" s="918" t="s">
        <v>96</v>
      </c>
      <c r="P1596" s="223"/>
      <c r="Q1596" s="918" t="s">
        <v>1803</v>
      </c>
      <c r="R1596" s="918" t="s">
        <v>1804</v>
      </c>
      <c r="S1596" s="918" t="s">
        <v>1805</v>
      </c>
      <c r="T1596" s="918" t="s">
        <v>97</v>
      </c>
      <c r="U1596" s="412" t="s">
        <v>98</v>
      </c>
      <c r="V1596" s="413"/>
      <c r="W1596" s="414"/>
      <c r="X1596" s="292"/>
    </row>
    <row r="1597" spans="2:24" ht="31.5">
      <c r="B1597" s="791" t="s">
        <v>1626</v>
      </c>
      <c r="C1597" s="792" t="s">
        <v>1715</v>
      </c>
      <c r="D1597" s="793" t="s">
        <v>1094</v>
      </c>
      <c r="E1597" s="794"/>
      <c r="F1597" s="717" t="s">
        <v>1505</v>
      </c>
      <c r="G1597" s="717" t="s">
        <v>1506</v>
      </c>
      <c r="H1597" s="717" t="s">
        <v>1503</v>
      </c>
      <c r="I1597" s="717" t="s">
        <v>1087</v>
      </c>
      <c r="J1597" s="222">
        <f>(IF($E1719&lt;&gt;0,$J$2,IF($I1719&lt;&gt;0,$J$2,"")))</f>
        <v>1</v>
      </c>
      <c r="L1597" s="961"/>
      <c r="M1597" s="967"/>
      <c r="N1597" s="961"/>
      <c r="O1597" s="967"/>
      <c r="P1597" s="223"/>
      <c r="Q1597" s="958"/>
      <c r="R1597" s="958"/>
      <c r="S1597" s="958"/>
      <c r="T1597" s="958"/>
      <c r="U1597" s="415">
        <v>2018</v>
      </c>
      <c r="V1597" s="415">
        <v>2019</v>
      </c>
      <c r="W1597" s="415" t="s">
        <v>1806</v>
      </c>
      <c r="X1597" s="416" t="s">
        <v>99</v>
      </c>
    </row>
    <row r="1598" spans="2:24" ht="18.75">
      <c r="B1598" s="616"/>
      <c r="C1598" s="400"/>
      <c r="D1598" s="296" t="s">
        <v>1283</v>
      </c>
      <c r="E1598" s="814"/>
      <c r="F1598" s="297"/>
      <c r="G1598" s="297"/>
      <c r="H1598" s="297"/>
      <c r="I1598" s="487"/>
      <c r="J1598" s="222">
        <f>(IF($E1719&lt;&gt;0,$J$2,IF($I1719&lt;&gt;0,$J$2,"")))</f>
        <v>1</v>
      </c>
      <c r="L1598" s="298" t="s">
        <v>100</v>
      </c>
      <c r="M1598" s="298" t="s">
        <v>101</v>
      </c>
      <c r="N1598" s="299" t="s">
        <v>102</v>
      </c>
      <c r="O1598" s="299" t="s">
        <v>103</v>
      </c>
      <c r="P1598" s="223"/>
      <c r="Q1598" s="614" t="s">
        <v>104</v>
      </c>
      <c r="R1598" s="614" t="s">
        <v>105</v>
      </c>
      <c r="S1598" s="614" t="s">
        <v>106</v>
      </c>
      <c r="T1598" s="614" t="s">
        <v>107</v>
      </c>
      <c r="U1598" s="614" t="s">
        <v>1064</v>
      </c>
      <c r="V1598" s="614" t="s">
        <v>1065</v>
      </c>
      <c r="W1598" s="614" t="s">
        <v>1066</v>
      </c>
      <c r="X1598" s="417" t="s">
        <v>1067</v>
      </c>
    </row>
    <row r="1599" spans="2:24" ht="131.25">
      <c r="B1599" s="237"/>
      <c r="C1599" s="621" t="e">
        <f>VLOOKUP(D1599,OP_LIST2,2,FALSE)</f>
        <v>#N/A</v>
      </c>
      <c r="D1599" s="622" t="s">
        <v>976</v>
      </c>
      <c r="E1599" s="815"/>
      <c r="F1599" s="369"/>
      <c r="G1599" s="369"/>
      <c r="H1599" s="369"/>
      <c r="I1599" s="304"/>
      <c r="J1599" s="222">
        <f>(IF($E1719&lt;&gt;0,$J$2,IF($I1719&lt;&gt;0,$J$2,"")))</f>
        <v>1</v>
      </c>
      <c r="L1599" s="418" t="s">
        <v>1068</v>
      </c>
      <c r="M1599" s="418" t="s">
        <v>1068</v>
      </c>
      <c r="N1599" s="418" t="s">
        <v>1069</v>
      </c>
      <c r="O1599" s="418" t="s">
        <v>1070</v>
      </c>
      <c r="P1599" s="223"/>
      <c r="Q1599" s="418" t="s">
        <v>1068</v>
      </c>
      <c r="R1599" s="418" t="s">
        <v>1068</v>
      </c>
      <c r="S1599" s="418" t="s">
        <v>1095</v>
      </c>
      <c r="T1599" s="418" t="s">
        <v>1072</v>
      </c>
      <c r="U1599" s="418" t="s">
        <v>1068</v>
      </c>
      <c r="V1599" s="418" t="s">
        <v>1068</v>
      </c>
      <c r="W1599" s="418" t="s">
        <v>1068</v>
      </c>
      <c r="X1599" s="307" t="s">
        <v>1073</v>
      </c>
    </row>
    <row r="1600" spans="2:24" ht="18.75">
      <c r="B1600" s="620"/>
      <c r="C1600" s="623">
        <f>VLOOKUP(D1601,EBK_DEIN2,2,FALSE)</f>
        <v>3311</v>
      </c>
      <c r="D1600" s="615" t="s">
        <v>1483</v>
      </c>
      <c r="E1600" s="816"/>
      <c r="F1600" s="369"/>
      <c r="G1600" s="369"/>
      <c r="H1600" s="369"/>
      <c r="I1600" s="304"/>
      <c r="J1600" s="222">
        <f>(IF($E1719&lt;&gt;0,$J$2,IF($I1719&lt;&gt;0,$J$2,"")))</f>
        <v>1</v>
      </c>
      <c r="L1600" s="419"/>
      <c r="M1600" s="419"/>
      <c r="N1600" s="345"/>
      <c r="O1600" s="420"/>
      <c r="P1600" s="223"/>
      <c r="Q1600" s="419"/>
      <c r="R1600" s="419"/>
      <c r="S1600" s="345"/>
      <c r="T1600" s="420"/>
      <c r="U1600" s="419"/>
      <c r="V1600" s="345"/>
      <c r="W1600" s="420"/>
      <c r="X1600" s="421"/>
    </row>
    <row r="1601" spans="2:24" ht="18.75">
      <c r="B1601" s="422"/>
      <c r="C1601" s="239"/>
      <c r="D1601" s="527" t="s">
        <v>1764</v>
      </c>
      <c r="E1601" s="816"/>
      <c r="F1601" s="369"/>
      <c r="G1601" s="369"/>
      <c r="H1601" s="369"/>
      <c r="I1601" s="304"/>
      <c r="J1601" s="222">
        <f>(IF($E1719&lt;&gt;0,$J$2,IF($I1719&lt;&gt;0,$J$2,"")))</f>
        <v>1</v>
      </c>
      <c r="L1601" s="419"/>
      <c r="M1601" s="419"/>
      <c r="N1601" s="345"/>
      <c r="O1601" s="423">
        <f>SUMIF(O1604:O1605,"&lt;0")+SUMIF(O1607:O1611,"&lt;0")+SUMIF(O1613:O1620,"&lt;0")+SUMIF(O1622:O1638,"&lt;0")+SUMIF(O1644:O1648,"&lt;0")+SUMIF(O1650:O1655,"&lt;0")+SUMIF(O1658:O1664,"&lt;0")+SUMIF(O1672:O1673,"&lt;0")+SUMIF(O1676:O1681,"&lt;0")+SUMIF(O1683:O1688,"&lt;0")+SUMIF(O1692,"&lt;0")+SUMIF(O1694:O1700,"&lt;0")+SUMIF(O1702:O1704,"&lt;0")+SUMIF(O1706:O1709,"&lt;0")+SUMIF(O1711:O1712,"&lt;0")+SUMIF(O1715,"&lt;0")</f>
        <v>-4534404</v>
      </c>
      <c r="P1601" s="223"/>
      <c r="Q1601" s="419"/>
      <c r="R1601" s="419"/>
      <c r="S1601" s="345"/>
      <c r="T1601" s="423">
        <f>SUMIF(T1604:T1605,"&lt;0")+SUMIF(T1607:T1611,"&lt;0")+SUMIF(T1613:T1620,"&lt;0")+SUMIF(T1622:T1638,"&lt;0")+SUMIF(T1644:T1648,"&lt;0")+SUMIF(T1650:T1655,"&lt;0")+SUMIF(T1658:T1664,"&lt;0")+SUMIF(T1672:T1673,"&lt;0")+SUMIF(T1676:T1681,"&lt;0")+SUMIF(T1683:T1688,"&lt;0")+SUMIF(T1692,"&lt;0")+SUMIF(T1694:T1700,"&lt;0")+SUMIF(T1702:T1704,"&lt;0")+SUMIF(T1706:T1709,"&lt;0")+SUMIF(T1711:T1712,"&lt;0")+SUMIF(T1715,"&lt;0")</f>
        <v>-1464116</v>
      </c>
      <c r="U1601" s="419"/>
      <c r="V1601" s="345"/>
      <c r="W1601" s="420"/>
      <c r="X1601" s="309"/>
    </row>
    <row r="1602" spans="2:24" ht="18.75">
      <c r="B1602" s="355"/>
      <c r="C1602" s="239"/>
      <c r="D1602" s="293" t="s">
        <v>1096</v>
      </c>
      <c r="E1602" s="816"/>
      <c r="F1602" s="369"/>
      <c r="G1602" s="369"/>
      <c r="H1602" s="369"/>
      <c r="I1602" s="304"/>
      <c r="J1602" s="222">
        <f>(IF($E1719&lt;&gt;0,$J$2,IF($I1719&lt;&gt;0,$J$2,"")))</f>
        <v>1</v>
      </c>
      <c r="L1602" s="419"/>
      <c r="M1602" s="419"/>
      <c r="N1602" s="345"/>
      <c r="O1602" s="420"/>
      <c r="P1602" s="223"/>
      <c r="Q1602" s="419"/>
      <c r="R1602" s="419"/>
      <c r="S1602" s="345"/>
      <c r="T1602" s="420"/>
      <c r="U1602" s="419"/>
      <c r="V1602" s="345"/>
      <c r="W1602" s="420"/>
      <c r="X1602" s="311"/>
    </row>
    <row r="1603" spans="2:24" ht="18.75">
      <c r="B1603" s="795">
        <v>100</v>
      </c>
      <c r="C1603" s="972" t="s">
        <v>1284</v>
      </c>
      <c r="D1603" s="973"/>
      <c r="E1603" s="796"/>
      <c r="F1603" s="797">
        <f>SUM(F1604:F1605)</f>
        <v>2090057</v>
      </c>
      <c r="G1603" s="798">
        <f>SUM(G1604:G1605)</f>
        <v>0</v>
      </c>
      <c r="H1603" s="798">
        <f>SUM(H1604:H1605)</f>
        <v>204000</v>
      </c>
      <c r="I1603" s="798">
        <f>SUM(I1604:I1605)</f>
        <v>2294057</v>
      </c>
      <c r="J1603" s="244">
        <f t="shared" ref="J1603:J1634" si="421">(IF($E1603&lt;&gt;0,$J$2,IF($I1603&lt;&gt;0,$J$2,"")))</f>
        <v>1</v>
      </c>
      <c r="K1603" s="245"/>
      <c r="L1603" s="312">
        <f>SUM(L1604:L1605)</f>
        <v>0</v>
      </c>
      <c r="M1603" s="313">
        <f>SUM(M1604:M1605)</f>
        <v>0</v>
      </c>
      <c r="N1603" s="424">
        <f>SUM(N1604:N1605)</f>
        <v>2294057</v>
      </c>
      <c r="O1603" s="425">
        <f>SUM(O1604:O1605)</f>
        <v>-2294057</v>
      </c>
      <c r="P1603" s="245"/>
      <c r="Q1603" s="820"/>
      <c r="R1603" s="821"/>
      <c r="S1603" s="822"/>
      <c r="T1603" s="821"/>
      <c r="U1603" s="821"/>
      <c r="V1603" s="821"/>
      <c r="W1603" s="823"/>
      <c r="X1603" s="314">
        <f t="shared" ref="X1603:X1634" si="422">T1603-U1603-V1603-W1603</f>
        <v>0</v>
      </c>
    </row>
    <row r="1604" spans="2:24" ht="18.75">
      <c r="B1604" s="140"/>
      <c r="C1604" s="144">
        <v>101</v>
      </c>
      <c r="D1604" s="138" t="s">
        <v>1285</v>
      </c>
      <c r="E1604" s="817"/>
      <c r="F1604" s="452">
        <v>2090057</v>
      </c>
      <c r="G1604" s="246"/>
      <c r="H1604" s="246">
        <v>204000</v>
      </c>
      <c r="I1604" s="480">
        <f>F1604+G1604+H1604</f>
        <v>2294057</v>
      </c>
      <c r="J1604" s="244">
        <f t="shared" si="421"/>
        <v>1</v>
      </c>
      <c r="K1604" s="245"/>
      <c r="L1604" s="426"/>
      <c r="M1604" s="253"/>
      <c r="N1604" s="316">
        <f>I1604</f>
        <v>2294057</v>
      </c>
      <c r="O1604" s="427">
        <f>L1604+M1604-N1604</f>
        <v>-2294057</v>
      </c>
      <c r="P1604" s="245"/>
      <c r="Q1604" s="775"/>
      <c r="R1604" s="779"/>
      <c r="S1604" s="779"/>
      <c r="T1604" s="779"/>
      <c r="U1604" s="779"/>
      <c r="V1604" s="779"/>
      <c r="W1604" s="824"/>
      <c r="X1604" s="314">
        <f t="shared" si="422"/>
        <v>0</v>
      </c>
    </row>
    <row r="1605" spans="2:24" ht="18.75">
      <c r="B1605" s="140"/>
      <c r="C1605" s="137">
        <v>102</v>
      </c>
      <c r="D1605" s="139" t="s">
        <v>1286</v>
      </c>
      <c r="E1605" s="817"/>
      <c r="F1605" s="452"/>
      <c r="G1605" s="246"/>
      <c r="H1605" s="246"/>
      <c r="I1605" s="480">
        <f>F1605+G1605+H1605</f>
        <v>0</v>
      </c>
      <c r="J1605" s="244" t="str">
        <f t="shared" si="421"/>
        <v/>
      </c>
      <c r="K1605" s="245"/>
      <c r="L1605" s="426"/>
      <c r="M1605" s="253"/>
      <c r="N1605" s="316">
        <f>I1605</f>
        <v>0</v>
      </c>
      <c r="O1605" s="427">
        <f>L1605+M1605-N1605</f>
        <v>0</v>
      </c>
      <c r="P1605" s="245"/>
      <c r="Q1605" s="775"/>
      <c r="R1605" s="779"/>
      <c r="S1605" s="779"/>
      <c r="T1605" s="779"/>
      <c r="U1605" s="779"/>
      <c r="V1605" s="779"/>
      <c r="W1605" s="824"/>
      <c r="X1605" s="314">
        <f t="shared" si="422"/>
        <v>0</v>
      </c>
    </row>
    <row r="1606" spans="2:24" ht="18.75">
      <c r="B1606" s="799">
        <v>200</v>
      </c>
      <c r="C1606" s="959" t="s">
        <v>1287</v>
      </c>
      <c r="D1606" s="959"/>
      <c r="E1606" s="800"/>
      <c r="F1606" s="801">
        <f>SUM(F1607:F1611)</f>
        <v>161352</v>
      </c>
      <c r="G1606" s="802">
        <f>SUM(G1607:G1611)</f>
        <v>23500</v>
      </c>
      <c r="H1606" s="802">
        <f>SUM(H1607:H1611)</f>
        <v>71200</v>
      </c>
      <c r="I1606" s="802">
        <f>SUM(I1607:I1611)</f>
        <v>256052</v>
      </c>
      <c r="J1606" s="244">
        <f t="shared" si="421"/>
        <v>1</v>
      </c>
      <c r="K1606" s="245"/>
      <c r="L1606" s="317">
        <f>SUM(L1607:L1611)</f>
        <v>0</v>
      </c>
      <c r="M1606" s="318">
        <f>SUM(M1607:M1611)</f>
        <v>0</v>
      </c>
      <c r="N1606" s="428">
        <f>SUM(N1607:N1611)</f>
        <v>256052</v>
      </c>
      <c r="O1606" s="429">
        <f>SUM(O1607:O1611)</f>
        <v>-256052</v>
      </c>
      <c r="P1606" s="245"/>
      <c r="Q1606" s="777"/>
      <c r="R1606" s="778"/>
      <c r="S1606" s="778"/>
      <c r="T1606" s="778"/>
      <c r="U1606" s="778"/>
      <c r="V1606" s="778"/>
      <c r="W1606" s="825"/>
      <c r="X1606" s="314">
        <f t="shared" si="422"/>
        <v>0</v>
      </c>
    </row>
    <row r="1607" spans="2:24" ht="18.75">
      <c r="B1607" s="143"/>
      <c r="C1607" s="144">
        <v>201</v>
      </c>
      <c r="D1607" s="138" t="s">
        <v>1288</v>
      </c>
      <c r="E1607" s="817"/>
      <c r="F1607" s="452"/>
      <c r="G1607" s="246"/>
      <c r="H1607" s="246"/>
      <c r="I1607" s="480">
        <f>F1607+G1607+H1607</f>
        <v>0</v>
      </c>
      <c r="J1607" s="244" t="str">
        <f t="shared" si="421"/>
        <v/>
      </c>
      <c r="K1607" s="245"/>
      <c r="L1607" s="426"/>
      <c r="M1607" s="253"/>
      <c r="N1607" s="316">
        <f>I1607</f>
        <v>0</v>
      </c>
      <c r="O1607" s="427">
        <f>L1607+M1607-N1607</f>
        <v>0</v>
      </c>
      <c r="P1607" s="245"/>
      <c r="Q1607" s="775"/>
      <c r="R1607" s="779"/>
      <c r="S1607" s="779"/>
      <c r="T1607" s="779"/>
      <c r="U1607" s="779"/>
      <c r="V1607" s="779"/>
      <c r="W1607" s="824"/>
      <c r="X1607" s="314">
        <f t="shared" si="422"/>
        <v>0</v>
      </c>
    </row>
    <row r="1608" spans="2:24" ht="18.75">
      <c r="B1608" s="136"/>
      <c r="C1608" s="137">
        <v>202</v>
      </c>
      <c r="D1608" s="145" t="s">
        <v>1289</v>
      </c>
      <c r="E1608" s="817"/>
      <c r="F1608" s="452">
        <v>3500</v>
      </c>
      <c r="G1608" s="246"/>
      <c r="H1608" s="246">
        <v>57200</v>
      </c>
      <c r="I1608" s="480">
        <f>F1608+G1608+H1608</f>
        <v>60700</v>
      </c>
      <c r="J1608" s="244">
        <f t="shared" si="421"/>
        <v>1</v>
      </c>
      <c r="K1608" s="245"/>
      <c r="L1608" s="426"/>
      <c r="M1608" s="253"/>
      <c r="N1608" s="316">
        <f>I1608</f>
        <v>60700</v>
      </c>
      <c r="O1608" s="427">
        <f>L1608+M1608-N1608</f>
        <v>-60700</v>
      </c>
      <c r="P1608" s="245"/>
      <c r="Q1608" s="775"/>
      <c r="R1608" s="779"/>
      <c r="S1608" s="779"/>
      <c r="T1608" s="779"/>
      <c r="U1608" s="779"/>
      <c r="V1608" s="779"/>
      <c r="W1608" s="824"/>
      <c r="X1608" s="314">
        <f t="shared" si="422"/>
        <v>0</v>
      </c>
    </row>
    <row r="1609" spans="2:24" ht="31.5">
      <c r="B1609" s="152"/>
      <c r="C1609" s="137">
        <v>205</v>
      </c>
      <c r="D1609" s="145" t="s">
        <v>933</v>
      </c>
      <c r="E1609" s="817"/>
      <c r="F1609" s="452">
        <v>86152</v>
      </c>
      <c r="G1609" s="246">
        <v>23500</v>
      </c>
      <c r="H1609" s="246"/>
      <c r="I1609" s="480">
        <f>F1609+G1609+H1609</f>
        <v>109652</v>
      </c>
      <c r="J1609" s="244">
        <f t="shared" si="421"/>
        <v>1</v>
      </c>
      <c r="K1609" s="245"/>
      <c r="L1609" s="426"/>
      <c r="M1609" s="253"/>
      <c r="N1609" s="316">
        <f>I1609</f>
        <v>109652</v>
      </c>
      <c r="O1609" s="427">
        <f>L1609+M1609-N1609</f>
        <v>-109652</v>
      </c>
      <c r="P1609" s="245"/>
      <c r="Q1609" s="775"/>
      <c r="R1609" s="779"/>
      <c r="S1609" s="779"/>
      <c r="T1609" s="779"/>
      <c r="U1609" s="779"/>
      <c r="V1609" s="779"/>
      <c r="W1609" s="824"/>
      <c r="X1609" s="314">
        <f t="shared" si="422"/>
        <v>0</v>
      </c>
    </row>
    <row r="1610" spans="2:24" ht="18.75">
      <c r="B1610" s="152"/>
      <c r="C1610" s="137">
        <v>208</v>
      </c>
      <c r="D1610" s="159" t="s">
        <v>934</v>
      </c>
      <c r="E1610" s="817"/>
      <c r="F1610" s="452">
        <v>71700</v>
      </c>
      <c r="G1610" s="246"/>
      <c r="H1610" s="246">
        <v>14000</v>
      </c>
      <c r="I1610" s="480">
        <f>F1610+G1610+H1610</f>
        <v>85700</v>
      </c>
      <c r="J1610" s="244">
        <f t="shared" si="421"/>
        <v>1</v>
      </c>
      <c r="K1610" s="245"/>
      <c r="L1610" s="426"/>
      <c r="M1610" s="253"/>
      <c r="N1610" s="316">
        <f>I1610</f>
        <v>85700</v>
      </c>
      <c r="O1610" s="427">
        <f>L1610+M1610-N1610</f>
        <v>-85700</v>
      </c>
      <c r="P1610" s="245"/>
      <c r="Q1610" s="775"/>
      <c r="R1610" s="779"/>
      <c r="S1610" s="779"/>
      <c r="T1610" s="779"/>
      <c r="U1610" s="779"/>
      <c r="V1610" s="779"/>
      <c r="W1610" s="824"/>
      <c r="X1610" s="314">
        <f t="shared" si="422"/>
        <v>0</v>
      </c>
    </row>
    <row r="1611" spans="2:24" ht="18.75">
      <c r="B1611" s="143"/>
      <c r="C1611" s="142">
        <v>209</v>
      </c>
      <c r="D1611" s="148" t="s">
        <v>935</v>
      </c>
      <c r="E1611" s="817"/>
      <c r="F1611" s="452"/>
      <c r="G1611" s="246"/>
      <c r="H1611" s="246"/>
      <c r="I1611" s="480">
        <f>F1611+G1611+H1611</f>
        <v>0</v>
      </c>
      <c r="J1611" s="244" t="str">
        <f t="shared" si="421"/>
        <v/>
      </c>
      <c r="K1611" s="245"/>
      <c r="L1611" s="426"/>
      <c r="M1611" s="253"/>
      <c r="N1611" s="316">
        <f>I1611</f>
        <v>0</v>
      </c>
      <c r="O1611" s="427">
        <f>L1611+M1611-N1611</f>
        <v>0</v>
      </c>
      <c r="P1611" s="245"/>
      <c r="Q1611" s="775"/>
      <c r="R1611" s="779"/>
      <c r="S1611" s="779"/>
      <c r="T1611" s="779"/>
      <c r="U1611" s="779"/>
      <c r="V1611" s="779"/>
      <c r="W1611" s="824"/>
      <c r="X1611" s="314">
        <f t="shared" si="422"/>
        <v>0</v>
      </c>
    </row>
    <row r="1612" spans="2:24" ht="18.75">
      <c r="B1612" s="799">
        <v>500</v>
      </c>
      <c r="C1612" s="960" t="s">
        <v>210</v>
      </c>
      <c r="D1612" s="960"/>
      <c r="E1612" s="800"/>
      <c r="F1612" s="801">
        <f>SUM(F1613:F1619)</f>
        <v>436509</v>
      </c>
      <c r="G1612" s="802">
        <f>SUM(G1613:G1619)</f>
        <v>0</v>
      </c>
      <c r="H1612" s="802">
        <f>SUM(H1613:H1619)</f>
        <v>56600</v>
      </c>
      <c r="I1612" s="802">
        <f>SUM(I1613:I1619)</f>
        <v>493109</v>
      </c>
      <c r="J1612" s="244">
        <f t="shared" si="421"/>
        <v>1</v>
      </c>
      <c r="K1612" s="245"/>
      <c r="L1612" s="317">
        <f>SUM(L1613:L1619)</f>
        <v>0</v>
      </c>
      <c r="M1612" s="318">
        <f>SUM(M1613:M1619)</f>
        <v>0</v>
      </c>
      <c r="N1612" s="428">
        <f>SUM(N1613:N1619)</f>
        <v>493109</v>
      </c>
      <c r="O1612" s="429">
        <f>SUM(O1613:O1619)</f>
        <v>-493109</v>
      </c>
      <c r="P1612" s="245"/>
      <c r="Q1612" s="777"/>
      <c r="R1612" s="778"/>
      <c r="S1612" s="779"/>
      <c r="T1612" s="778"/>
      <c r="U1612" s="778"/>
      <c r="V1612" s="778"/>
      <c r="W1612" s="825"/>
      <c r="X1612" s="314">
        <f t="shared" si="422"/>
        <v>0</v>
      </c>
    </row>
    <row r="1613" spans="2:24" ht="18.75">
      <c r="B1613" s="143"/>
      <c r="C1613" s="160">
        <v>551</v>
      </c>
      <c r="D1613" s="459" t="s">
        <v>211</v>
      </c>
      <c r="E1613" s="817"/>
      <c r="F1613" s="452">
        <v>239907</v>
      </c>
      <c r="G1613" s="246"/>
      <c r="H1613" s="246">
        <v>23300</v>
      </c>
      <c r="I1613" s="480">
        <f t="shared" ref="I1613:I1620" si="423">F1613+G1613+H1613</f>
        <v>263207</v>
      </c>
      <c r="J1613" s="244">
        <f t="shared" si="421"/>
        <v>1</v>
      </c>
      <c r="K1613" s="245"/>
      <c r="L1613" s="426"/>
      <c r="M1613" s="253"/>
      <c r="N1613" s="316">
        <f t="shared" ref="N1613:N1620" si="424">I1613</f>
        <v>263207</v>
      </c>
      <c r="O1613" s="427">
        <f t="shared" ref="O1613:O1620" si="425">L1613+M1613-N1613</f>
        <v>-263207</v>
      </c>
      <c r="P1613" s="245"/>
      <c r="Q1613" s="775"/>
      <c r="R1613" s="779"/>
      <c r="S1613" s="779"/>
      <c r="T1613" s="779"/>
      <c r="U1613" s="779"/>
      <c r="V1613" s="779"/>
      <c r="W1613" s="824"/>
      <c r="X1613" s="314">
        <f t="shared" si="422"/>
        <v>0</v>
      </c>
    </row>
    <row r="1614" spans="2:24" ht="18.75">
      <c r="B1614" s="143"/>
      <c r="C1614" s="161">
        <v>552</v>
      </c>
      <c r="D1614" s="460" t="s">
        <v>212</v>
      </c>
      <c r="E1614" s="817"/>
      <c r="F1614" s="452">
        <v>56652</v>
      </c>
      <c r="G1614" s="246"/>
      <c r="H1614" s="246">
        <v>10200</v>
      </c>
      <c r="I1614" s="480">
        <f t="shared" si="423"/>
        <v>66852</v>
      </c>
      <c r="J1614" s="244">
        <f t="shared" si="421"/>
        <v>1</v>
      </c>
      <c r="K1614" s="245"/>
      <c r="L1614" s="426"/>
      <c r="M1614" s="253"/>
      <c r="N1614" s="316">
        <f t="shared" si="424"/>
        <v>66852</v>
      </c>
      <c r="O1614" s="427">
        <f t="shared" si="425"/>
        <v>-66852</v>
      </c>
      <c r="P1614" s="245"/>
      <c r="Q1614" s="775"/>
      <c r="R1614" s="779"/>
      <c r="S1614" s="779"/>
      <c r="T1614" s="779"/>
      <c r="U1614" s="779"/>
      <c r="V1614" s="779"/>
      <c r="W1614" s="824"/>
      <c r="X1614" s="314">
        <f t="shared" si="422"/>
        <v>0</v>
      </c>
    </row>
    <row r="1615" spans="2:24" ht="18.75">
      <c r="B1615" s="143"/>
      <c r="C1615" s="161">
        <v>558</v>
      </c>
      <c r="D1615" s="460" t="s">
        <v>1731</v>
      </c>
      <c r="E1615" s="817"/>
      <c r="F1615" s="452"/>
      <c r="G1615" s="246"/>
      <c r="H1615" s="246"/>
      <c r="I1615" s="480">
        <f t="shared" si="423"/>
        <v>0</v>
      </c>
      <c r="J1615" s="244" t="str">
        <f t="shared" si="421"/>
        <v/>
      </c>
      <c r="K1615" s="245"/>
      <c r="L1615" s="426"/>
      <c r="M1615" s="253"/>
      <c r="N1615" s="316">
        <f t="shared" si="424"/>
        <v>0</v>
      </c>
      <c r="O1615" s="427">
        <f t="shared" si="425"/>
        <v>0</v>
      </c>
      <c r="P1615" s="245"/>
      <c r="Q1615" s="775"/>
      <c r="R1615" s="779"/>
      <c r="S1615" s="779"/>
      <c r="T1615" s="779"/>
      <c r="U1615" s="779"/>
      <c r="V1615" s="779"/>
      <c r="W1615" s="824"/>
      <c r="X1615" s="314">
        <f t="shared" si="422"/>
        <v>0</v>
      </c>
    </row>
    <row r="1616" spans="2:24" ht="18.75">
      <c r="B1616" s="143"/>
      <c r="C1616" s="161">
        <v>560</v>
      </c>
      <c r="D1616" s="461" t="s">
        <v>213</v>
      </c>
      <c r="E1616" s="817"/>
      <c r="F1616" s="452">
        <v>101700</v>
      </c>
      <c r="G1616" s="246"/>
      <c r="H1616" s="246">
        <v>13100</v>
      </c>
      <c r="I1616" s="480">
        <f t="shared" si="423"/>
        <v>114800</v>
      </c>
      <c r="J1616" s="244">
        <f t="shared" si="421"/>
        <v>1</v>
      </c>
      <c r="K1616" s="245"/>
      <c r="L1616" s="426"/>
      <c r="M1616" s="253"/>
      <c r="N1616" s="316">
        <f t="shared" si="424"/>
        <v>114800</v>
      </c>
      <c r="O1616" s="427">
        <f t="shared" si="425"/>
        <v>-114800</v>
      </c>
      <c r="P1616" s="245"/>
      <c r="Q1616" s="775"/>
      <c r="R1616" s="779"/>
      <c r="S1616" s="779"/>
      <c r="T1616" s="779"/>
      <c r="U1616" s="779"/>
      <c r="V1616" s="779"/>
      <c r="W1616" s="824"/>
      <c r="X1616" s="314">
        <f t="shared" si="422"/>
        <v>0</v>
      </c>
    </row>
    <row r="1617" spans="2:24" ht="18.75">
      <c r="B1617" s="143"/>
      <c r="C1617" s="161">
        <v>580</v>
      </c>
      <c r="D1617" s="460" t="s">
        <v>214</v>
      </c>
      <c r="E1617" s="817"/>
      <c r="F1617" s="452">
        <v>38250</v>
      </c>
      <c r="G1617" s="246"/>
      <c r="H1617" s="246">
        <v>10000</v>
      </c>
      <c r="I1617" s="480">
        <f t="shared" si="423"/>
        <v>48250</v>
      </c>
      <c r="J1617" s="244">
        <f t="shared" si="421"/>
        <v>1</v>
      </c>
      <c r="K1617" s="245"/>
      <c r="L1617" s="426"/>
      <c r="M1617" s="253"/>
      <c r="N1617" s="316">
        <f t="shared" si="424"/>
        <v>48250</v>
      </c>
      <c r="O1617" s="427">
        <f t="shared" si="425"/>
        <v>-48250</v>
      </c>
      <c r="P1617" s="245"/>
      <c r="Q1617" s="775"/>
      <c r="R1617" s="779"/>
      <c r="S1617" s="779"/>
      <c r="T1617" s="779"/>
      <c r="U1617" s="779"/>
      <c r="V1617" s="779"/>
      <c r="W1617" s="824"/>
      <c r="X1617" s="314">
        <f t="shared" si="422"/>
        <v>0</v>
      </c>
    </row>
    <row r="1618" spans="2:24" ht="18.75">
      <c r="B1618" s="143"/>
      <c r="C1618" s="161">
        <v>588</v>
      </c>
      <c r="D1618" s="460" t="s">
        <v>1736</v>
      </c>
      <c r="E1618" s="817"/>
      <c r="F1618" s="452"/>
      <c r="G1618" s="246"/>
      <c r="H1618" s="246"/>
      <c r="I1618" s="480">
        <f t="shared" si="423"/>
        <v>0</v>
      </c>
      <c r="J1618" s="244" t="str">
        <f t="shared" si="421"/>
        <v/>
      </c>
      <c r="K1618" s="245"/>
      <c r="L1618" s="426"/>
      <c r="M1618" s="253"/>
      <c r="N1618" s="316">
        <f t="shared" si="424"/>
        <v>0</v>
      </c>
      <c r="O1618" s="427">
        <f t="shared" si="425"/>
        <v>0</v>
      </c>
      <c r="P1618" s="245"/>
      <c r="Q1618" s="775"/>
      <c r="R1618" s="779"/>
      <c r="S1618" s="779"/>
      <c r="T1618" s="779"/>
      <c r="U1618" s="779"/>
      <c r="V1618" s="779"/>
      <c r="W1618" s="824"/>
      <c r="X1618" s="314">
        <f t="shared" si="422"/>
        <v>0</v>
      </c>
    </row>
    <row r="1619" spans="2:24" ht="31.5">
      <c r="B1619" s="143"/>
      <c r="C1619" s="162">
        <v>590</v>
      </c>
      <c r="D1619" s="462" t="s">
        <v>215</v>
      </c>
      <c r="E1619" s="817"/>
      <c r="F1619" s="452"/>
      <c r="G1619" s="246"/>
      <c r="H1619" s="246"/>
      <c r="I1619" s="480">
        <f t="shared" si="423"/>
        <v>0</v>
      </c>
      <c r="J1619" s="244" t="str">
        <f t="shared" si="421"/>
        <v/>
      </c>
      <c r="K1619" s="245"/>
      <c r="L1619" s="426"/>
      <c r="M1619" s="253"/>
      <c r="N1619" s="316">
        <f t="shared" si="424"/>
        <v>0</v>
      </c>
      <c r="O1619" s="427">
        <f t="shared" si="425"/>
        <v>0</v>
      </c>
      <c r="P1619" s="245"/>
      <c r="Q1619" s="775"/>
      <c r="R1619" s="779"/>
      <c r="S1619" s="779"/>
      <c r="T1619" s="779"/>
      <c r="U1619" s="779"/>
      <c r="V1619" s="779"/>
      <c r="W1619" s="824"/>
      <c r="X1619" s="314">
        <f t="shared" si="422"/>
        <v>0</v>
      </c>
    </row>
    <row r="1620" spans="2:24" ht="18.75">
      <c r="B1620" s="799">
        <v>800</v>
      </c>
      <c r="C1620" s="960" t="s">
        <v>1097</v>
      </c>
      <c r="D1620" s="960"/>
      <c r="E1620" s="800"/>
      <c r="F1620" s="803">
        <v>7000</v>
      </c>
      <c r="G1620" s="804"/>
      <c r="H1620" s="804"/>
      <c r="I1620" s="805">
        <f t="shared" si="423"/>
        <v>7000</v>
      </c>
      <c r="J1620" s="244">
        <f t="shared" si="421"/>
        <v>1</v>
      </c>
      <c r="K1620" s="245"/>
      <c r="L1620" s="431"/>
      <c r="M1620" s="255"/>
      <c r="N1620" s="316">
        <f t="shared" si="424"/>
        <v>7000</v>
      </c>
      <c r="O1620" s="427">
        <f t="shared" si="425"/>
        <v>-7000</v>
      </c>
      <c r="P1620" s="245"/>
      <c r="Q1620" s="777"/>
      <c r="R1620" s="778"/>
      <c r="S1620" s="779"/>
      <c r="T1620" s="779"/>
      <c r="U1620" s="778"/>
      <c r="V1620" s="779"/>
      <c r="W1620" s="824"/>
      <c r="X1620" s="314">
        <f t="shared" si="422"/>
        <v>0</v>
      </c>
    </row>
    <row r="1621" spans="2:24" ht="18.75">
      <c r="B1621" s="799">
        <v>1000</v>
      </c>
      <c r="C1621" s="956" t="s">
        <v>217</v>
      </c>
      <c r="D1621" s="956"/>
      <c r="E1621" s="800"/>
      <c r="F1621" s="801">
        <f>SUM(F1622:F1638)</f>
        <v>162876</v>
      </c>
      <c r="G1621" s="802">
        <f>SUM(G1622:G1638)</f>
        <v>1185310</v>
      </c>
      <c r="H1621" s="802">
        <f>SUM(H1622:H1638)</f>
        <v>0</v>
      </c>
      <c r="I1621" s="802">
        <f>SUM(I1622:I1638)</f>
        <v>1348186</v>
      </c>
      <c r="J1621" s="244">
        <f t="shared" si="421"/>
        <v>1</v>
      </c>
      <c r="K1621" s="245"/>
      <c r="L1621" s="317">
        <f>SUM(L1622:L1638)</f>
        <v>0</v>
      </c>
      <c r="M1621" s="318">
        <f>SUM(M1622:M1638)</f>
        <v>0</v>
      </c>
      <c r="N1621" s="428">
        <f>SUM(N1622:N1638)</f>
        <v>1348186</v>
      </c>
      <c r="O1621" s="429">
        <f>SUM(O1622:O1638)</f>
        <v>-1348186</v>
      </c>
      <c r="P1621" s="245"/>
      <c r="Q1621" s="317">
        <f t="shared" ref="Q1621:W1621" si="426">SUM(Q1622:Q1638)</f>
        <v>0</v>
      </c>
      <c r="R1621" s="318">
        <f t="shared" si="426"/>
        <v>0</v>
      </c>
      <c r="S1621" s="318">
        <f t="shared" si="426"/>
        <v>1328116</v>
      </c>
      <c r="T1621" s="318">
        <f t="shared" si="426"/>
        <v>-1328116</v>
      </c>
      <c r="U1621" s="318">
        <f t="shared" si="426"/>
        <v>0</v>
      </c>
      <c r="V1621" s="318">
        <f t="shared" si="426"/>
        <v>0</v>
      </c>
      <c r="W1621" s="429">
        <f t="shared" si="426"/>
        <v>0</v>
      </c>
      <c r="X1621" s="314">
        <f t="shared" si="422"/>
        <v>-1328116</v>
      </c>
    </row>
    <row r="1622" spans="2:24" ht="18.75">
      <c r="B1622" s="136"/>
      <c r="C1622" s="144">
        <v>1011</v>
      </c>
      <c r="D1622" s="163" t="s">
        <v>218</v>
      </c>
      <c r="E1622" s="817"/>
      <c r="F1622" s="452">
        <v>34912</v>
      </c>
      <c r="G1622" s="246">
        <v>401325</v>
      </c>
      <c r="H1622" s="246"/>
      <c r="I1622" s="480">
        <f t="shared" ref="I1622:I1638" si="427">F1622+G1622+H1622</f>
        <v>436237</v>
      </c>
      <c r="J1622" s="244">
        <f t="shared" si="421"/>
        <v>1</v>
      </c>
      <c r="K1622" s="245"/>
      <c r="L1622" s="426"/>
      <c r="M1622" s="253"/>
      <c r="N1622" s="316">
        <f t="shared" ref="N1622:N1638" si="428">I1622</f>
        <v>436237</v>
      </c>
      <c r="O1622" s="427">
        <f t="shared" ref="O1622:O1638" si="429">L1622+M1622-N1622</f>
        <v>-436237</v>
      </c>
      <c r="P1622" s="245"/>
      <c r="Q1622" s="426"/>
      <c r="R1622" s="253"/>
      <c r="S1622" s="432">
        <f t="shared" ref="S1622:S1629" si="430">+IF(+(L1622+M1622)&gt;=I1622,+M1622,+(+I1622-L1622))</f>
        <v>436237</v>
      </c>
      <c r="T1622" s="316">
        <f t="shared" ref="T1622:T1629" si="431">Q1622+R1622-S1622</f>
        <v>-436237</v>
      </c>
      <c r="U1622" s="253"/>
      <c r="V1622" s="253"/>
      <c r="W1622" s="254"/>
      <c r="X1622" s="314">
        <f t="shared" si="422"/>
        <v>-436237</v>
      </c>
    </row>
    <row r="1623" spans="2:24" ht="18.75">
      <c r="B1623" s="136"/>
      <c r="C1623" s="137">
        <v>1012</v>
      </c>
      <c r="D1623" s="145" t="s">
        <v>219</v>
      </c>
      <c r="E1623" s="817"/>
      <c r="F1623" s="452"/>
      <c r="G1623" s="246">
        <v>3600</v>
      </c>
      <c r="H1623" s="246"/>
      <c r="I1623" s="480">
        <f t="shared" si="427"/>
        <v>3600</v>
      </c>
      <c r="J1623" s="244">
        <f t="shared" si="421"/>
        <v>1</v>
      </c>
      <c r="K1623" s="245"/>
      <c r="L1623" s="426"/>
      <c r="M1623" s="253"/>
      <c r="N1623" s="316">
        <f t="shared" si="428"/>
        <v>3600</v>
      </c>
      <c r="O1623" s="427">
        <f t="shared" si="429"/>
        <v>-3600</v>
      </c>
      <c r="P1623" s="245"/>
      <c r="Q1623" s="426"/>
      <c r="R1623" s="253"/>
      <c r="S1623" s="432">
        <f t="shared" si="430"/>
        <v>3600</v>
      </c>
      <c r="T1623" s="316">
        <f t="shared" si="431"/>
        <v>-3600</v>
      </c>
      <c r="U1623" s="253"/>
      <c r="V1623" s="253"/>
      <c r="W1623" s="254"/>
      <c r="X1623" s="314">
        <f t="shared" si="422"/>
        <v>-3600</v>
      </c>
    </row>
    <row r="1624" spans="2:24" ht="18.75">
      <c r="B1624" s="136"/>
      <c r="C1624" s="137">
        <v>1013</v>
      </c>
      <c r="D1624" s="145" t="s">
        <v>220</v>
      </c>
      <c r="E1624" s="817"/>
      <c r="F1624" s="452"/>
      <c r="G1624" s="246">
        <v>48100</v>
      </c>
      <c r="H1624" s="246"/>
      <c r="I1624" s="480">
        <f t="shared" si="427"/>
        <v>48100</v>
      </c>
      <c r="J1624" s="244">
        <f t="shared" si="421"/>
        <v>1</v>
      </c>
      <c r="K1624" s="245"/>
      <c r="L1624" s="426"/>
      <c r="M1624" s="253"/>
      <c r="N1624" s="316">
        <f t="shared" si="428"/>
        <v>48100</v>
      </c>
      <c r="O1624" s="427">
        <f t="shared" si="429"/>
        <v>-48100</v>
      </c>
      <c r="P1624" s="245"/>
      <c r="Q1624" s="426"/>
      <c r="R1624" s="253"/>
      <c r="S1624" s="432">
        <f t="shared" si="430"/>
        <v>48100</v>
      </c>
      <c r="T1624" s="316">
        <f t="shared" si="431"/>
        <v>-48100</v>
      </c>
      <c r="U1624" s="253"/>
      <c r="V1624" s="253"/>
      <c r="W1624" s="254"/>
      <c r="X1624" s="314">
        <f t="shared" si="422"/>
        <v>-48100</v>
      </c>
    </row>
    <row r="1625" spans="2:24" ht="18.75">
      <c r="B1625" s="136"/>
      <c r="C1625" s="137">
        <v>1014</v>
      </c>
      <c r="D1625" s="145" t="s">
        <v>221</v>
      </c>
      <c r="E1625" s="817"/>
      <c r="F1625" s="452">
        <v>5000</v>
      </c>
      <c r="G1625" s="246">
        <v>9100</v>
      </c>
      <c r="H1625" s="246"/>
      <c r="I1625" s="480">
        <f t="shared" si="427"/>
        <v>14100</v>
      </c>
      <c r="J1625" s="244">
        <f t="shared" si="421"/>
        <v>1</v>
      </c>
      <c r="K1625" s="245"/>
      <c r="L1625" s="426"/>
      <c r="M1625" s="253"/>
      <c r="N1625" s="316">
        <f t="shared" si="428"/>
        <v>14100</v>
      </c>
      <c r="O1625" s="427">
        <f t="shared" si="429"/>
        <v>-14100</v>
      </c>
      <c r="P1625" s="245"/>
      <c r="Q1625" s="426"/>
      <c r="R1625" s="253"/>
      <c r="S1625" s="432">
        <f t="shared" si="430"/>
        <v>14100</v>
      </c>
      <c r="T1625" s="316">
        <f t="shared" si="431"/>
        <v>-14100</v>
      </c>
      <c r="U1625" s="253"/>
      <c r="V1625" s="253"/>
      <c r="W1625" s="254"/>
      <c r="X1625" s="314">
        <f t="shared" si="422"/>
        <v>-14100</v>
      </c>
    </row>
    <row r="1626" spans="2:24" ht="18.75">
      <c r="B1626" s="136"/>
      <c r="C1626" s="137">
        <v>1015</v>
      </c>
      <c r="D1626" s="145" t="s">
        <v>222</v>
      </c>
      <c r="E1626" s="817"/>
      <c r="F1626" s="452">
        <v>10391</v>
      </c>
      <c r="G1626" s="246">
        <v>121790</v>
      </c>
      <c r="H1626" s="246"/>
      <c r="I1626" s="480">
        <f t="shared" si="427"/>
        <v>132181</v>
      </c>
      <c r="J1626" s="244">
        <f t="shared" si="421"/>
        <v>1</v>
      </c>
      <c r="K1626" s="245"/>
      <c r="L1626" s="426"/>
      <c r="M1626" s="253"/>
      <c r="N1626" s="316">
        <f t="shared" si="428"/>
        <v>132181</v>
      </c>
      <c r="O1626" s="427">
        <f t="shared" si="429"/>
        <v>-132181</v>
      </c>
      <c r="P1626" s="245"/>
      <c r="Q1626" s="426"/>
      <c r="R1626" s="253"/>
      <c r="S1626" s="432">
        <f t="shared" si="430"/>
        <v>132181</v>
      </c>
      <c r="T1626" s="316">
        <f t="shared" si="431"/>
        <v>-132181</v>
      </c>
      <c r="U1626" s="253"/>
      <c r="V1626" s="253"/>
      <c r="W1626" s="254"/>
      <c r="X1626" s="314">
        <f t="shared" si="422"/>
        <v>-132181</v>
      </c>
    </row>
    <row r="1627" spans="2:24" ht="18.75">
      <c r="B1627" s="136"/>
      <c r="C1627" s="137">
        <v>1016</v>
      </c>
      <c r="D1627" s="145" t="s">
        <v>223</v>
      </c>
      <c r="E1627" s="817"/>
      <c r="F1627" s="452"/>
      <c r="G1627" s="246">
        <v>396700</v>
      </c>
      <c r="H1627" s="246"/>
      <c r="I1627" s="480">
        <f t="shared" si="427"/>
        <v>396700</v>
      </c>
      <c r="J1627" s="244">
        <f t="shared" si="421"/>
        <v>1</v>
      </c>
      <c r="K1627" s="245"/>
      <c r="L1627" s="426"/>
      <c r="M1627" s="253"/>
      <c r="N1627" s="316">
        <f t="shared" si="428"/>
        <v>396700</v>
      </c>
      <c r="O1627" s="427">
        <f t="shared" si="429"/>
        <v>-396700</v>
      </c>
      <c r="P1627" s="245"/>
      <c r="Q1627" s="426"/>
      <c r="R1627" s="253"/>
      <c r="S1627" s="432">
        <f t="shared" si="430"/>
        <v>396700</v>
      </c>
      <c r="T1627" s="316">
        <f t="shared" si="431"/>
        <v>-396700</v>
      </c>
      <c r="U1627" s="253"/>
      <c r="V1627" s="253"/>
      <c r="W1627" s="254"/>
      <c r="X1627" s="314">
        <f t="shared" si="422"/>
        <v>-396700</v>
      </c>
    </row>
    <row r="1628" spans="2:24" ht="18.75">
      <c r="B1628" s="140"/>
      <c r="C1628" s="164">
        <v>1020</v>
      </c>
      <c r="D1628" s="165" t="s">
        <v>224</v>
      </c>
      <c r="E1628" s="817"/>
      <c r="F1628" s="452">
        <v>20000</v>
      </c>
      <c r="G1628" s="246">
        <v>167580</v>
      </c>
      <c r="H1628" s="246"/>
      <c r="I1628" s="480">
        <f t="shared" si="427"/>
        <v>187580</v>
      </c>
      <c r="J1628" s="244">
        <f t="shared" si="421"/>
        <v>1</v>
      </c>
      <c r="K1628" s="245"/>
      <c r="L1628" s="426"/>
      <c r="M1628" s="253"/>
      <c r="N1628" s="316">
        <f t="shared" si="428"/>
        <v>187580</v>
      </c>
      <c r="O1628" s="427">
        <f t="shared" si="429"/>
        <v>-187580</v>
      </c>
      <c r="P1628" s="245"/>
      <c r="Q1628" s="426"/>
      <c r="R1628" s="253"/>
      <c r="S1628" s="432">
        <f t="shared" si="430"/>
        <v>187580</v>
      </c>
      <c r="T1628" s="316">
        <f t="shared" si="431"/>
        <v>-187580</v>
      </c>
      <c r="U1628" s="253"/>
      <c r="V1628" s="253"/>
      <c r="W1628" s="254"/>
      <c r="X1628" s="314">
        <f t="shared" si="422"/>
        <v>-187580</v>
      </c>
    </row>
    <row r="1629" spans="2:24" ht="18.75">
      <c r="B1629" s="136"/>
      <c r="C1629" s="137">
        <v>1030</v>
      </c>
      <c r="D1629" s="145" t="s">
        <v>225</v>
      </c>
      <c r="E1629" s="817"/>
      <c r="F1629" s="452">
        <v>44663</v>
      </c>
      <c r="G1629" s="246">
        <v>17075</v>
      </c>
      <c r="H1629" s="246"/>
      <c r="I1629" s="480">
        <f t="shared" si="427"/>
        <v>61738</v>
      </c>
      <c r="J1629" s="244">
        <f t="shared" si="421"/>
        <v>1</v>
      </c>
      <c r="K1629" s="245"/>
      <c r="L1629" s="426"/>
      <c r="M1629" s="253"/>
      <c r="N1629" s="316">
        <f t="shared" si="428"/>
        <v>61738</v>
      </c>
      <c r="O1629" s="427">
        <f t="shared" si="429"/>
        <v>-61738</v>
      </c>
      <c r="P1629" s="245"/>
      <c r="Q1629" s="426"/>
      <c r="R1629" s="253"/>
      <c r="S1629" s="432">
        <f t="shared" si="430"/>
        <v>61738</v>
      </c>
      <c r="T1629" s="316">
        <f t="shared" si="431"/>
        <v>-61738</v>
      </c>
      <c r="U1629" s="253"/>
      <c r="V1629" s="253"/>
      <c r="W1629" s="254"/>
      <c r="X1629" s="314">
        <f t="shared" si="422"/>
        <v>-61738</v>
      </c>
    </row>
    <row r="1630" spans="2:24" ht="18.75">
      <c r="B1630" s="136"/>
      <c r="C1630" s="164">
        <v>1051</v>
      </c>
      <c r="D1630" s="167" t="s">
        <v>226</v>
      </c>
      <c r="E1630" s="817"/>
      <c r="F1630" s="452">
        <v>330</v>
      </c>
      <c r="G1630" s="246">
        <v>19740</v>
      </c>
      <c r="H1630" s="246"/>
      <c r="I1630" s="480">
        <f t="shared" si="427"/>
        <v>20070</v>
      </c>
      <c r="J1630" s="244">
        <f t="shared" si="421"/>
        <v>1</v>
      </c>
      <c r="K1630" s="245"/>
      <c r="L1630" s="426"/>
      <c r="M1630" s="253"/>
      <c r="N1630" s="316">
        <f t="shared" si="428"/>
        <v>20070</v>
      </c>
      <c r="O1630" s="427">
        <f t="shared" si="429"/>
        <v>-20070</v>
      </c>
      <c r="P1630" s="245"/>
      <c r="Q1630" s="775"/>
      <c r="R1630" s="779"/>
      <c r="S1630" s="779"/>
      <c r="T1630" s="779"/>
      <c r="U1630" s="779"/>
      <c r="V1630" s="779"/>
      <c r="W1630" s="824"/>
      <c r="X1630" s="314">
        <f t="shared" si="422"/>
        <v>0</v>
      </c>
    </row>
    <row r="1631" spans="2:24" ht="18.75">
      <c r="B1631" s="136"/>
      <c r="C1631" s="137">
        <v>1052</v>
      </c>
      <c r="D1631" s="145" t="s">
        <v>227</v>
      </c>
      <c r="E1631" s="817"/>
      <c r="F1631" s="452"/>
      <c r="G1631" s="246"/>
      <c r="H1631" s="246"/>
      <c r="I1631" s="480">
        <f t="shared" si="427"/>
        <v>0</v>
      </c>
      <c r="J1631" s="244" t="str">
        <f t="shared" si="421"/>
        <v/>
      </c>
      <c r="K1631" s="245"/>
      <c r="L1631" s="426"/>
      <c r="M1631" s="253"/>
      <c r="N1631" s="316">
        <f t="shared" si="428"/>
        <v>0</v>
      </c>
      <c r="O1631" s="427">
        <f t="shared" si="429"/>
        <v>0</v>
      </c>
      <c r="P1631" s="245"/>
      <c r="Q1631" s="775"/>
      <c r="R1631" s="779"/>
      <c r="S1631" s="779"/>
      <c r="T1631" s="779"/>
      <c r="U1631" s="779"/>
      <c r="V1631" s="779"/>
      <c r="W1631" s="824"/>
      <c r="X1631" s="314">
        <f t="shared" si="422"/>
        <v>0</v>
      </c>
    </row>
    <row r="1632" spans="2:24" ht="18.75">
      <c r="B1632" s="136"/>
      <c r="C1632" s="168">
        <v>1053</v>
      </c>
      <c r="D1632" s="169" t="s">
        <v>1737</v>
      </c>
      <c r="E1632" s="817"/>
      <c r="F1632" s="452"/>
      <c r="G1632" s="246"/>
      <c r="H1632" s="246"/>
      <c r="I1632" s="480">
        <f t="shared" si="427"/>
        <v>0</v>
      </c>
      <c r="J1632" s="244" t="str">
        <f t="shared" si="421"/>
        <v/>
      </c>
      <c r="K1632" s="245"/>
      <c r="L1632" s="426"/>
      <c r="M1632" s="253"/>
      <c r="N1632" s="316">
        <f t="shared" si="428"/>
        <v>0</v>
      </c>
      <c r="O1632" s="427">
        <f t="shared" si="429"/>
        <v>0</v>
      </c>
      <c r="P1632" s="245"/>
      <c r="Q1632" s="775"/>
      <c r="R1632" s="779"/>
      <c r="S1632" s="779"/>
      <c r="T1632" s="779"/>
      <c r="U1632" s="779"/>
      <c r="V1632" s="779"/>
      <c r="W1632" s="824"/>
      <c r="X1632" s="314">
        <f t="shared" si="422"/>
        <v>0</v>
      </c>
    </row>
    <row r="1633" spans="2:24" ht="18.75">
      <c r="B1633" s="136"/>
      <c r="C1633" s="137">
        <v>1062</v>
      </c>
      <c r="D1633" s="139" t="s">
        <v>228</v>
      </c>
      <c r="E1633" s="817"/>
      <c r="F1633" s="452"/>
      <c r="G1633" s="246">
        <v>300</v>
      </c>
      <c r="H1633" s="246"/>
      <c r="I1633" s="480">
        <f t="shared" si="427"/>
        <v>300</v>
      </c>
      <c r="J1633" s="244">
        <f t="shared" si="421"/>
        <v>1</v>
      </c>
      <c r="K1633" s="245"/>
      <c r="L1633" s="426"/>
      <c r="M1633" s="253"/>
      <c r="N1633" s="316">
        <f t="shared" si="428"/>
        <v>300</v>
      </c>
      <c r="O1633" s="427">
        <f t="shared" si="429"/>
        <v>-300</v>
      </c>
      <c r="P1633" s="245"/>
      <c r="Q1633" s="426"/>
      <c r="R1633" s="253"/>
      <c r="S1633" s="432">
        <f>+IF(+(L1633+M1633)&gt;=I1633,+M1633,+(+I1633-L1633))</f>
        <v>300</v>
      </c>
      <c r="T1633" s="316">
        <f>Q1633+R1633-S1633</f>
        <v>-300</v>
      </c>
      <c r="U1633" s="253"/>
      <c r="V1633" s="253"/>
      <c r="W1633" s="254"/>
      <c r="X1633" s="314">
        <f t="shared" si="422"/>
        <v>-300</v>
      </c>
    </row>
    <row r="1634" spans="2:24" ht="18.75">
      <c r="B1634" s="136"/>
      <c r="C1634" s="137">
        <v>1063</v>
      </c>
      <c r="D1634" s="139" t="s">
        <v>229</v>
      </c>
      <c r="E1634" s="817"/>
      <c r="F1634" s="452"/>
      <c r="G1634" s="246"/>
      <c r="H1634" s="246"/>
      <c r="I1634" s="480">
        <f t="shared" si="427"/>
        <v>0</v>
      </c>
      <c r="J1634" s="244" t="str">
        <f t="shared" si="421"/>
        <v/>
      </c>
      <c r="K1634" s="245"/>
      <c r="L1634" s="426"/>
      <c r="M1634" s="253"/>
      <c r="N1634" s="316">
        <f t="shared" si="428"/>
        <v>0</v>
      </c>
      <c r="O1634" s="427">
        <f t="shared" si="429"/>
        <v>0</v>
      </c>
      <c r="P1634" s="245"/>
      <c r="Q1634" s="775"/>
      <c r="R1634" s="779"/>
      <c r="S1634" s="779"/>
      <c r="T1634" s="779"/>
      <c r="U1634" s="779"/>
      <c r="V1634" s="779"/>
      <c r="W1634" s="824"/>
      <c r="X1634" s="314">
        <f t="shared" si="422"/>
        <v>0</v>
      </c>
    </row>
    <row r="1635" spans="2:24" ht="18.75">
      <c r="B1635" s="136"/>
      <c r="C1635" s="168">
        <v>1069</v>
      </c>
      <c r="D1635" s="170" t="s">
        <v>230</v>
      </c>
      <c r="E1635" s="817"/>
      <c r="F1635" s="452"/>
      <c r="G1635" s="246"/>
      <c r="H1635" s="246"/>
      <c r="I1635" s="480">
        <f t="shared" si="427"/>
        <v>0</v>
      </c>
      <c r="J1635" s="244" t="str">
        <f t="shared" ref="J1635:J1666" si="432">(IF($E1635&lt;&gt;0,$J$2,IF($I1635&lt;&gt;0,$J$2,"")))</f>
        <v/>
      </c>
      <c r="K1635" s="245"/>
      <c r="L1635" s="426"/>
      <c r="M1635" s="253"/>
      <c r="N1635" s="316">
        <f t="shared" si="428"/>
        <v>0</v>
      </c>
      <c r="O1635" s="427">
        <f t="shared" si="429"/>
        <v>0</v>
      </c>
      <c r="P1635" s="245"/>
      <c r="Q1635" s="426"/>
      <c r="R1635" s="253"/>
      <c r="S1635" s="432">
        <f>+IF(+(L1635+M1635)&gt;=I1635,+M1635,+(+I1635-L1635))</f>
        <v>0</v>
      </c>
      <c r="T1635" s="316">
        <f>Q1635+R1635-S1635</f>
        <v>0</v>
      </c>
      <c r="U1635" s="253"/>
      <c r="V1635" s="253"/>
      <c r="W1635" s="254"/>
      <c r="X1635" s="314">
        <f t="shared" ref="X1635:X1666" si="433">T1635-U1635-V1635-W1635</f>
        <v>0</v>
      </c>
    </row>
    <row r="1636" spans="2:24" ht="31.5">
      <c r="B1636" s="140"/>
      <c r="C1636" s="137">
        <v>1091</v>
      </c>
      <c r="D1636" s="145" t="s">
        <v>231</v>
      </c>
      <c r="E1636" s="817"/>
      <c r="F1636" s="452"/>
      <c r="G1636" s="246"/>
      <c r="H1636" s="246"/>
      <c r="I1636" s="480">
        <f t="shared" si="427"/>
        <v>0</v>
      </c>
      <c r="J1636" s="244" t="str">
        <f t="shared" si="432"/>
        <v/>
      </c>
      <c r="K1636" s="245"/>
      <c r="L1636" s="426"/>
      <c r="M1636" s="253"/>
      <c r="N1636" s="316">
        <f t="shared" si="428"/>
        <v>0</v>
      </c>
      <c r="O1636" s="427">
        <f t="shared" si="429"/>
        <v>0</v>
      </c>
      <c r="P1636" s="245"/>
      <c r="Q1636" s="426"/>
      <c r="R1636" s="253"/>
      <c r="S1636" s="432">
        <f>+IF(+(L1636+M1636)&gt;=I1636,+M1636,+(+I1636-L1636))</f>
        <v>0</v>
      </c>
      <c r="T1636" s="316">
        <f>Q1636+R1636-S1636</f>
        <v>0</v>
      </c>
      <c r="U1636" s="253"/>
      <c r="V1636" s="253"/>
      <c r="W1636" s="254"/>
      <c r="X1636" s="314">
        <f t="shared" si="433"/>
        <v>0</v>
      </c>
    </row>
    <row r="1637" spans="2:24" ht="18.75">
      <c r="B1637" s="136"/>
      <c r="C1637" s="137">
        <v>1092</v>
      </c>
      <c r="D1637" s="145" t="s">
        <v>364</v>
      </c>
      <c r="E1637" s="817"/>
      <c r="F1637" s="452"/>
      <c r="G1637" s="246"/>
      <c r="H1637" s="246"/>
      <c r="I1637" s="480">
        <f t="shared" si="427"/>
        <v>0</v>
      </c>
      <c r="J1637" s="244" t="str">
        <f t="shared" si="432"/>
        <v/>
      </c>
      <c r="K1637" s="245"/>
      <c r="L1637" s="426"/>
      <c r="M1637" s="253"/>
      <c r="N1637" s="316">
        <f t="shared" si="428"/>
        <v>0</v>
      </c>
      <c r="O1637" s="427">
        <f t="shared" si="429"/>
        <v>0</v>
      </c>
      <c r="P1637" s="245"/>
      <c r="Q1637" s="775"/>
      <c r="R1637" s="779"/>
      <c r="S1637" s="779"/>
      <c r="T1637" s="779"/>
      <c r="U1637" s="779"/>
      <c r="V1637" s="779"/>
      <c r="W1637" s="824"/>
      <c r="X1637" s="314">
        <f t="shared" si="433"/>
        <v>0</v>
      </c>
    </row>
    <row r="1638" spans="2:24" ht="18.75">
      <c r="B1638" s="136"/>
      <c r="C1638" s="142">
        <v>1098</v>
      </c>
      <c r="D1638" s="146" t="s">
        <v>232</v>
      </c>
      <c r="E1638" s="817"/>
      <c r="F1638" s="452">
        <v>47580</v>
      </c>
      <c r="G1638" s="246"/>
      <c r="H1638" s="246"/>
      <c r="I1638" s="480">
        <f t="shared" si="427"/>
        <v>47580</v>
      </c>
      <c r="J1638" s="244">
        <f t="shared" si="432"/>
        <v>1</v>
      </c>
      <c r="K1638" s="245"/>
      <c r="L1638" s="426"/>
      <c r="M1638" s="253"/>
      <c r="N1638" s="316">
        <f t="shared" si="428"/>
        <v>47580</v>
      </c>
      <c r="O1638" s="427">
        <f t="shared" si="429"/>
        <v>-47580</v>
      </c>
      <c r="P1638" s="245"/>
      <c r="Q1638" s="426"/>
      <c r="R1638" s="253"/>
      <c r="S1638" s="432">
        <f>+IF(+(L1638+M1638)&gt;=I1638,+M1638,+(+I1638-L1638))</f>
        <v>47580</v>
      </c>
      <c r="T1638" s="316">
        <f>Q1638+R1638-S1638</f>
        <v>-47580</v>
      </c>
      <c r="U1638" s="253"/>
      <c r="V1638" s="253"/>
      <c r="W1638" s="254"/>
      <c r="X1638" s="314">
        <f t="shared" si="433"/>
        <v>-47580</v>
      </c>
    </row>
    <row r="1639" spans="2:24" ht="18.75">
      <c r="B1639" s="799">
        <v>1900</v>
      </c>
      <c r="C1639" s="955" t="s">
        <v>296</v>
      </c>
      <c r="D1639" s="955"/>
      <c r="E1639" s="800"/>
      <c r="F1639" s="801">
        <f>SUM(F1640:F1642)</f>
        <v>0</v>
      </c>
      <c r="G1639" s="802">
        <f>SUM(G1640:G1642)</f>
        <v>5600</v>
      </c>
      <c r="H1639" s="802">
        <f>SUM(H1640:H1642)</f>
        <v>0</v>
      </c>
      <c r="I1639" s="802">
        <f>SUM(I1640:I1642)</f>
        <v>5600</v>
      </c>
      <c r="J1639" s="244">
        <f t="shared" si="432"/>
        <v>1</v>
      </c>
      <c r="K1639" s="245"/>
      <c r="L1639" s="317">
        <f>SUM(L1640:L1642)</f>
        <v>0</v>
      </c>
      <c r="M1639" s="318">
        <f>SUM(M1640:M1642)</f>
        <v>0</v>
      </c>
      <c r="N1639" s="428">
        <f>SUM(N1640:N1642)</f>
        <v>5600</v>
      </c>
      <c r="O1639" s="429">
        <f>SUM(O1640:O1642)</f>
        <v>-5600</v>
      </c>
      <c r="P1639" s="245"/>
      <c r="Q1639" s="777"/>
      <c r="R1639" s="778"/>
      <c r="S1639" s="778"/>
      <c r="T1639" s="778"/>
      <c r="U1639" s="778"/>
      <c r="V1639" s="778"/>
      <c r="W1639" s="825"/>
      <c r="X1639" s="314">
        <f t="shared" si="433"/>
        <v>0</v>
      </c>
    </row>
    <row r="1640" spans="2:24" ht="18.75">
      <c r="B1640" s="136"/>
      <c r="C1640" s="144">
        <v>1901</v>
      </c>
      <c r="D1640" s="138" t="s">
        <v>297</v>
      </c>
      <c r="E1640" s="817"/>
      <c r="F1640" s="452"/>
      <c r="G1640" s="246">
        <v>200</v>
      </c>
      <c r="H1640" s="246"/>
      <c r="I1640" s="480">
        <f>F1640+G1640+H1640</f>
        <v>200</v>
      </c>
      <c r="J1640" s="244">
        <f t="shared" si="432"/>
        <v>1</v>
      </c>
      <c r="K1640" s="245"/>
      <c r="L1640" s="426"/>
      <c r="M1640" s="253"/>
      <c r="N1640" s="316">
        <f>I1640</f>
        <v>200</v>
      </c>
      <c r="O1640" s="427">
        <f>L1640+M1640-N1640</f>
        <v>-200</v>
      </c>
      <c r="P1640" s="245"/>
      <c r="Q1640" s="775"/>
      <c r="R1640" s="779"/>
      <c r="S1640" s="779"/>
      <c r="T1640" s="779"/>
      <c r="U1640" s="779"/>
      <c r="V1640" s="779"/>
      <c r="W1640" s="824"/>
      <c r="X1640" s="314">
        <f t="shared" si="433"/>
        <v>0</v>
      </c>
    </row>
    <row r="1641" spans="2:24" ht="18.75">
      <c r="B1641" s="136"/>
      <c r="C1641" s="137">
        <v>1981</v>
      </c>
      <c r="D1641" s="139" t="s">
        <v>298</v>
      </c>
      <c r="E1641" s="817"/>
      <c r="F1641" s="452"/>
      <c r="G1641" s="246">
        <v>5400</v>
      </c>
      <c r="H1641" s="246"/>
      <c r="I1641" s="480">
        <f>F1641+G1641+H1641</f>
        <v>5400</v>
      </c>
      <c r="J1641" s="244">
        <f t="shared" si="432"/>
        <v>1</v>
      </c>
      <c r="K1641" s="245"/>
      <c r="L1641" s="426"/>
      <c r="M1641" s="253"/>
      <c r="N1641" s="316">
        <f>I1641</f>
        <v>5400</v>
      </c>
      <c r="O1641" s="427">
        <f>L1641+M1641-N1641</f>
        <v>-5400</v>
      </c>
      <c r="P1641" s="245"/>
      <c r="Q1641" s="775"/>
      <c r="R1641" s="779"/>
      <c r="S1641" s="779"/>
      <c r="T1641" s="779"/>
      <c r="U1641" s="779"/>
      <c r="V1641" s="779"/>
      <c r="W1641" s="824"/>
      <c r="X1641" s="314">
        <f t="shared" si="433"/>
        <v>0</v>
      </c>
    </row>
    <row r="1642" spans="2:24" ht="18.75">
      <c r="B1642" s="136"/>
      <c r="C1642" s="142">
        <v>1991</v>
      </c>
      <c r="D1642" s="141" t="s">
        <v>299</v>
      </c>
      <c r="E1642" s="817"/>
      <c r="F1642" s="452"/>
      <c r="G1642" s="246"/>
      <c r="H1642" s="246"/>
      <c r="I1642" s="480">
        <f>F1642+G1642+H1642</f>
        <v>0</v>
      </c>
      <c r="J1642" s="244" t="str">
        <f t="shared" si="432"/>
        <v/>
      </c>
      <c r="K1642" s="245"/>
      <c r="L1642" s="426"/>
      <c r="M1642" s="253"/>
      <c r="N1642" s="316">
        <f>I1642</f>
        <v>0</v>
      </c>
      <c r="O1642" s="427">
        <f>L1642+M1642-N1642</f>
        <v>0</v>
      </c>
      <c r="P1642" s="245"/>
      <c r="Q1642" s="775"/>
      <c r="R1642" s="779"/>
      <c r="S1642" s="779"/>
      <c r="T1642" s="779"/>
      <c r="U1642" s="779"/>
      <c r="V1642" s="779"/>
      <c r="W1642" s="824"/>
      <c r="X1642" s="314">
        <f t="shared" si="433"/>
        <v>0</v>
      </c>
    </row>
    <row r="1643" spans="2:24" ht="18.75">
      <c r="B1643" s="799">
        <v>2100</v>
      </c>
      <c r="C1643" s="955" t="s">
        <v>1106</v>
      </c>
      <c r="D1643" s="955"/>
      <c r="E1643" s="800"/>
      <c r="F1643" s="801">
        <f>SUM(F1644:F1648)</f>
        <v>0</v>
      </c>
      <c r="G1643" s="802">
        <f>SUM(G1644:G1648)</f>
        <v>0</v>
      </c>
      <c r="H1643" s="802">
        <f>SUM(H1644:H1648)</f>
        <v>0</v>
      </c>
      <c r="I1643" s="802">
        <f>SUM(I1644:I1648)</f>
        <v>0</v>
      </c>
      <c r="J1643" s="244" t="str">
        <f t="shared" si="432"/>
        <v/>
      </c>
      <c r="K1643" s="245"/>
      <c r="L1643" s="317">
        <f>SUM(L1644:L1648)</f>
        <v>0</v>
      </c>
      <c r="M1643" s="318">
        <f>SUM(M1644:M1648)</f>
        <v>0</v>
      </c>
      <c r="N1643" s="428">
        <f>SUM(N1644:N1648)</f>
        <v>0</v>
      </c>
      <c r="O1643" s="429">
        <f>SUM(O1644:O1648)</f>
        <v>0</v>
      </c>
      <c r="P1643" s="245"/>
      <c r="Q1643" s="777"/>
      <c r="R1643" s="778"/>
      <c r="S1643" s="778"/>
      <c r="T1643" s="778"/>
      <c r="U1643" s="778"/>
      <c r="V1643" s="778"/>
      <c r="W1643" s="825"/>
      <c r="X1643" s="314">
        <f t="shared" si="433"/>
        <v>0</v>
      </c>
    </row>
    <row r="1644" spans="2:24" ht="18.75">
      <c r="B1644" s="136"/>
      <c r="C1644" s="144">
        <v>2110</v>
      </c>
      <c r="D1644" s="147" t="s">
        <v>233</v>
      </c>
      <c r="E1644" s="817"/>
      <c r="F1644" s="452"/>
      <c r="G1644" s="246"/>
      <c r="H1644" s="246"/>
      <c r="I1644" s="480">
        <f>F1644+G1644+H1644</f>
        <v>0</v>
      </c>
      <c r="J1644" s="244" t="str">
        <f t="shared" si="432"/>
        <v/>
      </c>
      <c r="K1644" s="245"/>
      <c r="L1644" s="426"/>
      <c r="M1644" s="253"/>
      <c r="N1644" s="316">
        <f>I1644</f>
        <v>0</v>
      </c>
      <c r="O1644" s="427">
        <f>L1644+M1644-N1644</f>
        <v>0</v>
      </c>
      <c r="P1644" s="245"/>
      <c r="Q1644" s="775"/>
      <c r="R1644" s="779"/>
      <c r="S1644" s="779"/>
      <c r="T1644" s="779"/>
      <c r="U1644" s="779"/>
      <c r="V1644" s="779"/>
      <c r="W1644" s="824"/>
      <c r="X1644" s="314">
        <f t="shared" si="433"/>
        <v>0</v>
      </c>
    </row>
    <row r="1645" spans="2:24" ht="18.75">
      <c r="B1645" s="171"/>
      <c r="C1645" s="137">
        <v>2120</v>
      </c>
      <c r="D1645" s="159" t="s">
        <v>234</v>
      </c>
      <c r="E1645" s="817"/>
      <c r="F1645" s="452"/>
      <c r="G1645" s="246"/>
      <c r="H1645" s="246"/>
      <c r="I1645" s="480">
        <f>F1645+G1645+H1645</f>
        <v>0</v>
      </c>
      <c r="J1645" s="244" t="str">
        <f t="shared" si="432"/>
        <v/>
      </c>
      <c r="K1645" s="245"/>
      <c r="L1645" s="426"/>
      <c r="M1645" s="253"/>
      <c r="N1645" s="316">
        <f>I1645</f>
        <v>0</v>
      </c>
      <c r="O1645" s="427">
        <f>L1645+M1645-N1645</f>
        <v>0</v>
      </c>
      <c r="P1645" s="245"/>
      <c r="Q1645" s="775"/>
      <c r="R1645" s="779"/>
      <c r="S1645" s="779"/>
      <c r="T1645" s="779"/>
      <c r="U1645" s="779"/>
      <c r="V1645" s="779"/>
      <c r="W1645" s="824"/>
      <c r="X1645" s="314">
        <f t="shared" si="433"/>
        <v>0</v>
      </c>
    </row>
    <row r="1646" spans="2:24" ht="18.75">
      <c r="B1646" s="171"/>
      <c r="C1646" s="137">
        <v>2125</v>
      </c>
      <c r="D1646" s="156" t="s">
        <v>1098</v>
      </c>
      <c r="E1646" s="817"/>
      <c r="F1646" s="452"/>
      <c r="G1646" s="246"/>
      <c r="H1646" s="246"/>
      <c r="I1646" s="480">
        <f>F1646+G1646+H1646</f>
        <v>0</v>
      </c>
      <c r="J1646" s="244" t="str">
        <f t="shared" si="432"/>
        <v/>
      </c>
      <c r="K1646" s="245"/>
      <c r="L1646" s="426"/>
      <c r="M1646" s="253"/>
      <c r="N1646" s="316">
        <f>I1646</f>
        <v>0</v>
      </c>
      <c r="O1646" s="427">
        <f>L1646+M1646-N1646</f>
        <v>0</v>
      </c>
      <c r="P1646" s="245"/>
      <c r="Q1646" s="775"/>
      <c r="R1646" s="779"/>
      <c r="S1646" s="779"/>
      <c r="T1646" s="779"/>
      <c r="U1646" s="779"/>
      <c r="V1646" s="779"/>
      <c r="W1646" s="824"/>
      <c r="X1646" s="314">
        <f t="shared" si="433"/>
        <v>0</v>
      </c>
    </row>
    <row r="1647" spans="2:24" ht="18.75">
      <c r="B1647" s="143"/>
      <c r="C1647" s="137">
        <v>2140</v>
      </c>
      <c r="D1647" s="159" t="s">
        <v>236</v>
      </c>
      <c r="E1647" s="817"/>
      <c r="F1647" s="452"/>
      <c r="G1647" s="246"/>
      <c r="H1647" s="246"/>
      <c r="I1647" s="480">
        <f>F1647+G1647+H1647</f>
        <v>0</v>
      </c>
      <c r="J1647" s="244" t="str">
        <f t="shared" si="432"/>
        <v/>
      </c>
      <c r="K1647" s="245"/>
      <c r="L1647" s="426"/>
      <c r="M1647" s="253"/>
      <c r="N1647" s="316">
        <f>I1647</f>
        <v>0</v>
      </c>
      <c r="O1647" s="427">
        <f>L1647+M1647-N1647</f>
        <v>0</v>
      </c>
      <c r="P1647" s="245"/>
      <c r="Q1647" s="775"/>
      <c r="R1647" s="779"/>
      <c r="S1647" s="779"/>
      <c r="T1647" s="779"/>
      <c r="U1647" s="779"/>
      <c r="V1647" s="779"/>
      <c r="W1647" s="824"/>
      <c r="X1647" s="314">
        <f t="shared" si="433"/>
        <v>0</v>
      </c>
    </row>
    <row r="1648" spans="2:24" ht="18.75">
      <c r="B1648" s="136"/>
      <c r="C1648" s="142">
        <v>2190</v>
      </c>
      <c r="D1648" s="516" t="s">
        <v>237</v>
      </c>
      <c r="E1648" s="817"/>
      <c r="F1648" s="452"/>
      <c r="G1648" s="246"/>
      <c r="H1648" s="246"/>
      <c r="I1648" s="480">
        <f>F1648+G1648+H1648</f>
        <v>0</v>
      </c>
      <c r="J1648" s="244" t="str">
        <f t="shared" si="432"/>
        <v/>
      </c>
      <c r="K1648" s="245"/>
      <c r="L1648" s="426"/>
      <c r="M1648" s="253"/>
      <c r="N1648" s="316">
        <f>I1648</f>
        <v>0</v>
      </c>
      <c r="O1648" s="427">
        <f>L1648+M1648-N1648</f>
        <v>0</v>
      </c>
      <c r="P1648" s="245"/>
      <c r="Q1648" s="775"/>
      <c r="R1648" s="779"/>
      <c r="S1648" s="779"/>
      <c r="T1648" s="779"/>
      <c r="U1648" s="779"/>
      <c r="V1648" s="779"/>
      <c r="W1648" s="824"/>
      <c r="X1648" s="314">
        <f t="shared" si="433"/>
        <v>0</v>
      </c>
    </row>
    <row r="1649" spans="2:24" ht="18.75">
      <c r="B1649" s="799">
        <v>2200</v>
      </c>
      <c r="C1649" s="955" t="s">
        <v>238</v>
      </c>
      <c r="D1649" s="955"/>
      <c r="E1649" s="800"/>
      <c r="F1649" s="801">
        <f>SUM(F1650:F1651)</f>
        <v>0</v>
      </c>
      <c r="G1649" s="802">
        <f>SUM(G1650:G1651)</f>
        <v>0</v>
      </c>
      <c r="H1649" s="802">
        <f>SUM(H1650:H1651)</f>
        <v>0</v>
      </c>
      <c r="I1649" s="802">
        <f>SUM(I1650:I1651)</f>
        <v>0</v>
      </c>
      <c r="J1649" s="244" t="str">
        <f t="shared" si="432"/>
        <v/>
      </c>
      <c r="K1649" s="245"/>
      <c r="L1649" s="317">
        <f>SUM(L1650:L1651)</f>
        <v>0</v>
      </c>
      <c r="M1649" s="318">
        <f>SUM(M1650:M1651)</f>
        <v>0</v>
      </c>
      <c r="N1649" s="428">
        <f>SUM(N1650:N1651)</f>
        <v>0</v>
      </c>
      <c r="O1649" s="429">
        <f>SUM(O1650:O1651)</f>
        <v>0</v>
      </c>
      <c r="P1649" s="245"/>
      <c r="Q1649" s="777"/>
      <c r="R1649" s="778"/>
      <c r="S1649" s="778"/>
      <c r="T1649" s="778"/>
      <c r="U1649" s="778"/>
      <c r="V1649" s="778"/>
      <c r="W1649" s="825"/>
      <c r="X1649" s="314">
        <f t="shared" si="433"/>
        <v>0</v>
      </c>
    </row>
    <row r="1650" spans="2:24" ht="18.75">
      <c r="B1650" s="136"/>
      <c r="C1650" s="137">
        <v>2221</v>
      </c>
      <c r="D1650" s="139" t="s">
        <v>1479</v>
      </c>
      <c r="E1650" s="817"/>
      <c r="F1650" s="452"/>
      <c r="G1650" s="246"/>
      <c r="H1650" s="246"/>
      <c r="I1650" s="480">
        <f t="shared" ref="I1650:I1655" si="434">F1650+G1650+H1650</f>
        <v>0</v>
      </c>
      <c r="J1650" s="244" t="str">
        <f t="shared" si="432"/>
        <v/>
      </c>
      <c r="K1650" s="245"/>
      <c r="L1650" s="426"/>
      <c r="M1650" s="253"/>
      <c r="N1650" s="316">
        <f t="shared" ref="N1650:N1655" si="435">I1650</f>
        <v>0</v>
      </c>
      <c r="O1650" s="427">
        <f t="shared" ref="O1650:O1655" si="436">L1650+M1650-N1650</f>
        <v>0</v>
      </c>
      <c r="P1650" s="245"/>
      <c r="Q1650" s="775"/>
      <c r="R1650" s="779"/>
      <c r="S1650" s="779"/>
      <c r="T1650" s="779"/>
      <c r="U1650" s="779"/>
      <c r="V1650" s="779"/>
      <c r="W1650" s="824"/>
      <c r="X1650" s="314">
        <f t="shared" si="433"/>
        <v>0</v>
      </c>
    </row>
    <row r="1651" spans="2:24" ht="18.75">
      <c r="B1651" s="136"/>
      <c r="C1651" s="142">
        <v>2224</v>
      </c>
      <c r="D1651" s="141" t="s">
        <v>239</v>
      </c>
      <c r="E1651" s="817"/>
      <c r="F1651" s="452"/>
      <c r="G1651" s="246"/>
      <c r="H1651" s="246"/>
      <c r="I1651" s="480">
        <f t="shared" si="434"/>
        <v>0</v>
      </c>
      <c r="J1651" s="244" t="str">
        <f t="shared" si="432"/>
        <v/>
      </c>
      <c r="K1651" s="245"/>
      <c r="L1651" s="426"/>
      <c r="M1651" s="253"/>
      <c r="N1651" s="316">
        <f t="shared" si="435"/>
        <v>0</v>
      </c>
      <c r="O1651" s="427">
        <f t="shared" si="436"/>
        <v>0</v>
      </c>
      <c r="P1651" s="245"/>
      <c r="Q1651" s="775"/>
      <c r="R1651" s="779"/>
      <c r="S1651" s="779"/>
      <c r="T1651" s="779"/>
      <c r="U1651" s="779"/>
      <c r="V1651" s="779"/>
      <c r="W1651" s="824"/>
      <c r="X1651" s="314">
        <f t="shared" si="433"/>
        <v>0</v>
      </c>
    </row>
    <row r="1652" spans="2:24" ht="18.75">
      <c r="B1652" s="799">
        <v>2500</v>
      </c>
      <c r="C1652" s="957" t="s">
        <v>240</v>
      </c>
      <c r="D1652" s="957"/>
      <c r="E1652" s="800"/>
      <c r="F1652" s="803"/>
      <c r="G1652" s="804"/>
      <c r="H1652" s="804"/>
      <c r="I1652" s="805">
        <f t="shared" si="434"/>
        <v>0</v>
      </c>
      <c r="J1652" s="244" t="str">
        <f t="shared" si="432"/>
        <v/>
      </c>
      <c r="K1652" s="245"/>
      <c r="L1652" s="431"/>
      <c r="M1652" s="255"/>
      <c r="N1652" s="316">
        <f t="shared" si="435"/>
        <v>0</v>
      </c>
      <c r="O1652" s="427">
        <f t="shared" si="436"/>
        <v>0</v>
      </c>
      <c r="P1652" s="245"/>
      <c r="Q1652" s="777"/>
      <c r="R1652" s="778"/>
      <c r="S1652" s="779"/>
      <c r="T1652" s="779"/>
      <c r="U1652" s="778"/>
      <c r="V1652" s="779"/>
      <c r="W1652" s="824"/>
      <c r="X1652" s="314">
        <f t="shared" si="433"/>
        <v>0</v>
      </c>
    </row>
    <row r="1653" spans="2:24" ht="18.75">
      <c r="B1653" s="799">
        <v>2600</v>
      </c>
      <c r="C1653" s="974" t="s">
        <v>241</v>
      </c>
      <c r="D1653" s="975"/>
      <c r="E1653" s="800"/>
      <c r="F1653" s="803"/>
      <c r="G1653" s="804"/>
      <c r="H1653" s="804"/>
      <c r="I1653" s="805">
        <f t="shared" si="434"/>
        <v>0</v>
      </c>
      <c r="J1653" s="244" t="str">
        <f t="shared" si="432"/>
        <v/>
      </c>
      <c r="K1653" s="245"/>
      <c r="L1653" s="431"/>
      <c r="M1653" s="255"/>
      <c r="N1653" s="316">
        <f t="shared" si="435"/>
        <v>0</v>
      </c>
      <c r="O1653" s="427">
        <f t="shared" si="436"/>
        <v>0</v>
      </c>
      <c r="P1653" s="245"/>
      <c r="Q1653" s="777"/>
      <c r="R1653" s="778"/>
      <c r="S1653" s="779"/>
      <c r="T1653" s="779"/>
      <c r="U1653" s="778"/>
      <c r="V1653" s="779"/>
      <c r="W1653" s="824"/>
      <c r="X1653" s="314">
        <f t="shared" si="433"/>
        <v>0</v>
      </c>
    </row>
    <row r="1654" spans="2:24" ht="18.75">
      <c r="B1654" s="799">
        <v>2700</v>
      </c>
      <c r="C1654" s="974" t="s">
        <v>242</v>
      </c>
      <c r="D1654" s="975"/>
      <c r="E1654" s="800"/>
      <c r="F1654" s="803"/>
      <c r="G1654" s="804"/>
      <c r="H1654" s="804"/>
      <c r="I1654" s="805">
        <f t="shared" si="434"/>
        <v>0</v>
      </c>
      <c r="J1654" s="244" t="str">
        <f t="shared" si="432"/>
        <v/>
      </c>
      <c r="K1654" s="245"/>
      <c r="L1654" s="431"/>
      <c r="M1654" s="255"/>
      <c r="N1654" s="316">
        <f t="shared" si="435"/>
        <v>0</v>
      </c>
      <c r="O1654" s="427">
        <f t="shared" si="436"/>
        <v>0</v>
      </c>
      <c r="P1654" s="245"/>
      <c r="Q1654" s="777"/>
      <c r="R1654" s="778"/>
      <c r="S1654" s="779"/>
      <c r="T1654" s="779"/>
      <c r="U1654" s="778"/>
      <c r="V1654" s="779"/>
      <c r="W1654" s="824"/>
      <c r="X1654" s="314">
        <f t="shared" si="433"/>
        <v>0</v>
      </c>
    </row>
    <row r="1655" spans="2:24" ht="18.75">
      <c r="B1655" s="799">
        <v>2800</v>
      </c>
      <c r="C1655" s="974" t="s">
        <v>1738</v>
      </c>
      <c r="D1655" s="975"/>
      <c r="E1655" s="800"/>
      <c r="F1655" s="803"/>
      <c r="G1655" s="804"/>
      <c r="H1655" s="804"/>
      <c r="I1655" s="805">
        <f t="shared" si="434"/>
        <v>0</v>
      </c>
      <c r="J1655" s="244" t="str">
        <f t="shared" si="432"/>
        <v/>
      </c>
      <c r="K1655" s="245"/>
      <c r="L1655" s="431"/>
      <c r="M1655" s="255"/>
      <c r="N1655" s="316">
        <f t="shared" si="435"/>
        <v>0</v>
      </c>
      <c r="O1655" s="427">
        <f t="shared" si="436"/>
        <v>0</v>
      </c>
      <c r="P1655" s="245"/>
      <c r="Q1655" s="777"/>
      <c r="R1655" s="778"/>
      <c r="S1655" s="779"/>
      <c r="T1655" s="779"/>
      <c r="U1655" s="778"/>
      <c r="V1655" s="779"/>
      <c r="W1655" s="824"/>
      <c r="X1655" s="314">
        <f t="shared" si="433"/>
        <v>0</v>
      </c>
    </row>
    <row r="1656" spans="2:24" ht="18.75">
      <c r="B1656" s="799">
        <v>2900</v>
      </c>
      <c r="C1656" s="965" t="s">
        <v>243</v>
      </c>
      <c r="D1656" s="966"/>
      <c r="E1656" s="800"/>
      <c r="F1656" s="801">
        <f>SUM(F1657:F1664)</f>
        <v>0</v>
      </c>
      <c r="G1656" s="802">
        <f>SUM(G1657:G1664)</f>
        <v>0</v>
      </c>
      <c r="H1656" s="802">
        <f>SUM(H1657:H1664)</f>
        <v>0</v>
      </c>
      <c r="I1656" s="802">
        <f>SUM(I1657:I1664)</f>
        <v>0</v>
      </c>
      <c r="J1656" s="244" t="str">
        <f t="shared" si="432"/>
        <v/>
      </c>
      <c r="K1656" s="245"/>
      <c r="L1656" s="317">
        <f>SUM(L1657:L1664)</f>
        <v>0</v>
      </c>
      <c r="M1656" s="318">
        <f>SUM(M1657:M1664)</f>
        <v>0</v>
      </c>
      <c r="N1656" s="428">
        <f>SUM(N1657:N1664)</f>
        <v>0</v>
      </c>
      <c r="O1656" s="429">
        <f>SUM(O1657:O1664)</f>
        <v>0</v>
      </c>
      <c r="P1656" s="245"/>
      <c r="Q1656" s="777"/>
      <c r="R1656" s="778"/>
      <c r="S1656" s="778"/>
      <c r="T1656" s="778"/>
      <c r="U1656" s="778"/>
      <c r="V1656" s="778"/>
      <c r="W1656" s="825"/>
      <c r="X1656" s="314">
        <f t="shared" si="433"/>
        <v>0</v>
      </c>
    </row>
    <row r="1657" spans="2:24" ht="18.75">
      <c r="B1657" s="172"/>
      <c r="C1657" s="144">
        <v>2910</v>
      </c>
      <c r="D1657" s="320" t="s">
        <v>1780</v>
      </c>
      <c r="E1657" s="817"/>
      <c r="F1657" s="452"/>
      <c r="G1657" s="246"/>
      <c r="H1657" s="246"/>
      <c r="I1657" s="480">
        <f t="shared" ref="I1657:I1664" si="437">F1657+G1657+H1657</f>
        <v>0</v>
      </c>
      <c r="J1657" s="244" t="str">
        <f t="shared" si="432"/>
        <v/>
      </c>
      <c r="K1657" s="245"/>
      <c r="L1657" s="426"/>
      <c r="M1657" s="253"/>
      <c r="N1657" s="316">
        <f t="shared" ref="N1657:N1664" si="438">I1657</f>
        <v>0</v>
      </c>
      <c r="O1657" s="427">
        <f t="shared" ref="O1657:O1664" si="439">L1657+M1657-N1657</f>
        <v>0</v>
      </c>
      <c r="P1657" s="245"/>
      <c r="Q1657" s="775"/>
      <c r="R1657" s="779"/>
      <c r="S1657" s="779"/>
      <c r="T1657" s="779"/>
      <c r="U1657" s="779"/>
      <c r="V1657" s="779"/>
      <c r="W1657" s="824"/>
      <c r="X1657" s="314">
        <f t="shared" si="433"/>
        <v>0</v>
      </c>
    </row>
    <row r="1658" spans="2:24" ht="18.75">
      <c r="B1658" s="172"/>
      <c r="C1658" s="144">
        <v>2920</v>
      </c>
      <c r="D1658" s="320" t="s">
        <v>244</v>
      </c>
      <c r="E1658" s="817"/>
      <c r="F1658" s="452"/>
      <c r="G1658" s="246"/>
      <c r="H1658" s="246"/>
      <c r="I1658" s="480">
        <f t="shared" si="437"/>
        <v>0</v>
      </c>
      <c r="J1658" s="244" t="str">
        <f t="shared" si="432"/>
        <v/>
      </c>
      <c r="K1658" s="245"/>
      <c r="L1658" s="426"/>
      <c r="M1658" s="253"/>
      <c r="N1658" s="316">
        <f t="shared" si="438"/>
        <v>0</v>
      </c>
      <c r="O1658" s="427">
        <f t="shared" si="439"/>
        <v>0</v>
      </c>
      <c r="P1658" s="245"/>
      <c r="Q1658" s="775"/>
      <c r="R1658" s="779"/>
      <c r="S1658" s="779"/>
      <c r="T1658" s="779"/>
      <c r="U1658" s="779"/>
      <c r="V1658" s="779"/>
      <c r="W1658" s="824"/>
      <c r="X1658" s="314">
        <f t="shared" si="433"/>
        <v>0</v>
      </c>
    </row>
    <row r="1659" spans="2:24" ht="31.5">
      <c r="B1659" s="172"/>
      <c r="C1659" s="168">
        <v>2969</v>
      </c>
      <c r="D1659" s="321" t="s">
        <v>245</v>
      </c>
      <c r="E1659" s="817"/>
      <c r="F1659" s="452"/>
      <c r="G1659" s="246"/>
      <c r="H1659" s="246"/>
      <c r="I1659" s="480">
        <f t="shared" si="437"/>
        <v>0</v>
      </c>
      <c r="J1659" s="244" t="str">
        <f t="shared" si="432"/>
        <v/>
      </c>
      <c r="K1659" s="245"/>
      <c r="L1659" s="426"/>
      <c r="M1659" s="253"/>
      <c r="N1659" s="316">
        <f t="shared" si="438"/>
        <v>0</v>
      </c>
      <c r="O1659" s="427">
        <f t="shared" si="439"/>
        <v>0</v>
      </c>
      <c r="P1659" s="245"/>
      <c r="Q1659" s="775"/>
      <c r="R1659" s="779"/>
      <c r="S1659" s="779"/>
      <c r="T1659" s="779"/>
      <c r="U1659" s="779"/>
      <c r="V1659" s="779"/>
      <c r="W1659" s="824"/>
      <c r="X1659" s="314">
        <f t="shared" si="433"/>
        <v>0</v>
      </c>
    </row>
    <row r="1660" spans="2:24" ht="31.5">
      <c r="B1660" s="172"/>
      <c r="C1660" s="168">
        <v>2970</v>
      </c>
      <c r="D1660" s="321" t="s">
        <v>246</v>
      </c>
      <c r="E1660" s="817"/>
      <c r="F1660" s="452"/>
      <c r="G1660" s="246"/>
      <c r="H1660" s="246"/>
      <c r="I1660" s="480">
        <f t="shared" si="437"/>
        <v>0</v>
      </c>
      <c r="J1660" s="244" t="str">
        <f t="shared" si="432"/>
        <v/>
      </c>
      <c r="K1660" s="245"/>
      <c r="L1660" s="426"/>
      <c r="M1660" s="253"/>
      <c r="N1660" s="316">
        <f t="shared" si="438"/>
        <v>0</v>
      </c>
      <c r="O1660" s="427">
        <f t="shared" si="439"/>
        <v>0</v>
      </c>
      <c r="P1660" s="245"/>
      <c r="Q1660" s="775"/>
      <c r="R1660" s="779"/>
      <c r="S1660" s="779"/>
      <c r="T1660" s="779"/>
      <c r="U1660" s="779"/>
      <c r="V1660" s="779"/>
      <c r="W1660" s="824"/>
      <c r="X1660" s="314">
        <f t="shared" si="433"/>
        <v>0</v>
      </c>
    </row>
    <row r="1661" spans="2:24" ht="18.75">
      <c r="B1661" s="172"/>
      <c r="C1661" s="166">
        <v>2989</v>
      </c>
      <c r="D1661" s="322" t="s">
        <v>247</v>
      </c>
      <c r="E1661" s="817"/>
      <c r="F1661" s="452"/>
      <c r="G1661" s="246"/>
      <c r="H1661" s="246"/>
      <c r="I1661" s="480">
        <f t="shared" si="437"/>
        <v>0</v>
      </c>
      <c r="J1661" s="244" t="str">
        <f t="shared" si="432"/>
        <v/>
      </c>
      <c r="K1661" s="245"/>
      <c r="L1661" s="426"/>
      <c r="M1661" s="253"/>
      <c r="N1661" s="316">
        <f t="shared" si="438"/>
        <v>0</v>
      </c>
      <c r="O1661" s="427">
        <f t="shared" si="439"/>
        <v>0</v>
      </c>
      <c r="P1661" s="245"/>
      <c r="Q1661" s="775"/>
      <c r="R1661" s="779"/>
      <c r="S1661" s="779"/>
      <c r="T1661" s="779"/>
      <c r="U1661" s="779"/>
      <c r="V1661" s="779"/>
      <c r="W1661" s="824"/>
      <c r="X1661" s="314">
        <f t="shared" si="433"/>
        <v>0</v>
      </c>
    </row>
    <row r="1662" spans="2:24" ht="31.5">
      <c r="B1662" s="136"/>
      <c r="C1662" s="137">
        <v>2990</v>
      </c>
      <c r="D1662" s="323" t="s">
        <v>1760</v>
      </c>
      <c r="E1662" s="817"/>
      <c r="F1662" s="452"/>
      <c r="G1662" s="246"/>
      <c r="H1662" s="246"/>
      <c r="I1662" s="480">
        <f t="shared" si="437"/>
        <v>0</v>
      </c>
      <c r="J1662" s="244" t="str">
        <f t="shared" si="432"/>
        <v/>
      </c>
      <c r="K1662" s="245"/>
      <c r="L1662" s="426"/>
      <c r="M1662" s="253"/>
      <c r="N1662" s="316">
        <f t="shared" si="438"/>
        <v>0</v>
      </c>
      <c r="O1662" s="427">
        <f t="shared" si="439"/>
        <v>0</v>
      </c>
      <c r="P1662" s="245"/>
      <c r="Q1662" s="775"/>
      <c r="R1662" s="779"/>
      <c r="S1662" s="779"/>
      <c r="T1662" s="779"/>
      <c r="U1662" s="779"/>
      <c r="V1662" s="779"/>
      <c r="W1662" s="824"/>
      <c r="X1662" s="314">
        <f t="shared" si="433"/>
        <v>0</v>
      </c>
    </row>
    <row r="1663" spans="2:24" ht="18.75">
      <c r="B1663" s="136"/>
      <c r="C1663" s="137">
        <v>2991</v>
      </c>
      <c r="D1663" s="323" t="s">
        <v>248</v>
      </c>
      <c r="E1663" s="817"/>
      <c r="F1663" s="452"/>
      <c r="G1663" s="246"/>
      <c r="H1663" s="246"/>
      <c r="I1663" s="480">
        <f t="shared" si="437"/>
        <v>0</v>
      </c>
      <c r="J1663" s="244" t="str">
        <f t="shared" si="432"/>
        <v/>
      </c>
      <c r="K1663" s="245"/>
      <c r="L1663" s="426"/>
      <c r="M1663" s="253"/>
      <c r="N1663" s="316">
        <f t="shared" si="438"/>
        <v>0</v>
      </c>
      <c r="O1663" s="427">
        <f t="shared" si="439"/>
        <v>0</v>
      </c>
      <c r="P1663" s="245"/>
      <c r="Q1663" s="775"/>
      <c r="R1663" s="779"/>
      <c r="S1663" s="779"/>
      <c r="T1663" s="779"/>
      <c r="U1663" s="779"/>
      <c r="V1663" s="779"/>
      <c r="W1663" s="824"/>
      <c r="X1663" s="314">
        <f t="shared" si="433"/>
        <v>0</v>
      </c>
    </row>
    <row r="1664" spans="2:24" ht="18.75">
      <c r="B1664" s="136"/>
      <c r="C1664" s="142">
        <v>2992</v>
      </c>
      <c r="D1664" s="154" t="s">
        <v>249</v>
      </c>
      <c r="E1664" s="817"/>
      <c r="F1664" s="452"/>
      <c r="G1664" s="246"/>
      <c r="H1664" s="246"/>
      <c r="I1664" s="480">
        <f t="shared" si="437"/>
        <v>0</v>
      </c>
      <c r="J1664" s="244" t="str">
        <f t="shared" si="432"/>
        <v/>
      </c>
      <c r="K1664" s="245"/>
      <c r="L1664" s="426"/>
      <c r="M1664" s="253"/>
      <c r="N1664" s="316">
        <f t="shared" si="438"/>
        <v>0</v>
      </c>
      <c r="O1664" s="427">
        <f t="shared" si="439"/>
        <v>0</v>
      </c>
      <c r="P1664" s="245"/>
      <c r="Q1664" s="775"/>
      <c r="R1664" s="779"/>
      <c r="S1664" s="779"/>
      <c r="T1664" s="779"/>
      <c r="U1664" s="779"/>
      <c r="V1664" s="779"/>
      <c r="W1664" s="824"/>
      <c r="X1664" s="314">
        <f t="shared" si="433"/>
        <v>0</v>
      </c>
    </row>
    <row r="1665" spans="2:24" ht="18.75">
      <c r="B1665" s="799">
        <v>3300</v>
      </c>
      <c r="C1665" s="965" t="s">
        <v>250</v>
      </c>
      <c r="D1665" s="965"/>
      <c r="E1665" s="800"/>
      <c r="F1665" s="801">
        <f>SUM(F1666:F1671)</f>
        <v>0</v>
      </c>
      <c r="G1665" s="802">
        <f>SUM(G1666:G1671)</f>
        <v>0</v>
      </c>
      <c r="H1665" s="802">
        <f>SUM(H1666:H1671)</f>
        <v>0</v>
      </c>
      <c r="I1665" s="802">
        <f>SUM(I1666:I1671)</f>
        <v>0</v>
      </c>
      <c r="J1665" s="244" t="str">
        <f t="shared" si="432"/>
        <v/>
      </c>
      <c r="K1665" s="245"/>
      <c r="L1665" s="777"/>
      <c r="M1665" s="778"/>
      <c r="N1665" s="778"/>
      <c r="O1665" s="825"/>
      <c r="P1665" s="245"/>
      <c r="Q1665" s="777"/>
      <c r="R1665" s="778"/>
      <c r="S1665" s="778"/>
      <c r="T1665" s="778"/>
      <c r="U1665" s="778"/>
      <c r="V1665" s="778"/>
      <c r="W1665" s="825"/>
      <c r="X1665" s="314">
        <f t="shared" si="433"/>
        <v>0</v>
      </c>
    </row>
    <row r="1666" spans="2:24" ht="18.75">
      <c r="B1666" s="143"/>
      <c r="C1666" s="144">
        <v>3301</v>
      </c>
      <c r="D1666" s="463" t="s">
        <v>251</v>
      </c>
      <c r="E1666" s="817"/>
      <c r="F1666" s="452"/>
      <c r="G1666" s="246"/>
      <c r="H1666" s="246"/>
      <c r="I1666" s="480">
        <f t="shared" ref="I1666:I1674" si="440">F1666+G1666+H1666</f>
        <v>0</v>
      </c>
      <c r="J1666" s="244" t="str">
        <f t="shared" si="432"/>
        <v/>
      </c>
      <c r="K1666" s="245"/>
      <c r="L1666" s="775"/>
      <c r="M1666" s="779"/>
      <c r="N1666" s="779"/>
      <c r="O1666" s="824"/>
      <c r="P1666" s="245"/>
      <c r="Q1666" s="775"/>
      <c r="R1666" s="779"/>
      <c r="S1666" s="779"/>
      <c r="T1666" s="779"/>
      <c r="U1666" s="779"/>
      <c r="V1666" s="779"/>
      <c r="W1666" s="824"/>
      <c r="X1666" s="314">
        <f t="shared" si="433"/>
        <v>0</v>
      </c>
    </row>
    <row r="1667" spans="2:24" ht="18.75">
      <c r="B1667" s="143"/>
      <c r="C1667" s="168">
        <v>3302</v>
      </c>
      <c r="D1667" s="464" t="s">
        <v>1099</v>
      </c>
      <c r="E1667" s="817"/>
      <c r="F1667" s="452"/>
      <c r="G1667" s="246"/>
      <c r="H1667" s="246"/>
      <c r="I1667" s="480">
        <f t="shared" si="440"/>
        <v>0</v>
      </c>
      <c r="J1667" s="244" t="str">
        <f t="shared" ref="J1667:J1698" si="441">(IF($E1667&lt;&gt;0,$J$2,IF($I1667&lt;&gt;0,$J$2,"")))</f>
        <v/>
      </c>
      <c r="K1667" s="245"/>
      <c r="L1667" s="775"/>
      <c r="M1667" s="779"/>
      <c r="N1667" s="779"/>
      <c r="O1667" s="824"/>
      <c r="P1667" s="245"/>
      <c r="Q1667" s="775"/>
      <c r="R1667" s="779"/>
      <c r="S1667" s="779"/>
      <c r="T1667" s="779"/>
      <c r="U1667" s="779"/>
      <c r="V1667" s="779"/>
      <c r="W1667" s="824"/>
      <c r="X1667" s="314">
        <f t="shared" ref="X1667:X1698" si="442">T1667-U1667-V1667-W1667</f>
        <v>0</v>
      </c>
    </row>
    <row r="1668" spans="2:24" ht="18.75">
      <c r="B1668" s="143"/>
      <c r="C1668" s="168">
        <v>3303</v>
      </c>
      <c r="D1668" s="464" t="s">
        <v>253</v>
      </c>
      <c r="E1668" s="817"/>
      <c r="F1668" s="452"/>
      <c r="G1668" s="246"/>
      <c r="H1668" s="246"/>
      <c r="I1668" s="480">
        <f t="shared" si="440"/>
        <v>0</v>
      </c>
      <c r="J1668" s="244" t="str">
        <f t="shared" si="441"/>
        <v/>
      </c>
      <c r="K1668" s="245"/>
      <c r="L1668" s="775"/>
      <c r="M1668" s="779"/>
      <c r="N1668" s="779"/>
      <c r="O1668" s="824"/>
      <c r="P1668" s="245"/>
      <c r="Q1668" s="775"/>
      <c r="R1668" s="779"/>
      <c r="S1668" s="779"/>
      <c r="T1668" s="779"/>
      <c r="U1668" s="779"/>
      <c r="V1668" s="779"/>
      <c r="W1668" s="824"/>
      <c r="X1668" s="314">
        <f t="shared" si="442"/>
        <v>0</v>
      </c>
    </row>
    <row r="1669" spans="2:24" ht="18.75">
      <c r="B1669" s="143"/>
      <c r="C1669" s="166">
        <v>3304</v>
      </c>
      <c r="D1669" s="465" t="s">
        <v>254</v>
      </c>
      <c r="E1669" s="817"/>
      <c r="F1669" s="452"/>
      <c r="G1669" s="246"/>
      <c r="H1669" s="246"/>
      <c r="I1669" s="480">
        <f t="shared" si="440"/>
        <v>0</v>
      </c>
      <c r="J1669" s="244" t="str">
        <f t="shared" si="441"/>
        <v/>
      </c>
      <c r="K1669" s="245"/>
      <c r="L1669" s="775"/>
      <c r="M1669" s="779"/>
      <c r="N1669" s="779"/>
      <c r="O1669" s="824"/>
      <c r="P1669" s="245"/>
      <c r="Q1669" s="775"/>
      <c r="R1669" s="779"/>
      <c r="S1669" s="779"/>
      <c r="T1669" s="779"/>
      <c r="U1669" s="779"/>
      <c r="V1669" s="779"/>
      <c r="W1669" s="824"/>
      <c r="X1669" s="314">
        <f t="shared" si="442"/>
        <v>0</v>
      </c>
    </row>
    <row r="1670" spans="2:24" ht="18.75">
      <c r="B1670" s="143"/>
      <c r="C1670" s="142">
        <v>3305</v>
      </c>
      <c r="D1670" s="466" t="s">
        <v>255</v>
      </c>
      <c r="E1670" s="817"/>
      <c r="F1670" s="452"/>
      <c r="G1670" s="246"/>
      <c r="H1670" s="246"/>
      <c r="I1670" s="480">
        <f t="shared" si="440"/>
        <v>0</v>
      </c>
      <c r="J1670" s="244" t="str">
        <f t="shared" si="441"/>
        <v/>
      </c>
      <c r="K1670" s="245"/>
      <c r="L1670" s="775"/>
      <c r="M1670" s="779"/>
      <c r="N1670" s="779"/>
      <c r="O1670" s="824"/>
      <c r="P1670" s="245"/>
      <c r="Q1670" s="775"/>
      <c r="R1670" s="779"/>
      <c r="S1670" s="779"/>
      <c r="T1670" s="779"/>
      <c r="U1670" s="779"/>
      <c r="V1670" s="779"/>
      <c r="W1670" s="824"/>
      <c r="X1670" s="314">
        <f t="shared" si="442"/>
        <v>0</v>
      </c>
    </row>
    <row r="1671" spans="2:24" ht="31.5">
      <c r="B1671" s="143"/>
      <c r="C1671" s="142">
        <v>3306</v>
      </c>
      <c r="D1671" s="466" t="s">
        <v>1739</v>
      </c>
      <c r="E1671" s="817"/>
      <c r="F1671" s="452"/>
      <c r="G1671" s="246"/>
      <c r="H1671" s="246"/>
      <c r="I1671" s="480">
        <f t="shared" si="440"/>
        <v>0</v>
      </c>
      <c r="J1671" s="244" t="str">
        <f t="shared" si="441"/>
        <v/>
      </c>
      <c r="K1671" s="245"/>
      <c r="L1671" s="775"/>
      <c r="M1671" s="779"/>
      <c r="N1671" s="779"/>
      <c r="O1671" s="824"/>
      <c r="P1671" s="245"/>
      <c r="Q1671" s="775"/>
      <c r="R1671" s="779"/>
      <c r="S1671" s="779"/>
      <c r="T1671" s="779"/>
      <c r="U1671" s="779"/>
      <c r="V1671" s="779"/>
      <c r="W1671" s="824"/>
      <c r="X1671" s="314">
        <f t="shared" si="442"/>
        <v>0</v>
      </c>
    </row>
    <row r="1672" spans="2:24" ht="18.75">
      <c r="B1672" s="799">
        <v>3900</v>
      </c>
      <c r="C1672" s="957" t="s">
        <v>256</v>
      </c>
      <c r="D1672" s="978"/>
      <c r="E1672" s="800"/>
      <c r="F1672" s="803"/>
      <c r="G1672" s="804"/>
      <c r="H1672" s="804"/>
      <c r="I1672" s="805">
        <f t="shared" si="440"/>
        <v>0</v>
      </c>
      <c r="J1672" s="244" t="str">
        <f t="shared" si="441"/>
        <v/>
      </c>
      <c r="K1672" s="245"/>
      <c r="L1672" s="431"/>
      <c r="M1672" s="255"/>
      <c r="N1672" s="318">
        <f>I1672</f>
        <v>0</v>
      </c>
      <c r="O1672" s="427">
        <f>L1672+M1672-N1672</f>
        <v>0</v>
      </c>
      <c r="P1672" s="245"/>
      <c r="Q1672" s="431"/>
      <c r="R1672" s="255"/>
      <c r="S1672" s="432">
        <f>+IF(+(L1672+M1672)&gt;=I1672,+M1672,+(+I1672-L1672))</f>
        <v>0</v>
      </c>
      <c r="T1672" s="316">
        <f>Q1672+R1672-S1672</f>
        <v>0</v>
      </c>
      <c r="U1672" s="255"/>
      <c r="V1672" s="255"/>
      <c r="W1672" s="254"/>
      <c r="X1672" s="314">
        <f t="shared" si="442"/>
        <v>0</v>
      </c>
    </row>
    <row r="1673" spans="2:24" ht="18.75">
      <c r="B1673" s="799">
        <v>4000</v>
      </c>
      <c r="C1673" s="979" t="s">
        <v>257</v>
      </c>
      <c r="D1673" s="979"/>
      <c r="E1673" s="800"/>
      <c r="F1673" s="803"/>
      <c r="G1673" s="804"/>
      <c r="H1673" s="804"/>
      <c r="I1673" s="805">
        <f t="shared" si="440"/>
        <v>0</v>
      </c>
      <c r="J1673" s="244" t="str">
        <f t="shared" si="441"/>
        <v/>
      </c>
      <c r="K1673" s="245"/>
      <c r="L1673" s="431"/>
      <c r="M1673" s="255"/>
      <c r="N1673" s="318">
        <f>I1673</f>
        <v>0</v>
      </c>
      <c r="O1673" s="427">
        <f>L1673+M1673-N1673</f>
        <v>0</v>
      </c>
      <c r="P1673" s="245"/>
      <c r="Q1673" s="777"/>
      <c r="R1673" s="778"/>
      <c r="S1673" s="778"/>
      <c r="T1673" s="779"/>
      <c r="U1673" s="778"/>
      <c r="V1673" s="778"/>
      <c r="W1673" s="824"/>
      <c r="X1673" s="314">
        <f t="shared" si="442"/>
        <v>0</v>
      </c>
    </row>
    <row r="1674" spans="2:24" ht="18.75">
      <c r="B1674" s="799">
        <v>4100</v>
      </c>
      <c r="C1674" s="979" t="s">
        <v>258</v>
      </c>
      <c r="D1674" s="979"/>
      <c r="E1674" s="800"/>
      <c r="F1674" s="803"/>
      <c r="G1674" s="804"/>
      <c r="H1674" s="804"/>
      <c r="I1674" s="805">
        <f t="shared" si="440"/>
        <v>0</v>
      </c>
      <c r="J1674" s="244" t="str">
        <f t="shared" si="441"/>
        <v/>
      </c>
      <c r="K1674" s="245"/>
      <c r="L1674" s="777"/>
      <c r="M1674" s="778"/>
      <c r="N1674" s="778"/>
      <c r="O1674" s="825"/>
      <c r="P1674" s="245"/>
      <c r="Q1674" s="777"/>
      <c r="R1674" s="778"/>
      <c r="S1674" s="778"/>
      <c r="T1674" s="778"/>
      <c r="U1674" s="778"/>
      <c r="V1674" s="778"/>
      <c r="W1674" s="825"/>
      <c r="X1674" s="314">
        <f t="shared" si="442"/>
        <v>0</v>
      </c>
    </row>
    <row r="1675" spans="2:24" ht="18.75">
      <c r="B1675" s="799">
        <v>4200</v>
      </c>
      <c r="C1675" s="965" t="s">
        <v>259</v>
      </c>
      <c r="D1675" s="966"/>
      <c r="E1675" s="800"/>
      <c r="F1675" s="801">
        <f>SUM(F1676:F1681)</f>
        <v>0</v>
      </c>
      <c r="G1675" s="802">
        <f>SUM(G1676:G1681)</f>
        <v>0</v>
      </c>
      <c r="H1675" s="802">
        <f>SUM(H1676:H1681)</f>
        <v>0</v>
      </c>
      <c r="I1675" s="802">
        <f>SUM(I1676:I1681)</f>
        <v>0</v>
      </c>
      <c r="J1675" s="244" t="str">
        <f t="shared" si="441"/>
        <v/>
      </c>
      <c r="K1675" s="245"/>
      <c r="L1675" s="317">
        <f>SUM(L1676:L1681)</f>
        <v>0</v>
      </c>
      <c r="M1675" s="318">
        <f>SUM(M1676:M1681)</f>
        <v>0</v>
      </c>
      <c r="N1675" s="428">
        <f>SUM(N1676:N1681)</f>
        <v>0</v>
      </c>
      <c r="O1675" s="429">
        <f>SUM(O1676:O1681)</f>
        <v>0</v>
      </c>
      <c r="P1675" s="245"/>
      <c r="Q1675" s="317">
        <f t="shared" ref="Q1675:W1675" si="443">SUM(Q1676:Q1681)</f>
        <v>0</v>
      </c>
      <c r="R1675" s="318">
        <f t="shared" si="443"/>
        <v>0</v>
      </c>
      <c r="S1675" s="318">
        <f t="shared" si="443"/>
        <v>0</v>
      </c>
      <c r="T1675" s="318">
        <f t="shared" si="443"/>
        <v>0</v>
      </c>
      <c r="U1675" s="318">
        <f t="shared" si="443"/>
        <v>0</v>
      </c>
      <c r="V1675" s="318">
        <f t="shared" si="443"/>
        <v>0</v>
      </c>
      <c r="W1675" s="429">
        <f t="shared" si="443"/>
        <v>0</v>
      </c>
      <c r="X1675" s="314">
        <f t="shared" si="442"/>
        <v>0</v>
      </c>
    </row>
    <row r="1676" spans="2:24" ht="18.75">
      <c r="B1676" s="173"/>
      <c r="C1676" s="144">
        <v>4201</v>
      </c>
      <c r="D1676" s="138" t="s">
        <v>260</v>
      </c>
      <c r="E1676" s="817"/>
      <c r="F1676" s="452"/>
      <c r="G1676" s="246"/>
      <c r="H1676" s="246"/>
      <c r="I1676" s="480">
        <f t="shared" ref="I1676:I1681" si="444">F1676+G1676+H1676</f>
        <v>0</v>
      </c>
      <c r="J1676" s="244" t="str">
        <f t="shared" si="441"/>
        <v/>
      </c>
      <c r="K1676" s="245"/>
      <c r="L1676" s="426"/>
      <c r="M1676" s="253"/>
      <c r="N1676" s="316">
        <f t="shared" ref="N1676:N1681" si="445">I1676</f>
        <v>0</v>
      </c>
      <c r="O1676" s="427">
        <f t="shared" ref="O1676:O1681" si="446">L1676+M1676-N1676</f>
        <v>0</v>
      </c>
      <c r="P1676" s="245"/>
      <c r="Q1676" s="426"/>
      <c r="R1676" s="253"/>
      <c r="S1676" s="432">
        <f t="shared" ref="S1676:S1681" si="447">+IF(+(L1676+M1676)&gt;=I1676,+M1676,+(+I1676-L1676))</f>
        <v>0</v>
      </c>
      <c r="T1676" s="316">
        <f t="shared" ref="T1676:T1681" si="448">Q1676+R1676-S1676</f>
        <v>0</v>
      </c>
      <c r="U1676" s="253"/>
      <c r="V1676" s="253"/>
      <c r="W1676" s="254"/>
      <c r="X1676" s="314">
        <f t="shared" si="442"/>
        <v>0</v>
      </c>
    </row>
    <row r="1677" spans="2:24" ht="18.75">
      <c r="B1677" s="173"/>
      <c r="C1677" s="137">
        <v>4202</v>
      </c>
      <c r="D1677" s="139" t="s">
        <v>261</v>
      </c>
      <c r="E1677" s="817"/>
      <c r="F1677" s="452"/>
      <c r="G1677" s="246"/>
      <c r="H1677" s="246"/>
      <c r="I1677" s="480">
        <f t="shared" si="444"/>
        <v>0</v>
      </c>
      <c r="J1677" s="244" t="str">
        <f t="shared" si="441"/>
        <v/>
      </c>
      <c r="K1677" s="245"/>
      <c r="L1677" s="426"/>
      <c r="M1677" s="253"/>
      <c r="N1677" s="316">
        <f t="shared" si="445"/>
        <v>0</v>
      </c>
      <c r="O1677" s="427">
        <f t="shared" si="446"/>
        <v>0</v>
      </c>
      <c r="P1677" s="245"/>
      <c r="Q1677" s="426"/>
      <c r="R1677" s="253"/>
      <c r="S1677" s="432">
        <f t="shared" si="447"/>
        <v>0</v>
      </c>
      <c r="T1677" s="316">
        <f t="shared" si="448"/>
        <v>0</v>
      </c>
      <c r="U1677" s="253"/>
      <c r="V1677" s="253"/>
      <c r="W1677" s="254"/>
      <c r="X1677" s="314">
        <f t="shared" si="442"/>
        <v>0</v>
      </c>
    </row>
    <row r="1678" spans="2:24" ht="18.75">
      <c r="B1678" s="173"/>
      <c r="C1678" s="137">
        <v>4214</v>
      </c>
      <c r="D1678" s="139" t="s">
        <v>262</v>
      </c>
      <c r="E1678" s="817"/>
      <c r="F1678" s="452"/>
      <c r="G1678" s="246"/>
      <c r="H1678" s="246"/>
      <c r="I1678" s="480">
        <f t="shared" si="444"/>
        <v>0</v>
      </c>
      <c r="J1678" s="244" t="str">
        <f t="shared" si="441"/>
        <v/>
      </c>
      <c r="K1678" s="245"/>
      <c r="L1678" s="426"/>
      <c r="M1678" s="253"/>
      <c r="N1678" s="316">
        <f t="shared" si="445"/>
        <v>0</v>
      </c>
      <c r="O1678" s="427">
        <f t="shared" si="446"/>
        <v>0</v>
      </c>
      <c r="P1678" s="245"/>
      <c r="Q1678" s="426"/>
      <c r="R1678" s="253"/>
      <c r="S1678" s="432">
        <f t="shared" si="447"/>
        <v>0</v>
      </c>
      <c r="T1678" s="316">
        <f t="shared" si="448"/>
        <v>0</v>
      </c>
      <c r="U1678" s="253"/>
      <c r="V1678" s="253"/>
      <c r="W1678" s="254"/>
      <c r="X1678" s="314">
        <f t="shared" si="442"/>
        <v>0</v>
      </c>
    </row>
    <row r="1679" spans="2:24" ht="18.75">
      <c r="B1679" s="173"/>
      <c r="C1679" s="137">
        <v>4217</v>
      </c>
      <c r="D1679" s="139" t="s">
        <v>263</v>
      </c>
      <c r="E1679" s="817"/>
      <c r="F1679" s="452"/>
      <c r="G1679" s="246"/>
      <c r="H1679" s="246"/>
      <c r="I1679" s="480">
        <f t="shared" si="444"/>
        <v>0</v>
      </c>
      <c r="J1679" s="244" t="str">
        <f t="shared" si="441"/>
        <v/>
      </c>
      <c r="K1679" s="245"/>
      <c r="L1679" s="426"/>
      <c r="M1679" s="253"/>
      <c r="N1679" s="316">
        <f t="shared" si="445"/>
        <v>0</v>
      </c>
      <c r="O1679" s="427">
        <f t="shared" si="446"/>
        <v>0</v>
      </c>
      <c r="P1679" s="245"/>
      <c r="Q1679" s="426"/>
      <c r="R1679" s="253"/>
      <c r="S1679" s="432">
        <f t="shared" si="447"/>
        <v>0</v>
      </c>
      <c r="T1679" s="316">
        <f t="shared" si="448"/>
        <v>0</v>
      </c>
      <c r="U1679" s="253"/>
      <c r="V1679" s="253"/>
      <c r="W1679" s="254"/>
      <c r="X1679" s="314">
        <f t="shared" si="442"/>
        <v>0</v>
      </c>
    </row>
    <row r="1680" spans="2:24" ht="18.75">
      <c r="B1680" s="173"/>
      <c r="C1680" s="137">
        <v>4218</v>
      </c>
      <c r="D1680" s="145" t="s">
        <v>264</v>
      </c>
      <c r="E1680" s="817"/>
      <c r="F1680" s="452"/>
      <c r="G1680" s="246"/>
      <c r="H1680" s="246"/>
      <c r="I1680" s="480">
        <f t="shared" si="444"/>
        <v>0</v>
      </c>
      <c r="J1680" s="244" t="str">
        <f t="shared" si="441"/>
        <v/>
      </c>
      <c r="K1680" s="245"/>
      <c r="L1680" s="426"/>
      <c r="M1680" s="253"/>
      <c r="N1680" s="316">
        <f t="shared" si="445"/>
        <v>0</v>
      </c>
      <c r="O1680" s="427">
        <f t="shared" si="446"/>
        <v>0</v>
      </c>
      <c r="P1680" s="245"/>
      <c r="Q1680" s="426"/>
      <c r="R1680" s="253"/>
      <c r="S1680" s="432">
        <f t="shared" si="447"/>
        <v>0</v>
      </c>
      <c r="T1680" s="316">
        <f t="shared" si="448"/>
        <v>0</v>
      </c>
      <c r="U1680" s="253"/>
      <c r="V1680" s="253"/>
      <c r="W1680" s="254"/>
      <c r="X1680" s="314">
        <f t="shared" si="442"/>
        <v>0</v>
      </c>
    </row>
    <row r="1681" spans="2:24" ht="18.75">
      <c r="B1681" s="173"/>
      <c r="C1681" s="137">
        <v>4219</v>
      </c>
      <c r="D1681" s="156" t="s">
        <v>265</v>
      </c>
      <c r="E1681" s="817"/>
      <c r="F1681" s="452"/>
      <c r="G1681" s="246"/>
      <c r="H1681" s="246"/>
      <c r="I1681" s="480">
        <f t="shared" si="444"/>
        <v>0</v>
      </c>
      <c r="J1681" s="244" t="str">
        <f t="shared" si="441"/>
        <v/>
      </c>
      <c r="K1681" s="245"/>
      <c r="L1681" s="426"/>
      <c r="M1681" s="253"/>
      <c r="N1681" s="316">
        <f t="shared" si="445"/>
        <v>0</v>
      </c>
      <c r="O1681" s="427">
        <f t="shared" si="446"/>
        <v>0</v>
      </c>
      <c r="P1681" s="245"/>
      <c r="Q1681" s="426"/>
      <c r="R1681" s="253"/>
      <c r="S1681" s="432">
        <f t="shared" si="447"/>
        <v>0</v>
      </c>
      <c r="T1681" s="316">
        <f t="shared" si="448"/>
        <v>0</v>
      </c>
      <c r="U1681" s="253"/>
      <c r="V1681" s="253"/>
      <c r="W1681" s="254"/>
      <c r="X1681" s="314">
        <f t="shared" si="442"/>
        <v>0</v>
      </c>
    </row>
    <row r="1682" spans="2:24" ht="18.75">
      <c r="B1682" s="799">
        <v>4300</v>
      </c>
      <c r="C1682" s="955" t="s">
        <v>1740</v>
      </c>
      <c r="D1682" s="955"/>
      <c r="E1682" s="800"/>
      <c r="F1682" s="801">
        <f>SUM(F1683:F1685)</f>
        <v>0</v>
      </c>
      <c r="G1682" s="802">
        <f>SUM(G1683:G1685)</f>
        <v>0</v>
      </c>
      <c r="H1682" s="802">
        <f>SUM(H1683:H1685)</f>
        <v>0</v>
      </c>
      <c r="I1682" s="802">
        <f>SUM(I1683:I1685)</f>
        <v>0</v>
      </c>
      <c r="J1682" s="244" t="str">
        <f t="shared" si="441"/>
        <v/>
      </c>
      <c r="K1682" s="245"/>
      <c r="L1682" s="317">
        <f>SUM(L1683:L1685)</f>
        <v>0</v>
      </c>
      <c r="M1682" s="318">
        <f>SUM(M1683:M1685)</f>
        <v>0</v>
      </c>
      <c r="N1682" s="428">
        <f>SUM(N1683:N1685)</f>
        <v>0</v>
      </c>
      <c r="O1682" s="429">
        <f>SUM(O1683:O1685)</f>
        <v>0</v>
      </c>
      <c r="P1682" s="245"/>
      <c r="Q1682" s="317">
        <f t="shared" ref="Q1682:W1682" si="449">SUM(Q1683:Q1685)</f>
        <v>0</v>
      </c>
      <c r="R1682" s="318">
        <f t="shared" si="449"/>
        <v>0</v>
      </c>
      <c r="S1682" s="318">
        <f t="shared" si="449"/>
        <v>0</v>
      </c>
      <c r="T1682" s="318">
        <f t="shared" si="449"/>
        <v>0</v>
      </c>
      <c r="U1682" s="318">
        <f t="shared" si="449"/>
        <v>0</v>
      </c>
      <c r="V1682" s="318">
        <f t="shared" si="449"/>
        <v>0</v>
      </c>
      <c r="W1682" s="429">
        <f t="shared" si="449"/>
        <v>0</v>
      </c>
      <c r="X1682" s="314">
        <f t="shared" si="442"/>
        <v>0</v>
      </c>
    </row>
    <row r="1683" spans="2:24" ht="18.75">
      <c r="B1683" s="173"/>
      <c r="C1683" s="144">
        <v>4301</v>
      </c>
      <c r="D1683" s="163" t="s">
        <v>266</v>
      </c>
      <c r="E1683" s="817"/>
      <c r="F1683" s="452"/>
      <c r="G1683" s="246"/>
      <c r="H1683" s="246"/>
      <c r="I1683" s="480">
        <f t="shared" ref="I1683:I1688" si="450">F1683+G1683+H1683</f>
        <v>0</v>
      </c>
      <c r="J1683" s="244" t="str">
        <f t="shared" si="441"/>
        <v/>
      </c>
      <c r="K1683" s="245"/>
      <c r="L1683" s="426"/>
      <c r="M1683" s="253"/>
      <c r="N1683" s="316">
        <f t="shared" ref="N1683:N1688" si="451">I1683</f>
        <v>0</v>
      </c>
      <c r="O1683" s="427">
        <f t="shared" ref="O1683:O1688" si="452">L1683+M1683-N1683</f>
        <v>0</v>
      </c>
      <c r="P1683" s="245"/>
      <c r="Q1683" s="426"/>
      <c r="R1683" s="253"/>
      <c r="S1683" s="432">
        <f t="shared" ref="S1683:S1688" si="453">+IF(+(L1683+M1683)&gt;=I1683,+M1683,+(+I1683-L1683))</f>
        <v>0</v>
      </c>
      <c r="T1683" s="316">
        <f t="shared" ref="T1683:T1688" si="454">Q1683+R1683-S1683</f>
        <v>0</v>
      </c>
      <c r="U1683" s="253"/>
      <c r="V1683" s="253"/>
      <c r="W1683" s="254"/>
      <c r="X1683" s="314">
        <f t="shared" si="442"/>
        <v>0</v>
      </c>
    </row>
    <row r="1684" spans="2:24" ht="18.75">
      <c r="B1684" s="173"/>
      <c r="C1684" s="137">
        <v>4302</v>
      </c>
      <c r="D1684" s="139" t="s">
        <v>1100</v>
      </c>
      <c r="E1684" s="817"/>
      <c r="F1684" s="452"/>
      <c r="G1684" s="246"/>
      <c r="H1684" s="246"/>
      <c r="I1684" s="480">
        <f t="shared" si="450"/>
        <v>0</v>
      </c>
      <c r="J1684" s="244" t="str">
        <f t="shared" si="441"/>
        <v/>
      </c>
      <c r="K1684" s="245"/>
      <c r="L1684" s="426"/>
      <c r="M1684" s="253"/>
      <c r="N1684" s="316">
        <f t="shared" si="451"/>
        <v>0</v>
      </c>
      <c r="O1684" s="427">
        <f t="shared" si="452"/>
        <v>0</v>
      </c>
      <c r="P1684" s="245"/>
      <c r="Q1684" s="426"/>
      <c r="R1684" s="253"/>
      <c r="S1684" s="432">
        <f t="shared" si="453"/>
        <v>0</v>
      </c>
      <c r="T1684" s="316">
        <f t="shared" si="454"/>
        <v>0</v>
      </c>
      <c r="U1684" s="253"/>
      <c r="V1684" s="253"/>
      <c r="W1684" s="254"/>
      <c r="X1684" s="314">
        <f t="shared" si="442"/>
        <v>0</v>
      </c>
    </row>
    <row r="1685" spans="2:24" ht="18.75">
      <c r="B1685" s="173"/>
      <c r="C1685" s="142">
        <v>4309</v>
      </c>
      <c r="D1685" s="148" t="s">
        <v>268</v>
      </c>
      <c r="E1685" s="817"/>
      <c r="F1685" s="452"/>
      <c r="G1685" s="246"/>
      <c r="H1685" s="246"/>
      <c r="I1685" s="480">
        <f t="shared" si="450"/>
        <v>0</v>
      </c>
      <c r="J1685" s="244" t="str">
        <f t="shared" si="441"/>
        <v/>
      </c>
      <c r="K1685" s="245"/>
      <c r="L1685" s="426"/>
      <c r="M1685" s="253"/>
      <c r="N1685" s="316">
        <f t="shared" si="451"/>
        <v>0</v>
      </c>
      <c r="O1685" s="427">
        <f t="shared" si="452"/>
        <v>0</v>
      </c>
      <c r="P1685" s="245"/>
      <c r="Q1685" s="426"/>
      <c r="R1685" s="253"/>
      <c r="S1685" s="432">
        <f t="shared" si="453"/>
        <v>0</v>
      </c>
      <c r="T1685" s="316">
        <f t="shared" si="454"/>
        <v>0</v>
      </c>
      <c r="U1685" s="253"/>
      <c r="V1685" s="253"/>
      <c r="W1685" s="254"/>
      <c r="X1685" s="314">
        <f t="shared" si="442"/>
        <v>0</v>
      </c>
    </row>
    <row r="1686" spans="2:24" ht="18.75">
      <c r="B1686" s="799">
        <v>4400</v>
      </c>
      <c r="C1686" s="957" t="s">
        <v>1741</v>
      </c>
      <c r="D1686" s="957"/>
      <c r="E1686" s="800"/>
      <c r="F1686" s="803"/>
      <c r="G1686" s="804"/>
      <c r="H1686" s="804"/>
      <c r="I1686" s="805">
        <f t="shared" si="450"/>
        <v>0</v>
      </c>
      <c r="J1686" s="244" t="str">
        <f t="shared" si="441"/>
        <v/>
      </c>
      <c r="K1686" s="245"/>
      <c r="L1686" s="431"/>
      <c r="M1686" s="255"/>
      <c r="N1686" s="318">
        <f t="shared" si="451"/>
        <v>0</v>
      </c>
      <c r="O1686" s="427">
        <f t="shared" si="452"/>
        <v>0</v>
      </c>
      <c r="P1686" s="245"/>
      <c r="Q1686" s="431"/>
      <c r="R1686" s="255"/>
      <c r="S1686" s="432">
        <f t="shared" si="453"/>
        <v>0</v>
      </c>
      <c r="T1686" s="316">
        <f t="shared" si="454"/>
        <v>0</v>
      </c>
      <c r="U1686" s="255"/>
      <c r="V1686" s="255"/>
      <c r="W1686" s="254"/>
      <c r="X1686" s="314">
        <f t="shared" si="442"/>
        <v>0</v>
      </c>
    </row>
    <row r="1687" spans="2:24" ht="18.75">
      <c r="B1687" s="799">
        <v>4500</v>
      </c>
      <c r="C1687" s="979" t="s">
        <v>1742</v>
      </c>
      <c r="D1687" s="979"/>
      <c r="E1687" s="800"/>
      <c r="F1687" s="803"/>
      <c r="G1687" s="804"/>
      <c r="H1687" s="804"/>
      <c r="I1687" s="805">
        <f t="shared" si="450"/>
        <v>0</v>
      </c>
      <c r="J1687" s="244" t="str">
        <f t="shared" si="441"/>
        <v/>
      </c>
      <c r="K1687" s="245"/>
      <c r="L1687" s="431"/>
      <c r="M1687" s="255"/>
      <c r="N1687" s="318">
        <f t="shared" si="451"/>
        <v>0</v>
      </c>
      <c r="O1687" s="427">
        <f t="shared" si="452"/>
        <v>0</v>
      </c>
      <c r="P1687" s="245"/>
      <c r="Q1687" s="431"/>
      <c r="R1687" s="255"/>
      <c r="S1687" s="432">
        <f t="shared" si="453"/>
        <v>0</v>
      </c>
      <c r="T1687" s="316">
        <f t="shared" si="454"/>
        <v>0</v>
      </c>
      <c r="U1687" s="255"/>
      <c r="V1687" s="255"/>
      <c r="W1687" s="254"/>
      <c r="X1687" s="314">
        <f t="shared" si="442"/>
        <v>0</v>
      </c>
    </row>
    <row r="1688" spans="2:24" ht="18.75">
      <c r="B1688" s="799">
        <v>4600</v>
      </c>
      <c r="C1688" s="974" t="s">
        <v>269</v>
      </c>
      <c r="D1688" s="980"/>
      <c r="E1688" s="800"/>
      <c r="F1688" s="803"/>
      <c r="G1688" s="804"/>
      <c r="H1688" s="804"/>
      <c r="I1688" s="805">
        <f t="shared" si="450"/>
        <v>0</v>
      </c>
      <c r="J1688" s="244" t="str">
        <f t="shared" si="441"/>
        <v/>
      </c>
      <c r="K1688" s="245"/>
      <c r="L1688" s="431"/>
      <c r="M1688" s="255"/>
      <c r="N1688" s="318">
        <f t="shared" si="451"/>
        <v>0</v>
      </c>
      <c r="O1688" s="427">
        <f t="shared" si="452"/>
        <v>0</v>
      </c>
      <c r="P1688" s="245"/>
      <c r="Q1688" s="431"/>
      <c r="R1688" s="255"/>
      <c r="S1688" s="432">
        <f t="shared" si="453"/>
        <v>0</v>
      </c>
      <c r="T1688" s="316">
        <f t="shared" si="454"/>
        <v>0</v>
      </c>
      <c r="U1688" s="255"/>
      <c r="V1688" s="255"/>
      <c r="W1688" s="254"/>
      <c r="X1688" s="314">
        <f t="shared" si="442"/>
        <v>0</v>
      </c>
    </row>
    <row r="1689" spans="2:24" ht="18.75">
      <c r="B1689" s="799">
        <v>4900</v>
      </c>
      <c r="C1689" s="965" t="s">
        <v>300</v>
      </c>
      <c r="D1689" s="965"/>
      <c r="E1689" s="800"/>
      <c r="F1689" s="801">
        <f>+F1690+F1691</f>
        <v>0</v>
      </c>
      <c r="G1689" s="802">
        <f>+G1690+G1691</f>
        <v>0</v>
      </c>
      <c r="H1689" s="802">
        <f>+H1690+H1691</f>
        <v>0</v>
      </c>
      <c r="I1689" s="802">
        <f>+I1690+I1691</f>
        <v>0</v>
      </c>
      <c r="J1689" s="244" t="str">
        <f t="shared" si="441"/>
        <v/>
      </c>
      <c r="K1689" s="245"/>
      <c r="L1689" s="777"/>
      <c r="M1689" s="778"/>
      <c r="N1689" s="778"/>
      <c r="O1689" s="825"/>
      <c r="P1689" s="245"/>
      <c r="Q1689" s="777"/>
      <c r="R1689" s="778"/>
      <c r="S1689" s="778"/>
      <c r="T1689" s="778"/>
      <c r="U1689" s="778"/>
      <c r="V1689" s="778"/>
      <c r="W1689" s="825"/>
      <c r="X1689" s="314">
        <f t="shared" si="442"/>
        <v>0</v>
      </c>
    </row>
    <row r="1690" spans="2:24" ht="18.75">
      <c r="B1690" s="173"/>
      <c r="C1690" s="144">
        <v>4901</v>
      </c>
      <c r="D1690" s="174" t="s">
        <v>301</v>
      </c>
      <c r="E1690" s="817"/>
      <c r="F1690" s="452"/>
      <c r="G1690" s="246"/>
      <c r="H1690" s="246"/>
      <c r="I1690" s="480">
        <f>F1690+G1690+H1690</f>
        <v>0</v>
      </c>
      <c r="J1690" s="244" t="str">
        <f t="shared" si="441"/>
        <v/>
      </c>
      <c r="K1690" s="245"/>
      <c r="L1690" s="775"/>
      <c r="M1690" s="779"/>
      <c r="N1690" s="779"/>
      <c r="O1690" s="824"/>
      <c r="P1690" s="245"/>
      <c r="Q1690" s="775"/>
      <c r="R1690" s="779"/>
      <c r="S1690" s="779"/>
      <c r="T1690" s="779"/>
      <c r="U1690" s="779"/>
      <c r="V1690" s="779"/>
      <c r="W1690" s="824"/>
      <c r="X1690" s="314">
        <f t="shared" si="442"/>
        <v>0</v>
      </c>
    </row>
    <row r="1691" spans="2:24" ht="18.75">
      <c r="B1691" s="173"/>
      <c r="C1691" s="142">
        <v>4902</v>
      </c>
      <c r="D1691" s="148" t="s">
        <v>302</v>
      </c>
      <c r="E1691" s="817"/>
      <c r="F1691" s="452"/>
      <c r="G1691" s="246"/>
      <c r="H1691" s="246"/>
      <c r="I1691" s="480">
        <f>F1691+G1691+H1691</f>
        <v>0</v>
      </c>
      <c r="J1691" s="244" t="str">
        <f t="shared" si="441"/>
        <v/>
      </c>
      <c r="K1691" s="245"/>
      <c r="L1691" s="775"/>
      <c r="M1691" s="779"/>
      <c r="N1691" s="779"/>
      <c r="O1691" s="824"/>
      <c r="P1691" s="245"/>
      <c r="Q1691" s="775"/>
      <c r="R1691" s="779"/>
      <c r="S1691" s="779"/>
      <c r="T1691" s="779"/>
      <c r="U1691" s="779"/>
      <c r="V1691" s="779"/>
      <c r="W1691" s="824"/>
      <c r="X1691" s="314">
        <f t="shared" si="442"/>
        <v>0</v>
      </c>
    </row>
    <row r="1692" spans="2:24" ht="18.75">
      <c r="B1692" s="806">
        <v>5100</v>
      </c>
      <c r="C1692" s="962" t="s">
        <v>270</v>
      </c>
      <c r="D1692" s="962"/>
      <c r="E1692" s="807"/>
      <c r="F1692" s="808"/>
      <c r="G1692" s="809"/>
      <c r="H1692" s="809"/>
      <c r="I1692" s="805">
        <f>F1692+G1692+H1692</f>
        <v>0</v>
      </c>
      <c r="J1692" s="244" t="str">
        <f t="shared" si="441"/>
        <v/>
      </c>
      <c r="K1692" s="245"/>
      <c r="L1692" s="433"/>
      <c r="M1692" s="434"/>
      <c r="N1692" s="328">
        <f>I1692</f>
        <v>0</v>
      </c>
      <c r="O1692" s="427">
        <f>L1692+M1692-N1692</f>
        <v>0</v>
      </c>
      <c r="P1692" s="245"/>
      <c r="Q1692" s="433"/>
      <c r="R1692" s="434"/>
      <c r="S1692" s="432">
        <f>+IF(+(L1692+M1692)&gt;=I1692,+M1692,+(+I1692-L1692))</f>
        <v>0</v>
      </c>
      <c r="T1692" s="316">
        <f>Q1692+R1692-S1692</f>
        <v>0</v>
      </c>
      <c r="U1692" s="434"/>
      <c r="V1692" s="434"/>
      <c r="W1692" s="254"/>
      <c r="X1692" s="314">
        <f t="shared" si="442"/>
        <v>0</v>
      </c>
    </row>
    <row r="1693" spans="2:24" ht="18.75">
      <c r="B1693" s="806">
        <v>5200</v>
      </c>
      <c r="C1693" s="977" t="s">
        <v>271</v>
      </c>
      <c r="D1693" s="977"/>
      <c r="E1693" s="807"/>
      <c r="F1693" s="810">
        <f>SUM(F1694:F1700)</f>
        <v>0</v>
      </c>
      <c r="G1693" s="811">
        <f>SUM(G1694:G1700)</f>
        <v>13500</v>
      </c>
      <c r="H1693" s="811">
        <f>SUM(H1694:H1700)</f>
        <v>0</v>
      </c>
      <c r="I1693" s="811">
        <f>SUM(I1694:I1700)</f>
        <v>13500</v>
      </c>
      <c r="J1693" s="244">
        <f t="shared" si="441"/>
        <v>1</v>
      </c>
      <c r="K1693" s="245"/>
      <c r="L1693" s="327">
        <f>SUM(L1694:L1700)</f>
        <v>0</v>
      </c>
      <c r="M1693" s="328">
        <f>SUM(M1694:M1700)</f>
        <v>0</v>
      </c>
      <c r="N1693" s="435">
        <f>SUM(N1694:N1700)</f>
        <v>13500</v>
      </c>
      <c r="O1693" s="436">
        <f>SUM(O1694:O1700)</f>
        <v>-13500</v>
      </c>
      <c r="P1693" s="245"/>
      <c r="Q1693" s="327">
        <f t="shared" ref="Q1693:W1693" si="455">SUM(Q1694:Q1700)</f>
        <v>0</v>
      </c>
      <c r="R1693" s="328">
        <f t="shared" si="455"/>
        <v>0</v>
      </c>
      <c r="S1693" s="328">
        <f t="shared" si="455"/>
        <v>13500</v>
      </c>
      <c r="T1693" s="328">
        <f t="shared" si="455"/>
        <v>-13500</v>
      </c>
      <c r="U1693" s="328">
        <f t="shared" si="455"/>
        <v>0</v>
      </c>
      <c r="V1693" s="328">
        <f t="shared" si="455"/>
        <v>0</v>
      </c>
      <c r="W1693" s="436">
        <f t="shared" si="455"/>
        <v>0</v>
      </c>
      <c r="X1693" s="314">
        <f t="shared" si="442"/>
        <v>-13500</v>
      </c>
    </row>
    <row r="1694" spans="2:24" ht="18.75">
      <c r="B1694" s="175"/>
      <c r="C1694" s="176">
        <v>5201</v>
      </c>
      <c r="D1694" s="177" t="s">
        <v>272</v>
      </c>
      <c r="E1694" s="818"/>
      <c r="F1694" s="477"/>
      <c r="G1694" s="437">
        <v>3000</v>
      </c>
      <c r="H1694" s="437"/>
      <c r="I1694" s="480">
        <f t="shared" ref="I1694:I1700" si="456">F1694+G1694+H1694</f>
        <v>3000</v>
      </c>
      <c r="J1694" s="244">
        <f t="shared" si="441"/>
        <v>1</v>
      </c>
      <c r="K1694" s="245"/>
      <c r="L1694" s="438"/>
      <c r="M1694" s="439"/>
      <c r="N1694" s="331">
        <f t="shared" ref="N1694:N1700" si="457">I1694</f>
        <v>3000</v>
      </c>
      <c r="O1694" s="427">
        <f t="shared" ref="O1694:O1700" si="458">L1694+M1694-N1694</f>
        <v>-3000</v>
      </c>
      <c r="P1694" s="245"/>
      <c r="Q1694" s="438"/>
      <c r="R1694" s="439"/>
      <c r="S1694" s="432">
        <f t="shared" ref="S1694:S1700" si="459">+IF(+(L1694+M1694)&gt;=I1694,+M1694,+(+I1694-L1694))</f>
        <v>3000</v>
      </c>
      <c r="T1694" s="316">
        <f t="shared" ref="T1694:T1700" si="460">Q1694+R1694-S1694</f>
        <v>-3000</v>
      </c>
      <c r="U1694" s="439"/>
      <c r="V1694" s="439"/>
      <c r="W1694" s="254"/>
      <c r="X1694" s="314">
        <f t="shared" si="442"/>
        <v>-3000</v>
      </c>
    </row>
    <row r="1695" spans="2:24" ht="18.75">
      <c r="B1695" s="175"/>
      <c r="C1695" s="178">
        <v>5202</v>
      </c>
      <c r="D1695" s="179" t="s">
        <v>273</v>
      </c>
      <c r="E1695" s="818"/>
      <c r="F1695" s="477"/>
      <c r="G1695" s="437"/>
      <c r="H1695" s="437"/>
      <c r="I1695" s="480">
        <f t="shared" si="456"/>
        <v>0</v>
      </c>
      <c r="J1695" s="244" t="str">
        <f t="shared" si="441"/>
        <v/>
      </c>
      <c r="K1695" s="245"/>
      <c r="L1695" s="438"/>
      <c r="M1695" s="439"/>
      <c r="N1695" s="331">
        <f t="shared" si="457"/>
        <v>0</v>
      </c>
      <c r="O1695" s="427">
        <f t="shared" si="458"/>
        <v>0</v>
      </c>
      <c r="P1695" s="245"/>
      <c r="Q1695" s="438"/>
      <c r="R1695" s="439"/>
      <c r="S1695" s="432">
        <f t="shared" si="459"/>
        <v>0</v>
      </c>
      <c r="T1695" s="316">
        <f t="shared" si="460"/>
        <v>0</v>
      </c>
      <c r="U1695" s="439"/>
      <c r="V1695" s="439"/>
      <c r="W1695" s="254"/>
      <c r="X1695" s="314">
        <f t="shared" si="442"/>
        <v>0</v>
      </c>
    </row>
    <row r="1696" spans="2:24" ht="18.75">
      <c r="B1696" s="175"/>
      <c r="C1696" s="178">
        <v>5203</v>
      </c>
      <c r="D1696" s="179" t="s">
        <v>956</v>
      </c>
      <c r="E1696" s="818"/>
      <c r="F1696" s="477"/>
      <c r="G1696" s="437">
        <v>10500</v>
      </c>
      <c r="H1696" s="437"/>
      <c r="I1696" s="480">
        <f t="shared" si="456"/>
        <v>10500</v>
      </c>
      <c r="J1696" s="244">
        <f t="shared" si="441"/>
        <v>1</v>
      </c>
      <c r="K1696" s="245"/>
      <c r="L1696" s="438"/>
      <c r="M1696" s="439"/>
      <c r="N1696" s="331">
        <f t="shared" si="457"/>
        <v>10500</v>
      </c>
      <c r="O1696" s="427">
        <f t="shared" si="458"/>
        <v>-10500</v>
      </c>
      <c r="P1696" s="245"/>
      <c r="Q1696" s="438"/>
      <c r="R1696" s="439"/>
      <c r="S1696" s="432">
        <f t="shared" si="459"/>
        <v>10500</v>
      </c>
      <c r="T1696" s="316">
        <f t="shared" si="460"/>
        <v>-10500</v>
      </c>
      <c r="U1696" s="439"/>
      <c r="V1696" s="439"/>
      <c r="W1696" s="254"/>
      <c r="X1696" s="314">
        <f t="shared" si="442"/>
        <v>-10500</v>
      </c>
    </row>
    <row r="1697" spans="2:24" ht="18.75">
      <c r="B1697" s="175"/>
      <c r="C1697" s="178">
        <v>5204</v>
      </c>
      <c r="D1697" s="179" t="s">
        <v>957</v>
      </c>
      <c r="E1697" s="818"/>
      <c r="F1697" s="477"/>
      <c r="G1697" s="437"/>
      <c r="H1697" s="437"/>
      <c r="I1697" s="480">
        <f t="shared" si="456"/>
        <v>0</v>
      </c>
      <c r="J1697" s="244" t="str">
        <f t="shared" si="441"/>
        <v/>
      </c>
      <c r="K1697" s="245"/>
      <c r="L1697" s="438"/>
      <c r="M1697" s="439"/>
      <c r="N1697" s="331">
        <f t="shared" si="457"/>
        <v>0</v>
      </c>
      <c r="O1697" s="427">
        <f t="shared" si="458"/>
        <v>0</v>
      </c>
      <c r="P1697" s="245"/>
      <c r="Q1697" s="438"/>
      <c r="R1697" s="439"/>
      <c r="S1697" s="432">
        <f t="shared" si="459"/>
        <v>0</v>
      </c>
      <c r="T1697" s="316">
        <f t="shared" si="460"/>
        <v>0</v>
      </c>
      <c r="U1697" s="439"/>
      <c r="V1697" s="439"/>
      <c r="W1697" s="254"/>
      <c r="X1697" s="314">
        <f t="shared" si="442"/>
        <v>0</v>
      </c>
    </row>
    <row r="1698" spans="2:24" ht="18.75">
      <c r="B1698" s="175"/>
      <c r="C1698" s="178">
        <v>5205</v>
      </c>
      <c r="D1698" s="179" t="s">
        <v>958</v>
      </c>
      <c r="E1698" s="818"/>
      <c r="F1698" s="477"/>
      <c r="G1698" s="437"/>
      <c r="H1698" s="437"/>
      <c r="I1698" s="480">
        <f t="shared" si="456"/>
        <v>0</v>
      </c>
      <c r="J1698" s="244" t="str">
        <f t="shared" si="441"/>
        <v/>
      </c>
      <c r="K1698" s="245"/>
      <c r="L1698" s="438"/>
      <c r="M1698" s="439"/>
      <c r="N1698" s="331">
        <f t="shared" si="457"/>
        <v>0</v>
      </c>
      <c r="O1698" s="427">
        <f t="shared" si="458"/>
        <v>0</v>
      </c>
      <c r="P1698" s="245"/>
      <c r="Q1698" s="438"/>
      <c r="R1698" s="439"/>
      <c r="S1698" s="432">
        <f t="shared" si="459"/>
        <v>0</v>
      </c>
      <c r="T1698" s="316">
        <f t="shared" si="460"/>
        <v>0</v>
      </c>
      <c r="U1698" s="439"/>
      <c r="V1698" s="439"/>
      <c r="W1698" s="254"/>
      <c r="X1698" s="314">
        <f t="shared" si="442"/>
        <v>0</v>
      </c>
    </row>
    <row r="1699" spans="2:24" ht="18.75">
      <c r="B1699" s="175"/>
      <c r="C1699" s="178">
        <v>5206</v>
      </c>
      <c r="D1699" s="179" t="s">
        <v>959</v>
      </c>
      <c r="E1699" s="818"/>
      <c r="F1699" s="477"/>
      <c r="G1699" s="437"/>
      <c r="H1699" s="437"/>
      <c r="I1699" s="480">
        <f t="shared" si="456"/>
        <v>0</v>
      </c>
      <c r="J1699" s="244" t="str">
        <f t="shared" ref="J1699:J1719" si="461">(IF($E1699&lt;&gt;0,$J$2,IF($I1699&lt;&gt;0,$J$2,"")))</f>
        <v/>
      </c>
      <c r="K1699" s="245"/>
      <c r="L1699" s="438"/>
      <c r="M1699" s="439"/>
      <c r="N1699" s="331">
        <f t="shared" si="457"/>
        <v>0</v>
      </c>
      <c r="O1699" s="427">
        <f t="shared" si="458"/>
        <v>0</v>
      </c>
      <c r="P1699" s="245"/>
      <c r="Q1699" s="438"/>
      <c r="R1699" s="439"/>
      <c r="S1699" s="432">
        <f t="shared" si="459"/>
        <v>0</v>
      </c>
      <c r="T1699" s="316">
        <f t="shared" si="460"/>
        <v>0</v>
      </c>
      <c r="U1699" s="439"/>
      <c r="V1699" s="439"/>
      <c r="W1699" s="254"/>
      <c r="X1699" s="314">
        <f t="shared" ref="X1699:X1730" si="462">T1699-U1699-V1699-W1699</f>
        <v>0</v>
      </c>
    </row>
    <row r="1700" spans="2:24" ht="18.75">
      <c r="B1700" s="175"/>
      <c r="C1700" s="180">
        <v>5219</v>
      </c>
      <c r="D1700" s="181" t="s">
        <v>960</v>
      </c>
      <c r="E1700" s="818"/>
      <c r="F1700" s="477"/>
      <c r="G1700" s="437"/>
      <c r="H1700" s="437"/>
      <c r="I1700" s="480">
        <f t="shared" si="456"/>
        <v>0</v>
      </c>
      <c r="J1700" s="244" t="str">
        <f t="shared" si="461"/>
        <v/>
      </c>
      <c r="K1700" s="245"/>
      <c r="L1700" s="438"/>
      <c r="M1700" s="439"/>
      <c r="N1700" s="331">
        <f t="shared" si="457"/>
        <v>0</v>
      </c>
      <c r="O1700" s="427">
        <f t="shared" si="458"/>
        <v>0</v>
      </c>
      <c r="P1700" s="245"/>
      <c r="Q1700" s="438"/>
      <c r="R1700" s="439"/>
      <c r="S1700" s="432">
        <f t="shared" si="459"/>
        <v>0</v>
      </c>
      <c r="T1700" s="316">
        <f t="shared" si="460"/>
        <v>0</v>
      </c>
      <c r="U1700" s="439"/>
      <c r="V1700" s="439"/>
      <c r="W1700" s="254"/>
      <c r="X1700" s="314">
        <f t="shared" si="462"/>
        <v>0</v>
      </c>
    </row>
    <row r="1701" spans="2:24" ht="18.75">
      <c r="B1701" s="806">
        <v>5300</v>
      </c>
      <c r="C1701" s="981" t="s">
        <v>961</v>
      </c>
      <c r="D1701" s="981"/>
      <c r="E1701" s="807"/>
      <c r="F1701" s="810">
        <f>SUM(F1702:F1703)</f>
        <v>26500</v>
      </c>
      <c r="G1701" s="811">
        <f>SUM(G1702:G1703)</f>
        <v>96000</v>
      </c>
      <c r="H1701" s="811">
        <f>SUM(H1702:H1703)</f>
        <v>0</v>
      </c>
      <c r="I1701" s="811">
        <f>SUM(I1702:I1703)</f>
        <v>122500</v>
      </c>
      <c r="J1701" s="244">
        <f t="shared" si="461"/>
        <v>1</v>
      </c>
      <c r="K1701" s="245"/>
      <c r="L1701" s="327">
        <f>SUM(L1702:L1703)</f>
        <v>0</v>
      </c>
      <c r="M1701" s="328">
        <f>SUM(M1702:M1703)</f>
        <v>0</v>
      </c>
      <c r="N1701" s="435">
        <f>SUM(N1702:N1703)</f>
        <v>122500</v>
      </c>
      <c r="O1701" s="436">
        <f>SUM(O1702:O1703)</f>
        <v>-122500</v>
      </c>
      <c r="P1701" s="245"/>
      <c r="Q1701" s="327">
        <f t="shared" ref="Q1701:W1701" si="463">SUM(Q1702:Q1703)</f>
        <v>0</v>
      </c>
      <c r="R1701" s="328">
        <f t="shared" si="463"/>
        <v>0</v>
      </c>
      <c r="S1701" s="328">
        <f t="shared" si="463"/>
        <v>122500</v>
      </c>
      <c r="T1701" s="328">
        <f t="shared" si="463"/>
        <v>-122500</v>
      </c>
      <c r="U1701" s="328">
        <f t="shared" si="463"/>
        <v>0</v>
      </c>
      <c r="V1701" s="328">
        <f t="shared" si="463"/>
        <v>0</v>
      </c>
      <c r="W1701" s="436">
        <f t="shared" si="463"/>
        <v>0</v>
      </c>
      <c r="X1701" s="314">
        <f t="shared" si="462"/>
        <v>-122500</v>
      </c>
    </row>
    <row r="1702" spans="2:24" ht="18.75">
      <c r="B1702" s="175"/>
      <c r="C1702" s="176">
        <v>5301</v>
      </c>
      <c r="D1702" s="177" t="s">
        <v>1480</v>
      </c>
      <c r="E1702" s="818"/>
      <c r="F1702" s="477"/>
      <c r="G1702" s="437"/>
      <c r="H1702" s="437"/>
      <c r="I1702" s="480">
        <f>F1702+G1702+H1702</f>
        <v>0</v>
      </c>
      <c r="J1702" s="244" t="str">
        <f t="shared" si="461"/>
        <v/>
      </c>
      <c r="K1702" s="245"/>
      <c r="L1702" s="438"/>
      <c r="M1702" s="439"/>
      <c r="N1702" s="331">
        <f>I1702</f>
        <v>0</v>
      </c>
      <c r="O1702" s="427">
        <f>L1702+M1702-N1702</f>
        <v>0</v>
      </c>
      <c r="P1702" s="245"/>
      <c r="Q1702" s="438"/>
      <c r="R1702" s="439"/>
      <c r="S1702" s="432">
        <f>+IF(+(L1702+M1702)&gt;=I1702,+M1702,+(+I1702-L1702))</f>
        <v>0</v>
      </c>
      <c r="T1702" s="316">
        <f>Q1702+R1702-S1702</f>
        <v>0</v>
      </c>
      <c r="U1702" s="439"/>
      <c r="V1702" s="439"/>
      <c r="W1702" s="254"/>
      <c r="X1702" s="314">
        <f t="shared" si="462"/>
        <v>0</v>
      </c>
    </row>
    <row r="1703" spans="2:24" ht="18.75">
      <c r="B1703" s="175"/>
      <c r="C1703" s="180">
        <v>5309</v>
      </c>
      <c r="D1703" s="181" t="s">
        <v>962</v>
      </c>
      <c r="E1703" s="818"/>
      <c r="F1703" s="477">
        <v>26500</v>
      </c>
      <c r="G1703" s="437">
        <v>96000</v>
      </c>
      <c r="H1703" s="437"/>
      <c r="I1703" s="480">
        <f>F1703+G1703+H1703</f>
        <v>122500</v>
      </c>
      <c r="J1703" s="244">
        <f t="shared" si="461"/>
        <v>1</v>
      </c>
      <c r="K1703" s="245"/>
      <c r="L1703" s="438"/>
      <c r="M1703" s="439"/>
      <c r="N1703" s="331">
        <f>I1703</f>
        <v>122500</v>
      </c>
      <c r="O1703" s="427">
        <f>L1703+M1703-N1703</f>
        <v>-122500</v>
      </c>
      <c r="P1703" s="245"/>
      <c r="Q1703" s="438"/>
      <c r="R1703" s="439"/>
      <c r="S1703" s="432">
        <f>+IF(+(L1703+M1703)&gt;=I1703,+M1703,+(+I1703-L1703))</f>
        <v>122500</v>
      </c>
      <c r="T1703" s="316">
        <f>Q1703+R1703-S1703</f>
        <v>-122500</v>
      </c>
      <c r="U1703" s="439"/>
      <c r="V1703" s="439"/>
      <c r="W1703" s="254"/>
      <c r="X1703" s="314">
        <f t="shared" si="462"/>
        <v>-122500</v>
      </c>
    </row>
    <row r="1704" spans="2:24" ht="18.75">
      <c r="B1704" s="806">
        <v>5400</v>
      </c>
      <c r="C1704" s="962" t="s">
        <v>1049</v>
      </c>
      <c r="D1704" s="962"/>
      <c r="E1704" s="807"/>
      <c r="F1704" s="808"/>
      <c r="G1704" s="809"/>
      <c r="H1704" s="809"/>
      <c r="I1704" s="805">
        <f>F1704+G1704+H1704</f>
        <v>0</v>
      </c>
      <c r="J1704" s="244" t="str">
        <f t="shared" si="461"/>
        <v/>
      </c>
      <c r="K1704" s="245"/>
      <c r="L1704" s="433"/>
      <c r="M1704" s="434"/>
      <c r="N1704" s="328">
        <f>I1704</f>
        <v>0</v>
      </c>
      <c r="O1704" s="427">
        <f>L1704+M1704-N1704</f>
        <v>0</v>
      </c>
      <c r="P1704" s="245"/>
      <c r="Q1704" s="433"/>
      <c r="R1704" s="434"/>
      <c r="S1704" s="432">
        <f>+IF(+(L1704+M1704)&gt;=I1704,+M1704,+(+I1704-L1704))</f>
        <v>0</v>
      </c>
      <c r="T1704" s="316">
        <f>Q1704+R1704-S1704</f>
        <v>0</v>
      </c>
      <c r="U1704" s="434"/>
      <c r="V1704" s="434"/>
      <c r="W1704" s="254"/>
      <c r="X1704" s="314">
        <f t="shared" si="462"/>
        <v>0</v>
      </c>
    </row>
    <row r="1705" spans="2:24" ht="18.75">
      <c r="B1705" s="799">
        <v>5500</v>
      </c>
      <c r="C1705" s="965" t="s">
        <v>1050</v>
      </c>
      <c r="D1705" s="965"/>
      <c r="E1705" s="800"/>
      <c r="F1705" s="801">
        <f>SUM(F1706:F1709)</f>
        <v>0</v>
      </c>
      <c r="G1705" s="802">
        <f>SUM(G1706:G1709)</f>
        <v>0</v>
      </c>
      <c r="H1705" s="802">
        <f>SUM(H1706:H1709)</f>
        <v>0</v>
      </c>
      <c r="I1705" s="802">
        <f>SUM(I1706:I1709)</f>
        <v>0</v>
      </c>
      <c r="J1705" s="244" t="str">
        <f t="shared" si="461"/>
        <v/>
      </c>
      <c r="K1705" s="245"/>
      <c r="L1705" s="317">
        <f>SUM(L1706:L1709)</f>
        <v>0</v>
      </c>
      <c r="M1705" s="318">
        <f>SUM(M1706:M1709)</f>
        <v>0</v>
      </c>
      <c r="N1705" s="428">
        <f>SUM(N1706:N1709)</f>
        <v>0</v>
      </c>
      <c r="O1705" s="429">
        <f>SUM(O1706:O1709)</f>
        <v>0</v>
      </c>
      <c r="P1705" s="245"/>
      <c r="Q1705" s="317">
        <f t="shared" ref="Q1705:W1705" si="464">SUM(Q1706:Q1709)</f>
        <v>0</v>
      </c>
      <c r="R1705" s="318">
        <f t="shared" si="464"/>
        <v>0</v>
      </c>
      <c r="S1705" s="318">
        <f t="shared" si="464"/>
        <v>0</v>
      </c>
      <c r="T1705" s="318">
        <f t="shared" si="464"/>
        <v>0</v>
      </c>
      <c r="U1705" s="318">
        <f t="shared" si="464"/>
        <v>0</v>
      </c>
      <c r="V1705" s="318">
        <f t="shared" si="464"/>
        <v>0</v>
      </c>
      <c r="W1705" s="429">
        <f t="shared" si="464"/>
        <v>0</v>
      </c>
      <c r="X1705" s="314">
        <f t="shared" si="462"/>
        <v>0</v>
      </c>
    </row>
    <row r="1706" spans="2:24" ht="18.75">
      <c r="B1706" s="173"/>
      <c r="C1706" s="144">
        <v>5501</v>
      </c>
      <c r="D1706" s="163" t="s">
        <v>1051</v>
      </c>
      <c r="E1706" s="817"/>
      <c r="F1706" s="452"/>
      <c r="G1706" s="246"/>
      <c r="H1706" s="246"/>
      <c r="I1706" s="480">
        <f>F1706+G1706+H1706</f>
        <v>0</v>
      </c>
      <c r="J1706" s="244" t="str">
        <f t="shared" si="461"/>
        <v/>
      </c>
      <c r="K1706" s="245"/>
      <c r="L1706" s="426"/>
      <c r="M1706" s="253"/>
      <c r="N1706" s="316">
        <f>I1706</f>
        <v>0</v>
      </c>
      <c r="O1706" s="427">
        <f>L1706+M1706-N1706</f>
        <v>0</v>
      </c>
      <c r="P1706" s="245"/>
      <c r="Q1706" s="426"/>
      <c r="R1706" s="253"/>
      <c r="S1706" s="432">
        <f>+IF(+(L1706+M1706)&gt;=I1706,+M1706,+(+I1706-L1706))</f>
        <v>0</v>
      </c>
      <c r="T1706" s="316">
        <f>Q1706+R1706-S1706</f>
        <v>0</v>
      </c>
      <c r="U1706" s="253"/>
      <c r="V1706" s="253"/>
      <c r="W1706" s="254"/>
      <c r="X1706" s="314">
        <f t="shared" si="462"/>
        <v>0</v>
      </c>
    </row>
    <row r="1707" spans="2:24" ht="18.75">
      <c r="B1707" s="173"/>
      <c r="C1707" s="137">
        <v>5502</v>
      </c>
      <c r="D1707" s="145" t="s">
        <v>1052</v>
      </c>
      <c r="E1707" s="817"/>
      <c r="F1707" s="452"/>
      <c r="G1707" s="246"/>
      <c r="H1707" s="246"/>
      <c r="I1707" s="480">
        <f>F1707+G1707+H1707</f>
        <v>0</v>
      </c>
      <c r="J1707" s="244" t="str">
        <f t="shared" si="461"/>
        <v/>
      </c>
      <c r="K1707" s="245"/>
      <c r="L1707" s="426"/>
      <c r="M1707" s="253"/>
      <c r="N1707" s="316">
        <f>I1707</f>
        <v>0</v>
      </c>
      <c r="O1707" s="427">
        <f>L1707+M1707-N1707</f>
        <v>0</v>
      </c>
      <c r="P1707" s="245"/>
      <c r="Q1707" s="426"/>
      <c r="R1707" s="253"/>
      <c r="S1707" s="432">
        <f>+IF(+(L1707+M1707)&gt;=I1707,+M1707,+(+I1707-L1707))</f>
        <v>0</v>
      </c>
      <c r="T1707" s="316">
        <f>Q1707+R1707-S1707</f>
        <v>0</v>
      </c>
      <c r="U1707" s="253"/>
      <c r="V1707" s="253"/>
      <c r="W1707" s="254"/>
      <c r="X1707" s="314">
        <f t="shared" si="462"/>
        <v>0</v>
      </c>
    </row>
    <row r="1708" spans="2:24" ht="18.75">
      <c r="B1708" s="173"/>
      <c r="C1708" s="137">
        <v>5503</v>
      </c>
      <c r="D1708" s="139" t="s">
        <v>1053</v>
      </c>
      <c r="E1708" s="817"/>
      <c r="F1708" s="452"/>
      <c r="G1708" s="246"/>
      <c r="H1708" s="246"/>
      <c r="I1708" s="480">
        <f>F1708+G1708+H1708</f>
        <v>0</v>
      </c>
      <c r="J1708" s="244" t="str">
        <f t="shared" si="461"/>
        <v/>
      </c>
      <c r="K1708" s="245"/>
      <c r="L1708" s="426"/>
      <c r="M1708" s="253"/>
      <c r="N1708" s="316">
        <f>I1708</f>
        <v>0</v>
      </c>
      <c r="O1708" s="427">
        <f>L1708+M1708-N1708</f>
        <v>0</v>
      </c>
      <c r="P1708" s="245"/>
      <c r="Q1708" s="426"/>
      <c r="R1708" s="253"/>
      <c r="S1708" s="432">
        <f>+IF(+(L1708+M1708)&gt;=I1708,+M1708,+(+I1708-L1708))</f>
        <v>0</v>
      </c>
      <c r="T1708" s="316">
        <f>Q1708+R1708-S1708</f>
        <v>0</v>
      </c>
      <c r="U1708" s="253"/>
      <c r="V1708" s="253"/>
      <c r="W1708" s="254"/>
      <c r="X1708" s="314">
        <f t="shared" si="462"/>
        <v>0</v>
      </c>
    </row>
    <row r="1709" spans="2:24" ht="18.75">
      <c r="B1709" s="173"/>
      <c r="C1709" s="137">
        <v>5504</v>
      </c>
      <c r="D1709" s="145" t="s">
        <v>1054</v>
      </c>
      <c r="E1709" s="817"/>
      <c r="F1709" s="452"/>
      <c r="G1709" s="246"/>
      <c r="H1709" s="246"/>
      <c r="I1709" s="480">
        <f>F1709+G1709+H1709</f>
        <v>0</v>
      </c>
      <c r="J1709" s="244" t="str">
        <f t="shared" si="461"/>
        <v/>
      </c>
      <c r="K1709" s="245"/>
      <c r="L1709" s="426"/>
      <c r="M1709" s="253"/>
      <c r="N1709" s="316">
        <f>I1709</f>
        <v>0</v>
      </c>
      <c r="O1709" s="427">
        <f>L1709+M1709-N1709</f>
        <v>0</v>
      </c>
      <c r="P1709" s="245"/>
      <c r="Q1709" s="426"/>
      <c r="R1709" s="253"/>
      <c r="S1709" s="432">
        <f>+IF(+(L1709+M1709)&gt;=I1709,+M1709,+(+I1709-L1709))</f>
        <v>0</v>
      </c>
      <c r="T1709" s="316">
        <f>Q1709+R1709-S1709</f>
        <v>0</v>
      </c>
      <c r="U1709" s="253"/>
      <c r="V1709" s="253"/>
      <c r="W1709" s="254"/>
      <c r="X1709" s="314">
        <f t="shared" si="462"/>
        <v>0</v>
      </c>
    </row>
    <row r="1710" spans="2:24" ht="18.75">
      <c r="B1710" s="799">
        <v>5700</v>
      </c>
      <c r="C1710" s="963" t="s">
        <v>1055</v>
      </c>
      <c r="D1710" s="964"/>
      <c r="E1710" s="807"/>
      <c r="F1710" s="810">
        <f>SUM(F1711:F1713)</f>
        <v>0</v>
      </c>
      <c r="G1710" s="811">
        <f>SUM(G1711:G1713)</f>
        <v>0</v>
      </c>
      <c r="H1710" s="811">
        <f>SUM(H1711:H1713)</f>
        <v>0</v>
      </c>
      <c r="I1710" s="811">
        <f>SUM(I1711:I1713)</f>
        <v>0</v>
      </c>
      <c r="J1710" s="244" t="str">
        <f t="shared" si="461"/>
        <v/>
      </c>
      <c r="K1710" s="245"/>
      <c r="L1710" s="327">
        <f>SUM(L1711:L1713)</f>
        <v>0</v>
      </c>
      <c r="M1710" s="328">
        <f>SUM(M1711:M1713)</f>
        <v>0</v>
      </c>
      <c r="N1710" s="435">
        <f>SUM(N1711:N1712)</f>
        <v>0</v>
      </c>
      <c r="O1710" s="436">
        <f>SUM(O1711:O1713)</f>
        <v>0</v>
      </c>
      <c r="P1710" s="245"/>
      <c r="Q1710" s="327">
        <f>SUM(Q1711:Q1713)</f>
        <v>0</v>
      </c>
      <c r="R1710" s="328">
        <f>SUM(R1711:R1713)</f>
        <v>0</v>
      </c>
      <c r="S1710" s="328">
        <f>SUM(S1711:S1713)</f>
        <v>0</v>
      </c>
      <c r="T1710" s="328">
        <f>SUM(T1711:T1713)</f>
        <v>0</v>
      </c>
      <c r="U1710" s="328">
        <f>SUM(U1711:U1713)</f>
        <v>0</v>
      </c>
      <c r="V1710" s="328">
        <f>SUM(V1711:V1712)</f>
        <v>0</v>
      </c>
      <c r="W1710" s="436">
        <f>SUM(W1711:W1713)</f>
        <v>0</v>
      </c>
      <c r="X1710" s="314">
        <f t="shared" si="462"/>
        <v>0</v>
      </c>
    </row>
    <row r="1711" spans="2:24" ht="18.75">
      <c r="B1711" s="175"/>
      <c r="C1711" s="176">
        <v>5701</v>
      </c>
      <c r="D1711" s="177" t="s">
        <v>1056</v>
      </c>
      <c r="E1711" s="818"/>
      <c r="F1711" s="477"/>
      <c r="G1711" s="437"/>
      <c r="H1711" s="437"/>
      <c r="I1711" s="480">
        <f>F1711+G1711+H1711</f>
        <v>0</v>
      </c>
      <c r="J1711" s="244" t="str">
        <f t="shared" si="461"/>
        <v/>
      </c>
      <c r="K1711" s="245"/>
      <c r="L1711" s="438"/>
      <c r="M1711" s="439"/>
      <c r="N1711" s="331">
        <f>I1711</f>
        <v>0</v>
      </c>
      <c r="O1711" s="427">
        <f>L1711+M1711-N1711</f>
        <v>0</v>
      </c>
      <c r="P1711" s="245"/>
      <c r="Q1711" s="438"/>
      <c r="R1711" s="439"/>
      <c r="S1711" s="432">
        <f>+IF(+(L1711+M1711)&gt;=I1711,+M1711,+(+I1711-L1711))</f>
        <v>0</v>
      </c>
      <c r="T1711" s="316">
        <f>Q1711+R1711-S1711</f>
        <v>0</v>
      </c>
      <c r="U1711" s="439"/>
      <c r="V1711" s="439"/>
      <c r="W1711" s="254"/>
      <c r="X1711" s="314">
        <f t="shared" si="462"/>
        <v>0</v>
      </c>
    </row>
    <row r="1712" spans="2:24" ht="18.75">
      <c r="B1712" s="175"/>
      <c r="C1712" s="180">
        <v>5702</v>
      </c>
      <c r="D1712" s="181" t="s">
        <v>1057</v>
      </c>
      <c r="E1712" s="818"/>
      <c r="F1712" s="477"/>
      <c r="G1712" s="437"/>
      <c r="H1712" s="437"/>
      <c r="I1712" s="480">
        <f>F1712+G1712+H1712</f>
        <v>0</v>
      </c>
      <c r="J1712" s="244" t="str">
        <f t="shared" si="461"/>
        <v/>
      </c>
      <c r="K1712" s="245"/>
      <c r="L1712" s="438"/>
      <c r="M1712" s="439"/>
      <c r="N1712" s="331">
        <f>I1712</f>
        <v>0</v>
      </c>
      <c r="O1712" s="427">
        <f>L1712+M1712-N1712</f>
        <v>0</v>
      </c>
      <c r="P1712" s="245"/>
      <c r="Q1712" s="438"/>
      <c r="R1712" s="439"/>
      <c r="S1712" s="432">
        <f>+IF(+(L1712+M1712)&gt;=I1712,+M1712,+(+I1712-L1712))</f>
        <v>0</v>
      </c>
      <c r="T1712" s="316">
        <f>Q1712+R1712-S1712</f>
        <v>0</v>
      </c>
      <c r="U1712" s="439"/>
      <c r="V1712" s="439"/>
      <c r="W1712" s="254"/>
      <c r="X1712" s="314">
        <f t="shared" si="462"/>
        <v>0</v>
      </c>
    </row>
    <row r="1713" spans="2:24" ht="18.75">
      <c r="B1713" s="136"/>
      <c r="C1713" s="182">
        <v>4071</v>
      </c>
      <c r="D1713" s="467" t="s">
        <v>1058</v>
      </c>
      <c r="E1713" s="817"/>
      <c r="F1713" s="458"/>
      <c r="G1713" s="275"/>
      <c r="H1713" s="275"/>
      <c r="I1713" s="480">
        <f>F1713+G1713+H1713</f>
        <v>0</v>
      </c>
      <c r="J1713" s="244" t="str">
        <f t="shared" si="461"/>
        <v/>
      </c>
      <c r="K1713" s="245"/>
      <c r="L1713" s="826"/>
      <c r="M1713" s="779"/>
      <c r="N1713" s="779"/>
      <c r="O1713" s="827"/>
      <c r="P1713" s="245"/>
      <c r="Q1713" s="775"/>
      <c r="R1713" s="779"/>
      <c r="S1713" s="779"/>
      <c r="T1713" s="779"/>
      <c r="U1713" s="779"/>
      <c r="V1713" s="779"/>
      <c r="W1713" s="824"/>
      <c r="X1713" s="314">
        <f t="shared" si="462"/>
        <v>0</v>
      </c>
    </row>
    <row r="1714" spans="2:24">
      <c r="B1714" s="173"/>
      <c r="C1714" s="183"/>
      <c r="D1714" s="335"/>
      <c r="E1714" s="819"/>
      <c r="F1714" s="249"/>
      <c r="G1714" s="249"/>
      <c r="H1714" s="249"/>
      <c r="I1714" s="250"/>
      <c r="J1714" s="244" t="str">
        <f t="shared" si="461"/>
        <v/>
      </c>
      <c r="K1714" s="245"/>
      <c r="L1714" s="440"/>
      <c r="M1714" s="441"/>
      <c r="N1714" s="324"/>
      <c r="O1714" s="325"/>
      <c r="P1714" s="245"/>
      <c r="Q1714" s="440"/>
      <c r="R1714" s="441"/>
      <c r="S1714" s="324"/>
      <c r="T1714" s="324"/>
      <c r="U1714" s="441"/>
      <c r="V1714" s="324"/>
      <c r="W1714" s="325"/>
      <c r="X1714" s="325"/>
    </row>
    <row r="1715" spans="2:24" ht="18.75">
      <c r="B1715" s="812">
        <v>98</v>
      </c>
      <c r="C1715" s="976" t="s">
        <v>1059</v>
      </c>
      <c r="D1715" s="955"/>
      <c r="E1715" s="800"/>
      <c r="F1715" s="803"/>
      <c r="G1715" s="804"/>
      <c r="H1715" s="804"/>
      <c r="I1715" s="805">
        <f>F1715+G1715+H1715</f>
        <v>0</v>
      </c>
      <c r="J1715" s="244" t="str">
        <f t="shared" si="461"/>
        <v/>
      </c>
      <c r="K1715" s="245"/>
      <c r="L1715" s="431"/>
      <c r="M1715" s="255"/>
      <c r="N1715" s="318">
        <f>I1715</f>
        <v>0</v>
      </c>
      <c r="O1715" s="427">
        <f>L1715+M1715-N1715</f>
        <v>0</v>
      </c>
      <c r="P1715" s="245"/>
      <c r="Q1715" s="431"/>
      <c r="R1715" s="255"/>
      <c r="S1715" s="432">
        <f>+IF(+(L1715+M1715)&gt;=I1715,+M1715,+(+I1715-L1715))</f>
        <v>0</v>
      </c>
      <c r="T1715" s="316">
        <f>Q1715+R1715-S1715</f>
        <v>0</v>
      </c>
      <c r="U1715" s="255"/>
      <c r="V1715" s="255"/>
      <c r="W1715" s="254"/>
      <c r="X1715" s="314">
        <f>T1715-U1715-V1715-W1715</f>
        <v>0</v>
      </c>
    </row>
    <row r="1716" spans="2:24">
      <c r="B1716" s="184"/>
      <c r="C1716" s="336" t="s">
        <v>1060</v>
      </c>
      <c r="D1716" s="337"/>
      <c r="E1716" s="398"/>
      <c r="F1716" s="398"/>
      <c r="G1716" s="398"/>
      <c r="H1716" s="398"/>
      <c r="I1716" s="338"/>
      <c r="J1716" s="244" t="str">
        <f t="shared" si="461"/>
        <v/>
      </c>
      <c r="K1716" s="245"/>
      <c r="L1716" s="339"/>
      <c r="M1716" s="340"/>
      <c r="N1716" s="340"/>
      <c r="O1716" s="341"/>
      <c r="P1716" s="245"/>
      <c r="Q1716" s="339"/>
      <c r="R1716" s="340"/>
      <c r="S1716" s="340"/>
      <c r="T1716" s="340"/>
      <c r="U1716" s="340"/>
      <c r="V1716" s="340"/>
      <c r="W1716" s="341"/>
      <c r="X1716" s="341"/>
    </row>
    <row r="1717" spans="2:24">
      <c r="B1717" s="184"/>
      <c r="C1717" s="342" t="s">
        <v>1061</v>
      </c>
      <c r="D1717" s="335"/>
      <c r="E1717" s="386"/>
      <c r="F1717" s="386"/>
      <c r="G1717" s="386"/>
      <c r="H1717" s="386"/>
      <c r="I1717" s="308"/>
      <c r="J1717" s="244" t="str">
        <f t="shared" si="461"/>
        <v/>
      </c>
      <c r="K1717" s="245"/>
      <c r="L1717" s="343"/>
      <c r="M1717" s="344"/>
      <c r="N1717" s="344"/>
      <c r="O1717" s="345"/>
      <c r="P1717" s="245"/>
      <c r="Q1717" s="343"/>
      <c r="R1717" s="344"/>
      <c r="S1717" s="344"/>
      <c r="T1717" s="344"/>
      <c r="U1717" s="344"/>
      <c r="V1717" s="344"/>
      <c r="W1717" s="345"/>
      <c r="X1717" s="345"/>
    </row>
    <row r="1718" spans="2:24">
      <c r="B1718" s="185"/>
      <c r="C1718" s="346" t="s">
        <v>1743</v>
      </c>
      <c r="D1718" s="347"/>
      <c r="E1718" s="399"/>
      <c r="F1718" s="399"/>
      <c r="G1718" s="399"/>
      <c r="H1718" s="399"/>
      <c r="I1718" s="310"/>
      <c r="J1718" s="244" t="str">
        <f t="shared" si="461"/>
        <v/>
      </c>
      <c r="K1718" s="245"/>
      <c r="L1718" s="348"/>
      <c r="M1718" s="349"/>
      <c r="N1718" s="349"/>
      <c r="O1718" s="350"/>
      <c r="P1718" s="245"/>
      <c r="Q1718" s="348"/>
      <c r="R1718" s="349"/>
      <c r="S1718" s="349"/>
      <c r="T1718" s="349"/>
      <c r="U1718" s="349"/>
      <c r="V1718" s="349"/>
      <c r="W1718" s="350"/>
      <c r="X1718" s="350"/>
    </row>
    <row r="1719" spans="2:24" ht="18.75">
      <c r="B1719" s="719"/>
      <c r="C1719" s="720" t="s">
        <v>1281</v>
      </c>
      <c r="D1719" s="721" t="s">
        <v>1062</v>
      </c>
      <c r="E1719" s="813"/>
      <c r="F1719" s="813">
        <f>SUM(F1603,F1606,F1612,F1620,F1621,F1639,F1643,F1649,F1652,F1653,F1654,F1655,F1656,F1665,F1672,F1673,F1674,F1675,F1682,F1686,F1687,F1688,F1689,F1692,F1693,F1701,F1704,F1705,F1710)+F1715</f>
        <v>2884294</v>
      </c>
      <c r="G1719" s="813">
        <f>SUM(G1603,G1606,G1612,G1620,G1621,G1639,G1643,G1649,G1652,G1653,G1654,G1655,G1656,G1665,G1672,G1673,G1674,G1675,G1682,G1686,G1687,G1688,G1689,G1692,G1693,G1701,G1704,G1705,G1710)+G1715</f>
        <v>1323910</v>
      </c>
      <c r="H1719" s="813">
        <f>SUM(H1603,H1606,H1612,H1620,H1621,H1639,H1643,H1649,H1652,H1653,H1654,H1655,H1656,H1665,H1672,H1673,H1674,H1675,H1682,H1686,H1687,H1688,H1689,H1692,H1693,H1701,H1704,H1705,H1710)+H1715</f>
        <v>331800</v>
      </c>
      <c r="I1719" s="813">
        <f>SUM(I1603,I1606,I1612,I1620,I1621,I1639,I1643,I1649,I1652,I1653,I1654,I1655,I1656,I1665,I1672,I1673,I1674,I1675,I1682,I1686,I1687,I1688,I1689,I1692,I1693,I1701,I1704,I1705,I1710)+I1715</f>
        <v>4540004</v>
      </c>
      <c r="J1719" s="244">
        <f t="shared" si="461"/>
        <v>1</v>
      </c>
      <c r="K1719" s="442" t="str">
        <f>LEFT(C1600,1)</f>
        <v>3</v>
      </c>
      <c r="L1719" s="277">
        <f>SUM(L1603,L1606,L1612,L1620,L1621,L1639,L1643,L1649,L1652,L1653,L1654,L1655,L1656,L1665,L1672,L1673,L1674,L1675,L1682,L1686,L1687,L1688,L1689,L1692,L1693,L1701,L1704,L1705,L1710)+L1715</f>
        <v>0</v>
      </c>
      <c r="M1719" s="277">
        <f>SUM(M1603,M1606,M1612,M1620,M1621,M1639,M1643,M1649,M1652,M1653,M1654,M1655,M1656,M1665,M1672,M1673,M1674,M1675,M1682,M1686,M1687,M1688,M1689,M1692,M1693,M1701,M1704,M1705,M1710)+M1715</f>
        <v>0</v>
      </c>
      <c r="N1719" s="277">
        <f>SUM(N1603,N1606,N1612,N1620,N1621,N1639,N1643,N1649,N1652,N1653,N1654,N1655,N1656,N1665,N1672,N1673,N1674,N1675,N1682,N1686,N1687,N1688,N1689,N1692,N1693,N1701,N1704,N1705,N1710)+N1715</f>
        <v>4540004</v>
      </c>
      <c r="O1719" s="277">
        <f>SUM(O1603,O1606,O1612,O1620,O1621,O1639,O1643,O1649,O1652,O1653,O1654,O1655,O1656,O1665,O1672,O1673,O1674,O1675,O1682,O1686,O1687,O1688,O1689,O1692,O1693,O1701,O1704,O1705,O1710)+O1715</f>
        <v>-4540004</v>
      </c>
      <c r="P1719" s="223"/>
      <c r="Q1719" s="277">
        <f t="shared" ref="Q1719:W1719" si="465">SUM(Q1603,Q1606,Q1612,Q1620,Q1621,Q1639,Q1643,Q1649,Q1652,Q1653,Q1654,Q1655,Q1656,Q1665,Q1672,Q1673,Q1674,Q1675,Q1682,Q1686,Q1687,Q1688,Q1689,Q1692,Q1693,Q1701,Q1704,Q1705,Q1710)+Q1715</f>
        <v>0</v>
      </c>
      <c r="R1719" s="277">
        <f t="shared" si="465"/>
        <v>0</v>
      </c>
      <c r="S1719" s="277">
        <f t="shared" si="465"/>
        <v>1464116</v>
      </c>
      <c r="T1719" s="277">
        <f t="shared" si="465"/>
        <v>-1464116</v>
      </c>
      <c r="U1719" s="277">
        <f t="shared" si="465"/>
        <v>0</v>
      </c>
      <c r="V1719" s="277">
        <f t="shared" si="465"/>
        <v>0</v>
      </c>
      <c r="W1719" s="277">
        <f t="shared" si="465"/>
        <v>0</v>
      </c>
      <c r="X1719" s="314">
        <f>T1719-U1719-V1719-W1719</f>
        <v>-1464116</v>
      </c>
    </row>
    <row r="1720" spans="2:24">
      <c r="B1720" s="664" t="s">
        <v>32</v>
      </c>
      <c r="C1720" s="186"/>
      <c r="I1720" s="220"/>
      <c r="J1720" s="222">
        <f>J1719</f>
        <v>1</v>
      </c>
      <c r="P1720"/>
    </row>
    <row r="1721" spans="2:24">
      <c r="B1721" s="395"/>
      <c r="C1721" s="395"/>
      <c r="D1721" s="396"/>
      <c r="E1721" s="395"/>
      <c r="F1721" s="395"/>
      <c r="G1721" s="395"/>
      <c r="H1721" s="395"/>
      <c r="I1721" s="397"/>
      <c r="J1721" s="222">
        <f>J1719</f>
        <v>1</v>
      </c>
      <c r="L1721" s="395"/>
      <c r="M1721" s="395"/>
      <c r="N1721" s="397"/>
      <c r="O1721" s="397"/>
      <c r="P1721" s="397"/>
      <c r="Q1721" s="395"/>
      <c r="R1721" s="395"/>
      <c r="S1721" s="397"/>
      <c r="T1721" s="397"/>
      <c r="U1721" s="395"/>
      <c r="V1721" s="397"/>
      <c r="W1721" s="397"/>
      <c r="X1721" s="397"/>
    </row>
    <row r="1722" spans="2:24" ht="18.75">
      <c r="B1722" s="405"/>
      <c r="C1722" s="405"/>
      <c r="D1722" s="405"/>
      <c r="E1722" s="405"/>
      <c r="F1722" s="405"/>
      <c r="G1722" s="405"/>
      <c r="H1722" s="405"/>
      <c r="I1722" s="488"/>
      <c r="J1722" s="443">
        <f>(IF(E1719&lt;&gt;0,$G$2,IF(I1719&lt;&gt;0,$G$2,"")))</f>
        <v>0</v>
      </c>
    </row>
    <row r="1723" spans="2:24" ht="18.75">
      <c r="B1723" s="405"/>
      <c r="C1723" s="405"/>
      <c r="D1723" s="478"/>
      <c r="E1723" s="405"/>
      <c r="F1723" s="405"/>
      <c r="G1723" s="405"/>
      <c r="H1723" s="405"/>
      <c r="I1723" s="488"/>
      <c r="J1723" s="443" t="str">
        <f>(IF(E1720&lt;&gt;0,$G$2,IF(I1720&lt;&gt;0,$G$2,"")))</f>
        <v/>
      </c>
    </row>
    <row r="1724" spans="2:24">
      <c r="E1724" s="279"/>
      <c r="F1724" s="279"/>
      <c r="G1724" s="279"/>
      <c r="H1724" s="279"/>
      <c r="I1724" s="283"/>
      <c r="J1724" s="222">
        <f>(IF($E1858&lt;&gt;0,$J$2,IF($I1858&lt;&gt;0,$J$2,"")))</f>
        <v>1</v>
      </c>
      <c r="L1724" s="279"/>
      <c r="M1724" s="279"/>
      <c r="N1724" s="283"/>
      <c r="O1724" s="283"/>
      <c r="P1724" s="283"/>
      <c r="Q1724" s="279"/>
      <c r="R1724" s="279"/>
      <c r="S1724" s="283"/>
      <c r="T1724" s="283"/>
      <c r="U1724" s="279"/>
      <c r="V1724" s="283"/>
      <c r="W1724" s="283"/>
    </row>
    <row r="1725" spans="2:24">
      <c r="C1725" s="228"/>
      <c r="D1725" s="229"/>
      <c r="E1725" s="279"/>
      <c r="F1725" s="279"/>
      <c r="G1725" s="279"/>
      <c r="H1725" s="279"/>
      <c r="I1725" s="283"/>
      <c r="J1725" s="222">
        <f>(IF($E1858&lt;&gt;0,$J$2,IF($I1858&lt;&gt;0,$J$2,"")))</f>
        <v>1</v>
      </c>
      <c r="L1725" s="279"/>
      <c r="M1725" s="279"/>
      <c r="N1725" s="283"/>
      <c r="O1725" s="283"/>
      <c r="P1725" s="283"/>
      <c r="Q1725" s="279"/>
      <c r="R1725" s="279"/>
      <c r="S1725" s="283"/>
      <c r="T1725" s="283"/>
      <c r="U1725" s="279"/>
      <c r="V1725" s="283"/>
      <c r="W1725" s="283"/>
    </row>
    <row r="1726" spans="2:24">
      <c r="B1726" s="910" t="str">
        <f>$B$7</f>
        <v>БЮДЖЕТ - НАЧАЛЕН ПЛАН
ПО ПЪЛНА ЕДИННА БЮДЖЕТНА КЛАСИФИКАЦИЯ</v>
      </c>
      <c r="C1726" s="911"/>
      <c r="D1726" s="911"/>
      <c r="E1726" s="279"/>
      <c r="F1726" s="279"/>
      <c r="G1726" s="279"/>
      <c r="H1726" s="279"/>
      <c r="I1726" s="283"/>
      <c r="J1726" s="222">
        <f>(IF($E1858&lt;&gt;0,$J$2,IF($I1858&lt;&gt;0,$J$2,"")))</f>
        <v>1</v>
      </c>
      <c r="L1726" s="279"/>
      <c r="M1726" s="279"/>
      <c r="N1726" s="283"/>
      <c r="O1726" s="283"/>
      <c r="P1726" s="283"/>
      <c r="Q1726" s="279"/>
      <c r="R1726" s="279"/>
      <c r="S1726" s="283"/>
      <c r="T1726" s="283"/>
      <c r="U1726" s="279"/>
      <c r="V1726" s="283"/>
      <c r="W1726" s="283"/>
    </row>
    <row r="1727" spans="2:24">
      <c r="C1727" s="228"/>
      <c r="D1727" s="229"/>
      <c r="E1727" s="280" t="s">
        <v>1711</v>
      </c>
      <c r="F1727" s="280" t="s">
        <v>1568</v>
      </c>
      <c r="G1727" s="279"/>
      <c r="H1727" s="279"/>
      <c r="I1727" s="283"/>
      <c r="J1727" s="222">
        <f>(IF($E1858&lt;&gt;0,$J$2,IF($I1858&lt;&gt;0,$J$2,"")))</f>
        <v>1</v>
      </c>
      <c r="L1727" s="279"/>
      <c r="M1727" s="279"/>
      <c r="N1727" s="283"/>
      <c r="O1727" s="283"/>
      <c r="P1727" s="283"/>
      <c r="Q1727" s="279"/>
      <c r="R1727" s="279"/>
      <c r="S1727" s="283"/>
      <c r="T1727" s="283"/>
      <c r="U1727" s="279"/>
      <c r="V1727" s="283"/>
      <c r="W1727" s="283"/>
    </row>
    <row r="1728" spans="2:24" ht="18.75">
      <c r="B1728" s="912" t="str">
        <f>$B$9</f>
        <v>Несебър</v>
      </c>
      <c r="C1728" s="913"/>
      <c r="D1728" s="914"/>
      <c r="E1728" s="690">
        <f>$E$9</f>
        <v>43101</v>
      </c>
      <c r="F1728" s="691">
        <f>$F$9</f>
        <v>43465</v>
      </c>
      <c r="G1728" s="279"/>
      <c r="H1728" s="279"/>
      <c r="I1728" s="283"/>
      <c r="J1728" s="222">
        <f>(IF($E1858&lt;&gt;0,$J$2,IF($I1858&lt;&gt;0,$J$2,"")))</f>
        <v>1</v>
      </c>
      <c r="L1728" s="279"/>
      <c r="M1728" s="279"/>
      <c r="N1728" s="283"/>
      <c r="O1728" s="283"/>
      <c r="P1728" s="283"/>
      <c r="Q1728" s="279"/>
      <c r="R1728" s="279"/>
      <c r="S1728" s="283"/>
      <c r="T1728" s="283"/>
      <c r="U1728" s="279"/>
      <c r="V1728" s="283"/>
      <c r="W1728" s="283"/>
    </row>
    <row r="1729" spans="2:24">
      <c r="B1729" s="231" t="str">
        <f>$B$10</f>
        <v>(наименование на разпоредителя с бюджет)</v>
      </c>
      <c r="E1729" s="279"/>
      <c r="F1729" s="281">
        <f>$F$10</f>
        <v>0</v>
      </c>
      <c r="G1729" s="279"/>
      <c r="H1729" s="279"/>
      <c r="I1729" s="283"/>
      <c r="J1729" s="222">
        <f>(IF($E1858&lt;&gt;0,$J$2,IF($I1858&lt;&gt;0,$J$2,"")))</f>
        <v>1</v>
      </c>
      <c r="L1729" s="279"/>
      <c r="M1729" s="279"/>
      <c r="N1729" s="283"/>
      <c r="O1729" s="283"/>
      <c r="P1729" s="283"/>
      <c r="Q1729" s="279"/>
      <c r="R1729" s="279"/>
      <c r="S1729" s="283"/>
      <c r="T1729" s="283"/>
      <c r="U1729" s="279"/>
      <c r="V1729" s="283"/>
      <c r="W1729" s="283"/>
    </row>
    <row r="1730" spans="2:24">
      <c r="B1730" s="231"/>
      <c r="E1730" s="282"/>
      <c r="F1730" s="279"/>
      <c r="G1730" s="279"/>
      <c r="H1730" s="279"/>
      <c r="I1730" s="283"/>
      <c r="J1730" s="222">
        <f>(IF($E1858&lt;&gt;0,$J$2,IF($I1858&lt;&gt;0,$J$2,"")))</f>
        <v>1</v>
      </c>
      <c r="L1730" s="279"/>
      <c r="M1730" s="279"/>
      <c r="N1730" s="283"/>
      <c r="O1730" s="283"/>
      <c r="P1730" s="283"/>
      <c r="Q1730" s="279"/>
      <c r="R1730" s="279"/>
      <c r="S1730" s="283"/>
      <c r="T1730" s="283"/>
      <c r="U1730" s="279"/>
      <c r="V1730" s="283"/>
      <c r="W1730" s="283"/>
    </row>
    <row r="1731" spans="2:24" ht="19.5">
      <c r="B1731" s="896" t="str">
        <f>$B$12</f>
        <v>Несебър</v>
      </c>
      <c r="C1731" s="897"/>
      <c r="D1731" s="898"/>
      <c r="E1731" s="230" t="s">
        <v>1712</v>
      </c>
      <c r="F1731" s="692" t="str">
        <f>$F$12</f>
        <v>5206</v>
      </c>
      <c r="G1731" s="279"/>
      <c r="H1731" s="279"/>
      <c r="I1731" s="283"/>
      <c r="J1731" s="222">
        <f>(IF($E1858&lt;&gt;0,$J$2,IF($I1858&lt;&gt;0,$J$2,"")))</f>
        <v>1</v>
      </c>
      <c r="L1731" s="279"/>
      <c r="M1731" s="279"/>
      <c r="N1731" s="283"/>
      <c r="O1731" s="283"/>
      <c r="P1731" s="283"/>
      <c r="Q1731" s="279"/>
      <c r="R1731" s="279"/>
      <c r="S1731" s="283"/>
      <c r="T1731" s="283"/>
      <c r="U1731" s="279"/>
      <c r="V1731" s="283"/>
      <c r="W1731" s="283"/>
    </row>
    <row r="1732" spans="2:24">
      <c r="B1732" s="693" t="str">
        <f>$B$13</f>
        <v>(наименование на първостепенния разпоредител с бюджет)</v>
      </c>
      <c r="E1732" s="282" t="s">
        <v>1713</v>
      </c>
      <c r="F1732" s="279"/>
      <c r="G1732" s="279"/>
      <c r="H1732" s="279"/>
      <c r="I1732" s="283"/>
      <c r="J1732" s="222">
        <f>(IF($E1858&lt;&gt;0,$J$2,IF($I1858&lt;&gt;0,$J$2,"")))</f>
        <v>1</v>
      </c>
      <c r="L1732" s="279"/>
      <c r="M1732" s="279"/>
      <c r="N1732" s="283"/>
      <c r="O1732" s="283"/>
      <c r="P1732" s="283"/>
      <c r="Q1732" s="279"/>
      <c r="R1732" s="279"/>
      <c r="S1732" s="283"/>
      <c r="T1732" s="283"/>
      <c r="U1732" s="279"/>
      <c r="V1732" s="283"/>
      <c r="W1732" s="283"/>
    </row>
    <row r="1733" spans="2:24" ht="18.75">
      <c r="B1733" s="231"/>
      <c r="D1733" s="444"/>
      <c r="E1733" s="278"/>
      <c r="F1733" s="278"/>
      <c r="G1733" s="278"/>
      <c r="H1733" s="278"/>
      <c r="I1733" s="386"/>
      <c r="J1733" s="222">
        <f>(IF($E1858&lt;&gt;0,$J$2,IF($I1858&lt;&gt;0,$J$2,"")))</f>
        <v>1</v>
      </c>
      <c r="L1733" s="279"/>
      <c r="M1733" s="279"/>
      <c r="N1733" s="283"/>
      <c r="O1733" s="283"/>
      <c r="P1733" s="283"/>
      <c r="Q1733" s="279"/>
      <c r="R1733" s="279"/>
      <c r="S1733" s="283"/>
      <c r="T1733" s="283"/>
      <c r="U1733" s="279"/>
      <c r="V1733" s="283"/>
      <c r="W1733" s="283"/>
    </row>
    <row r="1734" spans="2:24">
      <c r="C1734" s="228"/>
      <c r="D1734" s="229"/>
      <c r="E1734" s="279"/>
      <c r="F1734" s="282"/>
      <c r="G1734" s="282"/>
      <c r="H1734" s="282"/>
      <c r="I1734" s="285" t="s">
        <v>1714</v>
      </c>
      <c r="J1734" s="222">
        <f>(IF($E1858&lt;&gt;0,$J$2,IF($I1858&lt;&gt;0,$J$2,"")))</f>
        <v>1</v>
      </c>
      <c r="L1734" s="284" t="s">
        <v>94</v>
      </c>
      <c r="M1734" s="279"/>
      <c r="N1734" s="283"/>
      <c r="O1734" s="285" t="s">
        <v>1714</v>
      </c>
      <c r="P1734" s="283"/>
      <c r="Q1734" s="284" t="s">
        <v>95</v>
      </c>
      <c r="R1734" s="279"/>
      <c r="S1734" s="283"/>
      <c r="T1734" s="285" t="s">
        <v>1714</v>
      </c>
      <c r="U1734" s="279"/>
      <c r="V1734" s="283"/>
      <c r="W1734" s="285" t="s">
        <v>1714</v>
      </c>
    </row>
    <row r="1735" spans="2:24" ht="18.75">
      <c r="B1735" s="787"/>
      <c r="C1735" s="788"/>
      <c r="D1735" s="789" t="s">
        <v>1093</v>
      </c>
      <c r="E1735" s="790"/>
      <c r="F1735" s="968" t="s">
        <v>1504</v>
      </c>
      <c r="G1735" s="969"/>
      <c r="H1735" s="970"/>
      <c r="I1735" s="971"/>
      <c r="J1735" s="222">
        <f>(IF($E1858&lt;&gt;0,$J$2,IF($I1858&lt;&gt;0,$J$2,"")))</f>
        <v>1</v>
      </c>
      <c r="L1735" s="925" t="s">
        <v>1800</v>
      </c>
      <c r="M1735" s="925" t="s">
        <v>1801</v>
      </c>
      <c r="N1735" s="918" t="s">
        <v>1802</v>
      </c>
      <c r="O1735" s="918" t="s">
        <v>96</v>
      </c>
      <c r="P1735" s="223"/>
      <c r="Q1735" s="918" t="s">
        <v>1803</v>
      </c>
      <c r="R1735" s="918" t="s">
        <v>1804</v>
      </c>
      <c r="S1735" s="918" t="s">
        <v>1805</v>
      </c>
      <c r="T1735" s="918" t="s">
        <v>97</v>
      </c>
      <c r="U1735" s="412" t="s">
        <v>98</v>
      </c>
      <c r="V1735" s="413"/>
      <c r="W1735" s="414"/>
      <c r="X1735" s="292"/>
    </row>
    <row r="1736" spans="2:24" ht="31.5">
      <c r="B1736" s="791" t="s">
        <v>1626</v>
      </c>
      <c r="C1736" s="792" t="s">
        <v>1715</v>
      </c>
      <c r="D1736" s="793" t="s">
        <v>1094</v>
      </c>
      <c r="E1736" s="794"/>
      <c r="F1736" s="717" t="s">
        <v>1505</v>
      </c>
      <c r="G1736" s="717" t="s">
        <v>1506</v>
      </c>
      <c r="H1736" s="717" t="s">
        <v>1503</v>
      </c>
      <c r="I1736" s="717" t="s">
        <v>1087</v>
      </c>
      <c r="J1736" s="222">
        <f>(IF($E1858&lt;&gt;0,$J$2,IF($I1858&lt;&gt;0,$J$2,"")))</f>
        <v>1</v>
      </c>
      <c r="L1736" s="961"/>
      <c r="M1736" s="967"/>
      <c r="N1736" s="961"/>
      <c r="O1736" s="967"/>
      <c r="P1736" s="223"/>
      <c r="Q1736" s="958"/>
      <c r="R1736" s="958"/>
      <c r="S1736" s="958"/>
      <c r="T1736" s="958"/>
      <c r="U1736" s="415">
        <v>2018</v>
      </c>
      <c r="V1736" s="415">
        <v>2019</v>
      </c>
      <c r="W1736" s="415" t="s">
        <v>1806</v>
      </c>
      <c r="X1736" s="416" t="s">
        <v>99</v>
      </c>
    </row>
    <row r="1737" spans="2:24" ht="18.75">
      <c r="B1737" s="616"/>
      <c r="C1737" s="400"/>
      <c r="D1737" s="296" t="s">
        <v>1283</v>
      </c>
      <c r="E1737" s="814"/>
      <c r="F1737" s="297"/>
      <c r="G1737" s="297"/>
      <c r="H1737" s="297"/>
      <c r="I1737" s="487"/>
      <c r="J1737" s="222">
        <f>(IF($E1858&lt;&gt;0,$J$2,IF($I1858&lt;&gt;0,$J$2,"")))</f>
        <v>1</v>
      </c>
      <c r="L1737" s="298" t="s">
        <v>100</v>
      </c>
      <c r="M1737" s="298" t="s">
        <v>101</v>
      </c>
      <c r="N1737" s="299" t="s">
        <v>102</v>
      </c>
      <c r="O1737" s="299" t="s">
        <v>103</v>
      </c>
      <c r="P1737" s="223"/>
      <c r="Q1737" s="614" t="s">
        <v>104</v>
      </c>
      <c r="R1737" s="614" t="s">
        <v>105</v>
      </c>
      <c r="S1737" s="614" t="s">
        <v>106</v>
      </c>
      <c r="T1737" s="614" t="s">
        <v>107</v>
      </c>
      <c r="U1737" s="614" t="s">
        <v>1064</v>
      </c>
      <c r="V1737" s="614" t="s">
        <v>1065</v>
      </c>
      <c r="W1737" s="614" t="s">
        <v>1066</v>
      </c>
      <c r="X1737" s="417" t="s">
        <v>1067</v>
      </c>
    </row>
    <row r="1738" spans="2:24" ht="131.25">
      <c r="B1738" s="237"/>
      <c r="C1738" s="621" t="e">
        <f>VLOOKUP(D1738,OP_LIST2,2,FALSE)</f>
        <v>#N/A</v>
      </c>
      <c r="D1738" s="622" t="s">
        <v>976</v>
      </c>
      <c r="E1738" s="815"/>
      <c r="F1738" s="369"/>
      <c r="G1738" s="369"/>
      <c r="H1738" s="369"/>
      <c r="I1738" s="304"/>
      <c r="J1738" s="222">
        <f>(IF($E1858&lt;&gt;0,$J$2,IF($I1858&lt;&gt;0,$J$2,"")))</f>
        <v>1</v>
      </c>
      <c r="L1738" s="418" t="s">
        <v>1068</v>
      </c>
      <c r="M1738" s="418" t="s">
        <v>1068</v>
      </c>
      <c r="N1738" s="418" t="s">
        <v>1069</v>
      </c>
      <c r="O1738" s="418" t="s">
        <v>1070</v>
      </c>
      <c r="P1738" s="223"/>
      <c r="Q1738" s="418" t="s">
        <v>1068</v>
      </c>
      <c r="R1738" s="418" t="s">
        <v>1068</v>
      </c>
      <c r="S1738" s="418" t="s">
        <v>1095</v>
      </c>
      <c r="T1738" s="418" t="s">
        <v>1072</v>
      </c>
      <c r="U1738" s="418" t="s">
        <v>1068</v>
      </c>
      <c r="V1738" s="418" t="s">
        <v>1068</v>
      </c>
      <c r="W1738" s="418" t="s">
        <v>1068</v>
      </c>
      <c r="X1738" s="307" t="s">
        <v>1073</v>
      </c>
    </row>
    <row r="1739" spans="2:24" ht="18.75">
      <c r="B1739" s="620"/>
      <c r="C1739" s="623">
        <f>VLOOKUP(D1740,EBK_DEIN2,2,FALSE)</f>
        <v>3322</v>
      </c>
      <c r="D1739" s="615" t="s">
        <v>1483</v>
      </c>
      <c r="E1739" s="816"/>
      <c r="F1739" s="369"/>
      <c r="G1739" s="369"/>
      <c r="H1739" s="369"/>
      <c r="I1739" s="304"/>
      <c r="J1739" s="222">
        <f>(IF($E1858&lt;&gt;0,$J$2,IF($I1858&lt;&gt;0,$J$2,"")))</f>
        <v>1</v>
      </c>
      <c r="L1739" s="419"/>
      <c r="M1739" s="419"/>
      <c r="N1739" s="345"/>
      <c r="O1739" s="420"/>
      <c r="P1739" s="223"/>
      <c r="Q1739" s="419"/>
      <c r="R1739" s="419"/>
      <c r="S1739" s="345"/>
      <c r="T1739" s="420"/>
      <c r="U1739" s="419"/>
      <c r="V1739" s="345"/>
      <c r="W1739" s="420"/>
      <c r="X1739" s="421"/>
    </row>
    <row r="1740" spans="2:24" ht="18.75">
      <c r="B1740" s="422"/>
      <c r="C1740" s="239"/>
      <c r="D1740" s="527" t="s">
        <v>1768</v>
      </c>
      <c r="E1740" s="816"/>
      <c r="F1740" s="369"/>
      <c r="G1740" s="369"/>
      <c r="H1740" s="369"/>
      <c r="I1740" s="304"/>
      <c r="J1740" s="222">
        <f>(IF($E1858&lt;&gt;0,$J$2,IF($I1858&lt;&gt;0,$J$2,"")))</f>
        <v>1</v>
      </c>
      <c r="L1740" s="419"/>
      <c r="M1740" s="419"/>
      <c r="N1740" s="345"/>
      <c r="O1740" s="423">
        <f>SUMIF(O1743:O1744,"&lt;0")+SUMIF(O1746:O1750,"&lt;0")+SUMIF(O1752:O1759,"&lt;0")+SUMIF(O1761:O1777,"&lt;0")+SUMIF(O1783:O1787,"&lt;0")+SUMIF(O1789:O1794,"&lt;0")+SUMIF(O1797:O1803,"&lt;0")+SUMIF(O1811:O1812,"&lt;0")+SUMIF(O1815:O1820,"&lt;0")+SUMIF(O1822:O1827,"&lt;0")+SUMIF(O1831,"&lt;0")+SUMIF(O1833:O1839,"&lt;0")+SUMIF(O1841:O1843,"&lt;0")+SUMIF(O1845:O1848,"&lt;0")+SUMIF(O1850:O1851,"&lt;0")+SUMIF(O1854,"&lt;0")</f>
        <v>-5886867</v>
      </c>
      <c r="P1740" s="223"/>
      <c r="Q1740" s="419"/>
      <c r="R1740" s="419"/>
      <c r="S1740" s="345"/>
      <c r="T1740" s="423">
        <f>SUMIF(T1743:T1744,"&lt;0")+SUMIF(T1746:T1750,"&lt;0")+SUMIF(T1752:T1759,"&lt;0")+SUMIF(T1761:T1777,"&lt;0")+SUMIF(T1783:T1787,"&lt;0")+SUMIF(T1789:T1794,"&lt;0")+SUMIF(T1797:T1803,"&lt;0")+SUMIF(T1811:T1812,"&lt;0")+SUMIF(T1815:T1820,"&lt;0")+SUMIF(T1822:T1827,"&lt;0")+SUMIF(T1831,"&lt;0")+SUMIF(T1833:T1839,"&lt;0")+SUMIF(T1841:T1843,"&lt;0")+SUMIF(T1845:T1848,"&lt;0")+SUMIF(T1850:T1851,"&lt;0")+SUMIF(T1854,"&lt;0")</f>
        <v>-1993527</v>
      </c>
      <c r="U1740" s="419"/>
      <c r="V1740" s="345"/>
      <c r="W1740" s="420"/>
      <c r="X1740" s="309"/>
    </row>
    <row r="1741" spans="2:24" ht="18.75">
      <c r="B1741" s="355"/>
      <c r="C1741" s="239"/>
      <c r="D1741" s="293" t="s">
        <v>1096</v>
      </c>
      <c r="E1741" s="816"/>
      <c r="F1741" s="369"/>
      <c r="G1741" s="369"/>
      <c r="H1741" s="369"/>
      <c r="I1741" s="304"/>
      <c r="J1741" s="222">
        <f>(IF($E1858&lt;&gt;0,$J$2,IF($I1858&lt;&gt;0,$J$2,"")))</f>
        <v>1</v>
      </c>
      <c r="L1741" s="419"/>
      <c r="M1741" s="419"/>
      <c r="N1741" s="345"/>
      <c r="O1741" s="420"/>
      <c r="P1741" s="223"/>
      <c r="Q1741" s="419"/>
      <c r="R1741" s="419"/>
      <c r="S1741" s="345"/>
      <c r="T1741" s="420"/>
      <c r="U1741" s="419"/>
      <c r="V1741" s="345"/>
      <c r="W1741" s="420"/>
      <c r="X1741" s="311"/>
    </row>
    <row r="1742" spans="2:24" ht="18.75">
      <c r="B1742" s="795">
        <v>100</v>
      </c>
      <c r="C1742" s="972" t="s">
        <v>1284</v>
      </c>
      <c r="D1742" s="973"/>
      <c r="E1742" s="796"/>
      <c r="F1742" s="797">
        <f>SUM(F1743:F1744)</f>
        <v>2828729</v>
      </c>
      <c r="G1742" s="798">
        <f>SUM(G1743:G1744)</f>
        <v>0</v>
      </c>
      <c r="H1742" s="798">
        <f>SUM(H1743:H1744)</f>
        <v>0</v>
      </c>
      <c r="I1742" s="798">
        <f>SUM(I1743:I1744)</f>
        <v>2828729</v>
      </c>
      <c r="J1742" s="244">
        <f t="shared" ref="J1742:J1773" si="466">(IF($E1742&lt;&gt;0,$J$2,IF($I1742&lt;&gt;0,$J$2,"")))</f>
        <v>1</v>
      </c>
      <c r="K1742" s="245"/>
      <c r="L1742" s="312">
        <f>SUM(L1743:L1744)</f>
        <v>0</v>
      </c>
      <c r="M1742" s="313">
        <f>SUM(M1743:M1744)</f>
        <v>0</v>
      </c>
      <c r="N1742" s="424">
        <f>SUM(N1743:N1744)</f>
        <v>2828729</v>
      </c>
      <c r="O1742" s="425">
        <f>SUM(O1743:O1744)</f>
        <v>-2828729</v>
      </c>
      <c r="P1742" s="245"/>
      <c r="Q1742" s="820"/>
      <c r="R1742" s="821"/>
      <c r="S1742" s="822"/>
      <c r="T1742" s="821"/>
      <c r="U1742" s="821"/>
      <c r="V1742" s="821"/>
      <c r="W1742" s="823"/>
      <c r="X1742" s="314">
        <f t="shared" ref="X1742:X1773" si="467">T1742-U1742-V1742-W1742</f>
        <v>0</v>
      </c>
    </row>
    <row r="1743" spans="2:24" ht="18.75">
      <c r="B1743" s="140"/>
      <c r="C1743" s="144">
        <v>101</v>
      </c>
      <c r="D1743" s="138" t="s">
        <v>1285</v>
      </c>
      <c r="E1743" s="817"/>
      <c r="F1743" s="452">
        <v>2828729</v>
      </c>
      <c r="G1743" s="246"/>
      <c r="H1743" s="246"/>
      <c r="I1743" s="480">
        <f>F1743+G1743+H1743</f>
        <v>2828729</v>
      </c>
      <c r="J1743" s="244">
        <f t="shared" si="466"/>
        <v>1</v>
      </c>
      <c r="K1743" s="245"/>
      <c r="L1743" s="426"/>
      <c r="M1743" s="253"/>
      <c r="N1743" s="316">
        <f>I1743</f>
        <v>2828729</v>
      </c>
      <c r="O1743" s="427">
        <f>L1743+M1743-N1743</f>
        <v>-2828729</v>
      </c>
      <c r="P1743" s="245"/>
      <c r="Q1743" s="775"/>
      <c r="R1743" s="779"/>
      <c r="S1743" s="779"/>
      <c r="T1743" s="779"/>
      <c r="U1743" s="779"/>
      <c r="V1743" s="779"/>
      <c r="W1743" s="824"/>
      <c r="X1743" s="314">
        <f t="shared" si="467"/>
        <v>0</v>
      </c>
    </row>
    <row r="1744" spans="2:24" ht="18.75">
      <c r="B1744" s="140"/>
      <c r="C1744" s="137">
        <v>102</v>
      </c>
      <c r="D1744" s="139" t="s">
        <v>1286</v>
      </c>
      <c r="E1744" s="817"/>
      <c r="F1744" s="452"/>
      <c r="G1744" s="246"/>
      <c r="H1744" s="246"/>
      <c r="I1744" s="480">
        <f>F1744+G1744+H1744</f>
        <v>0</v>
      </c>
      <c r="J1744" s="244" t="str">
        <f t="shared" si="466"/>
        <v/>
      </c>
      <c r="K1744" s="245"/>
      <c r="L1744" s="426"/>
      <c r="M1744" s="253"/>
      <c r="N1744" s="316">
        <f>I1744</f>
        <v>0</v>
      </c>
      <c r="O1744" s="427">
        <f>L1744+M1744-N1744</f>
        <v>0</v>
      </c>
      <c r="P1744" s="245"/>
      <c r="Q1744" s="775"/>
      <c r="R1744" s="779"/>
      <c r="S1744" s="779"/>
      <c r="T1744" s="779"/>
      <c r="U1744" s="779"/>
      <c r="V1744" s="779"/>
      <c r="W1744" s="824"/>
      <c r="X1744" s="314">
        <f t="shared" si="467"/>
        <v>0</v>
      </c>
    </row>
    <row r="1745" spans="2:24" ht="18.75">
      <c r="B1745" s="799">
        <v>200</v>
      </c>
      <c r="C1745" s="959" t="s">
        <v>1287</v>
      </c>
      <c r="D1745" s="959"/>
      <c r="E1745" s="800"/>
      <c r="F1745" s="801">
        <f>SUM(F1746:F1750)</f>
        <v>262289</v>
      </c>
      <c r="G1745" s="802">
        <f>SUM(G1746:G1750)</f>
        <v>0</v>
      </c>
      <c r="H1745" s="802">
        <f>SUM(H1746:H1750)</f>
        <v>33574</v>
      </c>
      <c r="I1745" s="802">
        <f>SUM(I1746:I1750)</f>
        <v>295863</v>
      </c>
      <c r="J1745" s="244">
        <f t="shared" si="466"/>
        <v>1</v>
      </c>
      <c r="K1745" s="245"/>
      <c r="L1745" s="317">
        <f>SUM(L1746:L1750)</f>
        <v>0</v>
      </c>
      <c r="M1745" s="318">
        <f>SUM(M1746:M1750)</f>
        <v>0</v>
      </c>
      <c r="N1745" s="428">
        <f>SUM(N1746:N1750)</f>
        <v>295863</v>
      </c>
      <c r="O1745" s="429">
        <f>SUM(O1746:O1750)</f>
        <v>-295863</v>
      </c>
      <c r="P1745" s="245"/>
      <c r="Q1745" s="777"/>
      <c r="R1745" s="778"/>
      <c r="S1745" s="778"/>
      <c r="T1745" s="778"/>
      <c r="U1745" s="778"/>
      <c r="V1745" s="778"/>
      <c r="W1745" s="825"/>
      <c r="X1745" s="314">
        <f t="shared" si="467"/>
        <v>0</v>
      </c>
    </row>
    <row r="1746" spans="2:24" ht="18.75">
      <c r="B1746" s="143"/>
      <c r="C1746" s="144">
        <v>201</v>
      </c>
      <c r="D1746" s="138" t="s">
        <v>1288</v>
      </c>
      <c r="E1746" s="817"/>
      <c r="F1746" s="452"/>
      <c r="G1746" s="246"/>
      <c r="H1746" s="246"/>
      <c r="I1746" s="480">
        <f>F1746+G1746+H1746</f>
        <v>0</v>
      </c>
      <c r="J1746" s="244" t="str">
        <f t="shared" si="466"/>
        <v/>
      </c>
      <c r="K1746" s="245"/>
      <c r="L1746" s="426"/>
      <c r="M1746" s="253"/>
      <c r="N1746" s="316">
        <f>I1746</f>
        <v>0</v>
      </c>
      <c r="O1746" s="427">
        <f>L1746+M1746-N1746</f>
        <v>0</v>
      </c>
      <c r="P1746" s="245"/>
      <c r="Q1746" s="775"/>
      <c r="R1746" s="779"/>
      <c r="S1746" s="779"/>
      <c r="T1746" s="779"/>
      <c r="U1746" s="779"/>
      <c r="V1746" s="779"/>
      <c r="W1746" s="824"/>
      <c r="X1746" s="314">
        <f t="shared" si="467"/>
        <v>0</v>
      </c>
    </row>
    <row r="1747" spans="2:24" ht="18.75">
      <c r="B1747" s="136"/>
      <c r="C1747" s="137">
        <v>202</v>
      </c>
      <c r="D1747" s="145" t="s">
        <v>1289</v>
      </c>
      <c r="E1747" s="817"/>
      <c r="F1747" s="452">
        <v>11500</v>
      </c>
      <c r="G1747" s="246"/>
      <c r="H1747" s="246">
        <v>9000</v>
      </c>
      <c r="I1747" s="480">
        <f>F1747+G1747+H1747</f>
        <v>20500</v>
      </c>
      <c r="J1747" s="244">
        <f t="shared" si="466"/>
        <v>1</v>
      </c>
      <c r="K1747" s="245"/>
      <c r="L1747" s="426"/>
      <c r="M1747" s="253"/>
      <c r="N1747" s="316">
        <f>I1747</f>
        <v>20500</v>
      </c>
      <c r="O1747" s="427">
        <f>L1747+M1747-N1747</f>
        <v>-20500</v>
      </c>
      <c r="P1747" s="245"/>
      <c r="Q1747" s="775"/>
      <c r="R1747" s="779"/>
      <c r="S1747" s="779"/>
      <c r="T1747" s="779"/>
      <c r="U1747" s="779"/>
      <c r="V1747" s="779"/>
      <c r="W1747" s="824"/>
      <c r="X1747" s="314">
        <f t="shared" si="467"/>
        <v>0</v>
      </c>
    </row>
    <row r="1748" spans="2:24" ht="31.5">
      <c r="B1748" s="152"/>
      <c r="C1748" s="137">
        <v>205</v>
      </c>
      <c r="D1748" s="145" t="s">
        <v>933</v>
      </c>
      <c r="E1748" s="817"/>
      <c r="F1748" s="452">
        <v>144789</v>
      </c>
      <c r="G1748" s="246"/>
      <c r="H1748" s="246">
        <v>13750</v>
      </c>
      <c r="I1748" s="480">
        <f>F1748+G1748+H1748</f>
        <v>158539</v>
      </c>
      <c r="J1748" s="244">
        <f t="shared" si="466"/>
        <v>1</v>
      </c>
      <c r="K1748" s="245"/>
      <c r="L1748" s="426"/>
      <c r="M1748" s="253"/>
      <c r="N1748" s="316">
        <f>I1748</f>
        <v>158539</v>
      </c>
      <c r="O1748" s="427">
        <f>L1748+M1748-N1748</f>
        <v>-158539</v>
      </c>
      <c r="P1748" s="245"/>
      <c r="Q1748" s="775"/>
      <c r="R1748" s="779"/>
      <c r="S1748" s="779"/>
      <c r="T1748" s="779"/>
      <c r="U1748" s="779"/>
      <c r="V1748" s="779"/>
      <c r="W1748" s="824"/>
      <c r="X1748" s="314">
        <f t="shared" si="467"/>
        <v>0</v>
      </c>
    </row>
    <row r="1749" spans="2:24" ht="18.75">
      <c r="B1749" s="152"/>
      <c r="C1749" s="137">
        <v>208</v>
      </c>
      <c r="D1749" s="159" t="s">
        <v>934</v>
      </c>
      <c r="E1749" s="817"/>
      <c r="F1749" s="452">
        <v>106000</v>
      </c>
      <c r="G1749" s="246"/>
      <c r="H1749" s="246">
        <v>10824</v>
      </c>
      <c r="I1749" s="480">
        <f>F1749+G1749+H1749</f>
        <v>116824</v>
      </c>
      <c r="J1749" s="244">
        <f t="shared" si="466"/>
        <v>1</v>
      </c>
      <c r="K1749" s="245"/>
      <c r="L1749" s="426"/>
      <c r="M1749" s="253"/>
      <c r="N1749" s="316">
        <f>I1749</f>
        <v>116824</v>
      </c>
      <c r="O1749" s="427">
        <f>L1749+M1749-N1749</f>
        <v>-116824</v>
      </c>
      <c r="P1749" s="245"/>
      <c r="Q1749" s="775"/>
      <c r="R1749" s="779"/>
      <c r="S1749" s="779"/>
      <c r="T1749" s="779"/>
      <c r="U1749" s="779"/>
      <c r="V1749" s="779"/>
      <c r="W1749" s="824"/>
      <c r="X1749" s="314">
        <f t="shared" si="467"/>
        <v>0</v>
      </c>
    </row>
    <row r="1750" spans="2:24" ht="18.75">
      <c r="B1750" s="143"/>
      <c r="C1750" s="142">
        <v>209</v>
      </c>
      <c r="D1750" s="148" t="s">
        <v>935</v>
      </c>
      <c r="E1750" s="817"/>
      <c r="F1750" s="452"/>
      <c r="G1750" s="246"/>
      <c r="H1750" s="246"/>
      <c r="I1750" s="480">
        <f>F1750+G1750+H1750</f>
        <v>0</v>
      </c>
      <c r="J1750" s="244" t="str">
        <f t="shared" si="466"/>
        <v/>
      </c>
      <c r="K1750" s="245"/>
      <c r="L1750" s="426"/>
      <c r="M1750" s="253"/>
      <c r="N1750" s="316">
        <f>I1750</f>
        <v>0</v>
      </c>
      <c r="O1750" s="427">
        <f>L1750+M1750-N1750</f>
        <v>0</v>
      </c>
      <c r="P1750" s="245"/>
      <c r="Q1750" s="775"/>
      <c r="R1750" s="779"/>
      <c r="S1750" s="779"/>
      <c r="T1750" s="779"/>
      <c r="U1750" s="779"/>
      <c r="V1750" s="779"/>
      <c r="W1750" s="824"/>
      <c r="X1750" s="314">
        <f t="shared" si="467"/>
        <v>0</v>
      </c>
    </row>
    <row r="1751" spans="2:24" ht="18.75">
      <c r="B1751" s="799">
        <v>500</v>
      </c>
      <c r="C1751" s="960" t="s">
        <v>210</v>
      </c>
      <c r="D1751" s="960"/>
      <c r="E1751" s="800"/>
      <c r="F1751" s="801">
        <f>SUM(F1752:F1758)</f>
        <v>704149</v>
      </c>
      <c r="G1751" s="802">
        <f>SUM(G1752:G1758)</f>
        <v>0</v>
      </c>
      <c r="H1751" s="802">
        <f>SUM(H1752:H1758)</f>
        <v>1700</v>
      </c>
      <c r="I1751" s="802">
        <f>SUM(I1752:I1758)</f>
        <v>705849</v>
      </c>
      <c r="J1751" s="244">
        <f t="shared" si="466"/>
        <v>1</v>
      </c>
      <c r="K1751" s="245"/>
      <c r="L1751" s="317">
        <f>SUM(L1752:L1758)</f>
        <v>0</v>
      </c>
      <c r="M1751" s="318">
        <f>SUM(M1752:M1758)</f>
        <v>0</v>
      </c>
      <c r="N1751" s="428">
        <f>SUM(N1752:N1758)</f>
        <v>705849</v>
      </c>
      <c r="O1751" s="429">
        <f>SUM(O1752:O1758)</f>
        <v>-705849</v>
      </c>
      <c r="P1751" s="245"/>
      <c r="Q1751" s="777"/>
      <c r="R1751" s="778"/>
      <c r="S1751" s="779"/>
      <c r="T1751" s="778"/>
      <c r="U1751" s="778"/>
      <c r="V1751" s="778"/>
      <c r="W1751" s="825"/>
      <c r="X1751" s="314">
        <f t="shared" si="467"/>
        <v>0</v>
      </c>
    </row>
    <row r="1752" spans="2:24" ht="18.75">
      <c r="B1752" s="143"/>
      <c r="C1752" s="160">
        <v>551</v>
      </c>
      <c r="D1752" s="459" t="s">
        <v>211</v>
      </c>
      <c r="E1752" s="817"/>
      <c r="F1752" s="452">
        <v>360152</v>
      </c>
      <c r="G1752" s="246"/>
      <c r="H1752" s="246">
        <v>1200</v>
      </c>
      <c r="I1752" s="480">
        <f t="shared" ref="I1752:I1759" si="468">F1752+G1752+H1752</f>
        <v>361352</v>
      </c>
      <c r="J1752" s="244">
        <f t="shared" si="466"/>
        <v>1</v>
      </c>
      <c r="K1752" s="245"/>
      <c r="L1752" s="426"/>
      <c r="M1752" s="253"/>
      <c r="N1752" s="316">
        <f t="shared" ref="N1752:N1759" si="469">I1752</f>
        <v>361352</v>
      </c>
      <c r="O1752" s="427">
        <f t="shared" ref="O1752:O1759" si="470">L1752+M1752-N1752</f>
        <v>-361352</v>
      </c>
      <c r="P1752" s="245"/>
      <c r="Q1752" s="775"/>
      <c r="R1752" s="779"/>
      <c r="S1752" s="779"/>
      <c r="T1752" s="779"/>
      <c r="U1752" s="779"/>
      <c r="V1752" s="779"/>
      <c r="W1752" s="824"/>
      <c r="X1752" s="314">
        <f t="shared" si="467"/>
        <v>0</v>
      </c>
    </row>
    <row r="1753" spans="2:24" ht="18.75">
      <c r="B1753" s="143"/>
      <c r="C1753" s="161">
        <v>552</v>
      </c>
      <c r="D1753" s="460" t="s">
        <v>212</v>
      </c>
      <c r="E1753" s="817"/>
      <c r="F1753" s="452">
        <v>117698</v>
      </c>
      <c r="G1753" s="246"/>
      <c r="H1753" s="246"/>
      <c r="I1753" s="480">
        <f t="shared" si="468"/>
        <v>117698</v>
      </c>
      <c r="J1753" s="244">
        <f t="shared" si="466"/>
        <v>1</v>
      </c>
      <c r="K1753" s="245"/>
      <c r="L1753" s="426"/>
      <c r="M1753" s="253"/>
      <c r="N1753" s="316">
        <f t="shared" si="469"/>
        <v>117698</v>
      </c>
      <c r="O1753" s="427">
        <f t="shared" si="470"/>
        <v>-117698</v>
      </c>
      <c r="P1753" s="245"/>
      <c r="Q1753" s="775"/>
      <c r="R1753" s="779"/>
      <c r="S1753" s="779"/>
      <c r="T1753" s="779"/>
      <c r="U1753" s="779"/>
      <c r="V1753" s="779"/>
      <c r="W1753" s="824"/>
      <c r="X1753" s="314">
        <f t="shared" si="467"/>
        <v>0</v>
      </c>
    </row>
    <row r="1754" spans="2:24" ht="18.75">
      <c r="B1754" s="143"/>
      <c r="C1754" s="161">
        <v>558</v>
      </c>
      <c r="D1754" s="460" t="s">
        <v>1731</v>
      </c>
      <c r="E1754" s="817"/>
      <c r="F1754" s="452"/>
      <c r="G1754" s="246"/>
      <c r="H1754" s="246"/>
      <c r="I1754" s="480">
        <f t="shared" si="468"/>
        <v>0</v>
      </c>
      <c r="J1754" s="244" t="str">
        <f t="shared" si="466"/>
        <v/>
      </c>
      <c r="K1754" s="245"/>
      <c r="L1754" s="426"/>
      <c r="M1754" s="253"/>
      <c r="N1754" s="316">
        <f t="shared" si="469"/>
        <v>0</v>
      </c>
      <c r="O1754" s="427">
        <f t="shared" si="470"/>
        <v>0</v>
      </c>
      <c r="P1754" s="245"/>
      <c r="Q1754" s="775"/>
      <c r="R1754" s="779"/>
      <c r="S1754" s="779"/>
      <c r="T1754" s="779"/>
      <c r="U1754" s="779"/>
      <c r="V1754" s="779"/>
      <c r="W1754" s="824"/>
      <c r="X1754" s="314">
        <f t="shared" si="467"/>
        <v>0</v>
      </c>
    </row>
    <row r="1755" spans="2:24" ht="18.75">
      <c r="B1755" s="143"/>
      <c r="C1755" s="161">
        <v>560</v>
      </c>
      <c r="D1755" s="461" t="s">
        <v>213</v>
      </c>
      <c r="E1755" s="817"/>
      <c r="F1755" s="452">
        <v>152156</v>
      </c>
      <c r="G1755" s="246"/>
      <c r="H1755" s="246">
        <v>400</v>
      </c>
      <c r="I1755" s="480">
        <f t="shared" si="468"/>
        <v>152556</v>
      </c>
      <c r="J1755" s="244">
        <f t="shared" si="466"/>
        <v>1</v>
      </c>
      <c r="K1755" s="245"/>
      <c r="L1755" s="426"/>
      <c r="M1755" s="253"/>
      <c r="N1755" s="316">
        <f t="shared" si="469"/>
        <v>152556</v>
      </c>
      <c r="O1755" s="427">
        <f t="shared" si="470"/>
        <v>-152556</v>
      </c>
      <c r="P1755" s="245"/>
      <c r="Q1755" s="775"/>
      <c r="R1755" s="779"/>
      <c r="S1755" s="779"/>
      <c r="T1755" s="779"/>
      <c r="U1755" s="779"/>
      <c r="V1755" s="779"/>
      <c r="W1755" s="824"/>
      <c r="X1755" s="314">
        <f t="shared" si="467"/>
        <v>0</v>
      </c>
    </row>
    <row r="1756" spans="2:24" ht="18.75">
      <c r="B1756" s="143"/>
      <c r="C1756" s="161">
        <v>580</v>
      </c>
      <c r="D1756" s="460" t="s">
        <v>214</v>
      </c>
      <c r="E1756" s="817"/>
      <c r="F1756" s="452">
        <v>74143</v>
      </c>
      <c r="G1756" s="246"/>
      <c r="H1756" s="246">
        <v>100</v>
      </c>
      <c r="I1756" s="480">
        <f t="shared" si="468"/>
        <v>74243</v>
      </c>
      <c r="J1756" s="244">
        <f t="shared" si="466"/>
        <v>1</v>
      </c>
      <c r="K1756" s="245"/>
      <c r="L1756" s="426"/>
      <c r="M1756" s="253"/>
      <c r="N1756" s="316">
        <f t="shared" si="469"/>
        <v>74243</v>
      </c>
      <c r="O1756" s="427">
        <f t="shared" si="470"/>
        <v>-74243</v>
      </c>
      <c r="P1756" s="245"/>
      <c r="Q1756" s="775"/>
      <c r="R1756" s="779"/>
      <c r="S1756" s="779"/>
      <c r="T1756" s="779"/>
      <c r="U1756" s="779"/>
      <c r="V1756" s="779"/>
      <c r="W1756" s="824"/>
      <c r="X1756" s="314">
        <f t="shared" si="467"/>
        <v>0</v>
      </c>
    </row>
    <row r="1757" spans="2:24" ht="18.75">
      <c r="B1757" s="143"/>
      <c r="C1757" s="161">
        <v>588</v>
      </c>
      <c r="D1757" s="460" t="s">
        <v>1736</v>
      </c>
      <c r="E1757" s="817"/>
      <c r="F1757" s="452"/>
      <c r="G1757" s="246"/>
      <c r="H1757" s="246"/>
      <c r="I1757" s="480">
        <f t="shared" si="468"/>
        <v>0</v>
      </c>
      <c r="J1757" s="244" t="str">
        <f t="shared" si="466"/>
        <v/>
      </c>
      <c r="K1757" s="245"/>
      <c r="L1757" s="426"/>
      <c r="M1757" s="253"/>
      <c r="N1757" s="316">
        <f t="shared" si="469"/>
        <v>0</v>
      </c>
      <c r="O1757" s="427">
        <f t="shared" si="470"/>
        <v>0</v>
      </c>
      <c r="P1757" s="245"/>
      <c r="Q1757" s="775"/>
      <c r="R1757" s="779"/>
      <c r="S1757" s="779"/>
      <c r="T1757" s="779"/>
      <c r="U1757" s="779"/>
      <c r="V1757" s="779"/>
      <c r="W1757" s="824"/>
      <c r="X1757" s="314">
        <f t="shared" si="467"/>
        <v>0</v>
      </c>
    </row>
    <row r="1758" spans="2:24" ht="31.5">
      <c r="B1758" s="143"/>
      <c r="C1758" s="162">
        <v>590</v>
      </c>
      <c r="D1758" s="462" t="s">
        <v>215</v>
      </c>
      <c r="E1758" s="817"/>
      <c r="F1758" s="452"/>
      <c r="G1758" s="246"/>
      <c r="H1758" s="246"/>
      <c r="I1758" s="480">
        <f t="shared" si="468"/>
        <v>0</v>
      </c>
      <c r="J1758" s="244" t="str">
        <f t="shared" si="466"/>
        <v/>
      </c>
      <c r="K1758" s="245"/>
      <c r="L1758" s="426"/>
      <c r="M1758" s="253"/>
      <c r="N1758" s="316">
        <f t="shared" si="469"/>
        <v>0</v>
      </c>
      <c r="O1758" s="427">
        <f t="shared" si="470"/>
        <v>0</v>
      </c>
      <c r="P1758" s="245"/>
      <c r="Q1758" s="775"/>
      <c r="R1758" s="779"/>
      <c r="S1758" s="779"/>
      <c r="T1758" s="779"/>
      <c r="U1758" s="779"/>
      <c r="V1758" s="779"/>
      <c r="W1758" s="824"/>
      <c r="X1758" s="314">
        <f t="shared" si="467"/>
        <v>0</v>
      </c>
    </row>
    <row r="1759" spans="2:24" ht="18.75">
      <c r="B1759" s="799">
        <v>800</v>
      </c>
      <c r="C1759" s="960" t="s">
        <v>1097</v>
      </c>
      <c r="D1759" s="960"/>
      <c r="E1759" s="800"/>
      <c r="F1759" s="803"/>
      <c r="G1759" s="804"/>
      <c r="H1759" s="804"/>
      <c r="I1759" s="805">
        <f t="shared" si="468"/>
        <v>0</v>
      </c>
      <c r="J1759" s="244" t="str">
        <f t="shared" si="466"/>
        <v/>
      </c>
      <c r="K1759" s="245"/>
      <c r="L1759" s="431"/>
      <c r="M1759" s="255"/>
      <c r="N1759" s="316">
        <f t="shared" si="469"/>
        <v>0</v>
      </c>
      <c r="O1759" s="427">
        <f t="shared" si="470"/>
        <v>0</v>
      </c>
      <c r="P1759" s="245"/>
      <c r="Q1759" s="777"/>
      <c r="R1759" s="778"/>
      <c r="S1759" s="779"/>
      <c r="T1759" s="779"/>
      <c r="U1759" s="778"/>
      <c r="V1759" s="779"/>
      <c r="W1759" s="824"/>
      <c r="X1759" s="314">
        <f t="shared" si="467"/>
        <v>0</v>
      </c>
    </row>
    <row r="1760" spans="2:24" ht="18.75">
      <c r="B1760" s="799">
        <v>1000</v>
      </c>
      <c r="C1760" s="956" t="s">
        <v>217</v>
      </c>
      <c r="D1760" s="956"/>
      <c r="E1760" s="800"/>
      <c r="F1760" s="801">
        <f>SUM(F1761:F1777)</f>
        <v>759222</v>
      </c>
      <c r="G1760" s="802">
        <f>SUM(G1761:G1777)</f>
        <v>0</v>
      </c>
      <c r="H1760" s="802">
        <f>SUM(H1761:H1777)</f>
        <v>762805</v>
      </c>
      <c r="I1760" s="802">
        <f>SUM(I1761:I1777)</f>
        <v>1522027</v>
      </c>
      <c r="J1760" s="244">
        <f t="shared" si="466"/>
        <v>1</v>
      </c>
      <c r="K1760" s="245"/>
      <c r="L1760" s="317">
        <f>SUM(L1761:L1777)</f>
        <v>0</v>
      </c>
      <c r="M1760" s="318">
        <f>SUM(M1761:M1777)</f>
        <v>0</v>
      </c>
      <c r="N1760" s="428">
        <f>SUM(N1761:N1777)</f>
        <v>1522027</v>
      </c>
      <c r="O1760" s="429">
        <f>SUM(O1761:O1777)</f>
        <v>-1522027</v>
      </c>
      <c r="P1760" s="245"/>
      <c r="Q1760" s="317">
        <f t="shared" ref="Q1760:W1760" si="471">SUM(Q1761:Q1777)</f>
        <v>0</v>
      </c>
      <c r="R1760" s="318">
        <f t="shared" si="471"/>
        <v>0</v>
      </c>
      <c r="S1760" s="318">
        <f t="shared" si="471"/>
        <v>1503527</v>
      </c>
      <c r="T1760" s="318">
        <f t="shared" si="471"/>
        <v>-1503527</v>
      </c>
      <c r="U1760" s="318">
        <f t="shared" si="471"/>
        <v>0</v>
      </c>
      <c r="V1760" s="318">
        <f t="shared" si="471"/>
        <v>0</v>
      </c>
      <c r="W1760" s="429">
        <f t="shared" si="471"/>
        <v>0</v>
      </c>
      <c r="X1760" s="314">
        <f t="shared" si="467"/>
        <v>-1503527</v>
      </c>
    </row>
    <row r="1761" spans="2:24" ht="18.75">
      <c r="B1761" s="136"/>
      <c r="C1761" s="144">
        <v>1011</v>
      </c>
      <c r="D1761" s="163" t="s">
        <v>218</v>
      </c>
      <c r="E1761" s="817"/>
      <c r="F1761" s="452">
        <v>414513</v>
      </c>
      <c r="G1761" s="246"/>
      <c r="H1761" s="246">
        <v>68100</v>
      </c>
      <c r="I1761" s="480">
        <f t="shared" ref="I1761:I1777" si="472">F1761+G1761+H1761</f>
        <v>482613</v>
      </c>
      <c r="J1761" s="244">
        <f t="shared" si="466"/>
        <v>1</v>
      </c>
      <c r="K1761" s="245"/>
      <c r="L1761" s="426"/>
      <c r="M1761" s="253"/>
      <c r="N1761" s="316">
        <f t="shared" ref="N1761:N1777" si="473">I1761</f>
        <v>482613</v>
      </c>
      <c r="O1761" s="427">
        <f t="shared" ref="O1761:O1777" si="474">L1761+M1761-N1761</f>
        <v>-482613</v>
      </c>
      <c r="P1761" s="245"/>
      <c r="Q1761" s="426"/>
      <c r="R1761" s="253"/>
      <c r="S1761" s="432">
        <f t="shared" ref="S1761:S1768" si="475">+IF(+(L1761+M1761)&gt;=I1761,+M1761,+(+I1761-L1761))</f>
        <v>482613</v>
      </c>
      <c r="T1761" s="316">
        <f t="shared" ref="T1761:T1768" si="476">Q1761+R1761-S1761</f>
        <v>-482613</v>
      </c>
      <c r="U1761" s="253"/>
      <c r="V1761" s="253"/>
      <c r="W1761" s="254"/>
      <c r="X1761" s="314">
        <f t="shared" si="467"/>
        <v>-482613</v>
      </c>
    </row>
    <row r="1762" spans="2:24" ht="18.75">
      <c r="B1762" s="136"/>
      <c r="C1762" s="137">
        <v>1012</v>
      </c>
      <c r="D1762" s="145" t="s">
        <v>219</v>
      </c>
      <c r="E1762" s="817"/>
      <c r="F1762" s="452">
        <v>1000</v>
      </c>
      <c r="G1762" s="246"/>
      <c r="H1762" s="246">
        <v>2150</v>
      </c>
      <c r="I1762" s="480">
        <f t="shared" si="472"/>
        <v>3150</v>
      </c>
      <c r="J1762" s="244">
        <f t="shared" si="466"/>
        <v>1</v>
      </c>
      <c r="K1762" s="245"/>
      <c r="L1762" s="426"/>
      <c r="M1762" s="253"/>
      <c r="N1762" s="316">
        <f t="shared" si="473"/>
        <v>3150</v>
      </c>
      <c r="O1762" s="427">
        <f t="shared" si="474"/>
        <v>-3150</v>
      </c>
      <c r="P1762" s="245"/>
      <c r="Q1762" s="426"/>
      <c r="R1762" s="253"/>
      <c r="S1762" s="432">
        <f t="shared" si="475"/>
        <v>3150</v>
      </c>
      <c r="T1762" s="316">
        <f t="shared" si="476"/>
        <v>-3150</v>
      </c>
      <c r="U1762" s="253"/>
      <c r="V1762" s="253"/>
      <c r="W1762" s="254"/>
      <c r="X1762" s="314">
        <f t="shared" si="467"/>
        <v>-3150</v>
      </c>
    </row>
    <row r="1763" spans="2:24" ht="18.75">
      <c r="B1763" s="136"/>
      <c r="C1763" s="137">
        <v>1013</v>
      </c>
      <c r="D1763" s="145" t="s">
        <v>220</v>
      </c>
      <c r="E1763" s="817"/>
      <c r="F1763" s="452">
        <v>19500</v>
      </c>
      <c r="G1763" s="246"/>
      <c r="H1763" s="246">
        <v>10400</v>
      </c>
      <c r="I1763" s="480">
        <f t="shared" si="472"/>
        <v>29900</v>
      </c>
      <c r="J1763" s="244">
        <f t="shared" si="466"/>
        <v>1</v>
      </c>
      <c r="K1763" s="245"/>
      <c r="L1763" s="426"/>
      <c r="M1763" s="253"/>
      <c r="N1763" s="316">
        <f t="shared" si="473"/>
        <v>29900</v>
      </c>
      <c r="O1763" s="427">
        <f t="shared" si="474"/>
        <v>-29900</v>
      </c>
      <c r="P1763" s="245"/>
      <c r="Q1763" s="426"/>
      <c r="R1763" s="253"/>
      <c r="S1763" s="432">
        <f t="shared" si="475"/>
        <v>29900</v>
      </c>
      <c r="T1763" s="316">
        <f t="shared" si="476"/>
        <v>-29900</v>
      </c>
      <c r="U1763" s="253"/>
      <c r="V1763" s="253"/>
      <c r="W1763" s="254"/>
      <c r="X1763" s="314">
        <f t="shared" si="467"/>
        <v>-29900</v>
      </c>
    </row>
    <row r="1764" spans="2:24" ht="18.75">
      <c r="B1764" s="136"/>
      <c r="C1764" s="137">
        <v>1014</v>
      </c>
      <c r="D1764" s="145" t="s">
        <v>221</v>
      </c>
      <c r="E1764" s="817"/>
      <c r="F1764" s="452">
        <v>16000</v>
      </c>
      <c r="G1764" s="246"/>
      <c r="H1764" s="246">
        <v>27786</v>
      </c>
      <c r="I1764" s="480">
        <f t="shared" si="472"/>
        <v>43786</v>
      </c>
      <c r="J1764" s="244">
        <f t="shared" si="466"/>
        <v>1</v>
      </c>
      <c r="K1764" s="245"/>
      <c r="L1764" s="426"/>
      <c r="M1764" s="253"/>
      <c r="N1764" s="316">
        <f t="shared" si="473"/>
        <v>43786</v>
      </c>
      <c r="O1764" s="427">
        <f t="shared" si="474"/>
        <v>-43786</v>
      </c>
      <c r="P1764" s="245"/>
      <c r="Q1764" s="426"/>
      <c r="R1764" s="253"/>
      <c r="S1764" s="432">
        <f t="shared" si="475"/>
        <v>43786</v>
      </c>
      <c r="T1764" s="316">
        <f t="shared" si="476"/>
        <v>-43786</v>
      </c>
      <c r="U1764" s="253"/>
      <c r="V1764" s="253"/>
      <c r="W1764" s="254"/>
      <c r="X1764" s="314">
        <f t="shared" si="467"/>
        <v>-43786</v>
      </c>
    </row>
    <row r="1765" spans="2:24" ht="18.75">
      <c r="B1765" s="136"/>
      <c r="C1765" s="137">
        <v>1015</v>
      </c>
      <c r="D1765" s="145" t="s">
        <v>222</v>
      </c>
      <c r="E1765" s="817"/>
      <c r="F1765" s="452">
        <v>42000</v>
      </c>
      <c r="G1765" s="246"/>
      <c r="H1765" s="246">
        <v>81388</v>
      </c>
      <c r="I1765" s="480">
        <f t="shared" si="472"/>
        <v>123388</v>
      </c>
      <c r="J1765" s="244">
        <f t="shared" si="466"/>
        <v>1</v>
      </c>
      <c r="K1765" s="245"/>
      <c r="L1765" s="426"/>
      <c r="M1765" s="253"/>
      <c r="N1765" s="316">
        <f t="shared" si="473"/>
        <v>123388</v>
      </c>
      <c r="O1765" s="427">
        <f t="shared" si="474"/>
        <v>-123388</v>
      </c>
      <c r="P1765" s="245"/>
      <c r="Q1765" s="426"/>
      <c r="R1765" s="253"/>
      <c r="S1765" s="432">
        <f t="shared" si="475"/>
        <v>123388</v>
      </c>
      <c r="T1765" s="316">
        <f t="shared" si="476"/>
        <v>-123388</v>
      </c>
      <c r="U1765" s="253"/>
      <c r="V1765" s="253"/>
      <c r="W1765" s="254"/>
      <c r="X1765" s="314">
        <f t="shared" si="467"/>
        <v>-123388</v>
      </c>
    </row>
    <row r="1766" spans="2:24" ht="18.75">
      <c r="B1766" s="136"/>
      <c r="C1766" s="137">
        <v>1016</v>
      </c>
      <c r="D1766" s="145" t="s">
        <v>223</v>
      </c>
      <c r="E1766" s="817"/>
      <c r="F1766" s="452"/>
      <c r="G1766" s="246"/>
      <c r="H1766" s="246">
        <v>398181</v>
      </c>
      <c r="I1766" s="480">
        <f t="shared" si="472"/>
        <v>398181</v>
      </c>
      <c r="J1766" s="244">
        <f t="shared" si="466"/>
        <v>1</v>
      </c>
      <c r="K1766" s="245"/>
      <c r="L1766" s="426"/>
      <c r="M1766" s="253"/>
      <c r="N1766" s="316">
        <f t="shared" si="473"/>
        <v>398181</v>
      </c>
      <c r="O1766" s="427">
        <f t="shared" si="474"/>
        <v>-398181</v>
      </c>
      <c r="P1766" s="245"/>
      <c r="Q1766" s="426"/>
      <c r="R1766" s="253"/>
      <c r="S1766" s="432">
        <f t="shared" si="475"/>
        <v>398181</v>
      </c>
      <c r="T1766" s="316">
        <f t="shared" si="476"/>
        <v>-398181</v>
      </c>
      <c r="U1766" s="253"/>
      <c r="V1766" s="253"/>
      <c r="W1766" s="254"/>
      <c r="X1766" s="314">
        <f t="shared" si="467"/>
        <v>-398181</v>
      </c>
    </row>
    <row r="1767" spans="2:24" ht="18.75">
      <c r="B1767" s="140"/>
      <c r="C1767" s="164">
        <v>1020</v>
      </c>
      <c r="D1767" s="165" t="s">
        <v>224</v>
      </c>
      <c r="E1767" s="817"/>
      <c r="F1767" s="452">
        <v>57000</v>
      </c>
      <c r="G1767" s="246"/>
      <c r="H1767" s="246">
        <v>110000</v>
      </c>
      <c r="I1767" s="480">
        <f t="shared" si="472"/>
        <v>167000</v>
      </c>
      <c r="J1767" s="244">
        <f t="shared" si="466"/>
        <v>1</v>
      </c>
      <c r="K1767" s="245"/>
      <c r="L1767" s="426"/>
      <c r="M1767" s="253"/>
      <c r="N1767" s="316">
        <f t="shared" si="473"/>
        <v>167000</v>
      </c>
      <c r="O1767" s="427">
        <f t="shared" si="474"/>
        <v>-167000</v>
      </c>
      <c r="P1767" s="245"/>
      <c r="Q1767" s="426"/>
      <c r="R1767" s="253"/>
      <c r="S1767" s="432">
        <f t="shared" si="475"/>
        <v>167000</v>
      </c>
      <c r="T1767" s="316">
        <f t="shared" si="476"/>
        <v>-167000</v>
      </c>
      <c r="U1767" s="253"/>
      <c r="V1767" s="253"/>
      <c r="W1767" s="254"/>
      <c r="X1767" s="314">
        <f t="shared" si="467"/>
        <v>-167000</v>
      </c>
    </row>
    <row r="1768" spans="2:24" ht="18.75">
      <c r="B1768" s="136"/>
      <c r="C1768" s="137">
        <v>1030</v>
      </c>
      <c r="D1768" s="145" t="s">
        <v>225</v>
      </c>
      <c r="E1768" s="817"/>
      <c r="F1768" s="452">
        <v>147962</v>
      </c>
      <c r="G1768" s="246"/>
      <c r="H1768" s="246">
        <v>47600</v>
      </c>
      <c r="I1768" s="480">
        <f t="shared" si="472"/>
        <v>195562</v>
      </c>
      <c r="J1768" s="244">
        <f t="shared" si="466"/>
        <v>1</v>
      </c>
      <c r="K1768" s="245"/>
      <c r="L1768" s="426"/>
      <c r="M1768" s="253"/>
      <c r="N1768" s="316">
        <f t="shared" si="473"/>
        <v>195562</v>
      </c>
      <c r="O1768" s="427">
        <f t="shared" si="474"/>
        <v>-195562</v>
      </c>
      <c r="P1768" s="245"/>
      <c r="Q1768" s="426"/>
      <c r="R1768" s="253"/>
      <c r="S1768" s="432">
        <f t="shared" si="475"/>
        <v>195562</v>
      </c>
      <c r="T1768" s="316">
        <f t="shared" si="476"/>
        <v>-195562</v>
      </c>
      <c r="U1768" s="253"/>
      <c r="V1768" s="253"/>
      <c r="W1768" s="254"/>
      <c r="X1768" s="314">
        <f t="shared" si="467"/>
        <v>-195562</v>
      </c>
    </row>
    <row r="1769" spans="2:24" ht="18.75">
      <c r="B1769" s="136"/>
      <c r="C1769" s="164">
        <v>1051</v>
      </c>
      <c r="D1769" s="167" t="s">
        <v>226</v>
      </c>
      <c r="E1769" s="817"/>
      <c r="F1769" s="452">
        <v>5000</v>
      </c>
      <c r="G1769" s="246"/>
      <c r="H1769" s="246">
        <v>13500</v>
      </c>
      <c r="I1769" s="480">
        <f t="shared" si="472"/>
        <v>18500</v>
      </c>
      <c r="J1769" s="244">
        <f t="shared" si="466"/>
        <v>1</v>
      </c>
      <c r="K1769" s="245"/>
      <c r="L1769" s="426"/>
      <c r="M1769" s="253"/>
      <c r="N1769" s="316">
        <f t="shared" si="473"/>
        <v>18500</v>
      </c>
      <c r="O1769" s="427">
        <f t="shared" si="474"/>
        <v>-18500</v>
      </c>
      <c r="P1769" s="245"/>
      <c r="Q1769" s="775"/>
      <c r="R1769" s="779"/>
      <c r="S1769" s="779"/>
      <c r="T1769" s="779"/>
      <c r="U1769" s="779"/>
      <c r="V1769" s="779"/>
      <c r="W1769" s="824"/>
      <c r="X1769" s="314">
        <f t="shared" si="467"/>
        <v>0</v>
      </c>
    </row>
    <row r="1770" spans="2:24" ht="18.75">
      <c r="B1770" s="136"/>
      <c r="C1770" s="137">
        <v>1052</v>
      </c>
      <c r="D1770" s="145" t="s">
        <v>227</v>
      </c>
      <c r="E1770" s="817"/>
      <c r="F1770" s="452"/>
      <c r="G1770" s="246"/>
      <c r="H1770" s="246"/>
      <c r="I1770" s="480">
        <f t="shared" si="472"/>
        <v>0</v>
      </c>
      <c r="J1770" s="244" t="str">
        <f t="shared" si="466"/>
        <v/>
      </c>
      <c r="K1770" s="245"/>
      <c r="L1770" s="426"/>
      <c r="M1770" s="253"/>
      <c r="N1770" s="316">
        <f t="shared" si="473"/>
        <v>0</v>
      </c>
      <c r="O1770" s="427">
        <f t="shared" si="474"/>
        <v>0</v>
      </c>
      <c r="P1770" s="245"/>
      <c r="Q1770" s="775"/>
      <c r="R1770" s="779"/>
      <c r="S1770" s="779"/>
      <c r="T1770" s="779"/>
      <c r="U1770" s="779"/>
      <c r="V1770" s="779"/>
      <c r="W1770" s="824"/>
      <c r="X1770" s="314">
        <f t="shared" si="467"/>
        <v>0</v>
      </c>
    </row>
    <row r="1771" spans="2:24" ht="18.75">
      <c r="B1771" s="136"/>
      <c r="C1771" s="168">
        <v>1053</v>
      </c>
      <c r="D1771" s="169" t="s">
        <v>1737</v>
      </c>
      <c r="E1771" s="817"/>
      <c r="F1771" s="452"/>
      <c r="G1771" s="246"/>
      <c r="H1771" s="246"/>
      <c r="I1771" s="480">
        <f t="shared" si="472"/>
        <v>0</v>
      </c>
      <c r="J1771" s="244" t="str">
        <f t="shared" si="466"/>
        <v/>
      </c>
      <c r="K1771" s="245"/>
      <c r="L1771" s="426"/>
      <c r="M1771" s="253"/>
      <c r="N1771" s="316">
        <f t="shared" si="473"/>
        <v>0</v>
      </c>
      <c r="O1771" s="427">
        <f t="shared" si="474"/>
        <v>0</v>
      </c>
      <c r="P1771" s="245"/>
      <c r="Q1771" s="775"/>
      <c r="R1771" s="779"/>
      <c r="S1771" s="779"/>
      <c r="T1771" s="779"/>
      <c r="U1771" s="779"/>
      <c r="V1771" s="779"/>
      <c r="W1771" s="824"/>
      <c r="X1771" s="314">
        <f t="shared" si="467"/>
        <v>0</v>
      </c>
    </row>
    <row r="1772" spans="2:24" ht="18.75">
      <c r="B1772" s="136"/>
      <c r="C1772" s="137">
        <v>1062</v>
      </c>
      <c r="D1772" s="139" t="s">
        <v>228</v>
      </c>
      <c r="E1772" s="817"/>
      <c r="F1772" s="452">
        <v>5000</v>
      </c>
      <c r="G1772" s="246"/>
      <c r="H1772" s="246">
        <v>3700</v>
      </c>
      <c r="I1772" s="480">
        <f t="shared" si="472"/>
        <v>8700</v>
      </c>
      <c r="J1772" s="244">
        <f t="shared" si="466"/>
        <v>1</v>
      </c>
      <c r="K1772" s="245"/>
      <c r="L1772" s="426"/>
      <c r="M1772" s="253"/>
      <c r="N1772" s="316">
        <f t="shared" si="473"/>
        <v>8700</v>
      </c>
      <c r="O1772" s="427">
        <f t="shared" si="474"/>
        <v>-8700</v>
      </c>
      <c r="P1772" s="245"/>
      <c r="Q1772" s="426"/>
      <c r="R1772" s="253"/>
      <c r="S1772" s="432">
        <f>+IF(+(L1772+M1772)&gt;=I1772,+M1772,+(+I1772-L1772))</f>
        <v>8700</v>
      </c>
      <c r="T1772" s="316">
        <f>Q1772+R1772-S1772</f>
        <v>-8700</v>
      </c>
      <c r="U1772" s="253"/>
      <c r="V1772" s="253"/>
      <c r="W1772" s="254"/>
      <c r="X1772" s="314">
        <f t="shared" si="467"/>
        <v>-8700</v>
      </c>
    </row>
    <row r="1773" spans="2:24" ht="18.75">
      <c r="B1773" s="136"/>
      <c r="C1773" s="137">
        <v>1063</v>
      </c>
      <c r="D1773" s="139" t="s">
        <v>229</v>
      </c>
      <c r="E1773" s="817"/>
      <c r="F1773" s="452"/>
      <c r="G1773" s="246"/>
      <c r="H1773" s="246"/>
      <c r="I1773" s="480">
        <f t="shared" si="472"/>
        <v>0</v>
      </c>
      <c r="J1773" s="244" t="str">
        <f t="shared" si="466"/>
        <v/>
      </c>
      <c r="K1773" s="245"/>
      <c r="L1773" s="426"/>
      <c r="M1773" s="253"/>
      <c r="N1773" s="316">
        <f t="shared" si="473"/>
        <v>0</v>
      </c>
      <c r="O1773" s="427">
        <f t="shared" si="474"/>
        <v>0</v>
      </c>
      <c r="P1773" s="245"/>
      <c r="Q1773" s="775"/>
      <c r="R1773" s="779"/>
      <c r="S1773" s="779"/>
      <c r="T1773" s="779"/>
      <c r="U1773" s="779"/>
      <c r="V1773" s="779"/>
      <c r="W1773" s="824"/>
      <c r="X1773" s="314">
        <f t="shared" si="467"/>
        <v>0</v>
      </c>
    </row>
    <row r="1774" spans="2:24" ht="18.75">
      <c r="B1774" s="136"/>
      <c r="C1774" s="168">
        <v>1069</v>
      </c>
      <c r="D1774" s="170" t="s">
        <v>230</v>
      </c>
      <c r="E1774" s="817"/>
      <c r="F1774" s="452"/>
      <c r="G1774" s="246"/>
      <c r="H1774" s="246"/>
      <c r="I1774" s="480">
        <f t="shared" si="472"/>
        <v>0</v>
      </c>
      <c r="J1774" s="244" t="str">
        <f t="shared" ref="J1774:J1805" si="477">(IF($E1774&lt;&gt;0,$J$2,IF($I1774&lt;&gt;0,$J$2,"")))</f>
        <v/>
      </c>
      <c r="K1774" s="245"/>
      <c r="L1774" s="426"/>
      <c r="M1774" s="253"/>
      <c r="N1774" s="316">
        <f t="shared" si="473"/>
        <v>0</v>
      </c>
      <c r="O1774" s="427">
        <f t="shared" si="474"/>
        <v>0</v>
      </c>
      <c r="P1774" s="245"/>
      <c r="Q1774" s="426"/>
      <c r="R1774" s="253"/>
      <c r="S1774" s="432">
        <f>+IF(+(L1774+M1774)&gt;=I1774,+M1774,+(+I1774-L1774))</f>
        <v>0</v>
      </c>
      <c r="T1774" s="316">
        <f>Q1774+R1774-S1774</f>
        <v>0</v>
      </c>
      <c r="U1774" s="253"/>
      <c r="V1774" s="253"/>
      <c r="W1774" s="254"/>
      <c r="X1774" s="314">
        <f t="shared" ref="X1774:X1805" si="478">T1774-U1774-V1774-W1774</f>
        <v>0</v>
      </c>
    </row>
    <row r="1775" spans="2:24" ht="31.5">
      <c r="B1775" s="140"/>
      <c r="C1775" s="137">
        <v>1091</v>
      </c>
      <c r="D1775" s="145" t="s">
        <v>231</v>
      </c>
      <c r="E1775" s="817"/>
      <c r="F1775" s="452"/>
      <c r="G1775" s="246"/>
      <c r="H1775" s="246"/>
      <c r="I1775" s="480">
        <f t="shared" si="472"/>
        <v>0</v>
      </c>
      <c r="J1775" s="244" t="str">
        <f t="shared" si="477"/>
        <v/>
      </c>
      <c r="K1775" s="245"/>
      <c r="L1775" s="426"/>
      <c r="M1775" s="253"/>
      <c r="N1775" s="316">
        <f t="shared" si="473"/>
        <v>0</v>
      </c>
      <c r="O1775" s="427">
        <f t="shared" si="474"/>
        <v>0</v>
      </c>
      <c r="P1775" s="245"/>
      <c r="Q1775" s="426"/>
      <c r="R1775" s="253"/>
      <c r="S1775" s="432">
        <f>+IF(+(L1775+M1775)&gt;=I1775,+M1775,+(+I1775-L1775))</f>
        <v>0</v>
      </c>
      <c r="T1775" s="316">
        <f>Q1775+R1775-S1775</f>
        <v>0</v>
      </c>
      <c r="U1775" s="253"/>
      <c r="V1775" s="253"/>
      <c r="W1775" s="254"/>
      <c r="X1775" s="314">
        <f t="shared" si="478"/>
        <v>0</v>
      </c>
    </row>
    <row r="1776" spans="2:24" ht="18.75">
      <c r="B1776" s="136"/>
      <c r="C1776" s="137">
        <v>1092</v>
      </c>
      <c r="D1776" s="145" t="s">
        <v>364</v>
      </c>
      <c r="E1776" s="817"/>
      <c r="F1776" s="452"/>
      <c r="G1776" s="246"/>
      <c r="H1776" s="246"/>
      <c r="I1776" s="480">
        <f t="shared" si="472"/>
        <v>0</v>
      </c>
      <c r="J1776" s="244" t="str">
        <f t="shared" si="477"/>
        <v/>
      </c>
      <c r="K1776" s="245"/>
      <c r="L1776" s="426"/>
      <c r="M1776" s="253"/>
      <c r="N1776" s="316">
        <f t="shared" si="473"/>
        <v>0</v>
      </c>
      <c r="O1776" s="427">
        <f t="shared" si="474"/>
        <v>0</v>
      </c>
      <c r="P1776" s="245"/>
      <c r="Q1776" s="775"/>
      <c r="R1776" s="779"/>
      <c r="S1776" s="779"/>
      <c r="T1776" s="779"/>
      <c r="U1776" s="779"/>
      <c r="V1776" s="779"/>
      <c r="W1776" s="824"/>
      <c r="X1776" s="314">
        <f t="shared" si="478"/>
        <v>0</v>
      </c>
    </row>
    <row r="1777" spans="2:24" ht="18.75">
      <c r="B1777" s="136"/>
      <c r="C1777" s="142">
        <v>1098</v>
      </c>
      <c r="D1777" s="146" t="s">
        <v>232</v>
      </c>
      <c r="E1777" s="817"/>
      <c r="F1777" s="452">
        <v>51247</v>
      </c>
      <c r="G1777" s="246"/>
      <c r="H1777" s="246"/>
      <c r="I1777" s="480">
        <f t="shared" si="472"/>
        <v>51247</v>
      </c>
      <c r="J1777" s="244">
        <f t="shared" si="477"/>
        <v>1</v>
      </c>
      <c r="K1777" s="245"/>
      <c r="L1777" s="426"/>
      <c r="M1777" s="253"/>
      <c r="N1777" s="316">
        <f t="shared" si="473"/>
        <v>51247</v>
      </c>
      <c r="O1777" s="427">
        <f t="shared" si="474"/>
        <v>-51247</v>
      </c>
      <c r="P1777" s="245"/>
      <c r="Q1777" s="426"/>
      <c r="R1777" s="253"/>
      <c r="S1777" s="432">
        <f>+IF(+(L1777+M1777)&gt;=I1777,+M1777,+(+I1777-L1777))</f>
        <v>51247</v>
      </c>
      <c r="T1777" s="316">
        <f>Q1777+R1777-S1777</f>
        <v>-51247</v>
      </c>
      <c r="U1777" s="253"/>
      <c r="V1777" s="253"/>
      <c r="W1777" s="254"/>
      <c r="X1777" s="314">
        <f t="shared" si="478"/>
        <v>-51247</v>
      </c>
    </row>
    <row r="1778" spans="2:24" ht="18.75">
      <c r="B1778" s="799">
        <v>1900</v>
      </c>
      <c r="C1778" s="955" t="s">
        <v>296</v>
      </c>
      <c r="D1778" s="955"/>
      <c r="E1778" s="800"/>
      <c r="F1778" s="801">
        <f>SUM(F1779:F1781)</f>
        <v>0</v>
      </c>
      <c r="G1778" s="802">
        <f>SUM(G1779:G1781)</f>
        <v>0</v>
      </c>
      <c r="H1778" s="802">
        <f>SUM(H1779:H1781)</f>
        <v>10200</v>
      </c>
      <c r="I1778" s="802">
        <f>SUM(I1779:I1781)</f>
        <v>10200</v>
      </c>
      <c r="J1778" s="244">
        <f t="shared" si="477"/>
        <v>1</v>
      </c>
      <c r="K1778" s="245"/>
      <c r="L1778" s="317">
        <f>SUM(L1779:L1781)</f>
        <v>0</v>
      </c>
      <c r="M1778" s="318">
        <f>SUM(M1779:M1781)</f>
        <v>0</v>
      </c>
      <c r="N1778" s="428">
        <f>SUM(N1779:N1781)</f>
        <v>10200</v>
      </c>
      <c r="O1778" s="429">
        <f>SUM(O1779:O1781)</f>
        <v>-10200</v>
      </c>
      <c r="P1778" s="245"/>
      <c r="Q1778" s="777"/>
      <c r="R1778" s="778"/>
      <c r="S1778" s="778"/>
      <c r="T1778" s="778"/>
      <c r="U1778" s="778"/>
      <c r="V1778" s="778"/>
      <c r="W1778" s="825"/>
      <c r="X1778" s="314">
        <f t="shared" si="478"/>
        <v>0</v>
      </c>
    </row>
    <row r="1779" spans="2:24" ht="18.75">
      <c r="B1779" s="136"/>
      <c r="C1779" s="144">
        <v>1901</v>
      </c>
      <c r="D1779" s="138" t="s">
        <v>297</v>
      </c>
      <c r="E1779" s="817"/>
      <c r="F1779" s="452"/>
      <c r="G1779" s="246"/>
      <c r="H1779" s="246"/>
      <c r="I1779" s="480">
        <f>F1779+G1779+H1779</f>
        <v>0</v>
      </c>
      <c r="J1779" s="244" t="str">
        <f t="shared" si="477"/>
        <v/>
      </c>
      <c r="K1779" s="245"/>
      <c r="L1779" s="426"/>
      <c r="M1779" s="253"/>
      <c r="N1779" s="316">
        <f>I1779</f>
        <v>0</v>
      </c>
      <c r="O1779" s="427">
        <f>L1779+M1779-N1779</f>
        <v>0</v>
      </c>
      <c r="P1779" s="245"/>
      <c r="Q1779" s="775"/>
      <c r="R1779" s="779"/>
      <c r="S1779" s="779"/>
      <c r="T1779" s="779"/>
      <c r="U1779" s="779"/>
      <c r="V1779" s="779"/>
      <c r="W1779" s="824"/>
      <c r="X1779" s="314">
        <f t="shared" si="478"/>
        <v>0</v>
      </c>
    </row>
    <row r="1780" spans="2:24" ht="18.75">
      <c r="B1780" s="136"/>
      <c r="C1780" s="137">
        <v>1981</v>
      </c>
      <c r="D1780" s="139" t="s">
        <v>298</v>
      </c>
      <c r="E1780" s="817"/>
      <c r="F1780" s="452"/>
      <c r="G1780" s="246"/>
      <c r="H1780" s="246">
        <v>10200</v>
      </c>
      <c r="I1780" s="480">
        <f>F1780+G1780+H1780</f>
        <v>10200</v>
      </c>
      <c r="J1780" s="244">
        <f t="shared" si="477"/>
        <v>1</v>
      </c>
      <c r="K1780" s="245"/>
      <c r="L1780" s="426"/>
      <c r="M1780" s="253"/>
      <c r="N1780" s="316">
        <f>I1780</f>
        <v>10200</v>
      </c>
      <c r="O1780" s="427">
        <f>L1780+M1780-N1780</f>
        <v>-10200</v>
      </c>
      <c r="P1780" s="245"/>
      <c r="Q1780" s="775"/>
      <c r="R1780" s="779"/>
      <c r="S1780" s="779"/>
      <c r="T1780" s="779"/>
      <c r="U1780" s="779"/>
      <c r="V1780" s="779"/>
      <c r="W1780" s="824"/>
      <c r="X1780" s="314">
        <f t="shared" si="478"/>
        <v>0</v>
      </c>
    </row>
    <row r="1781" spans="2:24" ht="18.75">
      <c r="B1781" s="136"/>
      <c r="C1781" s="142">
        <v>1991</v>
      </c>
      <c r="D1781" s="141" t="s">
        <v>299</v>
      </c>
      <c r="E1781" s="817"/>
      <c r="F1781" s="452"/>
      <c r="G1781" s="246"/>
      <c r="H1781" s="246"/>
      <c r="I1781" s="480">
        <f>F1781+G1781+H1781</f>
        <v>0</v>
      </c>
      <c r="J1781" s="244" t="str">
        <f t="shared" si="477"/>
        <v/>
      </c>
      <c r="K1781" s="245"/>
      <c r="L1781" s="426"/>
      <c r="M1781" s="253"/>
      <c r="N1781" s="316">
        <f>I1781</f>
        <v>0</v>
      </c>
      <c r="O1781" s="427">
        <f>L1781+M1781-N1781</f>
        <v>0</v>
      </c>
      <c r="P1781" s="245"/>
      <c r="Q1781" s="775"/>
      <c r="R1781" s="779"/>
      <c r="S1781" s="779"/>
      <c r="T1781" s="779"/>
      <c r="U1781" s="779"/>
      <c r="V1781" s="779"/>
      <c r="W1781" s="824"/>
      <c r="X1781" s="314">
        <f t="shared" si="478"/>
        <v>0</v>
      </c>
    </row>
    <row r="1782" spans="2:24" ht="18.75">
      <c r="B1782" s="799">
        <v>2100</v>
      </c>
      <c r="C1782" s="955" t="s">
        <v>1106</v>
      </c>
      <c r="D1782" s="955"/>
      <c r="E1782" s="800"/>
      <c r="F1782" s="801">
        <f>SUM(F1783:F1787)</f>
        <v>0</v>
      </c>
      <c r="G1782" s="802">
        <f>SUM(G1783:G1787)</f>
        <v>0</v>
      </c>
      <c r="H1782" s="802">
        <f>SUM(H1783:H1787)</f>
        <v>0</v>
      </c>
      <c r="I1782" s="802">
        <f>SUM(I1783:I1787)</f>
        <v>0</v>
      </c>
      <c r="J1782" s="244" t="str">
        <f t="shared" si="477"/>
        <v/>
      </c>
      <c r="K1782" s="245"/>
      <c r="L1782" s="317">
        <f>SUM(L1783:L1787)</f>
        <v>0</v>
      </c>
      <c r="M1782" s="318">
        <f>SUM(M1783:M1787)</f>
        <v>0</v>
      </c>
      <c r="N1782" s="428">
        <f>SUM(N1783:N1787)</f>
        <v>0</v>
      </c>
      <c r="O1782" s="429">
        <f>SUM(O1783:O1787)</f>
        <v>0</v>
      </c>
      <c r="P1782" s="245"/>
      <c r="Q1782" s="777"/>
      <c r="R1782" s="778"/>
      <c r="S1782" s="778"/>
      <c r="T1782" s="778"/>
      <c r="U1782" s="778"/>
      <c r="V1782" s="778"/>
      <c r="W1782" s="825"/>
      <c r="X1782" s="314">
        <f t="shared" si="478"/>
        <v>0</v>
      </c>
    </row>
    <row r="1783" spans="2:24" ht="18.75">
      <c r="B1783" s="136"/>
      <c r="C1783" s="144">
        <v>2110</v>
      </c>
      <c r="D1783" s="147" t="s">
        <v>233</v>
      </c>
      <c r="E1783" s="817"/>
      <c r="F1783" s="452"/>
      <c r="G1783" s="246"/>
      <c r="H1783" s="246"/>
      <c r="I1783" s="480">
        <f>F1783+G1783+H1783</f>
        <v>0</v>
      </c>
      <c r="J1783" s="244" t="str">
        <f t="shared" si="477"/>
        <v/>
      </c>
      <c r="K1783" s="245"/>
      <c r="L1783" s="426"/>
      <c r="M1783" s="253"/>
      <c r="N1783" s="316">
        <f>I1783</f>
        <v>0</v>
      </c>
      <c r="O1783" s="427">
        <f>L1783+M1783-N1783</f>
        <v>0</v>
      </c>
      <c r="P1783" s="245"/>
      <c r="Q1783" s="775"/>
      <c r="R1783" s="779"/>
      <c r="S1783" s="779"/>
      <c r="T1783" s="779"/>
      <c r="U1783" s="779"/>
      <c r="V1783" s="779"/>
      <c r="W1783" s="824"/>
      <c r="X1783" s="314">
        <f t="shared" si="478"/>
        <v>0</v>
      </c>
    </row>
    <row r="1784" spans="2:24" ht="18.75">
      <c r="B1784" s="171"/>
      <c r="C1784" s="137">
        <v>2120</v>
      </c>
      <c r="D1784" s="159" t="s">
        <v>234</v>
      </c>
      <c r="E1784" s="817"/>
      <c r="F1784" s="452"/>
      <c r="G1784" s="246"/>
      <c r="H1784" s="246"/>
      <c r="I1784" s="480">
        <f>F1784+G1784+H1784</f>
        <v>0</v>
      </c>
      <c r="J1784" s="244" t="str">
        <f t="shared" si="477"/>
        <v/>
      </c>
      <c r="K1784" s="245"/>
      <c r="L1784" s="426"/>
      <c r="M1784" s="253"/>
      <c r="N1784" s="316">
        <f>I1784</f>
        <v>0</v>
      </c>
      <c r="O1784" s="427">
        <f>L1784+M1784-N1784</f>
        <v>0</v>
      </c>
      <c r="P1784" s="245"/>
      <c r="Q1784" s="775"/>
      <c r="R1784" s="779"/>
      <c r="S1784" s="779"/>
      <c r="T1784" s="779"/>
      <c r="U1784" s="779"/>
      <c r="V1784" s="779"/>
      <c r="W1784" s="824"/>
      <c r="X1784" s="314">
        <f t="shared" si="478"/>
        <v>0</v>
      </c>
    </row>
    <row r="1785" spans="2:24" ht="18.75">
      <c r="B1785" s="171"/>
      <c r="C1785" s="137">
        <v>2125</v>
      </c>
      <c r="D1785" s="156" t="s">
        <v>1098</v>
      </c>
      <c r="E1785" s="817"/>
      <c r="F1785" s="452"/>
      <c r="G1785" s="246"/>
      <c r="H1785" s="246"/>
      <c r="I1785" s="480">
        <f>F1785+G1785+H1785</f>
        <v>0</v>
      </c>
      <c r="J1785" s="244" t="str">
        <f t="shared" si="477"/>
        <v/>
      </c>
      <c r="K1785" s="245"/>
      <c r="L1785" s="426"/>
      <c r="M1785" s="253"/>
      <c r="N1785" s="316">
        <f>I1785</f>
        <v>0</v>
      </c>
      <c r="O1785" s="427">
        <f>L1785+M1785-N1785</f>
        <v>0</v>
      </c>
      <c r="P1785" s="245"/>
      <c r="Q1785" s="775"/>
      <c r="R1785" s="779"/>
      <c r="S1785" s="779"/>
      <c r="T1785" s="779"/>
      <c r="U1785" s="779"/>
      <c r="V1785" s="779"/>
      <c r="W1785" s="824"/>
      <c r="X1785" s="314">
        <f t="shared" si="478"/>
        <v>0</v>
      </c>
    </row>
    <row r="1786" spans="2:24" ht="18.75">
      <c r="B1786" s="143"/>
      <c r="C1786" s="137">
        <v>2140</v>
      </c>
      <c r="D1786" s="159" t="s">
        <v>236</v>
      </c>
      <c r="E1786" s="817"/>
      <c r="F1786" s="452"/>
      <c r="G1786" s="246"/>
      <c r="H1786" s="246"/>
      <c r="I1786" s="480">
        <f>F1786+G1786+H1786</f>
        <v>0</v>
      </c>
      <c r="J1786" s="244" t="str">
        <f t="shared" si="477"/>
        <v/>
      </c>
      <c r="K1786" s="245"/>
      <c r="L1786" s="426"/>
      <c r="M1786" s="253"/>
      <c r="N1786" s="316">
        <f>I1786</f>
        <v>0</v>
      </c>
      <c r="O1786" s="427">
        <f>L1786+M1786-N1786</f>
        <v>0</v>
      </c>
      <c r="P1786" s="245"/>
      <c r="Q1786" s="775"/>
      <c r="R1786" s="779"/>
      <c r="S1786" s="779"/>
      <c r="T1786" s="779"/>
      <c r="U1786" s="779"/>
      <c r="V1786" s="779"/>
      <c r="W1786" s="824"/>
      <c r="X1786" s="314">
        <f t="shared" si="478"/>
        <v>0</v>
      </c>
    </row>
    <row r="1787" spans="2:24" ht="18.75">
      <c r="B1787" s="136"/>
      <c r="C1787" s="142">
        <v>2190</v>
      </c>
      <c r="D1787" s="516" t="s">
        <v>237</v>
      </c>
      <c r="E1787" s="817"/>
      <c r="F1787" s="452"/>
      <c r="G1787" s="246"/>
      <c r="H1787" s="246"/>
      <c r="I1787" s="480">
        <f>F1787+G1787+H1787</f>
        <v>0</v>
      </c>
      <c r="J1787" s="244" t="str">
        <f t="shared" si="477"/>
        <v/>
      </c>
      <c r="K1787" s="245"/>
      <c r="L1787" s="426"/>
      <c r="M1787" s="253"/>
      <c r="N1787" s="316">
        <f>I1787</f>
        <v>0</v>
      </c>
      <c r="O1787" s="427">
        <f>L1787+M1787-N1787</f>
        <v>0</v>
      </c>
      <c r="P1787" s="245"/>
      <c r="Q1787" s="775"/>
      <c r="R1787" s="779"/>
      <c r="S1787" s="779"/>
      <c r="T1787" s="779"/>
      <c r="U1787" s="779"/>
      <c r="V1787" s="779"/>
      <c r="W1787" s="824"/>
      <c r="X1787" s="314">
        <f t="shared" si="478"/>
        <v>0</v>
      </c>
    </row>
    <row r="1788" spans="2:24" ht="18.75">
      <c r="B1788" s="799">
        <v>2200</v>
      </c>
      <c r="C1788" s="955" t="s">
        <v>238</v>
      </c>
      <c r="D1788" s="955"/>
      <c r="E1788" s="800"/>
      <c r="F1788" s="801">
        <f>SUM(F1789:F1790)</f>
        <v>0</v>
      </c>
      <c r="G1788" s="802">
        <f>SUM(G1789:G1790)</f>
        <v>0</v>
      </c>
      <c r="H1788" s="802">
        <f>SUM(H1789:H1790)</f>
        <v>0</v>
      </c>
      <c r="I1788" s="802">
        <f>SUM(I1789:I1790)</f>
        <v>0</v>
      </c>
      <c r="J1788" s="244" t="str">
        <f t="shared" si="477"/>
        <v/>
      </c>
      <c r="K1788" s="245"/>
      <c r="L1788" s="317">
        <f>SUM(L1789:L1790)</f>
        <v>0</v>
      </c>
      <c r="M1788" s="318">
        <f>SUM(M1789:M1790)</f>
        <v>0</v>
      </c>
      <c r="N1788" s="428">
        <f>SUM(N1789:N1790)</f>
        <v>0</v>
      </c>
      <c r="O1788" s="429">
        <f>SUM(O1789:O1790)</f>
        <v>0</v>
      </c>
      <c r="P1788" s="245"/>
      <c r="Q1788" s="777"/>
      <c r="R1788" s="778"/>
      <c r="S1788" s="778"/>
      <c r="T1788" s="778"/>
      <c r="U1788" s="778"/>
      <c r="V1788" s="778"/>
      <c r="W1788" s="825"/>
      <c r="X1788" s="314">
        <f t="shared" si="478"/>
        <v>0</v>
      </c>
    </row>
    <row r="1789" spans="2:24" ht="18.75">
      <c r="B1789" s="136"/>
      <c r="C1789" s="137">
        <v>2221</v>
      </c>
      <c r="D1789" s="139" t="s">
        <v>1479</v>
      </c>
      <c r="E1789" s="817"/>
      <c r="F1789" s="452"/>
      <c r="G1789" s="246"/>
      <c r="H1789" s="246"/>
      <c r="I1789" s="480">
        <f t="shared" ref="I1789:I1794" si="479">F1789+G1789+H1789</f>
        <v>0</v>
      </c>
      <c r="J1789" s="244" t="str">
        <f t="shared" si="477"/>
        <v/>
      </c>
      <c r="K1789" s="245"/>
      <c r="L1789" s="426"/>
      <c r="M1789" s="253"/>
      <c r="N1789" s="316">
        <f t="shared" ref="N1789:N1794" si="480">I1789</f>
        <v>0</v>
      </c>
      <c r="O1789" s="427">
        <f t="shared" ref="O1789:O1794" si="481">L1789+M1789-N1789</f>
        <v>0</v>
      </c>
      <c r="P1789" s="245"/>
      <c r="Q1789" s="775"/>
      <c r="R1789" s="779"/>
      <c r="S1789" s="779"/>
      <c r="T1789" s="779"/>
      <c r="U1789" s="779"/>
      <c r="V1789" s="779"/>
      <c r="W1789" s="824"/>
      <c r="X1789" s="314">
        <f t="shared" si="478"/>
        <v>0</v>
      </c>
    </row>
    <row r="1790" spans="2:24" ht="18.75">
      <c r="B1790" s="136"/>
      <c r="C1790" s="142">
        <v>2224</v>
      </c>
      <c r="D1790" s="141" t="s">
        <v>239</v>
      </c>
      <c r="E1790" s="817"/>
      <c r="F1790" s="452"/>
      <c r="G1790" s="246"/>
      <c r="H1790" s="246"/>
      <c r="I1790" s="480">
        <f t="shared" si="479"/>
        <v>0</v>
      </c>
      <c r="J1790" s="244" t="str">
        <f t="shared" si="477"/>
        <v/>
      </c>
      <c r="K1790" s="245"/>
      <c r="L1790" s="426"/>
      <c r="M1790" s="253"/>
      <c r="N1790" s="316">
        <f t="shared" si="480"/>
        <v>0</v>
      </c>
      <c r="O1790" s="427">
        <f t="shared" si="481"/>
        <v>0</v>
      </c>
      <c r="P1790" s="245"/>
      <c r="Q1790" s="775"/>
      <c r="R1790" s="779"/>
      <c r="S1790" s="779"/>
      <c r="T1790" s="779"/>
      <c r="U1790" s="779"/>
      <c r="V1790" s="779"/>
      <c r="W1790" s="824"/>
      <c r="X1790" s="314">
        <f t="shared" si="478"/>
        <v>0</v>
      </c>
    </row>
    <row r="1791" spans="2:24" ht="18.75">
      <c r="B1791" s="799">
        <v>2500</v>
      </c>
      <c r="C1791" s="957" t="s">
        <v>240</v>
      </c>
      <c r="D1791" s="957"/>
      <c r="E1791" s="800"/>
      <c r="F1791" s="803"/>
      <c r="G1791" s="804"/>
      <c r="H1791" s="804"/>
      <c r="I1791" s="805">
        <f t="shared" si="479"/>
        <v>0</v>
      </c>
      <c r="J1791" s="244" t="str">
        <f t="shared" si="477"/>
        <v/>
      </c>
      <c r="K1791" s="245"/>
      <c r="L1791" s="431"/>
      <c r="M1791" s="255"/>
      <c r="N1791" s="316">
        <f t="shared" si="480"/>
        <v>0</v>
      </c>
      <c r="O1791" s="427">
        <f t="shared" si="481"/>
        <v>0</v>
      </c>
      <c r="P1791" s="245"/>
      <c r="Q1791" s="777"/>
      <c r="R1791" s="778"/>
      <c r="S1791" s="779"/>
      <c r="T1791" s="779"/>
      <c r="U1791" s="778"/>
      <c r="V1791" s="779"/>
      <c r="W1791" s="824"/>
      <c r="X1791" s="314">
        <f t="shared" si="478"/>
        <v>0</v>
      </c>
    </row>
    <row r="1792" spans="2:24" ht="18.75">
      <c r="B1792" s="799">
        <v>2600</v>
      </c>
      <c r="C1792" s="974" t="s">
        <v>241</v>
      </c>
      <c r="D1792" s="975"/>
      <c r="E1792" s="800"/>
      <c r="F1792" s="803"/>
      <c r="G1792" s="804"/>
      <c r="H1792" s="804"/>
      <c r="I1792" s="805">
        <f t="shared" si="479"/>
        <v>0</v>
      </c>
      <c r="J1792" s="244" t="str">
        <f t="shared" si="477"/>
        <v/>
      </c>
      <c r="K1792" s="245"/>
      <c r="L1792" s="431"/>
      <c r="M1792" s="255"/>
      <c r="N1792" s="316">
        <f t="shared" si="480"/>
        <v>0</v>
      </c>
      <c r="O1792" s="427">
        <f t="shared" si="481"/>
        <v>0</v>
      </c>
      <c r="P1792" s="245"/>
      <c r="Q1792" s="777"/>
      <c r="R1792" s="778"/>
      <c r="S1792" s="779"/>
      <c r="T1792" s="779"/>
      <c r="U1792" s="778"/>
      <c r="V1792" s="779"/>
      <c r="W1792" s="824"/>
      <c r="X1792" s="314">
        <f t="shared" si="478"/>
        <v>0</v>
      </c>
    </row>
    <row r="1793" spans="2:24" ht="18.75">
      <c r="B1793" s="799">
        <v>2700</v>
      </c>
      <c r="C1793" s="974" t="s">
        <v>242</v>
      </c>
      <c r="D1793" s="975"/>
      <c r="E1793" s="800"/>
      <c r="F1793" s="803"/>
      <c r="G1793" s="804"/>
      <c r="H1793" s="804"/>
      <c r="I1793" s="805">
        <f t="shared" si="479"/>
        <v>0</v>
      </c>
      <c r="J1793" s="244" t="str">
        <f t="shared" si="477"/>
        <v/>
      </c>
      <c r="K1793" s="245"/>
      <c r="L1793" s="431"/>
      <c r="M1793" s="255"/>
      <c r="N1793" s="316">
        <f t="shared" si="480"/>
        <v>0</v>
      </c>
      <c r="O1793" s="427">
        <f t="shared" si="481"/>
        <v>0</v>
      </c>
      <c r="P1793" s="245"/>
      <c r="Q1793" s="777"/>
      <c r="R1793" s="778"/>
      <c r="S1793" s="779"/>
      <c r="T1793" s="779"/>
      <c r="U1793" s="778"/>
      <c r="V1793" s="779"/>
      <c r="W1793" s="824"/>
      <c r="X1793" s="314">
        <f t="shared" si="478"/>
        <v>0</v>
      </c>
    </row>
    <row r="1794" spans="2:24" ht="18.75">
      <c r="B1794" s="799">
        <v>2800</v>
      </c>
      <c r="C1794" s="974" t="s">
        <v>1738</v>
      </c>
      <c r="D1794" s="975"/>
      <c r="E1794" s="800"/>
      <c r="F1794" s="803"/>
      <c r="G1794" s="804"/>
      <c r="H1794" s="804"/>
      <c r="I1794" s="805">
        <f t="shared" si="479"/>
        <v>0</v>
      </c>
      <c r="J1794" s="244" t="str">
        <f t="shared" si="477"/>
        <v/>
      </c>
      <c r="K1794" s="245"/>
      <c r="L1794" s="431"/>
      <c r="M1794" s="255"/>
      <c r="N1794" s="316">
        <f t="shared" si="480"/>
        <v>0</v>
      </c>
      <c r="O1794" s="427">
        <f t="shared" si="481"/>
        <v>0</v>
      </c>
      <c r="P1794" s="245"/>
      <c r="Q1794" s="777"/>
      <c r="R1794" s="778"/>
      <c r="S1794" s="779"/>
      <c r="T1794" s="779"/>
      <c r="U1794" s="778"/>
      <c r="V1794" s="779"/>
      <c r="W1794" s="824"/>
      <c r="X1794" s="314">
        <f t="shared" si="478"/>
        <v>0</v>
      </c>
    </row>
    <row r="1795" spans="2:24" ht="18.75">
      <c r="B1795" s="799">
        <v>2900</v>
      </c>
      <c r="C1795" s="965" t="s">
        <v>243</v>
      </c>
      <c r="D1795" s="966"/>
      <c r="E1795" s="800"/>
      <c r="F1795" s="801">
        <f>SUM(F1796:F1803)</f>
        <v>0</v>
      </c>
      <c r="G1795" s="802">
        <f>SUM(G1796:G1803)</f>
        <v>0</v>
      </c>
      <c r="H1795" s="802">
        <f>SUM(H1796:H1803)</f>
        <v>0</v>
      </c>
      <c r="I1795" s="802">
        <f>SUM(I1796:I1803)</f>
        <v>0</v>
      </c>
      <c r="J1795" s="244" t="str">
        <f t="shared" si="477"/>
        <v/>
      </c>
      <c r="K1795" s="245"/>
      <c r="L1795" s="317">
        <f>SUM(L1796:L1803)</f>
        <v>0</v>
      </c>
      <c r="M1795" s="318">
        <f>SUM(M1796:M1803)</f>
        <v>0</v>
      </c>
      <c r="N1795" s="428">
        <f>SUM(N1796:N1803)</f>
        <v>0</v>
      </c>
      <c r="O1795" s="429">
        <f>SUM(O1796:O1803)</f>
        <v>0</v>
      </c>
      <c r="P1795" s="245"/>
      <c r="Q1795" s="777"/>
      <c r="R1795" s="778"/>
      <c r="S1795" s="778"/>
      <c r="T1795" s="778"/>
      <c r="U1795" s="778"/>
      <c r="V1795" s="778"/>
      <c r="W1795" s="825"/>
      <c r="X1795" s="314">
        <f t="shared" si="478"/>
        <v>0</v>
      </c>
    </row>
    <row r="1796" spans="2:24" ht="18.75">
      <c r="B1796" s="172"/>
      <c r="C1796" s="144">
        <v>2910</v>
      </c>
      <c r="D1796" s="320" t="s">
        <v>1780</v>
      </c>
      <c r="E1796" s="817"/>
      <c r="F1796" s="452"/>
      <c r="G1796" s="246"/>
      <c r="H1796" s="246"/>
      <c r="I1796" s="480">
        <f t="shared" ref="I1796:I1803" si="482">F1796+G1796+H1796</f>
        <v>0</v>
      </c>
      <c r="J1796" s="244" t="str">
        <f t="shared" si="477"/>
        <v/>
      </c>
      <c r="K1796" s="245"/>
      <c r="L1796" s="426"/>
      <c r="M1796" s="253"/>
      <c r="N1796" s="316">
        <f t="shared" ref="N1796:N1803" si="483">I1796</f>
        <v>0</v>
      </c>
      <c r="O1796" s="427">
        <f t="shared" ref="O1796:O1803" si="484">L1796+M1796-N1796</f>
        <v>0</v>
      </c>
      <c r="P1796" s="245"/>
      <c r="Q1796" s="775"/>
      <c r="R1796" s="779"/>
      <c r="S1796" s="779"/>
      <c r="T1796" s="779"/>
      <c r="U1796" s="779"/>
      <c r="V1796" s="779"/>
      <c r="W1796" s="824"/>
      <c r="X1796" s="314">
        <f t="shared" si="478"/>
        <v>0</v>
      </c>
    </row>
    <row r="1797" spans="2:24" ht="18.75">
      <c r="B1797" s="172"/>
      <c r="C1797" s="144">
        <v>2920</v>
      </c>
      <c r="D1797" s="320" t="s">
        <v>244</v>
      </c>
      <c r="E1797" s="817"/>
      <c r="F1797" s="452"/>
      <c r="G1797" s="246"/>
      <c r="H1797" s="246"/>
      <c r="I1797" s="480">
        <f t="shared" si="482"/>
        <v>0</v>
      </c>
      <c r="J1797" s="244" t="str">
        <f t="shared" si="477"/>
        <v/>
      </c>
      <c r="K1797" s="245"/>
      <c r="L1797" s="426"/>
      <c r="M1797" s="253"/>
      <c r="N1797" s="316">
        <f t="shared" si="483"/>
        <v>0</v>
      </c>
      <c r="O1797" s="427">
        <f t="shared" si="484"/>
        <v>0</v>
      </c>
      <c r="P1797" s="245"/>
      <c r="Q1797" s="775"/>
      <c r="R1797" s="779"/>
      <c r="S1797" s="779"/>
      <c r="T1797" s="779"/>
      <c r="U1797" s="779"/>
      <c r="V1797" s="779"/>
      <c r="W1797" s="824"/>
      <c r="X1797" s="314">
        <f t="shared" si="478"/>
        <v>0</v>
      </c>
    </row>
    <row r="1798" spans="2:24" ht="31.5">
      <c r="B1798" s="172"/>
      <c r="C1798" s="168">
        <v>2969</v>
      </c>
      <c r="D1798" s="321" t="s">
        <v>245</v>
      </c>
      <c r="E1798" s="817"/>
      <c r="F1798" s="452"/>
      <c r="G1798" s="246"/>
      <c r="H1798" s="246"/>
      <c r="I1798" s="480">
        <f t="shared" si="482"/>
        <v>0</v>
      </c>
      <c r="J1798" s="244" t="str">
        <f t="shared" si="477"/>
        <v/>
      </c>
      <c r="K1798" s="245"/>
      <c r="L1798" s="426"/>
      <c r="M1798" s="253"/>
      <c r="N1798" s="316">
        <f t="shared" si="483"/>
        <v>0</v>
      </c>
      <c r="O1798" s="427">
        <f t="shared" si="484"/>
        <v>0</v>
      </c>
      <c r="P1798" s="245"/>
      <c r="Q1798" s="775"/>
      <c r="R1798" s="779"/>
      <c r="S1798" s="779"/>
      <c r="T1798" s="779"/>
      <c r="U1798" s="779"/>
      <c r="V1798" s="779"/>
      <c r="W1798" s="824"/>
      <c r="X1798" s="314">
        <f t="shared" si="478"/>
        <v>0</v>
      </c>
    </row>
    <row r="1799" spans="2:24" ht="31.5">
      <c r="B1799" s="172"/>
      <c r="C1799" s="168">
        <v>2970</v>
      </c>
      <c r="D1799" s="321" t="s">
        <v>246</v>
      </c>
      <c r="E1799" s="817"/>
      <c r="F1799" s="452"/>
      <c r="G1799" s="246"/>
      <c r="H1799" s="246"/>
      <c r="I1799" s="480">
        <f t="shared" si="482"/>
        <v>0</v>
      </c>
      <c r="J1799" s="244" t="str">
        <f t="shared" si="477"/>
        <v/>
      </c>
      <c r="K1799" s="245"/>
      <c r="L1799" s="426"/>
      <c r="M1799" s="253"/>
      <c r="N1799" s="316">
        <f t="shared" si="483"/>
        <v>0</v>
      </c>
      <c r="O1799" s="427">
        <f t="shared" si="484"/>
        <v>0</v>
      </c>
      <c r="P1799" s="245"/>
      <c r="Q1799" s="775"/>
      <c r="R1799" s="779"/>
      <c r="S1799" s="779"/>
      <c r="T1799" s="779"/>
      <c r="U1799" s="779"/>
      <c r="V1799" s="779"/>
      <c r="W1799" s="824"/>
      <c r="X1799" s="314">
        <f t="shared" si="478"/>
        <v>0</v>
      </c>
    </row>
    <row r="1800" spans="2:24" ht="18.75">
      <c r="B1800" s="172"/>
      <c r="C1800" s="166">
        <v>2989</v>
      </c>
      <c r="D1800" s="322" t="s">
        <v>247</v>
      </c>
      <c r="E1800" s="817"/>
      <c r="F1800" s="452"/>
      <c r="G1800" s="246"/>
      <c r="H1800" s="246"/>
      <c r="I1800" s="480">
        <f t="shared" si="482"/>
        <v>0</v>
      </c>
      <c r="J1800" s="244" t="str">
        <f t="shared" si="477"/>
        <v/>
      </c>
      <c r="K1800" s="245"/>
      <c r="L1800" s="426"/>
      <c r="M1800" s="253"/>
      <c r="N1800" s="316">
        <f t="shared" si="483"/>
        <v>0</v>
      </c>
      <c r="O1800" s="427">
        <f t="shared" si="484"/>
        <v>0</v>
      </c>
      <c r="P1800" s="245"/>
      <c r="Q1800" s="775"/>
      <c r="R1800" s="779"/>
      <c r="S1800" s="779"/>
      <c r="T1800" s="779"/>
      <c r="U1800" s="779"/>
      <c r="V1800" s="779"/>
      <c r="W1800" s="824"/>
      <c r="X1800" s="314">
        <f t="shared" si="478"/>
        <v>0</v>
      </c>
    </row>
    <row r="1801" spans="2:24" ht="31.5">
      <c r="B1801" s="136"/>
      <c r="C1801" s="137">
        <v>2990</v>
      </c>
      <c r="D1801" s="323" t="s">
        <v>1760</v>
      </c>
      <c r="E1801" s="817"/>
      <c r="F1801" s="452"/>
      <c r="G1801" s="246"/>
      <c r="H1801" s="246"/>
      <c r="I1801" s="480">
        <f t="shared" si="482"/>
        <v>0</v>
      </c>
      <c r="J1801" s="244" t="str">
        <f t="shared" si="477"/>
        <v/>
      </c>
      <c r="K1801" s="245"/>
      <c r="L1801" s="426"/>
      <c r="M1801" s="253"/>
      <c r="N1801" s="316">
        <f t="shared" si="483"/>
        <v>0</v>
      </c>
      <c r="O1801" s="427">
        <f t="shared" si="484"/>
        <v>0</v>
      </c>
      <c r="P1801" s="245"/>
      <c r="Q1801" s="775"/>
      <c r="R1801" s="779"/>
      <c r="S1801" s="779"/>
      <c r="T1801" s="779"/>
      <c r="U1801" s="779"/>
      <c r="V1801" s="779"/>
      <c r="W1801" s="824"/>
      <c r="X1801" s="314">
        <f t="shared" si="478"/>
        <v>0</v>
      </c>
    </row>
    <row r="1802" spans="2:24" ht="18.75">
      <c r="B1802" s="136"/>
      <c r="C1802" s="137">
        <v>2991</v>
      </c>
      <c r="D1802" s="323" t="s">
        <v>248</v>
      </c>
      <c r="E1802" s="817"/>
      <c r="F1802" s="452"/>
      <c r="G1802" s="246"/>
      <c r="H1802" s="246"/>
      <c r="I1802" s="480">
        <f t="shared" si="482"/>
        <v>0</v>
      </c>
      <c r="J1802" s="244" t="str">
        <f t="shared" si="477"/>
        <v/>
      </c>
      <c r="K1802" s="245"/>
      <c r="L1802" s="426"/>
      <c r="M1802" s="253"/>
      <c r="N1802" s="316">
        <f t="shared" si="483"/>
        <v>0</v>
      </c>
      <c r="O1802" s="427">
        <f t="shared" si="484"/>
        <v>0</v>
      </c>
      <c r="P1802" s="245"/>
      <c r="Q1802" s="775"/>
      <c r="R1802" s="779"/>
      <c r="S1802" s="779"/>
      <c r="T1802" s="779"/>
      <c r="U1802" s="779"/>
      <c r="V1802" s="779"/>
      <c r="W1802" s="824"/>
      <c r="X1802" s="314">
        <f t="shared" si="478"/>
        <v>0</v>
      </c>
    </row>
    <row r="1803" spans="2:24" ht="18.75">
      <c r="B1803" s="136"/>
      <c r="C1803" s="142">
        <v>2992</v>
      </c>
      <c r="D1803" s="154" t="s">
        <v>249</v>
      </c>
      <c r="E1803" s="817"/>
      <c r="F1803" s="452"/>
      <c r="G1803" s="246"/>
      <c r="H1803" s="246"/>
      <c r="I1803" s="480">
        <f t="shared" si="482"/>
        <v>0</v>
      </c>
      <c r="J1803" s="244" t="str">
        <f t="shared" si="477"/>
        <v/>
      </c>
      <c r="K1803" s="245"/>
      <c r="L1803" s="426"/>
      <c r="M1803" s="253"/>
      <c r="N1803" s="316">
        <f t="shared" si="483"/>
        <v>0</v>
      </c>
      <c r="O1803" s="427">
        <f t="shared" si="484"/>
        <v>0</v>
      </c>
      <c r="P1803" s="245"/>
      <c r="Q1803" s="775"/>
      <c r="R1803" s="779"/>
      <c r="S1803" s="779"/>
      <c r="T1803" s="779"/>
      <c r="U1803" s="779"/>
      <c r="V1803" s="779"/>
      <c r="W1803" s="824"/>
      <c r="X1803" s="314">
        <f t="shared" si="478"/>
        <v>0</v>
      </c>
    </row>
    <row r="1804" spans="2:24" ht="18.75">
      <c r="B1804" s="799">
        <v>3300</v>
      </c>
      <c r="C1804" s="965" t="s">
        <v>250</v>
      </c>
      <c r="D1804" s="965"/>
      <c r="E1804" s="800"/>
      <c r="F1804" s="801">
        <f>SUM(F1805:F1810)</f>
        <v>0</v>
      </c>
      <c r="G1804" s="802">
        <f>SUM(G1805:G1810)</f>
        <v>0</v>
      </c>
      <c r="H1804" s="802">
        <f>SUM(H1805:H1810)</f>
        <v>0</v>
      </c>
      <c r="I1804" s="802">
        <f>SUM(I1805:I1810)</f>
        <v>0</v>
      </c>
      <c r="J1804" s="244" t="str">
        <f t="shared" si="477"/>
        <v/>
      </c>
      <c r="K1804" s="245"/>
      <c r="L1804" s="777"/>
      <c r="M1804" s="778"/>
      <c r="N1804" s="778"/>
      <c r="O1804" s="825"/>
      <c r="P1804" s="245"/>
      <c r="Q1804" s="777"/>
      <c r="R1804" s="778"/>
      <c r="S1804" s="778"/>
      <c r="T1804" s="778"/>
      <c r="U1804" s="778"/>
      <c r="V1804" s="778"/>
      <c r="W1804" s="825"/>
      <c r="X1804" s="314">
        <f t="shared" si="478"/>
        <v>0</v>
      </c>
    </row>
    <row r="1805" spans="2:24" ht="18.75">
      <c r="B1805" s="143"/>
      <c r="C1805" s="144">
        <v>3301</v>
      </c>
      <c r="D1805" s="463" t="s">
        <v>251</v>
      </c>
      <c r="E1805" s="817"/>
      <c r="F1805" s="452"/>
      <c r="G1805" s="246"/>
      <c r="H1805" s="246"/>
      <c r="I1805" s="480">
        <f t="shared" ref="I1805:I1813" si="485">F1805+G1805+H1805</f>
        <v>0</v>
      </c>
      <c r="J1805" s="244" t="str">
        <f t="shared" si="477"/>
        <v/>
      </c>
      <c r="K1805" s="245"/>
      <c r="L1805" s="775"/>
      <c r="M1805" s="779"/>
      <c r="N1805" s="779"/>
      <c r="O1805" s="824"/>
      <c r="P1805" s="245"/>
      <c r="Q1805" s="775"/>
      <c r="R1805" s="779"/>
      <c r="S1805" s="779"/>
      <c r="T1805" s="779"/>
      <c r="U1805" s="779"/>
      <c r="V1805" s="779"/>
      <c r="W1805" s="824"/>
      <c r="X1805" s="314">
        <f t="shared" si="478"/>
        <v>0</v>
      </c>
    </row>
    <row r="1806" spans="2:24" ht="18.75">
      <c r="B1806" s="143"/>
      <c r="C1806" s="168">
        <v>3302</v>
      </c>
      <c r="D1806" s="464" t="s">
        <v>1099</v>
      </c>
      <c r="E1806" s="817"/>
      <c r="F1806" s="452"/>
      <c r="G1806" s="246"/>
      <c r="H1806" s="246"/>
      <c r="I1806" s="480">
        <f t="shared" si="485"/>
        <v>0</v>
      </c>
      <c r="J1806" s="244" t="str">
        <f t="shared" ref="J1806:J1837" si="486">(IF($E1806&lt;&gt;0,$J$2,IF($I1806&lt;&gt;0,$J$2,"")))</f>
        <v/>
      </c>
      <c r="K1806" s="245"/>
      <c r="L1806" s="775"/>
      <c r="M1806" s="779"/>
      <c r="N1806" s="779"/>
      <c r="O1806" s="824"/>
      <c r="P1806" s="245"/>
      <c r="Q1806" s="775"/>
      <c r="R1806" s="779"/>
      <c r="S1806" s="779"/>
      <c r="T1806" s="779"/>
      <c r="U1806" s="779"/>
      <c r="V1806" s="779"/>
      <c r="W1806" s="824"/>
      <c r="X1806" s="314">
        <f t="shared" ref="X1806:X1837" si="487">T1806-U1806-V1806-W1806</f>
        <v>0</v>
      </c>
    </row>
    <row r="1807" spans="2:24" ht="18.75">
      <c r="B1807" s="143"/>
      <c r="C1807" s="168">
        <v>3303</v>
      </c>
      <c r="D1807" s="464" t="s">
        <v>253</v>
      </c>
      <c r="E1807" s="817"/>
      <c r="F1807" s="452"/>
      <c r="G1807" s="246"/>
      <c r="H1807" s="246"/>
      <c r="I1807" s="480">
        <f t="shared" si="485"/>
        <v>0</v>
      </c>
      <c r="J1807" s="244" t="str">
        <f t="shared" si="486"/>
        <v/>
      </c>
      <c r="K1807" s="245"/>
      <c r="L1807" s="775"/>
      <c r="M1807" s="779"/>
      <c r="N1807" s="779"/>
      <c r="O1807" s="824"/>
      <c r="P1807" s="245"/>
      <c r="Q1807" s="775"/>
      <c r="R1807" s="779"/>
      <c r="S1807" s="779"/>
      <c r="T1807" s="779"/>
      <c r="U1807" s="779"/>
      <c r="V1807" s="779"/>
      <c r="W1807" s="824"/>
      <c r="X1807" s="314">
        <f t="shared" si="487"/>
        <v>0</v>
      </c>
    </row>
    <row r="1808" spans="2:24" ht="18.75">
      <c r="B1808" s="143"/>
      <c r="C1808" s="166">
        <v>3304</v>
      </c>
      <c r="D1808" s="465" t="s">
        <v>254</v>
      </c>
      <c r="E1808" s="817"/>
      <c r="F1808" s="452"/>
      <c r="G1808" s="246"/>
      <c r="H1808" s="246"/>
      <c r="I1808" s="480">
        <f t="shared" si="485"/>
        <v>0</v>
      </c>
      <c r="J1808" s="244" t="str">
        <f t="shared" si="486"/>
        <v/>
      </c>
      <c r="K1808" s="245"/>
      <c r="L1808" s="775"/>
      <c r="M1808" s="779"/>
      <c r="N1808" s="779"/>
      <c r="O1808" s="824"/>
      <c r="P1808" s="245"/>
      <c r="Q1808" s="775"/>
      <c r="R1808" s="779"/>
      <c r="S1808" s="779"/>
      <c r="T1808" s="779"/>
      <c r="U1808" s="779"/>
      <c r="V1808" s="779"/>
      <c r="W1808" s="824"/>
      <c r="X1808" s="314">
        <f t="shared" si="487"/>
        <v>0</v>
      </c>
    </row>
    <row r="1809" spans="2:24" ht="18.75">
      <c r="B1809" s="143"/>
      <c r="C1809" s="142">
        <v>3305</v>
      </c>
      <c r="D1809" s="466" t="s">
        <v>255</v>
      </c>
      <c r="E1809" s="817"/>
      <c r="F1809" s="452"/>
      <c r="G1809" s="246"/>
      <c r="H1809" s="246"/>
      <c r="I1809" s="480">
        <f t="shared" si="485"/>
        <v>0</v>
      </c>
      <c r="J1809" s="244" t="str">
        <f t="shared" si="486"/>
        <v/>
      </c>
      <c r="K1809" s="245"/>
      <c r="L1809" s="775"/>
      <c r="M1809" s="779"/>
      <c r="N1809" s="779"/>
      <c r="O1809" s="824"/>
      <c r="P1809" s="245"/>
      <c r="Q1809" s="775"/>
      <c r="R1809" s="779"/>
      <c r="S1809" s="779"/>
      <c r="T1809" s="779"/>
      <c r="U1809" s="779"/>
      <c r="V1809" s="779"/>
      <c r="W1809" s="824"/>
      <c r="X1809" s="314">
        <f t="shared" si="487"/>
        <v>0</v>
      </c>
    </row>
    <row r="1810" spans="2:24" ht="31.5">
      <c r="B1810" s="143"/>
      <c r="C1810" s="142">
        <v>3306</v>
      </c>
      <c r="D1810" s="466" t="s">
        <v>1739</v>
      </c>
      <c r="E1810" s="817"/>
      <c r="F1810" s="452"/>
      <c r="G1810" s="246"/>
      <c r="H1810" s="246"/>
      <c r="I1810" s="480">
        <f t="shared" si="485"/>
        <v>0</v>
      </c>
      <c r="J1810" s="244" t="str">
        <f t="shared" si="486"/>
        <v/>
      </c>
      <c r="K1810" s="245"/>
      <c r="L1810" s="775"/>
      <c r="M1810" s="779"/>
      <c r="N1810" s="779"/>
      <c r="O1810" s="824"/>
      <c r="P1810" s="245"/>
      <c r="Q1810" s="775"/>
      <c r="R1810" s="779"/>
      <c r="S1810" s="779"/>
      <c r="T1810" s="779"/>
      <c r="U1810" s="779"/>
      <c r="V1810" s="779"/>
      <c r="W1810" s="824"/>
      <c r="X1810" s="314">
        <f t="shared" si="487"/>
        <v>0</v>
      </c>
    </row>
    <row r="1811" spans="2:24" ht="18.75">
      <c r="B1811" s="799">
        <v>3900</v>
      </c>
      <c r="C1811" s="957" t="s">
        <v>256</v>
      </c>
      <c r="D1811" s="978"/>
      <c r="E1811" s="800"/>
      <c r="F1811" s="803"/>
      <c r="G1811" s="804"/>
      <c r="H1811" s="804"/>
      <c r="I1811" s="805">
        <f t="shared" si="485"/>
        <v>0</v>
      </c>
      <c r="J1811" s="244" t="str">
        <f t="shared" si="486"/>
        <v/>
      </c>
      <c r="K1811" s="245"/>
      <c r="L1811" s="431"/>
      <c r="M1811" s="255"/>
      <c r="N1811" s="318">
        <f>I1811</f>
        <v>0</v>
      </c>
      <c r="O1811" s="427">
        <f>L1811+M1811-N1811</f>
        <v>0</v>
      </c>
      <c r="P1811" s="245"/>
      <c r="Q1811" s="431"/>
      <c r="R1811" s="255"/>
      <c r="S1811" s="432">
        <f>+IF(+(L1811+M1811)&gt;=I1811,+M1811,+(+I1811-L1811))</f>
        <v>0</v>
      </c>
      <c r="T1811" s="316">
        <f>Q1811+R1811-S1811</f>
        <v>0</v>
      </c>
      <c r="U1811" s="255"/>
      <c r="V1811" s="255"/>
      <c r="W1811" s="254"/>
      <c r="X1811" s="314">
        <f t="shared" si="487"/>
        <v>0</v>
      </c>
    </row>
    <row r="1812" spans="2:24" ht="18.75">
      <c r="B1812" s="799">
        <v>4000</v>
      </c>
      <c r="C1812" s="979" t="s">
        <v>257</v>
      </c>
      <c r="D1812" s="979"/>
      <c r="E1812" s="800"/>
      <c r="F1812" s="803">
        <v>44399</v>
      </c>
      <c r="G1812" s="804"/>
      <c r="H1812" s="804"/>
      <c r="I1812" s="805">
        <f t="shared" si="485"/>
        <v>44399</v>
      </c>
      <c r="J1812" s="244">
        <f t="shared" si="486"/>
        <v>1</v>
      </c>
      <c r="K1812" s="245"/>
      <c r="L1812" s="431"/>
      <c r="M1812" s="255"/>
      <c r="N1812" s="318">
        <f>I1812</f>
        <v>44399</v>
      </c>
      <c r="O1812" s="427">
        <f>L1812+M1812-N1812</f>
        <v>-44399</v>
      </c>
      <c r="P1812" s="245"/>
      <c r="Q1812" s="777"/>
      <c r="R1812" s="778"/>
      <c r="S1812" s="778"/>
      <c r="T1812" s="779"/>
      <c r="U1812" s="778"/>
      <c r="V1812" s="778"/>
      <c r="W1812" s="824"/>
      <c r="X1812" s="314">
        <f t="shared" si="487"/>
        <v>0</v>
      </c>
    </row>
    <row r="1813" spans="2:24" ht="18.75">
      <c r="B1813" s="799">
        <v>4100</v>
      </c>
      <c r="C1813" s="979" t="s">
        <v>258</v>
      </c>
      <c r="D1813" s="979"/>
      <c r="E1813" s="800"/>
      <c r="F1813" s="803"/>
      <c r="G1813" s="804"/>
      <c r="H1813" s="804"/>
      <c r="I1813" s="805">
        <f t="shared" si="485"/>
        <v>0</v>
      </c>
      <c r="J1813" s="244" t="str">
        <f t="shared" si="486"/>
        <v/>
      </c>
      <c r="K1813" s="245"/>
      <c r="L1813" s="777"/>
      <c r="M1813" s="778"/>
      <c r="N1813" s="778"/>
      <c r="O1813" s="825"/>
      <c r="P1813" s="245"/>
      <c r="Q1813" s="777"/>
      <c r="R1813" s="778"/>
      <c r="S1813" s="778"/>
      <c r="T1813" s="778"/>
      <c r="U1813" s="778"/>
      <c r="V1813" s="778"/>
      <c r="W1813" s="825"/>
      <c r="X1813" s="314">
        <f t="shared" si="487"/>
        <v>0</v>
      </c>
    </row>
    <row r="1814" spans="2:24" ht="18.75">
      <c r="B1814" s="799">
        <v>4200</v>
      </c>
      <c r="C1814" s="965" t="s">
        <v>259</v>
      </c>
      <c r="D1814" s="966"/>
      <c r="E1814" s="800"/>
      <c r="F1814" s="801">
        <f>SUM(F1815:F1820)</f>
        <v>0</v>
      </c>
      <c r="G1814" s="802">
        <f>SUM(G1815:G1820)</f>
        <v>0</v>
      </c>
      <c r="H1814" s="802">
        <f>SUM(H1815:H1820)</f>
        <v>0</v>
      </c>
      <c r="I1814" s="802">
        <f>SUM(I1815:I1820)</f>
        <v>0</v>
      </c>
      <c r="J1814" s="244" t="str">
        <f t="shared" si="486"/>
        <v/>
      </c>
      <c r="K1814" s="245"/>
      <c r="L1814" s="317">
        <f>SUM(L1815:L1820)</f>
        <v>0</v>
      </c>
      <c r="M1814" s="318">
        <f>SUM(M1815:M1820)</f>
        <v>0</v>
      </c>
      <c r="N1814" s="428">
        <f>SUM(N1815:N1820)</f>
        <v>0</v>
      </c>
      <c r="O1814" s="429">
        <f>SUM(O1815:O1820)</f>
        <v>0</v>
      </c>
      <c r="P1814" s="245"/>
      <c r="Q1814" s="317">
        <f t="shared" ref="Q1814:W1814" si="488">SUM(Q1815:Q1820)</f>
        <v>0</v>
      </c>
      <c r="R1814" s="318">
        <f t="shared" si="488"/>
        <v>0</v>
      </c>
      <c r="S1814" s="318">
        <f t="shared" si="488"/>
        <v>0</v>
      </c>
      <c r="T1814" s="318">
        <f t="shared" si="488"/>
        <v>0</v>
      </c>
      <c r="U1814" s="318">
        <f t="shared" si="488"/>
        <v>0</v>
      </c>
      <c r="V1814" s="318">
        <f t="shared" si="488"/>
        <v>0</v>
      </c>
      <c r="W1814" s="429">
        <f t="shared" si="488"/>
        <v>0</v>
      </c>
      <c r="X1814" s="314">
        <f t="shared" si="487"/>
        <v>0</v>
      </c>
    </row>
    <row r="1815" spans="2:24" ht="18.75">
      <c r="B1815" s="173"/>
      <c r="C1815" s="144">
        <v>4201</v>
      </c>
      <c r="D1815" s="138" t="s">
        <v>260</v>
      </c>
      <c r="E1815" s="817"/>
      <c r="F1815" s="452"/>
      <c r="G1815" s="246"/>
      <c r="H1815" s="246"/>
      <c r="I1815" s="480">
        <f t="shared" ref="I1815:I1820" si="489">F1815+G1815+H1815</f>
        <v>0</v>
      </c>
      <c r="J1815" s="244" t="str">
        <f t="shared" si="486"/>
        <v/>
      </c>
      <c r="K1815" s="245"/>
      <c r="L1815" s="426"/>
      <c r="M1815" s="253"/>
      <c r="N1815" s="316">
        <f t="shared" ref="N1815:N1820" si="490">I1815</f>
        <v>0</v>
      </c>
      <c r="O1815" s="427">
        <f t="shared" ref="O1815:O1820" si="491">L1815+M1815-N1815</f>
        <v>0</v>
      </c>
      <c r="P1815" s="245"/>
      <c r="Q1815" s="426"/>
      <c r="R1815" s="253"/>
      <c r="S1815" s="432">
        <f t="shared" ref="S1815:S1820" si="492">+IF(+(L1815+M1815)&gt;=I1815,+M1815,+(+I1815-L1815))</f>
        <v>0</v>
      </c>
      <c r="T1815" s="316">
        <f t="shared" ref="T1815:T1820" si="493">Q1815+R1815-S1815</f>
        <v>0</v>
      </c>
      <c r="U1815" s="253"/>
      <c r="V1815" s="253"/>
      <c r="W1815" s="254"/>
      <c r="X1815" s="314">
        <f t="shared" si="487"/>
        <v>0</v>
      </c>
    </row>
    <row r="1816" spans="2:24" ht="18.75">
      <c r="B1816" s="173"/>
      <c r="C1816" s="137">
        <v>4202</v>
      </c>
      <c r="D1816" s="139" t="s">
        <v>261</v>
      </c>
      <c r="E1816" s="817"/>
      <c r="F1816" s="452"/>
      <c r="G1816" s="246"/>
      <c r="H1816" s="246"/>
      <c r="I1816" s="480">
        <f t="shared" si="489"/>
        <v>0</v>
      </c>
      <c r="J1816" s="244" t="str">
        <f t="shared" si="486"/>
        <v/>
      </c>
      <c r="K1816" s="245"/>
      <c r="L1816" s="426"/>
      <c r="M1816" s="253"/>
      <c r="N1816" s="316">
        <f t="shared" si="490"/>
        <v>0</v>
      </c>
      <c r="O1816" s="427">
        <f t="shared" si="491"/>
        <v>0</v>
      </c>
      <c r="P1816" s="245"/>
      <c r="Q1816" s="426"/>
      <c r="R1816" s="253"/>
      <c r="S1816" s="432">
        <f t="shared" si="492"/>
        <v>0</v>
      </c>
      <c r="T1816" s="316">
        <f t="shared" si="493"/>
        <v>0</v>
      </c>
      <c r="U1816" s="253"/>
      <c r="V1816" s="253"/>
      <c r="W1816" s="254"/>
      <c r="X1816" s="314">
        <f t="shared" si="487"/>
        <v>0</v>
      </c>
    </row>
    <row r="1817" spans="2:24" ht="18.75">
      <c r="B1817" s="173"/>
      <c r="C1817" s="137">
        <v>4214</v>
      </c>
      <c r="D1817" s="139" t="s">
        <v>262</v>
      </c>
      <c r="E1817" s="817"/>
      <c r="F1817" s="452"/>
      <c r="G1817" s="246"/>
      <c r="H1817" s="246"/>
      <c r="I1817" s="480">
        <f t="shared" si="489"/>
        <v>0</v>
      </c>
      <c r="J1817" s="244" t="str">
        <f t="shared" si="486"/>
        <v/>
      </c>
      <c r="K1817" s="245"/>
      <c r="L1817" s="426"/>
      <c r="M1817" s="253"/>
      <c r="N1817" s="316">
        <f t="shared" si="490"/>
        <v>0</v>
      </c>
      <c r="O1817" s="427">
        <f t="shared" si="491"/>
        <v>0</v>
      </c>
      <c r="P1817" s="245"/>
      <c r="Q1817" s="426"/>
      <c r="R1817" s="253"/>
      <c r="S1817" s="432">
        <f t="shared" si="492"/>
        <v>0</v>
      </c>
      <c r="T1817" s="316">
        <f t="shared" si="493"/>
        <v>0</v>
      </c>
      <c r="U1817" s="253"/>
      <c r="V1817" s="253"/>
      <c r="W1817" s="254"/>
      <c r="X1817" s="314">
        <f t="shared" si="487"/>
        <v>0</v>
      </c>
    </row>
    <row r="1818" spans="2:24" ht="18.75">
      <c r="B1818" s="173"/>
      <c r="C1818" s="137">
        <v>4217</v>
      </c>
      <c r="D1818" s="139" t="s">
        <v>263</v>
      </c>
      <c r="E1818" s="817"/>
      <c r="F1818" s="452"/>
      <c r="G1818" s="246"/>
      <c r="H1818" s="246"/>
      <c r="I1818" s="480">
        <f t="shared" si="489"/>
        <v>0</v>
      </c>
      <c r="J1818" s="244" t="str">
        <f t="shared" si="486"/>
        <v/>
      </c>
      <c r="K1818" s="245"/>
      <c r="L1818" s="426"/>
      <c r="M1818" s="253"/>
      <c r="N1818" s="316">
        <f t="shared" si="490"/>
        <v>0</v>
      </c>
      <c r="O1818" s="427">
        <f t="shared" si="491"/>
        <v>0</v>
      </c>
      <c r="P1818" s="245"/>
      <c r="Q1818" s="426"/>
      <c r="R1818" s="253"/>
      <c r="S1818" s="432">
        <f t="shared" si="492"/>
        <v>0</v>
      </c>
      <c r="T1818" s="316">
        <f t="shared" si="493"/>
        <v>0</v>
      </c>
      <c r="U1818" s="253"/>
      <c r="V1818" s="253"/>
      <c r="W1818" s="254"/>
      <c r="X1818" s="314">
        <f t="shared" si="487"/>
        <v>0</v>
      </c>
    </row>
    <row r="1819" spans="2:24" ht="18.75">
      <c r="B1819" s="173"/>
      <c r="C1819" s="137">
        <v>4218</v>
      </c>
      <c r="D1819" s="145" t="s">
        <v>264</v>
      </c>
      <c r="E1819" s="817"/>
      <c r="F1819" s="452"/>
      <c r="G1819" s="246"/>
      <c r="H1819" s="246"/>
      <c r="I1819" s="480">
        <f t="shared" si="489"/>
        <v>0</v>
      </c>
      <c r="J1819" s="244" t="str">
        <f t="shared" si="486"/>
        <v/>
      </c>
      <c r="K1819" s="245"/>
      <c r="L1819" s="426"/>
      <c r="M1819" s="253"/>
      <c r="N1819" s="316">
        <f t="shared" si="490"/>
        <v>0</v>
      </c>
      <c r="O1819" s="427">
        <f t="shared" si="491"/>
        <v>0</v>
      </c>
      <c r="P1819" s="245"/>
      <c r="Q1819" s="426"/>
      <c r="R1819" s="253"/>
      <c r="S1819" s="432">
        <f t="shared" si="492"/>
        <v>0</v>
      </c>
      <c r="T1819" s="316">
        <f t="shared" si="493"/>
        <v>0</v>
      </c>
      <c r="U1819" s="253"/>
      <c r="V1819" s="253"/>
      <c r="W1819" s="254"/>
      <c r="X1819" s="314">
        <f t="shared" si="487"/>
        <v>0</v>
      </c>
    </row>
    <row r="1820" spans="2:24" ht="18.75">
      <c r="B1820" s="173"/>
      <c r="C1820" s="137">
        <v>4219</v>
      </c>
      <c r="D1820" s="156" t="s">
        <v>265</v>
      </c>
      <c r="E1820" s="817"/>
      <c r="F1820" s="452"/>
      <c r="G1820" s="246"/>
      <c r="H1820" s="246"/>
      <c r="I1820" s="480">
        <f t="shared" si="489"/>
        <v>0</v>
      </c>
      <c r="J1820" s="244" t="str">
        <f t="shared" si="486"/>
        <v/>
      </c>
      <c r="K1820" s="245"/>
      <c r="L1820" s="426"/>
      <c r="M1820" s="253"/>
      <c r="N1820" s="316">
        <f t="shared" si="490"/>
        <v>0</v>
      </c>
      <c r="O1820" s="427">
        <f t="shared" si="491"/>
        <v>0</v>
      </c>
      <c r="P1820" s="245"/>
      <c r="Q1820" s="426"/>
      <c r="R1820" s="253"/>
      <c r="S1820" s="432">
        <f t="shared" si="492"/>
        <v>0</v>
      </c>
      <c r="T1820" s="316">
        <f t="shared" si="493"/>
        <v>0</v>
      </c>
      <c r="U1820" s="253"/>
      <c r="V1820" s="253"/>
      <c r="W1820" s="254"/>
      <c r="X1820" s="314">
        <f t="shared" si="487"/>
        <v>0</v>
      </c>
    </row>
    <row r="1821" spans="2:24" ht="18.75">
      <c r="B1821" s="799">
        <v>4300</v>
      </c>
      <c r="C1821" s="955" t="s">
        <v>1740</v>
      </c>
      <c r="D1821" s="955"/>
      <c r="E1821" s="800"/>
      <c r="F1821" s="801">
        <f>SUM(F1822:F1824)</f>
        <v>0</v>
      </c>
      <c r="G1821" s="802">
        <f>SUM(G1822:G1824)</f>
        <v>0</v>
      </c>
      <c r="H1821" s="802">
        <f>SUM(H1822:H1824)</f>
        <v>0</v>
      </c>
      <c r="I1821" s="802">
        <f>SUM(I1822:I1824)</f>
        <v>0</v>
      </c>
      <c r="J1821" s="244" t="str">
        <f t="shared" si="486"/>
        <v/>
      </c>
      <c r="K1821" s="245"/>
      <c r="L1821" s="317">
        <f>SUM(L1822:L1824)</f>
        <v>0</v>
      </c>
      <c r="M1821" s="318">
        <f>SUM(M1822:M1824)</f>
        <v>0</v>
      </c>
      <c r="N1821" s="428">
        <f>SUM(N1822:N1824)</f>
        <v>0</v>
      </c>
      <c r="O1821" s="429">
        <f>SUM(O1822:O1824)</f>
        <v>0</v>
      </c>
      <c r="P1821" s="245"/>
      <c r="Q1821" s="317">
        <f t="shared" ref="Q1821:W1821" si="494">SUM(Q1822:Q1824)</f>
        <v>0</v>
      </c>
      <c r="R1821" s="318">
        <f t="shared" si="494"/>
        <v>0</v>
      </c>
      <c r="S1821" s="318">
        <f t="shared" si="494"/>
        <v>0</v>
      </c>
      <c r="T1821" s="318">
        <f t="shared" si="494"/>
        <v>0</v>
      </c>
      <c r="U1821" s="318">
        <f t="shared" si="494"/>
        <v>0</v>
      </c>
      <c r="V1821" s="318">
        <f t="shared" si="494"/>
        <v>0</v>
      </c>
      <c r="W1821" s="429">
        <f t="shared" si="494"/>
        <v>0</v>
      </c>
      <c r="X1821" s="314">
        <f t="shared" si="487"/>
        <v>0</v>
      </c>
    </row>
    <row r="1822" spans="2:24" ht="18.75">
      <c r="B1822" s="173"/>
      <c r="C1822" s="144">
        <v>4301</v>
      </c>
      <c r="D1822" s="163" t="s">
        <v>266</v>
      </c>
      <c r="E1822" s="817"/>
      <c r="F1822" s="452"/>
      <c r="G1822" s="246"/>
      <c r="H1822" s="246"/>
      <c r="I1822" s="480">
        <f t="shared" ref="I1822:I1827" si="495">F1822+G1822+H1822</f>
        <v>0</v>
      </c>
      <c r="J1822" s="244" t="str">
        <f t="shared" si="486"/>
        <v/>
      </c>
      <c r="K1822" s="245"/>
      <c r="L1822" s="426"/>
      <c r="M1822" s="253"/>
      <c r="N1822" s="316">
        <f t="shared" ref="N1822:N1827" si="496">I1822</f>
        <v>0</v>
      </c>
      <c r="O1822" s="427">
        <f t="shared" ref="O1822:O1827" si="497">L1822+M1822-N1822</f>
        <v>0</v>
      </c>
      <c r="P1822" s="245"/>
      <c r="Q1822" s="426"/>
      <c r="R1822" s="253"/>
      <c r="S1822" s="432">
        <f t="shared" ref="S1822:S1827" si="498">+IF(+(L1822+M1822)&gt;=I1822,+M1822,+(+I1822-L1822))</f>
        <v>0</v>
      </c>
      <c r="T1822" s="316">
        <f t="shared" ref="T1822:T1827" si="499">Q1822+R1822-S1822</f>
        <v>0</v>
      </c>
      <c r="U1822" s="253"/>
      <c r="V1822" s="253"/>
      <c r="W1822" s="254"/>
      <c r="X1822" s="314">
        <f t="shared" si="487"/>
        <v>0</v>
      </c>
    </row>
    <row r="1823" spans="2:24" ht="18.75">
      <c r="B1823" s="173"/>
      <c r="C1823" s="137">
        <v>4302</v>
      </c>
      <c r="D1823" s="139" t="s">
        <v>1100</v>
      </c>
      <c r="E1823" s="817"/>
      <c r="F1823" s="452"/>
      <c r="G1823" s="246"/>
      <c r="H1823" s="246"/>
      <c r="I1823" s="480">
        <f t="shared" si="495"/>
        <v>0</v>
      </c>
      <c r="J1823" s="244" t="str">
        <f t="shared" si="486"/>
        <v/>
      </c>
      <c r="K1823" s="245"/>
      <c r="L1823" s="426"/>
      <c r="M1823" s="253"/>
      <c r="N1823" s="316">
        <f t="shared" si="496"/>
        <v>0</v>
      </c>
      <c r="O1823" s="427">
        <f t="shared" si="497"/>
        <v>0</v>
      </c>
      <c r="P1823" s="245"/>
      <c r="Q1823" s="426"/>
      <c r="R1823" s="253"/>
      <c r="S1823" s="432">
        <f t="shared" si="498"/>
        <v>0</v>
      </c>
      <c r="T1823" s="316">
        <f t="shared" si="499"/>
        <v>0</v>
      </c>
      <c r="U1823" s="253"/>
      <c r="V1823" s="253"/>
      <c r="W1823" s="254"/>
      <c r="X1823" s="314">
        <f t="shared" si="487"/>
        <v>0</v>
      </c>
    </row>
    <row r="1824" spans="2:24" ht="18.75">
      <c r="B1824" s="173"/>
      <c r="C1824" s="142">
        <v>4309</v>
      </c>
      <c r="D1824" s="148" t="s">
        <v>268</v>
      </c>
      <c r="E1824" s="817"/>
      <c r="F1824" s="452"/>
      <c r="G1824" s="246"/>
      <c r="H1824" s="246"/>
      <c r="I1824" s="480">
        <f t="shared" si="495"/>
        <v>0</v>
      </c>
      <c r="J1824" s="244" t="str">
        <f t="shared" si="486"/>
        <v/>
      </c>
      <c r="K1824" s="245"/>
      <c r="L1824" s="426"/>
      <c r="M1824" s="253"/>
      <c r="N1824" s="316">
        <f t="shared" si="496"/>
        <v>0</v>
      </c>
      <c r="O1824" s="427">
        <f t="shared" si="497"/>
        <v>0</v>
      </c>
      <c r="P1824" s="245"/>
      <c r="Q1824" s="426"/>
      <c r="R1824" s="253"/>
      <c r="S1824" s="432">
        <f t="shared" si="498"/>
        <v>0</v>
      </c>
      <c r="T1824" s="316">
        <f t="shared" si="499"/>
        <v>0</v>
      </c>
      <c r="U1824" s="253"/>
      <c r="V1824" s="253"/>
      <c r="W1824" s="254"/>
      <c r="X1824" s="314">
        <f t="shared" si="487"/>
        <v>0</v>
      </c>
    </row>
    <row r="1825" spans="2:24" ht="18.75">
      <c r="B1825" s="799">
        <v>4400</v>
      </c>
      <c r="C1825" s="957" t="s">
        <v>1741</v>
      </c>
      <c r="D1825" s="957"/>
      <c r="E1825" s="800"/>
      <c r="F1825" s="803"/>
      <c r="G1825" s="804"/>
      <c r="H1825" s="804"/>
      <c r="I1825" s="805">
        <f t="shared" si="495"/>
        <v>0</v>
      </c>
      <c r="J1825" s="244" t="str">
        <f t="shared" si="486"/>
        <v/>
      </c>
      <c r="K1825" s="245"/>
      <c r="L1825" s="431"/>
      <c r="M1825" s="255"/>
      <c r="N1825" s="318">
        <f t="shared" si="496"/>
        <v>0</v>
      </c>
      <c r="O1825" s="427">
        <f t="shared" si="497"/>
        <v>0</v>
      </c>
      <c r="P1825" s="245"/>
      <c r="Q1825" s="431"/>
      <c r="R1825" s="255"/>
      <c r="S1825" s="432">
        <f t="shared" si="498"/>
        <v>0</v>
      </c>
      <c r="T1825" s="316">
        <f t="shared" si="499"/>
        <v>0</v>
      </c>
      <c r="U1825" s="255"/>
      <c r="V1825" s="255"/>
      <c r="W1825" s="254"/>
      <c r="X1825" s="314">
        <f t="shared" si="487"/>
        <v>0</v>
      </c>
    </row>
    <row r="1826" spans="2:24" ht="18.75">
      <c r="B1826" s="799">
        <v>4500</v>
      </c>
      <c r="C1826" s="979" t="s">
        <v>1742</v>
      </c>
      <c r="D1826" s="979"/>
      <c r="E1826" s="800"/>
      <c r="F1826" s="803"/>
      <c r="G1826" s="804"/>
      <c r="H1826" s="804"/>
      <c r="I1826" s="805">
        <f t="shared" si="495"/>
        <v>0</v>
      </c>
      <c r="J1826" s="244" t="str">
        <f t="shared" si="486"/>
        <v/>
      </c>
      <c r="K1826" s="245"/>
      <c r="L1826" s="431"/>
      <c r="M1826" s="255"/>
      <c r="N1826" s="318">
        <f t="shared" si="496"/>
        <v>0</v>
      </c>
      <c r="O1826" s="427">
        <f t="shared" si="497"/>
        <v>0</v>
      </c>
      <c r="P1826" s="245"/>
      <c r="Q1826" s="431"/>
      <c r="R1826" s="255"/>
      <c r="S1826" s="432">
        <f t="shared" si="498"/>
        <v>0</v>
      </c>
      <c r="T1826" s="316">
        <f t="shared" si="499"/>
        <v>0</v>
      </c>
      <c r="U1826" s="255"/>
      <c r="V1826" s="255"/>
      <c r="W1826" s="254"/>
      <c r="X1826" s="314">
        <f t="shared" si="487"/>
        <v>0</v>
      </c>
    </row>
    <row r="1827" spans="2:24" ht="18.75">
      <c r="B1827" s="799">
        <v>4600</v>
      </c>
      <c r="C1827" s="974" t="s">
        <v>269</v>
      </c>
      <c r="D1827" s="980"/>
      <c r="E1827" s="800"/>
      <c r="F1827" s="803"/>
      <c r="G1827" s="804"/>
      <c r="H1827" s="804"/>
      <c r="I1827" s="805">
        <f t="shared" si="495"/>
        <v>0</v>
      </c>
      <c r="J1827" s="244" t="str">
        <f t="shared" si="486"/>
        <v/>
      </c>
      <c r="K1827" s="245"/>
      <c r="L1827" s="431"/>
      <c r="M1827" s="255"/>
      <c r="N1827" s="318">
        <f t="shared" si="496"/>
        <v>0</v>
      </c>
      <c r="O1827" s="427">
        <f t="shared" si="497"/>
        <v>0</v>
      </c>
      <c r="P1827" s="245"/>
      <c r="Q1827" s="431"/>
      <c r="R1827" s="255"/>
      <c r="S1827" s="432">
        <f t="shared" si="498"/>
        <v>0</v>
      </c>
      <c r="T1827" s="316">
        <f t="shared" si="499"/>
        <v>0</v>
      </c>
      <c r="U1827" s="255"/>
      <c r="V1827" s="255"/>
      <c r="W1827" s="254"/>
      <c r="X1827" s="314">
        <f t="shared" si="487"/>
        <v>0</v>
      </c>
    </row>
    <row r="1828" spans="2:24" ht="18.75">
      <c r="B1828" s="799">
        <v>4900</v>
      </c>
      <c r="C1828" s="965" t="s">
        <v>300</v>
      </c>
      <c r="D1828" s="965"/>
      <c r="E1828" s="800"/>
      <c r="F1828" s="801">
        <f>+F1829+F1830</f>
        <v>0</v>
      </c>
      <c r="G1828" s="802">
        <f>+G1829+G1830</f>
        <v>0</v>
      </c>
      <c r="H1828" s="802">
        <f>+H1829+H1830</f>
        <v>0</v>
      </c>
      <c r="I1828" s="802">
        <f>+I1829+I1830</f>
        <v>0</v>
      </c>
      <c r="J1828" s="244" t="str">
        <f t="shared" si="486"/>
        <v/>
      </c>
      <c r="K1828" s="245"/>
      <c r="L1828" s="777"/>
      <c r="M1828" s="778"/>
      <c r="N1828" s="778"/>
      <c r="O1828" s="825"/>
      <c r="P1828" s="245"/>
      <c r="Q1828" s="777"/>
      <c r="R1828" s="778"/>
      <c r="S1828" s="778"/>
      <c r="T1828" s="778"/>
      <c r="U1828" s="778"/>
      <c r="V1828" s="778"/>
      <c r="W1828" s="825"/>
      <c r="X1828" s="314">
        <f t="shared" si="487"/>
        <v>0</v>
      </c>
    </row>
    <row r="1829" spans="2:24" ht="18.75">
      <c r="B1829" s="173"/>
      <c r="C1829" s="144">
        <v>4901</v>
      </c>
      <c r="D1829" s="174" t="s">
        <v>301</v>
      </c>
      <c r="E1829" s="817"/>
      <c r="F1829" s="452"/>
      <c r="G1829" s="246"/>
      <c r="H1829" s="246"/>
      <c r="I1829" s="480">
        <f>F1829+G1829+H1829</f>
        <v>0</v>
      </c>
      <c r="J1829" s="244" t="str">
        <f t="shared" si="486"/>
        <v/>
      </c>
      <c r="K1829" s="245"/>
      <c r="L1829" s="775"/>
      <c r="M1829" s="779"/>
      <c r="N1829" s="779"/>
      <c r="O1829" s="824"/>
      <c r="P1829" s="245"/>
      <c r="Q1829" s="775"/>
      <c r="R1829" s="779"/>
      <c r="S1829" s="779"/>
      <c r="T1829" s="779"/>
      <c r="U1829" s="779"/>
      <c r="V1829" s="779"/>
      <c r="W1829" s="824"/>
      <c r="X1829" s="314">
        <f t="shared" si="487"/>
        <v>0</v>
      </c>
    </row>
    <row r="1830" spans="2:24" ht="18.75">
      <c r="B1830" s="173"/>
      <c r="C1830" s="142">
        <v>4902</v>
      </c>
      <c r="D1830" s="148" t="s">
        <v>302</v>
      </c>
      <c r="E1830" s="817"/>
      <c r="F1830" s="452"/>
      <c r="G1830" s="246"/>
      <c r="H1830" s="246"/>
      <c r="I1830" s="480">
        <f>F1830+G1830+H1830</f>
        <v>0</v>
      </c>
      <c r="J1830" s="244" t="str">
        <f t="shared" si="486"/>
        <v/>
      </c>
      <c r="K1830" s="245"/>
      <c r="L1830" s="775"/>
      <c r="M1830" s="779"/>
      <c r="N1830" s="779"/>
      <c r="O1830" s="824"/>
      <c r="P1830" s="245"/>
      <c r="Q1830" s="775"/>
      <c r="R1830" s="779"/>
      <c r="S1830" s="779"/>
      <c r="T1830" s="779"/>
      <c r="U1830" s="779"/>
      <c r="V1830" s="779"/>
      <c r="W1830" s="824"/>
      <c r="X1830" s="314">
        <f t="shared" si="487"/>
        <v>0</v>
      </c>
    </row>
    <row r="1831" spans="2:24" ht="18.75">
      <c r="B1831" s="806">
        <v>5100</v>
      </c>
      <c r="C1831" s="962" t="s">
        <v>270</v>
      </c>
      <c r="D1831" s="962"/>
      <c r="E1831" s="807"/>
      <c r="F1831" s="808"/>
      <c r="G1831" s="809"/>
      <c r="H1831" s="809"/>
      <c r="I1831" s="805">
        <f>F1831+G1831+H1831</f>
        <v>0</v>
      </c>
      <c r="J1831" s="244" t="str">
        <f t="shared" si="486"/>
        <v/>
      </c>
      <c r="K1831" s="245"/>
      <c r="L1831" s="433"/>
      <c r="M1831" s="434"/>
      <c r="N1831" s="328">
        <f>I1831</f>
        <v>0</v>
      </c>
      <c r="O1831" s="427">
        <f>L1831+M1831-N1831</f>
        <v>0</v>
      </c>
      <c r="P1831" s="245"/>
      <c r="Q1831" s="433"/>
      <c r="R1831" s="434"/>
      <c r="S1831" s="432">
        <f>+IF(+(L1831+M1831)&gt;=I1831,+M1831,+(+I1831-L1831))</f>
        <v>0</v>
      </c>
      <c r="T1831" s="316">
        <f>Q1831+R1831-S1831</f>
        <v>0</v>
      </c>
      <c r="U1831" s="434"/>
      <c r="V1831" s="434"/>
      <c r="W1831" s="254"/>
      <c r="X1831" s="314">
        <f t="shared" si="487"/>
        <v>0</v>
      </c>
    </row>
    <row r="1832" spans="2:24" ht="18.75">
      <c r="B1832" s="806">
        <v>5200</v>
      </c>
      <c r="C1832" s="977" t="s">
        <v>271</v>
      </c>
      <c r="D1832" s="977"/>
      <c r="E1832" s="807"/>
      <c r="F1832" s="810">
        <f>SUM(F1833:F1839)</f>
        <v>10000</v>
      </c>
      <c r="G1832" s="811">
        <f>SUM(G1833:G1839)</f>
        <v>0</v>
      </c>
      <c r="H1832" s="811">
        <f>SUM(H1833:H1839)</f>
        <v>405000</v>
      </c>
      <c r="I1832" s="811">
        <f>SUM(I1833:I1839)</f>
        <v>415000</v>
      </c>
      <c r="J1832" s="244">
        <f t="shared" si="486"/>
        <v>1</v>
      </c>
      <c r="K1832" s="245"/>
      <c r="L1832" s="327">
        <f>SUM(L1833:L1839)</f>
        <v>0</v>
      </c>
      <c r="M1832" s="328">
        <f>SUM(M1833:M1839)</f>
        <v>0</v>
      </c>
      <c r="N1832" s="435">
        <f>SUM(N1833:N1839)</f>
        <v>415000</v>
      </c>
      <c r="O1832" s="436">
        <f>SUM(O1833:O1839)</f>
        <v>-415000</v>
      </c>
      <c r="P1832" s="245"/>
      <c r="Q1832" s="327">
        <f t="shared" ref="Q1832:W1832" si="500">SUM(Q1833:Q1839)</f>
        <v>0</v>
      </c>
      <c r="R1832" s="328">
        <f t="shared" si="500"/>
        <v>0</v>
      </c>
      <c r="S1832" s="328">
        <f t="shared" si="500"/>
        <v>415000</v>
      </c>
      <c r="T1832" s="328">
        <f t="shared" si="500"/>
        <v>-415000</v>
      </c>
      <c r="U1832" s="328">
        <f t="shared" si="500"/>
        <v>0</v>
      </c>
      <c r="V1832" s="328">
        <f t="shared" si="500"/>
        <v>0</v>
      </c>
      <c r="W1832" s="436">
        <f t="shared" si="500"/>
        <v>0</v>
      </c>
      <c r="X1832" s="314">
        <f t="shared" si="487"/>
        <v>-415000</v>
      </c>
    </row>
    <row r="1833" spans="2:24" ht="18.75">
      <c r="B1833" s="175"/>
      <c r="C1833" s="176">
        <v>5201</v>
      </c>
      <c r="D1833" s="177" t="s">
        <v>272</v>
      </c>
      <c r="E1833" s="818"/>
      <c r="F1833" s="477">
        <v>8000</v>
      </c>
      <c r="G1833" s="437"/>
      <c r="H1833" s="437">
        <v>5000</v>
      </c>
      <c r="I1833" s="480">
        <f t="shared" ref="I1833:I1839" si="501">F1833+G1833+H1833</f>
        <v>13000</v>
      </c>
      <c r="J1833" s="244">
        <f t="shared" si="486"/>
        <v>1</v>
      </c>
      <c r="K1833" s="245"/>
      <c r="L1833" s="438"/>
      <c r="M1833" s="439"/>
      <c r="N1833" s="331">
        <f t="shared" ref="N1833:N1839" si="502">I1833</f>
        <v>13000</v>
      </c>
      <c r="O1833" s="427">
        <f t="shared" ref="O1833:O1839" si="503">L1833+M1833-N1833</f>
        <v>-13000</v>
      </c>
      <c r="P1833" s="245"/>
      <c r="Q1833" s="438"/>
      <c r="R1833" s="439"/>
      <c r="S1833" s="432">
        <f t="shared" ref="S1833:S1839" si="504">+IF(+(L1833+M1833)&gt;=I1833,+M1833,+(+I1833-L1833))</f>
        <v>13000</v>
      </c>
      <c r="T1833" s="316">
        <f t="shared" ref="T1833:T1839" si="505">Q1833+R1833-S1833</f>
        <v>-13000</v>
      </c>
      <c r="U1833" s="439"/>
      <c r="V1833" s="439"/>
      <c r="W1833" s="254"/>
      <c r="X1833" s="314">
        <f t="shared" si="487"/>
        <v>-13000</v>
      </c>
    </row>
    <row r="1834" spans="2:24" ht="18.75">
      <c r="B1834" s="175"/>
      <c r="C1834" s="178">
        <v>5202</v>
      </c>
      <c r="D1834" s="179" t="s">
        <v>273</v>
      </c>
      <c r="E1834" s="818"/>
      <c r="F1834" s="477"/>
      <c r="G1834" s="437"/>
      <c r="H1834" s="437">
        <v>400000</v>
      </c>
      <c r="I1834" s="480">
        <f t="shared" si="501"/>
        <v>400000</v>
      </c>
      <c r="J1834" s="244">
        <f t="shared" si="486"/>
        <v>1</v>
      </c>
      <c r="K1834" s="245"/>
      <c r="L1834" s="438"/>
      <c r="M1834" s="439"/>
      <c r="N1834" s="331">
        <f t="shared" si="502"/>
        <v>400000</v>
      </c>
      <c r="O1834" s="427">
        <f t="shared" si="503"/>
        <v>-400000</v>
      </c>
      <c r="P1834" s="245"/>
      <c r="Q1834" s="438"/>
      <c r="R1834" s="439"/>
      <c r="S1834" s="432">
        <f t="shared" si="504"/>
        <v>400000</v>
      </c>
      <c r="T1834" s="316">
        <f t="shared" si="505"/>
        <v>-400000</v>
      </c>
      <c r="U1834" s="439"/>
      <c r="V1834" s="439"/>
      <c r="W1834" s="254"/>
      <c r="X1834" s="314">
        <f t="shared" si="487"/>
        <v>-400000</v>
      </c>
    </row>
    <row r="1835" spans="2:24" ht="18.75">
      <c r="B1835" s="175"/>
      <c r="C1835" s="178">
        <v>5203</v>
      </c>
      <c r="D1835" s="179" t="s">
        <v>956</v>
      </c>
      <c r="E1835" s="818"/>
      <c r="F1835" s="477">
        <v>2000</v>
      </c>
      <c r="G1835" s="437"/>
      <c r="H1835" s="437"/>
      <c r="I1835" s="480">
        <f t="shared" si="501"/>
        <v>2000</v>
      </c>
      <c r="J1835" s="244">
        <f t="shared" si="486"/>
        <v>1</v>
      </c>
      <c r="K1835" s="245"/>
      <c r="L1835" s="438"/>
      <c r="M1835" s="439"/>
      <c r="N1835" s="331">
        <f t="shared" si="502"/>
        <v>2000</v>
      </c>
      <c r="O1835" s="427">
        <f t="shared" si="503"/>
        <v>-2000</v>
      </c>
      <c r="P1835" s="245"/>
      <c r="Q1835" s="438"/>
      <c r="R1835" s="439"/>
      <c r="S1835" s="432">
        <f t="shared" si="504"/>
        <v>2000</v>
      </c>
      <c r="T1835" s="316">
        <f t="shared" si="505"/>
        <v>-2000</v>
      </c>
      <c r="U1835" s="439"/>
      <c r="V1835" s="439"/>
      <c r="W1835" s="254"/>
      <c r="X1835" s="314">
        <f t="shared" si="487"/>
        <v>-2000</v>
      </c>
    </row>
    <row r="1836" spans="2:24" ht="18.75">
      <c r="B1836" s="175"/>
      <c r="C1836" s="178">
        <v>5204</v>
      </c>
      <c r="D1836" s="179" t="s">
        <v>957</v>
      </c>
      <c r="E1836" s="818"/>
      <c r="F1836" s="477"/>
      <c r="G1836" s="437"/>
      <c r="H1836" s="437"/>
      <c r="I1836" s="480">
        <f t="shared" si="501"/>
        <v>0</v>
      </c>
      <c r="J1836" s="244" t="str">
        <f t="shared" si="486"/>
        <v/>
      </c>
      <c r="K1836" s="245"/>
      <c r="L1836" s="438"/>
      <c r="M1836" s="439"/>
      <c r="N1836" s="331">
        <f t="shared" si="502"/>
        <v>0</v>
      </c>
      <c r="O1836" s="427">
        <f t="shared" si="503"/>
        <v>0</v>
      </c>
      <c r="P1836" s="245"/>
      <c r="Q1836" s="438"/>
      <c r="R1836" s="439"/>
      <c r="S1836" s="432">
        <f t="shared" si="504"/>
        <v>0</v>
      </c>
      <c r="T1836" s="316">
        <f t="shared" si="505"/>
        <v>0</v>
      </c>
      <c r="U1836" s="439"/>
      <c r="V1836" s="439"/>
      <c r="W1836" s="254"/>
      <c r="X1836" s="314">
        <f t="shared" si="487"/>
        <v>0</v>
      </c>
    </row>
    <row r="1837" spans="2:24" ht="18.75">
      <c r="B1837" s="175"/>
      <c r="C1837" s="178">
        <v>5205</v>
      </c>
      <c r="D1837" s="179" t="s">
        <v>958</v>
      </c>
      <c r="E1837" s="818"/>
      <c r="F1837" s="477"/>
      <c r="G1837" s="437"/>
      <c r="H1837" s="437"/>
      <c r="I1837" s="480">
        <f t="shared" si="501"/>
        <v>0</v>
      </c>
      <c r="J1837" s="244" t="str">
        <f t="shared" si="486"/>
        <v/>
      </c>
      <c r="K1837" s="245"/>
      <c r="L1837" s="438"/>
      <c r="M1837" s="439"/>
      <c r="N1837" s="331">
        <f t="shared" si="502"/>
        <v>0</v>
      </c>
      <c r="O1837" s="427">
        <f t="shared" si="503"/>
        <v>0</v>
      </c>
      <c r="P1837" s="245"/>
      <c r="Q1837" s="438"/>
      <c r="R1837" s="439"/>
      <c r="S1837" s="432">
        <f t="shared" si="504"/>
        <v>0</v>
      </c>
      <c r="T1837" s="316">
        <f t="shared" si="505"/>
        <v>0</v>
      </c>
      <c r="U1837" s="439"/>
      <c r="V1837" s="439"/>
      <c r="W1837" s="254"/>
      <c r="X1837" s="314">
        <f t="shared" si="487"/>
        <v>0</v>
      </c>
    </row>
    <row r="1838" spans="2:24" ht="18.75">
      <c r="B1838" s="175"/>
      <c r="C1838" s="178">
        <v>5206</v>
      </c>
      <c r="D1838" s="179" t="s">
        <v>959</v>
      </c>
      <c r="E1838" s="818"/>
      <c r="F1838" s="477"/>
      <c r="G1838" s="437"/>
      <c r="H1838" s="437"/>
      <c r="I1838" s="480">
        <f t="shared" si="501"/>
        <v>0</v>
      </c>
      <c r="J1838" s="244" t="str">
        <f t="shared" ref="J1838:J1858" si="506">(IF($E1838&lt;&gt;0,$J$2,IF($I1838&lt;&gt;0,$J$2,"")))</f>
        <v/>
      </c>
      <c r="K1838" s="245"/>
      <c r="L1838" s="438"/>
      <c r="M1838" s="439"/>
      <c r="N1838" s="331">
        <f t="shared" si="502"/>
        <v>0</v>
      </c>
      <c r="O1838" s="427">
        <f t="shared" si="503"/>
        <v>0</v>
      </c>
      <c r="P1838" s="245"/>
      <c r="Q1838" s="438"/>
      <c r="R1838" s="439"/>
      <c r="S1838" s="432">
        <f t="shared" si="504"/>
        <v>0</v>
      </c>
      <c r="T1838" s="316">
        <f t="shared" si="505"/>
        <v>0</v>
      </c>
      <c r="U1838" s="439"/>
      <c r="V1838" s="439"/>
      <c r="W1838" s="254"/>
      <c r="X1838" s="314">
        <f t="shared" ref="X1838:X1869" si="507">T1838-U1838-V1838-W1838</f>
        <v>0</v>
      </c>
    </row>
    <row r="1839" spans="2:24" ht="18.75">
      <c r="B1839" s="175"/>
      <c r="C1839" s="180">
        <v>5219</v>
      </c>
      <c r="D1839" s="181" t="s">
        <v>960</v>
      </c>
      <c r="E1839" s="818"/>
      <c r="F1839" s="477"/>
      <c r="G1839" s="437"/>
      <c r="H1839" s="437"/>
      <c r="I1839" s="480">
        <f t="shared" si="501"/>
        <v>0</v>
      </c>
      <c r="J1839" s="244" t="str">
        <f t="shared" si="506"/>
        <v/>
      </c>
      <c r="K1839" s="245"/>
      <c r="L1839" s="438"/>
      <c r="M1839" s="439"/>
      <c r="N1839" s="331">
        <f t="shared" si="502"/>
        <v>0</v>
      </c>
      <c r="O1839" s="427">
        <f t="shared" si="503"/>
        <v>0</v>
      </c>
      <c r="P1839" s="245"/>
      <c r="Q1839" s="438"/>
      <c r="R1839" s="439"/>
      <c r="S1839" s="432">
        <f t="shared" si="504"/>
        <v>0</v>
      </c>
      <c r="T1839" s="316">
        <f t="shared" si="505"/>
        <v>0</v>
      </c>
      <c r="U1839" s="439"/>
      <c r="V1839" s="439"/>
      <c r="W1839" s="254"/>
      <c r="X1839" s="314">
        <f t="shared" si="507"/>
        <v>0</v>
      </c>
    </row>
    <row r="1840" spans="2:24" ht="18.75">
      <c r="B1840" s="806">
        <v>5300</v>
      </c>
      <c r="C1840" s="981" t="s">
        <v>961</v>
      </c>
      <c r="D1840" s="981"/>
      <c r="E1840" s="807"/>
      <c r="F1840" s="810">
        <f>SUM(F1841:F1842)</f>
        <v>0</v>
      </c>
      <c r="G1840" s="811">
        <f>SUM(G1841:G1842)</f>
        <v>50000</v>
      </c>
      <c r="H1840" s="811">
        <f>SUM(H1841:H1842)</f>
        <v>25000</v>
      </c>
      <c r="I1840" s="811">
        <f>SUM(I1841:I1842)</f>
        <v>75000</v>
      </c>
      <c r="J1840" s="244">
        <f t="shared" si="506"/>
        <v>1</v>
      </c>
      <c r="K1840" s="245"/>
      <c r="L1840" s="327">
        <f>SUM(L1841:L1842)</f>
        <v>0</v>
      </c>
      <c r="M1840" s="328">
        <f>SUM(M1841:M1842)</f>
        <v>0</v>
      </c>
      <c r="N1840" s="435">
        <f>SUM(N1841:N1842)</f>
        <v>75000</v>
      </c>
      <c r="O1840" s="436">
        <f>SUM(O1841:O1842)</f>
        <v>-75000</v>
      </c>
      <c r="P1840" s="245"/>
      <c r="Q1840" s="327">
        <f t="shared" ref="Q1840:W1840" si="508">SUM(Q1841:Q1842)</f>
        <v>0</v>
      </c>
      <c r="R1840" s="328">
        <f t="shared" si="508"/>
        <v>0</v>
      </c>
      <c r="S1840" s="328">
        <f t="shared" si="508"/>
        <v>75000</v>
      </c>
      <c r="T1840" s="328">
        <f t="shared" si="508"/>
        <v>-75000</v>
      </c>
      <c r="U1840" s="328">
        <f t="shared" si="508"/>
        <v>0</v>
      </c>
      <c r="V1840" s="328">
        <f t="shared" si="508"/>
        <v>0</v>
      </c>
      <c r="W1840" s="436">
        <f t="shared" si="508"/>
        <v>0</v>
      </c>
      <c r="X1840" s="314">
        <f t="shared" si="507"/>
        <v>-75000</v>
      </c>
    </row>
    <row r="1841" spans="2:24" ht="18.75">
      <c r="B1841" s="175"/>
      <c r="C1841" s="176">
        <v>5301</v>
      </c>
      <c r="D1841" s="177" t="s">
        <v>1480</v>
      </c>
      <c r="E1841" s="818"/>
      <c r="F1841" s="477"/>
      <c r="G1841" s="437"/>
      <c r="H1841" s="437"/>
      <c r="I1841" s="480">
        <f>F1841+G1841+H1841</f>
        <v>0</v>
      </c>
      <c r="J1841" s="244" t="str">
        <f t="shared" si="506"/>
        <v/>
      </c>
      <c r="K1841" s="245"/>
      <c r="L1841" s="438"/>
      <c r="M1841" s="439"/>
      <c r="N1841" s="331">
        <f>I1841</f>
        <v>0</v>
      </c>
      <c r="O1841" s="427">
        <f>L1841+M1841-N1841</f>
        <v>0</v>
      </c>
      <c r="P1841" s="245"/>
      <c r="Q1841" s="438"/>
      <c r="R1841" s="439"/>
      <c r="S1841" s="432">
        <f>+IF(+(L1841+M1841)&gt;=I1841,+M1841,+(+I1841-L1841))</f>
        <v>0</v>
      </c>
      <c r="T1841" s="316">
        <f>Q1841+R1841-S1841</f>
        <v>0</v>
      </c>
      <c r="U1841" s="439"/>
      <c r="V1841" s="439"/>
      <c r="W1841" s="254"/>
      <c r="X1841" s="314">
        <f t="shared" si="507"/>
        <v>0</v>
      </c>
    </row>
    <row r="1842" spans="2:24" ht="18.75">
      <c r="B1842" s="175"/>
      <c r="C1842" s="180">
        <v>5309</v>
      </c>
      <c r="D1842" s="181" t="s">
        <v>962</v>
      </c>
      <c r="E1842" s="818"/>
      <c r="F1842" s="477"/>
      <c r="G1842" s="437">
        <v>50000</v>
      </c>
      <c r="H1842" s="437">
        <v>25000</v>
      </c>
      <c r="I1842" s="480">
        <f>F1842+G1842+H1842</f>
        <v>75000</v>
      </c>
      <c r="J1842" s="244">
        <f t="shared" si="506"/>
        <v>1</v>
      </c>
      <c r="K1842" s="245"/>
      <c r="L1842" s="438"/>
      <c r="M1842" s="439"/>
      <c r="N1842" s="331">
        <f>I1842</f>
        <v>75000</v>
      </c>
      <c r="O1842" s="427">
        <f>L1842+M1842-N1842</f>
        <v>-75000</v>
      </c>
      <c r="P1842" s="245"/>
      <c r="Q1842" s="438"/>
      <c r="R1842" s="439"/>
      <c r="S1842" s="432">
        <f>+IF(+(L1842+M1842)&gt;=I1842,+M1842,+(+I1842-L1842))</f>
        <v>75000</v>
      </c>
      <c r="T1842" s="316">
        <f>Q1842+R1842-S1842</f>
        <v>-75000</v>
      </c>
      <c r="U1842" s="439"/>
      <c r="V1842" s="439"/>
      <c r="W1842" s="254"/>
      <c r="X1842" s="314">
        <f t="shared" si="507"/>
        <v>-75000</v>
      </c>
    </row>
    <row r="1843" spans="2:24" ht="18.75">
      <c r="B1843" s="806">
        <v>5400</v>
      </c>
      <c r="C1843" s="962" t="s">
        <v>1049</v>
      </c>
      <c r="D1843" s="962"/>
      <c r="E1843" s="807"/>
      <c r="F1843" s="808"/>
      <c r="G1843" s="809"/>
      <c r="H1843" s="809"/>
      <c r="I1843" s="805">
        <f>F1843+G1843+H1843</f>
        <v>0</v>
      </c>
      <c r="J1843" s="244" t="str">
        <f t="shared" si="506"/>
        <v/>
      </c>
      <c r="K1843" s="245"/>
      <c r="L1843" s="433"/>
      <c r="M1843" s="434"/>
      <c r="N1843" s="328">
        <f>I1843</f>
        <v>0</v>
      </c>
      <c r="O1843" s="427">
        <f>L1843+M1843-N1843</f>
        <v>0</v>
      </c>
      <c r="P1843" s="245"/>
      <c r="Q1843" s="433"/>
      <c r="R1843" s="434"/>
      <c r="S1843" s="432">
        <f>+IF(+(L1843+M1843)&gt;=I1843,+M1843,+(+I1843-L1843))</f>
        <v>0</v>
      </c>
      <c r="T1843" s="316">
        <f>Q1843+R1843-S1843</f>
        <v>0</v>
      </c>
      <c r="U1843" s="434"/>
      <c r="V1843" s="434"/>
      <c r="W1843" s="254"/>
      <c r="X1843" s="314">
        <f t="shared" si="507"/>
        <v>0</v>
      </c>
    </row>
    <row r="1844" spans="2:24" ht="18.75">
      <c r="B1844" s="799">
        <v>5500</v>
      </c>
      <c r="C1844" s="965" t="s">
        <v>1050</v>
      </c>
      <c r="D1844" s="965"/>
      <c r="E1844" s="800"/>
      <c r="F1844" s="801">
        <f>SUM(F1845:F1848)</f>
        <v>0</v>
      </c>
      <c r="G1844" s="802">
        <f>SUM(G1845:G1848)</f>
        <v>0</v>
      </c>
      <c r="H1844" s="802">
        <f>SUM(H1845:H1848)</f>
        <v>0</v>
      </c>
      <c r="I1844" s="802">
        <f>SUM(I1845:I1848)</f>
        <v>0</v>
      </c>
      <c r="J1844" s="244" t="str">
        <f t="shared" si="506"/>
        <v/>
      </c>
      <c r="K1844" s="245"/>
      <c r="L1844" s="317">
        <f>SUM(L1845:L1848)</f>
        <v>0</v>
      </c>
      <c r="M1844" s="318">
        <f>SUM(M1845:M1848)</f>
        <v>0</v>
      </c>
      <c r="N1844" s="428">
        <f>SUM(N1845:N1848)</f>
        <v>0</v>
      </c>
      <c r="O1844" s="429">
        <f>SUM(O1845:O1848)</f>
        <v>0</v>
      </c>
      <c r="P1844" s="245"/>
      <c r="Q1844" s="317">
        <f t="shared" ref="Q1844:W1844" si="509">SUM(Q1845:Q1848)</f>
        <v>0</v>
      </c>
      <c r="R1844" s="318">
        <f t="shared" si="509"/>
        <v>0</v>
      </c>
      <c r="S1844" s="318">
        <f t="shared" si="509"/>
        <v>0</v>
      </c>
      <c r="T1844" s="318">
        <f t="shared" si="509"/>
        <v>0</v>
      </c>
      <c r="U1844" s="318">
        <f t="shared" si="509"/>
        <v>0</v>
      </c>
      <c r="V1844" s="318">
        <f t="shared" si="509"/>
        <v>0</v>
      </c>
      <c r="W1844" s="429">
        <f t="shared" si="509"/>
        <v>0</v>
      </c>
      <c r="X1844" s="314">
        <f t="shared" si="507"/>
        <v>0</v>
      </c>
    </row>
    <row r="1845" spans="2:24" ht="18.75">
      <c r="B1845" s="173"/>
      <c r="C1845" s="144">
        <v>5501</v>
      </c>
      <c r="D1845" s="163" t="s">
        <v>1051</v>
      </c>
      <c r="E1845" s="817"/>
      <c r="F1845" s="452"/>
      <c r="G1845" s="246"/>
      <c r="H1845" s="246"/>
      <c r="I1845" s="480">
        <f>F1845+G1845+H1845</f>
        <v>0</v>
      </c>
      <c r="J1845" s="244" t="str">
        <f t="shared" si="506"/>
        <v/>
      </c>
      <c r="K1845" s="245"/>
      <c r="L1845" s="426"/>
      <c r="M1845" s="253"/>
      <c r="N1845" s="316">
        <f>I1845</f>
        <v>0</v>
      </c>
      <c r="O1845" s="427">
        <f>L1845+M1845-N1845</f>
        <v>0</v>
      </c>
      <c r="P1845" s="245"/>
      <c r="Q1845" s="426"/>
      <c r="R1845" s="253"/>
      <c r="S1845" s="432">
        <f>+IF(+(L1845+M1845)&gt;=I1845,+M1845,+(+I1845-L1845))</f>
        <v>0</v>
      </c>
      <c r="T1845" s="316">
        <f>Q1845+R1845-S1845</f>
        <v>0</v>
      </c>
      <c r="U1845" s="253"/>
      <c r="V1845" s="253"/>
      <c r="W1845" s="254"/>
      <c r="X1845" s="314">
        <f t="shared" si="507"/>
        <v>0</v>
      </c>
    </row>
    <row r="1846" spans="2:24" ht="18.75">
      <c r="B1846" s="173"/>
      <c r="C1846" s="137">
        <v>5502</v>
      </c>
      <c r="D1846" s="145" t="s">
        <v>1052</v>
      </c>
      <c r="E1846" s="817"/>
      <c r="F1846" s="452"/>
      <c r="G1846" s="246"/>
      <c r="H1846" s="246"/>
      <c r="I1846" s="480">
        <f>F1846+G1846+H1846</f>
        <v>0</v>
      </c>
      <c r="J1846" s="244" t="str">
        <f t="shared" si="506"/>
        <v/>
      </c>
      <c r="K1846" s="245"/>
      <c r="L1846" s="426"/>
      <c r="M1846" s="253"/>
      <c r="N1846" s="316">
        <f>I1846</f>
        <v>0</v>
      </c>
      <c r="O1846" s="427">
        <f>L1846+M1846-N1846</f>
        <v>0</v>
      </c>
      <c r="P1846" s="245"/>
      <c r="Q1846" s="426"/>
      <c r="R1846" s="253"/>
      <c r="S1846" s="432">
        <f>+IF(+(L1846+M1846)&gt;=I1846,+M1846,+(+I1846-L1846))</f>
        <v>0</v>
      </c>
      <c r="T1846" s="316">
        <f>Q1846+R1846-S1846</f>
        <v>0</v>
      </c>
      <c r="U1846" s="253"/>
      <c r="V1846" s="253"/>
      <c r="W1846" s="254"/>
      <c r="X1846" s="314">
        <f t="shared" si="507"/>
        <v>0</v>
      </c>
    </row>
    <row r="1847" spans="2:24" ht="18.75">
      <c r="B1847" s="173"/>
      <c r="C1847" s="137">
        <v>5503</v>
      </c>
      <c r="D1847" s="139" t="s">
        <v>1053</v>
      </c>
      <c r="E1847" s="817"/>
      <c r="F1847" s="452"/>
      <c r="G1847" s="246"/>
      <c r="H1847" s="246"/>
      <c r="I1847" s="480">
        <f>F1847+G1847+H1847</f>
        <v>0</v>
      </c>
      <c r="J1847" s="244" t="str">
        <f t="shared" si="506"/>
        <v/>
      </c>
      <c r="K1847" s="245"/>
      <c r="L1847" s="426"/>
      <c r="M1847" s="253"/>
      <c r="N1847" s="316">
        <f>I1847</f>
        <v>0</v>
      </c>
      <c r="O1847" s="427">
        <f>L1847+M1847-N1847</f>
        <v>0</v>
      </c>
      <c r="P1847" s="245"/>
      <c r="Q1847" s="426"/>
      <c r="R1847" s="253"/>
      <c r="S1847" s="432">
        <f>+IF(+(L1847+M1847)&gt;=I1847,+M1847,+(+I1847-L1847))</f>
        <v>0</v>
      </c>
      <c r="T1847" s="316">
        <f>Q1847+R1847-S1847</f>
        <v>0</v>
      </c>
      <c r="U1847" s="253"/>
      <c r="V1847" s="253"/>
      <c r="W1847" s="254"/>
      <c r="X1847" s="314">
        <f t="shared" si="507"/>
        <v>0</v>
      </c>
    </row>
    <row r="1848" spans="2:24" ht="18.75">
      <c r="B1848" s="173"/>
      <c r="C1848" s="137">
        <v>5504</v>
      </c>
      <c r="D1848" s="145" t="s">
        <v>1054</v>
      </c>
      <c r="E1848" s="817"/>
      <c r="F1848" s="452"/>
      <c r="G1848" s="246"/>
      <c r="H1848" s="246"/>
      <c r="I1848" s="480">
        <f>F1848+G1848+H1848</f>
        <v>0</v>
      </c>
      <c r="J1848" s="244" t="str">
        <f t="shared" si="506"/>
        <v/>
      </c>
      <c r="K1848" s="245"/>
      <c r="L1848" s="426"/>
      <c r="M1848" s="253"/>
      <c r="N1848" s="316">
        <f>I1848</f>
        <v>0</v>
      </c>
      <c r="O1848" s="427">
        <f>L1848+M1848-N1848</f>
        <v>0</v>
      </c>
      <c r="P1848" s="245"/>
      <c r="Q1848" s="426"/>
      <c r="R1848" s="253"/>
      <c r="S1848" s="432">
        <f>+IF(+(L1848+M1848)&gt;=I1848,+M1848,+(+I1848-L1848))</f>
        <v>0</v>
      </c>
      <c r="T1848" s="316">
        <f>Q1848+R1848-S1848</f>
        <v>0</v>
      </c>
      <c r="U1848" s="253"/>
      <c r="V1848" s="253"/>
      <c r="W1848" s="254"/>
      <c r="X1848" s="314">
        <f t="shared" si="507"/>
        <v>0</v>
      </c>
    </row>
    <row r="1849" spans="2:24" ht="18.75">
      <c r="B1849" s="799">
        <v>5700</v>
      </c>
      <c r="C1849" s="963" t="s">
        <v>1055</v>
      </c>
      <c r="D1849" s="964"/>
      <c r="E1849" s="807"/>
      <c r="F1849" s="810">
        <f>SUM(F1850:F1852)</f>
        <v>0</v>
      </c>
      <c r="G1849" s="811">
        <f>SUM(G1850:G1852)</f>
        <v>0</v>
      </c>
      <c r="H1849" s="811">
        <f>SUM(H1850:H1852)</f>
        <v>0</v>
      </c>
      <c r="I1849" s="811">
        <f>SUM(I1850:I1852)</f>
        <v>0</v>
      </c>
      <c r="J1849" s="244" t="str">
        <f t="shared" si="506"/>
        <v/>
      </c>
      <c r="K1849" s="245"/>
      <c r="L1849" s="327">
        <f>SUM(L1850:L1852)</f>
        <v>0</v>
      </c>
      <c r="M1849" s="328">
        <f>SUM(M1850:M1852)</f>
        <v>0</v>
      </c>
      <c r="N1849" s="435">
        <f>SUM(N1850:N1851)</f>
        <v>0</v>
      </c>
      <c r="O1849" s="436">
        <f>SUM(O1850:O1852)</f>
        <v>0</v>
      </c>
      <c r="P1849" s="245"/>
      <c r="Q1849" s="327">
        <f>SUM(Q1850:Q1852)</f>
        <v>0</v>
      </c>
      <c r="R1849" s="328">
        <f>SUM(R1850:R1852)</f>
        <v>0</v>
      </c>
      <c r="S1849" s="328">
        <f>SUM(S1850:S1852)</f>
        <v>0</v>
      </c>
      <c r="T1849" s="328">
        <f>SUM(T1850:T1852)</f>
        <v>0</v>
      </c>
      <c r="U1849" s="328">
        <f>SUM(U1850:U1852)</f>
        <v>0</v>
      </c>
      <c r="V1849" s="328">
        <f>SUM(V1850:V1851)</f>
        <v>0</v>
      </c>
      <c r="W1849" s="436">
        <f>SUM(W1850:W1852)</f>
        <v>0</v>
      </c>
      <c r="X1849" s="314">
        <f t="shared" si="507"/>
        <v>0</v>
      </c>
    </row>
    <row r="1850" spans="2:24" ht="18.75">
      <c r="B1850" s="175"/>
      <c r="C1850" s="176">
        <v>5701</v>
      </c>
      <c r="D1850" s="177" t="s">
        <v>1056</v>
      </c>
      <c r="E1850" s="818"/>
      <c r="F1850" s="477"/>
      <c r="G1850" s="437"/>
      <c r="H1850" s="437"/>
      <c r="I1850" s="480">
        <f>F1850+G1850+H1850</f>
        <v>0</v>
      </c>
      <c r="J1850" s="244" t="str">
        <f t="shared" si="506"/>
        <v/>
      </c>
      <c r="K1850" s="245"/>
      <c r="L1850" s="438"/>
      <c r="M1850" s="439"/>
      <c r="N1850" s="331">
        <f>I1850</f>
        <v>0</v>
      </c>
      <c r="O1850" s="427">
        <f>L1850+M1850-N1850</f>
        <v>0</v>
      </c>
      <c r="P1850" s="245"/>
      <c r="Q1850" s="438"/>
      <c r="R1850" s="439"/>
      <c r="S1850" s="432">
        <f>+IF(+(L1850+M1850)&gt;=I1850,+M1850,+(+I1850-L1850))</f>
        <v>0</v>
      </c>
      <c r="T1850" s="316">
        <f>Q1850+R1850-S1850</f>
        <v>0</v>
      </c>
      <c r="U1850" s="439"/>
      <c r="V1850" s="439"/>
      <c r="W1850" s="254"/>
      <c r="X1850" s="314">
        <f t="shared" si="507"/>
        <v>0</v>
      </c>
    </row>
    <row r="1851" spans="2:24" ht="18.75">
      <c r="B1851" s="175"/>
      <c r="C1851" s="180">
        <v>5702</v>
      </c>
      <c r="D1851" s="181" t="s">
        <v>1057</v>
      </c>
      <c r="E1851" s="818"/>
      <c r="F1851" s="477"/>
      <c r="G1851" s="437"/>
      <c r="H1851" s="437"/>
      <c r="I1851" s="480">
        <f>F1851+G1851+H1851</f>
        <v>0</v>
      </c>
      <c r="J1851" s="244" t="str">
        <f t="shared" si="506"/>
        <v/>
      </c>
      <c r="K1851" s="245"/>
      <c r="L1851" s="438"/>
      <c r="M1851" s="439"/>
      <c r="N1851" s="331">
        <f>I1851</f>
        <v>0</v>
      </c>
      <c r="O1851" s="427">
        <f>L1851+M1851-N1851</f>
        <v>0</v>
      </c>
      <c r="P1851" s="245"/>
      <c r="Q1851" s="438"/>
      <c r="R1851" s="439"/>
      <c r="S1851" s="432">
        <f>+IF(+(L1851+M1851)&gt;=I1851,+M1851,+(+I1851-L1851))</f>
        <v>0</v>
      </c>
      <c r="T1851" s="316">
        <f>Q1851+R1851-S1851</f>
        <v>0</v>
      </c>
      <c r="U1851" s="439"/>
      <c r="V1851" s="439"/>
      <c r="W1851" s="254"/>
      <c r="X1851" s="314">
        <f t="shared" si="507"/>
        <v>0</v>
      </c>
    </row>
    <row r="1852" spans="2:24" ht="18.75">
      <c r="B1852" s="136"/>
      <c r="C1852" s="182">
        <v>4071</v>
      </c>
      <c r="D1852" s="467" t="s">
        <v>1058</v>
      </c>
      <c r="E1852" s="817"/>
      <c r="F1852" s="458"/>
      <c r="G1852" s="275"/>
      <c r="H1852" s="275"/>
      <c r="I1852" s="480">
        <f>F1852+G1852+H1852</f>
        <v>0</v>
      </c>
      <c r="J1852" s="244" t="str">
        <f t="shared" si="506"/>
        <v/>
      </c>
      <c r="K1852" s="245"/>
      <c r="L1852" s="826"/>
      <c r="M1852" s="779"/>
      <c r="N1852" s="779"/>
      <c r="O1852" s="827"/>
      <c r="P1852" s="245"/>
      <c r="Q1852" s="775"/>
      <c r="R1852" s="779"/>
      <c r="S1852" s="779"/>
      <c r="T1852" s="779"/>
      <c r="U1852" s="779"/>
      <c r="V1852" s="779"/>
      <c r="W1852" s="824"/>
      <c r="X1852" s="314">
        <f t="shared" si="507"/>
        <v>0</v>
      </c>
    </row>
    <row r="1853" spans="2:24">
      <c r="B1853" s="173"/>
      <c r="C1853" s="183"/>
      <c r="D1853" s="335"/>
      <c r="E1853" s="819"/>
      <c r="F1853" s="249"/>
      <c r="G1853" s="249"/>
      <c r="H1853" s="249"/>
      <c r="I1853" s="250"/>
      <c r="J1853" s="244" t="str">
        <f t="shared" si="506"/>
        <v/>
      </c>
      <c r="K1853" s="245"/>
      <c r="L1853" s="440"/>
      <c r="M1853" s="441"/>
      <c r="N1853" s="324"/>
      <c r="O1853" s="325"/>
      <c r="P1853" s="245"/>
      <c r="Q1853" s="440"/>
      <c r="R1853" s="441"/>
      <c r="S1853" s="324"/>
      <c r="T1853" s="324"/>
      <c r="U1853" s="441"/>
      <c r="V1853" s="324"/>
      <c r="W1853" s="325"/>
      <c r="X1853" s="325"/>
    </row>
    <row r="1854" spans="2:24" ht="18.75">
      <c r="B1854" s="812">
        <v>98</v>
      </c>
      <c r="C1854" s="976" t="s">
        <v>1059</v>
      </c>
      <c r="D1854" s="955"/>
      <c r="E1854" s="800"/>
      <c r="F1854" s="803"/>
      <c r="G1854" s="804"/>
      <c r="H1854" s="804"/>
      <c r="I1854" s="805">
        <f>F1854+G1854+H1854</f>
        <v>0</v>
      </c>
      <c r="J1854" s="244" t="str">
        <f t="shared" si="506"/>
        <v/>
      </c>
      <c r="K1854" s="245"/>
      <c r="L1854" s="431"/>
      <c r="M1854" s="255"/>
      <c r="N1854" s="318">
        <f>I1854</f>
        <v>0</v>
      </c>
      <c r="O1854" s="427">
        <f>L1854+M1854-N1854</f>
        <v>0</v>
      </c>
      <c r="P1854" s="245"/>
      <c r="Q1854" s="431"/>
      <c r="R1854" s="255"/>
      <c r="S1854" s="432">
        <f>+IF(+(L1854+M1854)&gt;=I1854,+M1854,+(+I1854-L1854))</f>
        <v>0</v>
      </c>
      <c r="T1854" s="316">
        <f>Q1854+R1854-S1854</f>
        <v>0</v>
      </c>
      <c r="U1854" s="255"/>
      <c r="V1854" s="255"/>
      <c r="W1854" s="254"/>
      <c r="X1854" s="314">
        <f>T1854-U1854-V1854-W1854</f>
        <v>0</v>
      </c>
    </row>
    <row r="1855" spans="2:24">
      <c r="B1855" s="184"/>
      <c r="C1855" s="336" t="s">
        <v>1060</v>
      </c>
      <c r="D1855" s="337"/>
      <c r="E1855" s="398"/>
      <c r="F1855" s="398"/>
      <c r="G1855" s="398"/>
      <c r="H1855" s="398"/>
      <c r="I1855" s="338"/>
      <c r="J1855" s="244" t="str">
        <f t="shared" si="506"/>
        <v/>
      </c>
      <c r="K1855" s="245"/>
      <c r="L1855" s="339"/>
      <c r="M1855" s="340"/>
      <c r="N1855" s="340"/>
      <c r="O1855" s="341"/>
      <c r="P1855" s="245"/>
      <c r="Q1855" s="339"/>
      <c r="R1855" s="340"/>
      <c r="S1855" s="340"/>
      <c r="T1855" s="340"/>
      <c r="U1855" s="340"/>
      <c r="V1855" s="340"/>
      <c r="W1855" s="341"/>
      <c r="X1855" s="341"/>
    </row>
    <row r="1856" spans="2:24">
      <c r="B1856" s="184"/>
      <c r="C1856" s="342" t="s">
        <v>1061</v>
      </c>
      <c r="D1856" s="335"/>
      <c r="E1856" s="386"/>
      <c r="F1856" s="386"/>
      <c r="G1856" s="386"/>
      <c r="H1856" s="386"/>
      <c r="I1856" s="308"/>
      <c r="J1856" s="244" t="str">
        <f t="shared" si="506"/>
        <v/>
      </c>
      <c r="K1856" s="245"/>
      <c r="L1856" s="343"/>
      <c r="M1856" s="344"/>
      <c r="N1856" s="344"/>
      <c r="O1856" s="345"/>
      <c r="P1856" s="245"/>
      <c r="Q1856" s="343"/>
      <c r="R1856" s="344"/>
      <c r="S1856" s="344"/>
      <c r="T1856" s="344"/>
      <c r="U1856" s="344"/>
      <c r="V1856" s="344"/>
      <c r="W1856" s="345"/>
      <c r="X1856" s="345"/>
    </row>
    <row r="1857" spans="2:24">
      <c r="B1857" s="185"/>
      <c r="C1857" s="346" t="s">
        <v>1743</v>
      </c>
      <c r="D1857" s="347"/>
      <c r="E1857" s="399"/>
      <c r="F1857" s="399"/>
      <c r="G1857" s="399"/>
      <c r="H1857" s="399"/>
      <c r="I1857" s="310"/>
      <c r="J1857" s="244" t="str">
        <f t="shared" si="506"/>
        <v/>
      </c>
      <c r="K1857" s="245"/>
      <c r="L1857" s="348"/>
      <c r="M1857" s="349"/>
      <c r="N1857" s="349"/>
      <c r="O1857" s="350"/>
      <c r="P1857" s="245"/>
      <c r="Q1857" s="348"/>
      <c r="R1857" s="349"/>
      <c r="S1857" s="349"/>
      <c r="T1857" s="349"/>
      <c r="U1857" s="349"/>
      <c r="V1857" s="349"/>
      <c r="W1857" s="350"/>
      <c r="X1857" s="350"/>
    </row>
    <row r="1858" spans="2:24" ht="18.75">
      <c r="B1858" s="719"/>
      <c r="C1858" s="720" t="s">
        <v>1281</v>
      </c>
      <c r="D1858" s="721" t="s">
        <v>1062</v>
      </c>
      <c r="E1858" s="813"/>
      <c r="F1858" s="813">
        <f>SUM(F1742,F1745,F1751,F1759,F1760,F1778,F1782,F1788,F1791,F1792,F1793,F1794,F1795,F1804,F1811,F1812,F1813,F1814,F1821,F1825,F1826,F1827,F1828,F1831,F1832,F1840,F1843,F1844,F1849)+F1854</f>
        <v>4608788</v>
      </c>
      <c r="G1858" s="813">
        <f>SUM(G1742,G1745,G1751,G1759,G1760,G1778,G1782,G1788,G1791,G1792,G1793,G1794,G1795,G1804,G1811,G1812,G1813,G1814,G1821,G1825,G1826,G1827,G1828,G1831,G1832,G1840,G1843,G1844,G1849)+G1854</f>
        <v>50000</v>
      </c>
      <c r="H1858" s="813">
        <f>SUM(H1742,H1745,H1751,H1759,H1760,H1778,H1782,H1788,H1791,H1792,H1793,H1794,H1795,H1804,H1811,H1812,H1813,H1814,H1821,H1825,H1826,H1827,H1828,H1831,H1832,H1840,H1843,H1844,H1849)+H1854</f>
        <v>1238279</v>
      </c>
      <c r="I1858" s="813">
        <f>SUM(I1742,I1745,I1751,I1759,I1760,I1778,I1782,I1788,I1791,I1792,I1793,I1794,I1795,I1804,I1811,I1812,I1813,I1814,I1821,I1825,I1826,I1827,I1828,I1831,I1832,I1840,I1843,I1844,I1849)+I1854</f>
        <v>5897067</v>
      </c>
      <c r="J1858" s="244">
        <f t="shared" si="506"/>
        <v>1</v>
      </c>
      <c r="K1858" s="442" t="str">
        <f>LEFT(C1739,1)</f>
        <v>3</v>
      </c>
      <c r="L1858" s="277">
        <f>SUM(L1742,L1745,L1751,L1759,L1760,L1778,L1782,L1788,L1791,L1792,L1793,L1794,L1795,L1804,L1811,L1812,L1813,L1814,L1821,L1825,L1826,L1827,L1828,L1831,L1832,L1840,L1843,L1844,L1849)+L1854</f>
        <v>0</v>
      </c>
      <c r="M1858" s="277">
        <f>SUM(M1742,M1745,M1751,M1759,M1760,M1778,M1782,M1788,M1791,M1792,M1793,M1794,M1795,M1804,M1811,M1812,M1813,M1814,M1821,M1825,M1826,M1827,M1828,M1831,M1832,M1840,M1843,M1844,M1849)+M1854</f>
        <v>0</v>
      </c>
      <c r="N1858" s="277">
        <f>SUM(N1742,N1745,N1751,N1759,N1760,N1778,N1782,N1788,N1791,N1792,N1793,N1794,N1795,N1804,N1811,N1812,N1813,N1814,N1821,N1825,N1826,N1827,N1828,N1831,N1832,N1840,N1843,N1844,N1849)+N1854</f>
        <v>5897067</v>
      </c>
      <c r="O1858" s="277">
        <f>SUM(O1742,O1745,O1751,O1759,O1760,O1778,O1782,O1788,O1791,O1792,O1793,O1794,O1795,O1804,O1811,O1812,O1813,O1814,O1821,O1825,O1826,O1827,O1828,O1831,O1832,O1840,O1843,O1844,O1849)+O1854</f>
        <v>-5897067</v>
      </c>
      <c r="P1858" s="223"/>
      <c r="Q1858" s="277">
        <f t="shared" ref="Q1858:W1858" si="510">SUM(Q1742,Q1745,Q1751,Q1759,Q1760,Q1778,Q1782,Q1788,Q1791,Q1792,Q1793,Q1794,Q1795,Q1804,Q1811,Q1812,Q1813,Q1814,Q1821,Q1825,Q1826,Q1827,Q1828,Q1831,Q1832,Q1840,Q1843,Q1844,Q1849)+Q1854</f>
        <v>0</v>
      </c>
      <c r="R1858" s="277">
        <f t="shared" si="510"/>
        <v>0</v>
      </c>
      <c r="S1858" s="277">
        <f t="shared" si="510"/>
        <v>1993527</v>
      </c>
      <c r="T1858" s="277">
        <f t="shared" si="510"/>
        <v>-1993527</v>
      </c>
      <c r="U1858" s="277">
        <f t="shared" si="510"/>
        <v>0</v>
      </c>
      <c r="V1858" s="277">
        <f t="shared" si="510"/>
        <v>0</v>
      </c>
      <c r="W1858" s="277">
        <f t="shared" si="510"/>
        <v>0</v>
      </c>
      <c r="X1858" s="314">
        <f>T1858-U1858-V1858-W1858</f>
        <v>-1993527</v>
      </c>
    </row>
    <row r="1859" spans="2:24">
      <c r="B1859" s="664" t="s">
        <v>32</v>
      </c>
      <c r="C1859" s="186"/>
      <c r="I1859" s="220"/>
      <c r="J1859" s="222">
        <f>J1858</f>
        <v>1</v>
      </c>
      <c r="P1859"/>
    </row>
    <row r="1860" spans="2:24">
      <c r="B1860" s="395"/>
      <c r="C1860" s="395"/>
      <c r="D1860" s="396"/>
      <c r="E1860" s="395"/>
      <c r="F1860" s="395"/>
      <c r="G1860" s="395"/>
      <c r="H1860" s="395"/>
      <c r="I1860" s="397"/>
      <c r="J1860" s="222">
        <f>J1858</f>
        <v>1</v>
      </c>
      <c r="L1860" s="395"/>
      <c r="M1860" s="395"/>
      <c r="N1860" s="397"/>
      <c r="O1860" s="397"/>
      <c r="P1860" s="397"/>
      <c r="Q1860" s="395"/>
      <c r="R1860" s="395"/>
      <c r="S1860" s="397"/>
      <c r="T1860" s="397"/>
      <c r="U1860" s="395"/>
      <c r="V1860" s="397"/>
      <c r="W1860" s="397"/>
      <c r="X1860" s="397"/>
    </row>
    <row r="1861" spans="2:24" ht="18.75">
      <c r="B1861" s="405"/>
      <c r="C1861" s="405"/>
      <c r="D1861" s="405"/>
      <c r="E1861" s="405"/>
      <c r="F1861" s="405"/>
      <c r="G1861" s="405"/>
      <c r="H1861" s="405"/>
      <c r="I1861" s="488"/>
      <c r="J1861" s="443">
        <f>(IF(E1858&lt;&gt;0,$G$2,IF(I1858&lt;&gt;0,$G$2,"")))</f>
        <v>0</v>
      </c>
    </row>
    <row r="1862" spans="2:24" ht="18.75">
      <c r="B1862" s="405"/>
      <c r="C1862" s="405"/>
      <c r="D1862" s="478"/>
      <c r="E1862" s="405"/>
      <c r="F1862" s="405"/>
      <c r="G1862" s="405"/>
      <c r="H1862" s="405"/>
      <c r="I1862" s="488"/>
      <c r="J1862" s="443" t="str">
        <f>(IF(E1859&lt;&gt;0,$G$2,IF(I1859&lt;&gt;0,$G$2,"")))</f>
        <v/>
      </c>
    </row>
    <row r="1863" spans="2:24">
      <c r="E1863" s="279"/>
      <c r="F1863" s="279"/>
      <c r="G1863" s="279"/>
      <c r="H1863" s="279"/>
      <c r="I1863" s="283"/>
      <c r="J1863" s="222">
        <f>(IF($E1997&lt;&gt;0,$J$2,IF($I1997&lt;&gt;0,$J$2,"")))</f>
        <v>1</v>
      </c>
      <c r="L1863" s="279"/>
      <c r="M1863" s="279"/>
      <c r="N1863" s="283"/>
      <c r="O1863" s="283"/>
      <c r="P1863" s="283"/>
      <c r="Q1863" s="279"/>
      <c r="R1863" s="279"/>
      <c r="S1863" s="283"/>
      <c r="T1863" s="283"/>
      <c r="U1863" s="279"/>
      <c r="V1863" s="283"/>
      <c r="W1863" s="283"/>
    </row>
    <row r="1864" spans="2:24">
      <c r="C1864" s="228"/>
      <c r="D1864" s="229"/>
      <c r="E1864" s="279"/>
      <c r="F1864" s="279"/>
      <c r="G1864" s="279"/>
      <c r="H1864" s="279"/>
      <c r="I1864" s="283"/>
      <c r="J1864" s="222">
        <f>(IF($E1997&lt;&gt;0,$J$2,IF($I1997&lt;&gt;0,$J$2,"")))</f>
        <v>1</v>
      </c>
      <c r="L1864" s="279"/>
      <c r="M1864" s="279"/>
      <c r="N1864" s="283"/>
      <c r="O1864" s="283"/>
      <c r="P1864" s="283"/>
      <c r="Q1864" s="279"/>
      <c r="R1864" s="279"/>
      <c r="S1864" s="283"/>
      <c r="T1864" s="283"/>
      <c r="U1864" s="279"/>
      <c r="V1864" s="283"/>
      <c r="W1864" s="283"/>
    </row>
    <row r="1865" spans="2:24">
      <c r="B1865" s="910" t="str">
        <f>$B$7</f>
        <v>БЮДЖЕТ - НАЧАЛЕН ПЛАН
ПО ПЪЛНА ЕДИННА БЮДЖЕТНА КЛАСИФИКАЦИЯ</v>
      </c>
      <c r="C1865" s="911"/>
      <c r="D1865" s="911"/>
      <c r="E1865" s="279"/>
      <c r="F1865" s="279"/>
      <c r="G1865" s="279"/>
      <c r="H1865" s="279"/>
      <c r="I1865" s="283"/>
      <c r="J1865" s="222">
        <f>(IF($E1997&lt;&gt;0,$J$2,IF($I1997&lt;&gt;0,$J$2,"")))</f>
        <v>1</v>
      </c>
      <c r="L1865" s="279"/>
      <c r="M1865" s="279"/>
      <c r="N1865" s="283"/>
      <c r="O1865" s="283"/>
      <c r="P1865" s="283"/>
      <c r="Q1865" s="279"/>
      <c r="R1865" s="279"/>
      <c r="S1865" s="283"/>
      <c r="T1865" s="283"/>
      <c r="U1865" s="279"/>
      <c r="V1865" s="283"/>
      <c r="W1865" s="283"/>
    </row>
    <row r="1866" spans="2:24">
      <c r="C1866" s="228"/>
      <c r="D1866" s="229"/>
      <c r="E1866" s="280" t="s">
        <v>1711</v>
      </c>
      <c r="F1866" s="280" t="s">
        <v>1568</v>
      </c>
      <c r="G1866" s="279"/>
      <c r="H1866" s="279"/>
      <c r="I1866" s="283"/>
      <c r="J1866" s="222">
        <f>(IF($E1997&lt;&gt;0,$J$2,IF($I1997&lt;&gt;0,$J$2,"")))</f>
        <v>1</v>
      </c>
      <c r="L1866" s="279"/>
      <c r="M1866" s="279"/>
      <c r="N1866" s="283"/>
      <c r="O1866" s="283"/>
      <c r="P1866" s="283"/>
      <c r="Q1866" s="279"/>
      <c r="R1866" s="279"/>
      <c r="S1866" s="283"/>
      <c r="T1866" s="283"/>
      <c r="U1866" s="279"/>
      <c r="V1866" s="283"/>
      <c r="W1866" s="283"/>
    </row>
    <row r="1867" spans="2:24" ht="18.75">
      <c r="B1867" s="912" t="str">
        <f>$B$9</f>
        <v>Несебър</v>
      </c>
      <c r="C1867" s="913"/>
      <c r="D1867" s="914"/>
      <c r="E1867" s="690">
        <f>$E$9</f>
        <v>43101</v>
      </c>
      <c r="F1867" s="691">
        <f>$F$9</f>
        <v>43465</v>
      </c>
      <c r="G1867" s="279"/>
      <c r="H1867" s="279"/>
      <c r="I1867" s="283"/>
      <c r="J1867" s="222">
        <f>(IF($E1997&lt;&gt;0,$J$2,IF($I1997&lt;&gt;0,$J$2,"")))</f>
        <v>1</v>
      </c>
      <c r="L1867" s="279"/>
      <c r="M1867" s="279"/>
      <c r="N1867" s="283"/>
      <c r="O1867" s="283"/>
      <c r="P1867" s="283"/>
      <c r="Q1867" s="279"/>
      <c r="R1867" s="279"/>
      <c r="S1867" s="283"/>
      <c r="T1867" s="283"/>
      <c r="U1867" s="279"/>
      <c r="V1867" s="283"/>
      <c r="W1867" s="283"/>
    </row>
    <row r="1868" spans="2:24">
      <c r="B1868" s="231" t="str">
        <f>$B$10</f>
        <v>(наименование на разпоредителя с бюджет)</v>
      </c>
      <c r="E1868" s="279"/>
      <c r="F1868" s="281">
        <f>$F$10</f>
        <v>0</v>
      </c>
      <c r="G1868" s="279"/>
      <c r="H1868" s="279"/>
      <c r="I1868" s="283"/>
      <c r="J1868" s="222">
        <f>(IF($E1997&lt;&gt;0,$J$2,IF($I1997&lt;&gt;0,$J$2,"")))</f>
        <v>1</v>
      </c>
      <c r="L1868" s="279"/>
      <c r="M1868" s="279"/>
      <c r="N1868" s="283"/>
      <c r="O1868" s="283"/>
      <c r="P1868" s="283"/>
      <c r="Q1868" s="279"/>
      <c r="R1868" s="279"/>
      <c r="S1868" s="283"/>
      <c r="T1868" s="283"/>
      <c r="U1868" s="279"/>
      <c r="V1868" s="283"/>
      <c r="W1868" s="283"/>
    </row>
    <row r="1869" spans="2:24">
      <c r="B1869" s="231"/>
      <c r="E1869" s="282"/>
      <c r="F1869" s="279"/>
      <c r="G1869" s="279"/>
      <c r="H1869" s="279"/>
      <c r="I1869" s="283"/>
      <c r="J1869" s="222">
        <f>(IF($E1997&lt;&gt;0,$J$2,IF($I1997&lt;&gt;0,$J$2,"")))</f>
        <v>1</v>
      </c>
      <c r="L1869" s="279"/>
      <c r="M1869" s="279"/>
      <c r="N1869" s="283"/>
      <c r="O1869" s="283"/>
      <c r="P1869" s="283"/>
      <c r="Q1869" s="279"/>
      <c r="R1869" s="279"/>
      <c r="S1869" s="283"/>
      <c r="T1869" s="283"/>
      <c r="U1869" s="279"/>
      <c r="V1869" s="283"/>
      <c r="W1869" s="283"/>
    </row>
    <row r="1870" spans="2:24" ht="19.5">
      <c r="B1870" s="896" t="str">
        <f>$B$12</f>
        <v>Несебър</v>
      </c>
      <c r="C1870" s="897"/>
      <c r="D1870" s="898"/>
      <c r="E1870" s="230" t="s">
        <v>1712</v>
      </c>
      <c r="F1870" s="692" t="str">
        <f>$F$12</f>
        <v>5206</v>
      </c>
      <c r="G1870" s="279"/>
      <c r="H1870" s="279"/>
      <c r="I1870" s="283"/>
      <c r="J1870" s="222">
        <f>(IF($E1997&lt;&gt;0,$J$2,IF($I1997&lt;&gt;0,$J$2,"")))</f>
        <v>1</v>
      </c>
      <c r="L1870" s="279"/>
      <c r="M1870" s="279"/>
      <c r="N1870" s="283"/>
      <c r="O1870" s="283"/>
      <c r="P1870" s="283"/>
      <c r="Q1870" s="279"/>
      <c r="R1870" s="279"/>
      <c r="S1870" s="283"/>
      <c r="T1870" s="283"/>
      <c r="U1870" s="279"/>
      <c r="V1870" s="283"/>
      <c r="W1870" s="283"/>
    </row>
    <row r="1871" spans="2:24">
      <c r="B1871" s="693" t="str">
        <f>$B$13</f>
        <v>(наименование на първостепенния разпоредител с бюджет)</v>
      </c>
      <c r="E1871" s="282" t="s">
        <v>1713</v>
      </c>
      <c r="F1871" s="279"/>
      <c r="G1871" s="279"/>
      <c r="H1871" s="279"/>
      <c r="I1871" s="283"/>
      <c r="J1871" s="222">
        <f>(IF($E1997&lt;&gt;0,$J$2,IF($I1997&lt;&gt;0,$J$2,"")))</f>
        <v>1</v>
      </c>
      <c r="L1871" s="279"/>
      <c r="M1871" s="279"/>
      <c r="N1871" s="283"/>
      <c r="O1871" s="283"/>
      <c r="P1871" s="283"/>
      <c r="Q1871" s="279"/>
      <c r="R1871" s="279"/>
      <c r="S1871" s="283"/>
      <c r="T1871" s="283"/>
      <c r="U1871" s="279"/>
      <c r="V1871" s="283"/>
      <c r="W1871" s="283"/>
    </row>
    <row r="1872" spans="2:24" ht="18.75">
      <c r="B1872" s="231"/>
      <c r="D1872" s="444"/>
      <c r="E1872" s="278"/>
      <c r="F1872" s="278"/>
      <c r="G1872" s="278"/>
      <c r="H1872" s="278"/>
      <c r="I1872" s="386"/>
      <c r="J1872" s="222">
        <f>(IF($E1997&lt;&gt;0,$J$2,IF($I1997&lt;&gt;0,$J$2,"")))</f>
        <v>1</v>
      </c>
      <c r="L1872" s="279"/>
      <c r="M1872" s="279"/>
      <c r="N1872" s="283"/>
      <c r="O1872" s="283"/>
      <c r="P1872" s="283"/>
      <c r="Q1872" s="279"/>
      <c r="R1872" s="279"/>
      <c r="S1872" s="283"/>
      <c r="T1872" s="283"/>
      <c r="U1872" s="279"/>
      <c r="V1872" s="283"/>
      <c r="W1872" s="283"/>
    </row>
    <row r="1873" spans="2:24">
      <c r="C1873" s="228"/>
      <c r="D1873" s="229"/>
      <c r="E1873" s="279"/>
      <c r="F1873" s="282"/>
      <c r="G1873" s="282"/>
      <c r="H1873" s="282"/>
      <c r="I1873" s="285" t="s">
        <v>1714</v>
      </c>
      <c r="J1873" s="222">
        <f>(IF($E1997&lt;&gt;0,$J$2,IF($I1997&lt;&gt;0,$J$2,"")))</f>
        <v>1</v>
      </c>
      <c r="L1873" s="284" t="s">
        <v>94</v>
      </c>
      <c r="M1873" s="279"/>
      <c r="N1873" s="283"/>
      <c r="O1873" s="285" t="s">
        <v>1714</v>
      </c>
      <c r="P1873" s="283"/>
      <c r="Q1873" s="284" t="s">
        <v>95</v>
      </c>
      <c r="R1873" s="279"/>
      <c r="S1873" s="283"/>
      <c r="T1873" s="285" t="s">
        <v>1714</v>
      </c>
      <c r="U1873" s="279"/>
      <c r="V1873" s="283"/>
      <c r="W1873" s="285" t="s">
        <v>1714</v>
      </c>
    </row>
    <row r="1874" spans="2:24" ht="18.75">
      <c r="B1874" s="787"/>
      <c r="C1874" s="788"/>
      <c r="D1874" s="789" t="s">
        <v>1093</v>
      </c>
      <c r="E1874" s="790"/>
      <c r="F1874" s="968" t="s">
        <v>1504</v>
      </c>
      <c r="G1874" s="969"/>
      <c r="H1874" s="970"/>
      <c r="I1874" s="971"/>
      <c r="J1874" s="222">
        <f>(IF($E1997&lt;&gt;0,$J$2,IF($I1997&lt;&gt;0,$J$2,"")))</f>
        <v>1</v>
      </c>
      <c r="L1874" s="925" t="s">
        <v>1800</v>
      </c>
      <c r="M1874" s="925" t="s">
        <v>1801</v>
      </c>
      <c r="N1874" s="918" t="s">
        <v>1802</v>
      </c>
      <c r="O1874" s="918" t="s">
        <v>96</v>
      </c>
      <c r="P1874" s="223"/>
      <c r="Q1874" s="918" t="s">
        <v>1803</v>
      </c>
      <c r="R1874" s="918" t="s">
        <v>1804</v>
      </c>
      <c r="S1874" s="918" t="s">
        <v>1805</v>
      </c>
      <c r="T1874" s="918" t="s">
        <v>97</v>
      </c>
      <c r="U1874" s="412" t="s">
        <v>98</v>
      </c>
      <c r="V1874" s="413"/>
      <c r="W1874" s="414"/>
      <c r="X1874" s="292"/>
    </row>
    <row r="1875" spans="2:24" ht="31.5">
      <c r="B1875" s="791" t="s">
        <v>1626</v>
      </c>
      <c r="C1875" s="792" t="s">
        <v>1715</v>
      </c>
      <c r="D1875" s="793" t="s">
        <v>1094</v>
      </c>
      <c r="E1875" s="794"/>
      <c r="F1875" s="717" t="s">
        <v>1505</v>
      </c>
      <c r="G1875" s="717" t="s">
        <v>1506</v>
      </c>
      <c r="H1875" s="717" t="s">
        <v>1503</v>
      </c>
      <c r="I1875" s="717" t="s">
        <v>1087</v>
      </c>
      <c r="J1875" s="222">
        <f>(IF($E1997&lt;&gt;0,$J$2,IF($I1997&lt;&gt;0,$J$2,"")))</f>
        <v>1</v>
      </c>
      <c r="L1875" s="961"/>
      <c r="M1875" s="967"/>
      <c r="N1875" s="961"/>
      <c r="O1875" s="967"/>
      <c r="P1875" s="223"/>
      <c r="Q1875" s="958"/>
      <c r="R1875" s="958"/>
      <c r="S1875" s="958"/>
      <c r="T1875" s="958"/>
      <c r="U1875" s="415">
        <v>2018</v>
      </c>
      <c r="V1875" s="415">
        <v>2019</v>
      </c>
      <c r="W1875" s="415" t="s">
        <v>1806</v>
      </c>
      <c r="X1875" s="416" t="s">
        <v>99</v>
      </c>
    </row>
    <row r="1876" spans="2:24" ht="18.75">
      <c r="B1876" s="616"/>
      <c r="C1876" s="400"/>
      <c r="D1876" s="296" t="s">
        <v>1283</v>
      </c>
      <c r="E1876" s="814"/>
      <c r="F1876" s="297"/>
      <c r="G1876" s="297"/>
      <c r="H1876" s="297"/>
      <c r="I1876" s="487"/>
      <c r="J1876" s="222">
        <f>(IF($E1997&lt;&gt;0,$J$2,IF($I1997&lt;&gt;0,$J$2,"")))</f>
        <v>1</v>
      </c>
      <c r="L1876" s="298" t="s">
        <v>100</v>
      </c>
      <c r="M1876" s="298" t="s">
        <v>101</v>
      </c>
      <c r="N1876" s="299" t="s">
        <v>102</v>
      </c>
      <c r="O1876" s="299" t="s">
        <v>103</v>
      </c>
      <c r="P1876" s="223"/>
      <c r="Q1876" s="614" t="s">
        <v>104</v>
      </c>
      <c r="R1876" s="614" t="s">
        <v>105</v>
      </c>
      <c r="S1876" s="614" t="s">
        <v>106</v>
      </c>
      <c r="T1876" s="614" t="s">
        <v>107</v>
      </c>
      <c r="U1876" s="614" t="s">
        <v>1064</v>
      </c>
      <c r="V1876" s="614" t="s">
        <v>1065</v>
      </c>
      <c r="W1876" s="614" t="s">
        <v>1066</v>
      </c>
      <c r="X1876" s="417" t="s">
        <v>1067</v>
      </c>
    </row>
    <row r="1877" spans="2:24" ht="131.25">
      <c r="B1877" s="237"/>
      <c r="C1877" s="621" t="e">
        <f>VLOOKUP(D1877,OP_LIST2,2,FALSE)</f>
        <v>#N/A</v>
      </c>
      <c r="D1877" s="622" t="s">
        <v>976</v>
      </c>
      <c r="E1877" s="815"/>
      <c r="F1877" s="369"/>
      <c r="G1877" s="369"/>
      <c r="H1877" s="369"/>
      <c r="I1877" s="304"/>
      <c r="J1877" s="222">
        <f>(IF($E1997&lt;&gt;0,$J$2,IF($I1997&lt;&gt;0,$J$2,"")))</f>
        <v>1</v>
      </c>
      <c r="L1877" s="418" t="s">
        <v>1068</v>
      </c>
      <c r="M1877" s="418" t="s">
        <v>1068</v>
      </c>
      <c r="N1877" s="418" t="s">
        <v>1069</v>
      </c>
      <c r="O1877" s="418" t="s">
        <v>1070</v>
      </c>
      <c r="P1877" s="223"/>
      <c r="Q1877" s="418" t="s">
        <v>1068</v>
      </c>
      <c r="R1877" s="418" t="s">
        <v>1068</v>
      </c>
      <c r="S1877" s="418" t="s">
        <v>1095</v>
      </c>
      <c r="T1877" s="418" t="s">
        <v>1072</v>
      </c>
      <c r="U1877" s="418" t="s">
        <v>1068</v>
      </c>
      <c r="V1877" s="418" t="s">
        <v>1068</v>
      </c>
      <c r="W1877" s="418" t="s">
        <v>1068</v>
      </c>
      <c r="X1877" s="307" t="s">
        <v>1073</v>
      </c>
    </row>
    <row r="1878" spans="2:24" ht="18.75">
      <c r="B1878" s="620"/>
      <c r="C1878" s="623">
        <f>VLOOKUP(D1879,EBK_DEIN2,2,FALSE)</f>
        <v>3326</v>
      </c>
      <c r="D1878" s="615" t="s">
        <v>1483</v>
      </c>
      <c r="E1878" s="816"/>
      <c r="F1878" s="369"/>
      <c r="G1878" s="369"/>
      <c r="H1878" s="369"/>
      <c r="I1878" s="304"/>
      <c r="J1878" s="222">
        <f>(IF($E1997&lt;&gt;0,$J$2,IF($I1997&lt;&gt;0,$J$2,"")))</f>
        <v>1</v>
      </c>
      <c r="L1878" s="419"/>
      <c r="M1878" s="419"/>
      <c r="N1878" s="345"/>
      <c r="O1878" s="420"/>
      <c r="P1878" s="223"/>
      <c r="Q1878" s="419"/>
      <c r="R1878" s="419"/>
      <c r="S1878" s="345"/>
      <c r="T1878" s="420"/>
      <c r="U1878" s="419"/>
      <c r="V1878" s="345"/>
      <c r="W1878" s="420"/>
      <c r="X1878" s="421"/>
    </row>
    <row r="1879" spans="2:24" ht="18.75">
      <c r="B1879" s="422"/>
      <c r="C1879" s="239"/>
      <c r="D1879" s="527" t="s">
        <v>1771</v>
      </c>
      <c r="E1879" s="816"/>
      <c r="F1879" s="369"/>
      <c r="G1879" s="369"/>
      <c r="H1879" s="369"/>
      <c r="I1879" s="304"/>
      <c r="J1879" s="222">
        <f>(IF($E1997&lt;&gt;0,$J$2,IF($I1997&lt;&gt;0,$J$2,"")))</f>
        <v>1</v>
      </c>
      <c r="L1879" s="419"/>
      <c r="M1879" s="419"/>
      <c r="N1879" s="345"/>
      <c r="O1879" s="423">
        <f>SUMIF(O1882:O1883,"&lt;0")+SUMIF(O1885:O1889,"&lt;0")+SUMIF(O1891:O1898,"&lt;0")+SUMIF(O1900:O1916,"&lt;0")+SUMIF(O1922:O1926,"&lt;0")+SUMIF(O1928:O1933,"&lt;0")+SUMIF(O1936:O1942,"&lt;0")+SUMIF(O1950:O1951,"&lt;0")+SUMIF(O1954:O1959,"&lt;0")+SUMIF(O1961:O1966,"&lt;0")+SUMIF(O1970,"&lt;0")+SUMIF(O1972:O1978,"&lt;0")+SUMIF(O1980:O1982,"&lt;0")+SUMIF(O1984:O1987,"&lt;0")+SUMIF(O1989:O1990,"&lt;0")+SUMIF(O1993,"&lt;0")</f>
        <v>-946425</v>
      </c>
      <c r="P1879" s="223"/>
      <c r="Q1879" s="419"/>
      <c r="R1879" s="419"/>
      <c r="S1879" s="345"/>
      <c r="T1879" s="423">
        <f>SUMIF(T1882:T1883,"&lt;0")+SUMIF(T1885:T1889,"&lt;0")+SUMIF(T1891:T1898,"&lt;0")+SUMIF(T1900:T1916,"&lt;0")+SUMIF(T1922:T1926,"&lt;0")+SUMIF(T1928:T1933,"&lt;0")+SUMIF(T1936:T1942,"&lt;0")+SUMIF(T1950:T1951,"&lt;0")+SUMIF(T1954:T1959,"&lt;0")+SUMIF(T1961:T1966,"&lt;0")+SUMIF(T1970,"&lt;0")+SUMIF(T1972:T1978,"&lt;0")+SUMIF(T1980:T1982,"&lt;0")+SUMIF(T1984:T1987,"&lt;0")+SUMIF(T1989:T1990,"&lt;0")+SUMIF(T1993,"&lt;0")</f>
        <v>-202877</v>
      </c>
      <c r="U1879" s="419"/>
      <c r="V1879" s="345"/>
      <c r="W1879" s="420"/>
      <c r="X1879" s="309"/>
    </row>
    <row r="1880" spans="2:24" ht="18.75">
      <c r="B1880" s="355"/>
      <c r="C1880" s="239"/>
      <c r="D1880" s="293" t="s">
        <v>1096</v>
      </c>
      <c r="E1880" s="816"/>
      <c r="F1880" s="369"/>
      <c r="G1880" s="369"/>
      <c r="H1880" s="369"/>
      <c r="I1880" s="304"/>
      <c r="J1880" s="222">
        <f>(IF($E1997&lt;&gt;0,$J$2,IF($I1997&lt;&gt;0,$J$2,"")))</f>
        <v>1</v>
      </c>
      <c r="L1880" s="419"/>
      <c r="M1880" s="419"/>
      <c r="N1880" s="345"/>
      <c r="O1880" s="420"/>
      <c r="P1880" s="223"/>
      <c r="Q1880" s="419"/>
      <c r="R1880" s="419"/>
      <c r="S1880" s="345"/>
      <c r="T1880" s="420"/>
      <c r="U1880" s="419"/>
      <c r="V1880" s="345"/>
      <c r="W1880" s="420"/>
      <c r="X1880" s="311"/>
    </row>
    <row r="1881" spans="2:24" ht="18.75">
      <c r="B1881" s="795">
        <v>100</v>
      </c>
      <c r="C1881" s="972" t="s">
        <v>1284</v>
      </c>
      <c r="D1881" s="973"/>
      <c r="E1881" s="796"/>
      <c r="F1881" s="797">
        <f>SUM(F1882:F1883)</f>
        <v>500000</v>
      </c>
      <c r="G1881" s="798">
        <f>SUM(G1882:G1883)</f>
        <v>0</v>
      </c>
      <c r="H1881" s="798">
        <f>SUM(H1882:H1883)</f>
        <v>0</v>
      </c>
      <c r="I1881" s="798">
        <f>SUM(I1882:I1883)</f>
        <v>500000</v>
      </c>
      <c r="J1881" s="244">
        <f t="shared" ref="J1881:J1912" si="511">(IF($E1881&lt;&gt;0,$J$2,IF($I1881&lt;&gt;0,$J$2,"")))</f>
        <v>1</v>
      </c>
      <c r="K1881" s="245"/>
      <c r="L1881" s="312">
        <f>SUM(L1882:L1883)</f>
        <v>0</v>
      </c>
      <c r="M1881" s="313">
        <f>SUM(M1882:M1883)</f>
        <v>0</v>
      </c>
      <c r="N1881" s="424">
        <f>SUM(N1882:N1883)</f>
        <v>500000</v>
      </c>
      <c r="O1881" s="425">
        <f>SUM(O1882:O1883)</f>
        <v>-500000</v>
      </c>
      <c r="P1881" s="245"/>
      <c r="Q1881" s="820"/>
      <c r="R1881" s="821"/>
      <c r="S1881" s="822"/>
      <c r="T1881" s="821"/>
      <c r="U1881" s="821"/>
      <c r="V1881" s="821"/>
      <c r="W1881" s="823"/>
      <c r="X1881" s="314">
        <f t="shared" ref="X1881:X1912" si="512">T1881-U1881-V1881-W1881</f>
        <v>0</v>
      </c>
    </row>
    <row r="1882" spans="2:24" ht="18.75">
      <c r="B1882" s="140"/>
      <c r="C1882" s="144">
        <v>101</v>
      </c>
      <c r="D1882" s="138" t="s">
        <v>1285</v>
      </c>
      <c r="E1882" s="817"/>
      <c r="F1882" s="452">
        <v>500000</v>
      </c>
      <c r="G1882" s="246"/>
      <c r="H1882" s="246"/>
      <c r="I1882" s="480">
        <f>F1882+G1882+H1882</f>
        <v>500000</v>
      </c>
      <c r="J1882" s="244">
        <f t="shared" si="511"/>
        <v>1</v>
      </c>
      <c r="K1882" s="245"/>
      <c r="L1882" s="426"/>
      <c r="M1882" s="253"/>
      <c r="N1882" s="316">
        <f>I1882</f>
        <v>500000</v>
      </c>
      <c r="O1882" s="427">
        <f>L1882+M1882-N1882</f>
        <v>-500000</v>
      </c>
      <c r="P1882" s="245"/>
      <c r="Q1882" s="775"/>
      <c r="R1882" s="779"/>
      <c r="S1882" s="779"/>
      <c r="T1882" s="779"/>
      <c r="U1882" s="779"/>
      <c r="V1882" s="779"/>
      <c r="W1882" s="824"/>
      <c r="X1882" s="314">
        <f t="shared" si="512"/>
        <v>0</v>
      </c>
    </row>
    <row r="1883" spans="2:24" ht="18.75">
      <c r="B1883" s="140"/>
      <c r="C1883" s="137">
        <v>102</v>
      </c>
      <c r="D1883" s="139" t="s">
        <v>1286</v>
      </c>
      <c r="E1883" s="817"/>
      <c r="F1883" s="452"/>
      <c r="G1883" s="246"/>
      <c r="H1883" s="246"/>
      <c r="I1883" s="480">
        <f>F1883+G1883+H1883</f>
        <v>0</v>
      </c>
      <c r="J1883" s="244" t="str">
        <f t="shared" si="511"/>
        <v/>
      </c>
      <c r="K1883" s="245"/>
      <c r="L1883" s="426"/>
      <c r="M1883" s="253"/>
      <c r="N1883" s="316">
        <f>I1883</f>
        <v>0</v>
      </c>
      <c r="O1883" s="427">
        <f>L1883+M1883-N1883</f>
        <v>0</v>
      </c>
      <c r="P1883" s="245"/>
      <c r="Q1883" s="775"/>
      <c r="R1883" s="779"/>
      <c r="S1883" s="779"/>
      <c r="T1883" s="779"/>
      <c r="U1883" s="779"/>
      <c r="V1883" s="779"/>
      <c r="W1883" s="824"/>
      <c r="X1883" s="314">
        <f t="shared" si="512"/>
        <v>0</v>
      </c>
    </row>
    <row r="1884" spans="2:24" ht="18.75">
      <c r="B1884" s="799">
        <v>200</v>
      </c>
      <c r="C1884" s="959" t="s">
        <v>1287</v>
      </c>
      <c r="D1884" s="959"/>
      <c r="E1884" s="800"/>
      <c r="F1884" s="801">
        <f>SUM(F1885:F1889)</f>
        <v>82500</v>
      </c>
      <c r="G1884" s="802">
        <f>SUM(G1885:G1889)</f>
        <v>0</v>
      </c>
      <c r="H1884" s="802">
        <f>SUM(H1885:H1889)</f>
        <v>0</v>
      </c>
      <c r="I1884" s="802">
        <f>SUM(I1885:I1889)</f>
        <v>82500</v>
      </c>
      <c r="J1884" s="244">
        <f t="shared" si="511"/>
        <v>1</v>
      </c>
      <c r="K1884" s="245"/>
      <c r="L1884" s="317">
        <f>SUM(L1885:L1889)</f>
        <v>0</v>
      </c>
      <c r="M1884" s="318">
        <f>SUM(M1885:M1889)</f>
        <v>0</v>
      </c>
      <c r="N1884" s="428">
        <f>SUM(N1885:N1889)</f>
        <v>82500</v>
      </c>
      <c r="O1884" s="429">
        <f>SUM(O1885:O1889)</f>
        <v>-82500</v>
      </c>
      <c r="P1884" s="245"/>
      <c r="Q1884" s="777"/>
      <c r="R1884" s="778"/>
      <c r="S1884" s="778"/>
      <c r="T1884" s="778"/>
      <c r="U1884" s="778"/>
      <c r="V1884" s="778"/>
      <c r="W1884" s="825"/>
      <c r="X1884" s="314">
        <f t="shared" si="512"/>
        <v>0</v>
      </c>
    </row>
    <row r="1885" spans="2:24" ht="18.75">
      <c r="B1885" s="143"/>
      <c r="C1885" s="144">
        <v>201</v>
      </c>
      <c r="D1885" s="138" t="s">
        <v>1288</v>
      </c>
      <c r="E1885" s="817"/>
      <c r="F1885" s="452"/>
      <c r="G1885" s="246"/>
      <c r="H1885" s="246"/>
      <c r="I1885" s="480">
        <f>F1885+G1885+H1885</f>
        <v>0</v>
      </c>
      <c r="J1885" s="244" t="str">
        <f t="shared" si="511"/>
        <v/>
      </c>
      <c r="K1885" s="245"/>
      <c r="L1885" s="426"/>
      <c r="M1885" s="253"/>
      <c r="N1885" s="316">
        <f>I1885</f>
        <v>0</v>
      </c>
      <c r="O1885" s="427">
        <f>L1885+M1885-N1885</f>
        <v>0</v>
      </c>
      <c r="P1885" s="245"/>
      <c r="Q1885" s="775"/>
      <c r="R1885" s="779"/>
      <c r="S1885" s="779"/>
      <c r="T1885" s="779"/>
      <c r="U1885" s="779"/>
      <c r="V1885" s="779"/>
      <c r="W1885" s="824"/>
      <c r="X1885" s="314">
        <f t="shared" si="512"/>
        <v>0</v>
      </c>
    </row>
    <row r="1886" spans="2:24" ht="18.75">
      <c r="B1886" s="136"/>
      <c r="C1886" s="137">
        <v>202</v>
      </c>
      <c r="D1886" s="145" t="s">
        <v>1289</v>
      </c>
      <c r="E1886" s="817"/>
      <c r="F1886" s="452">
        <v>2500</v>
      </c>
      <c r="G1886" s="246"/>
      <c r="H1886" s="246"/>
      <c r="I1886" s="480">
        <f>F1886+G1886+H1886</f>
        <v>2500</v>
      </c>
      <c r="J1886" s="244">
        <f t="shared" si="511"/>
        <v>1</v>
      </c>
      <c r="K1886" s="245"/>
      <c r="L1886" s="426"/>
      <c r="M1886" s="253"/>
      <c r="N1886" s="316">
        <f>I1886</f>
        <v>2500</v>
      </c>
      <c r="O1886" s="427">
        <f>L1886+M1886-N1886</f>
        <v>-2500</v>
      </c>
      <c r="P1886" s="245"/>
      <c r="Q1886" s="775"/>
      <c r="R1886" s="779"/>
      <c r="S1886" s="779"/>
      <c r="T1886" s="779"/>
      <c r="U1886" s="779"/>
      <c r="V1886" s="779"/>
      <c r="W1886" s="824"/>
      <c r="X1886" s="314">
        <f t="shared" si="512"/>
        <v>0</v>
      </c>
    </row>
    <row r="1887" spans="2:24" ht="31.5">
      <c r="B1887" s="152"/>
      <c r="C1887" s="137">
        <v>205</v>
      </c>
      <c r="D1887" s="145" t="s">
        <v>933</v>
      </c>
      <c r="E1887" s="817"/>
      <c r="F1887" s="452">
        <v>30000</v>
      </c>
      <c r="G1887" s="246"/>
      <c r="H1887" s="246"/>
      <c r="I1887" s="480">
        <f>F1887+G1887+H1887</f>
        <v>30000</v>
      </c>
      <c r="J1887" s="244">
        <f t="shared" si="511"/>
        <v>1</v>
      </c>
      <c r="K1887" s="245"/>
      <c r="L1887" s="426"/>
      <c r="M1887" s="253"/>
      <c r="N1887" s="316">
        <f>I1887</f>
        <v>30000</v>
      </c>
      <c r="O1887" s="427">
        <f>L1887+M1887-N1887</f>
        <v>-30000</v>
      </c>
      <c r="P1887" s="245"/>
      <c r="Q1887" s="775"/>
      <c r="R1887" s="779"/>
      <c r="S1887" s="779"/>
      <c r="T1887" s="779"/>
      <c r="U1887" s="779"/>
      <c r="V1887" s="779"/>
      <c r="W1887" s="824"/>
      <c r="X1887" s="314">
        <f t="shared" si="512"/>
        <v>0</v>
      </c>
    </row>
    <row r="1888" spans="2:24" ht="18.75">
      <c r="B1888" s="152"/>
      <c r="C1888" s="137">
        <v>208</v>
      </c>
      <c r="D1888" s="159" t="s">
        <v>934</v>
      </c>
      <c r="E1888" s="817"/>
      <c r="F1888" s="452">
        <v>50000</v>
      </c>
      <c r="G1888" s="246"/>
      <c r="H1888" s="246"/>
      <c r="I1888" s="480">
        <f>F1888+G1888+H1888</f>
        <v>50000</v>
      </c>
      <c r="J1888" s="244">
        <f t="shared" si="511"/>
        <v>1</v>
      </c>
      <c r="K1888" s="245"/>
      <c r="L1888" s="426"/>
      <c r="M1888" s="253"/>
      <c r="N1888" s="316">
        <f>I1888</f>
        <v>50000</v>
      </c>
      <c r="O1888" s="427">
        <f>L1888+M1888-N1888</f>
        <v>-50000</v>
      </c>
      <c r="P1888" s="245"/>
      <c r="Q1888" s="775"/>
      <c r="R1888" s="779"/>
      <c r="S1888" s="779"/>
      <c r="T1888" s="779"/>
      <c r="U1888" s="779"/>
      <c r="V1888" s="779"/>
      <c r="W1888" s="824"/>
      <c r="X1888" s="314">
        <f t="shared" si="512"/>
        <v>0</v>
      </c>
    </row>
    <row r="1889" spans="2:24" ht="18.75">
      <c r="B1889" s="143"/>
      <c r="C1889" s="142">
        <v>209</v>
      </c>
      <c r="D1889" s="148" t="s">
        <v>935</v>
      </c>
      <c r="E1889" s="817"/>
      <c r="F1889" s="452"/>
      <c r="G1889" s="246"/>
      <c r="H1889" s="246"/>
      <c r="I1889" s="480">
        <f>F1889+G1889+H1889</f>
        <v>0</v>
      </c>
      <c r="J1889" s="244" t="str">
        <f t="shared" si="511"/>
        <v/>
      </c>
      <c r="K1889" s="245"/>
      <c r="L1889" s="426"/>
      <c r="M1889" s="253"/>
      <c r="N1889" s="316">
        <f>I1889</f>
        <v>0</v>
      </c>
      <c r="O1889" s="427">
        <f>L1889+M1889-N1889</f>
        <v>0</v>
      </c>
      <c r="P1889" s="245"/>
      <c r="Q1889" s="775"/>
      <c r="R1889" s="779"/>
      <c r="S1889" s="779"/>
      <c r="T1889" s="779"/>
      <c r="U1889" s="779"/>
      <c r="V1889" s="779"/>
      <c r="W1889" s="824"/>
      <c r="X1889" s="314">
        <f t="shared" si="512"/>
        <v>0</v>
      </c>
    </row>
    <row r="1890" spans="2:24" ht="18.75">
      <c r="B1890" s="799">
        <v>500</v>
      </c>
      <c r="C1890" s="960" t="s">
        <v>210</v>
      </c>
      <c r="D1890" s="960"/>
      <c r="E1890" s="800"/>
      <c r="F1890" s="801">
        <f>SUM(F1891:F1897)</f>
        <v>131500</v>
      </c>
      <c r="G1890" s="802">
        <f>SUM(G1891:G1897)</f>
        <v>0</v>
      </c>
      <c r="H1890" s="802">
        <f>SUM(H1891:H1897)</f>
        <v>0</v>
      </c>
      <c r="I1890" s="802">
        <f>SUM(I1891:I1897)</f>
        <v>131500</v>
      </c>
      <c r="J1890" s="244">
        <f t="shared" si="511"/>
        <v>1</v>
      </c>
      <c r="K1890" s="245"/>
      <c r="L1890" s="317">
        <f>SUM(L1891:L1897)</f>
        <v>0</v>
      </c>
      <c r="M1890" s="318">
        <f>SUM(M1891:M1897)</f>
        <v>0</v>
      </c>
      <c r="N1890" s="428">
        <f>SUM(N1891:N1897)</f>
        <v>131500</v>
      </c>
      <c r="O1890" s="429">
        <f>SUM(O1891:O1897)</f>
        <v>-131500</v>
      </c>
      <c r="P1890" s="245"/>
      <c r="Q1890" s="777"/>
      <c r="R1890" s="778"/>
      <c r="S1890" s="779"/>
      <c r="T1890" s="778"/>
      <c r="U1890" s="778"/>
      <c r="V1890" s="778"/>
      <c r="W1890" s="825"/>
      <c r="X1890" s="314">
        <f t="shared" si="512"/>
        <v>0</v>
      </c>
    </row>
    <row r="1891" spans="2:24" ht="18.75">
      <c r="B1891" s="143"/>
      <c r="C1891" s="160">
        <v>551</v>
      </c>
      <c r="D1891" s="459" t="s">
        <v>211</v>
      </c>
      <c r="E1891" s="817"/>
      <c r="F1891" s="452">
        <v>70000</v>
      </c>
      <c r="G1891" s="246"/>
      <c r="H1891" s="246"/>
      <c r="I1891" s="480">
        <f t="shared" ref="I1891:I1898" si="513">F1891+G1891+H1891</f>
        <v>70000</v>
      </c>
      <c r="J1891" s="244">
        <f t="shared" si="511"/>
        <v>1</v>
      </c>
      <c r="K1891" s="245"/>
      <c r="L1891" s="426"/>
      <c r="M1891" s="253"/>
      <c r="N1891" s="316">
        <f t="shared" ref="N1891:N1898" si="514">I1891</f>
        <v>70000</v>
      </c>
      <c r="O1891" s="427">
        <f t="shared" ref="O1891:O1898" si="515">L1891+M1891-N1891</f>
        <v>-70000</v>
      </c>
      <c r="P1891" s="245"/>
      <c r="Q1891" s="775"/>
      <c r="R1891" s="779"/>
      <c r="S1891" s="779"/>
      <c r="T1891" s="779"/>
      <c r="U1891" s="779"/>
      <c r="V1891" s="779"/>
      <c r="W1891" s="824"/>
      <c r="X1891" s="314">
        <f t="shared" si="512"/>
        <v>0</v>
      </c>
    </row>
    <row r="1892" spans="2:24" ht="18.75">
      <c r="B1892" s="143"/>
      <c r="C1892" s="161">
        <v>552</v>
      </c>
      <c r="D1892" s="460" t="s">
        <v>212</v>
      </c>
      <c r="E1892" s="817"/>
      <c r="F1892" s="452">
        <v>21500</v>
      </c>
      <c r="G1892" s="246"/>
      <c r="H1892" s="246"/>
      <c r="I1892" s="480">
        <f t="shared" si="513"/>
        <v>21500</v>
      </c>
      <c r="J1892" s="244">
        <f t="shared" si="511"/>
        <v>1</v>
      </c>
      <c r="K1892" s="245"/>
      <c r="L1892" s="426"/>
      <c r="M1892" s="253"/>
      <c r="N1892" s="316">
        <f t="shared" si="514"/>
        <v>21500</v>
      </c>
      <c r="O1892" s="427">
        <f t="shared" si="515"/>
        <v>-21500</v>
      </c>
      <c r="P1892" s="245"/>
      <c r="Q1892" s="775"/>
      <c r="R1892" s="779"/>
      <c r="S1892" s="779"/>
      <c r="T1892" s="779"/>
      <c r="U1892" s="779"/>
      <c r="V1892" s="779"/>
      <c r="W1892" s="824"/>
      <c r="X1892" s="314">
        <f t="shared" si="512"/>
        <v>0</v>
      </c>
    </row>
    <row r="1893" spans="2:24" ht="18.75">
      <c r="B1893" s="143"/>
      <c r="C1893" s="161">
        <v>558</v>
      </c>
      <c r="D1893" s="460" t="s">
        <v>1731</v>
      </c>
      <c r="E1893" s="817"/>
      <c r="F1893" s="452"/>
      <c r="G1893" s="246"/>
      <c r="H1893" s="246"/>
      <c r="I1893" s="480">
        <f t="shared" si="513"/>
        <v>0</v>
      </c>
      <c r="J1893" s="244" t="str">
        <f t="shared" si="511"/>
        <v/>
      </c>
      <c r="K1893" s="245"/>
      <c r="L1893" s="426"/>
      <c r="M1893" s="253"/>
      <c r="N1893" s="316">
        <f t="shared" si="514"/>
        <v>0</v>
      </c>
      <c r="O1893" s="427">
        <f t="shared" si="515"/>
        <v>0</v>
      </c>
      <c r="P1893" s="245"/>
      <c r="Q1893" s="775"/>
      <c r="R1893" s="779"/>
      <c r="S1893" s="779"/>
      <c r="T1893" s="779"/>
      <c r="U1893" s="779"/>
      <c r="V1893" s="779"/>
      <c r="W1893" s="824"/>
      <c r="X1893" s="314">
        <f t="shared" si="512"/>
        <v>0</v>
      </c>
    </row>
    <row r="1894" spans="2:24" ht="18.75">
      <c r="B1894" s="143"/>
      <c r="C1894" s="161">
        <v>560</v>
      </c>
      <c r="D1894" s="461" t="s">
        <v>213</v>
      </c>
      <c r="E1894" s="817"/>
      <c r="F1894" s="452">
        <v>25000</v>
      </c>
      <c r="G1894" s="246"/>
      <c r="H1894" s="246"/>
      <c r="I1894" s="480">
        <f t="shared" si="513"/>
        <v>25000</v>
      </c>
      <c r="J1894" s="244">
        <f t="shared" si="511"/>
        <v>1</v>
      </c>
      <c r="K1894" s="245"/>
      <c r="L1894" s="426"/>
      <c r="M1894" s="253"/>
      <c r="N1894" s="316">
        <f t="shared" si="514"/>
        <v>25000</v>
      </c>
      <c r="O1894" s="427">
        <f t="shared" si="515"/>
        <v>-25000</v>
      </c>
      <c r="P1894" s="245"/>
      <c r="Q1894" s="775"/>
      <c r="R1894" s="779"/>
      <c r="S1894" s="779"/>
      <c r="T1894" s="779"/>
      <c r="U1894" s="779"/>
      <c r="V1894" s="779"/>
      <c r="W1894" s="824"/>
      <c r="X1894" s="314">
        <f t="shared" si="512"/>
        <v>0</v>
      </c>
    </row>
    <row r="1895" spans="2:24" ht="18.75">
      <c r="B1895" s="143"/>
      <c r="C1895" s="161">
        <v>580</v>
      </c>
      <c r="D1895" s="460" t="s">
        <v>214</v>
      </c>
      <c r="E1895" s="817"/>
      <c r="F1895" s="452">
        <v>15000</v>
      </c>
      <c r="G1895" s="246"/>
      <c r="H1895" s="246"/>
      <c r="I1895" s="480">
        <f t="shared" si="513"/>
        <v>15000</v>
      </c>
      <c r="J1895" s="244">
        <f t="shared" si="511"/>
        <v>1</v>
      </c>
      <c r="K1895" s="245"/>
      <c r="L1895" s="426"/>
      <c r="M1895" s="253"/>
      <c r="N1895" s="316">
        <f t="shared" si="514"/>
        <v>15000</v>
      </c>
      <c r="O1895" s="427">
        <f t="shared" si="515"/>
        <v>-15000</v>
      </c>
      <c r="P1895" s="245"/>
      <c r="Q1895" s="775"/>
      <c r="R1895" s="779"/>
      <c r="S1895" s="779"/>
      <c r="T1895" s="779"/>
      <c r="U1895" s="779"/>
      <c r="V1895" s="779"/>
      <c r="W1895" s="824"/>
      <c r="X1895" s="314">
        <f t="shared" si="512"/>
        <v>0</v>
      </c>
    </row>
    <row r="1896" spans="2:24" ht="18.75">
      <c r="B1896" s="143"/>
      <c r="C1896" s="161">
        <v>588</v>
      </c>
      <c r="D1896" s="460" t="s">
        <v>1736</v>
      </c>
      <c r="E1896" s="817"/>
      <c r="F1896" s="452"/>
      <c r="G1896" s="246"/>
      <c r="H1896" s="246"/>
      <c r="I1896" s="480">
        <f t="shared" si="513"/>
        <v>0</v>
      </c>
      <c r="J1896" s="244" t="str">
        <f t="shared" si="511"/>
        <v/>
      </c>
      <c r="K1896" s="245"/>
      <c r="L1896" s="426"/>
      <c r="M1896" s="253"/>
      <c r="N1896" s="316">
        <f t="shared" si="514"/>
        <v>0</v>
      </c>
      <c r="O1896" s="427">
        <f t="shared" si="515"/>
        <v>0</v>
      </c>
      <c r="P1896" s="245"/>
      <c r="Q1896" s="775"/>
      <c r="R1896" s="779"/>
      <c r="S1896" s="779"/>
      <c r="T1896" s="779"/>
      <c r="U1896" s="779"/>
      <c r="V1896" s="779"/>
      <c r="W1896" s="824"/>
      <c r="X1896" s="314">
        <f t="shared" si="512"/>
        <v>0</v>
      </c>
    </row>
    <row r="1897" spans="2:24" ht="31.5">
      <c r="B1897" s="143"/>
      <c r="C1897" s="162">
        <v>590</v>
      </c>
      <c r="D1897" s="462" t="s">
        <v>215</v>
      </c>
      <c r="E1897" s="817"/>
      <c r="F1897" s="452"/>
      <c r="G1897" s="246"/>
      <c r="H1897" s="246"/>
      <c r="I1897" s="480">
        <f t="shared" si="513"/>
        <v>0</v>
      </c>
      <c r="J1897" s="244" t="str">
        <f t="shared" si="511"/>
        <v/>
      </c>
      <c r="K1897" s="245"/>
      <c r="L1897" s="426"/>
      <c r="M1897" s="253"/>
      <c r="N1897" s="316">
        <f t="shared" si="514"/>
        <v>0</v>
      </c>
      <c r="O1897" s="427">
        <f t="shared" si="515"/>
        <v>0</v>
      </c>
      <c r="P1897" s="245"/>
      <c r="Q1897" s="775"/>
      <c r="R1897" s="779"/>
      <c r="S1897" s="779"/>
      <c r="T1897" s="779"/>
      <c r="U1897" s="779"/>
      <c r="V1897" s="779"/>
      <c r="W1897" s="824"/>
      <c r="X1897" s="314">
        <f t="shared" si="512"/>
        <v>0</v>
      </c>
    </row>
    <row r="1898" spans="2:24" ht="18.75">
      <c r="B1898" s="799">
        <v>800</v>
      </c>
      <c r="C1898" s="960" t="s">
        <v>1097</v>
      </c>
      <c r="D1898" s="960"/>
      <c r="E1898" s="800"/>
      <c r="F1898" s="803"/>
      <c r="G1898" s="804"/>
      <c r="H1898" s="804"/>
      <c r="I1898" s="805">
        <f t="shared" si="513"/>
        <v>0</v>
      </c>
      <c r="J1898" s="244" t="str">
        <f t="shared" si="511"/>
        <v/>
      </c>
      <c r="K1898" s="245"/>
      <c r="L1898" s="431"/>
      <c r="M1898" s="255"/>
      <c r="N1898" s="316">
        <f t="shared" si="514"/>
        <v>0</v>
      </c>
      <c r="O1898" s="427">
        <f t="shared" si="515"/>
        <v>0</v>
      </c>
      <c r="P1898" s="245"/>
      <c r="Q1898" s="777"/>
      <c r="R1898" s="778"/>
      <c r="S1898" s="779"/>
      <c r="T1898" s="779"/>
      <c r="U1898" s="778"/>
      <c r="V1898" s="779"/>
      <c r="W1898" s="824"/>
      <c r="X1898" s="314">
        <f t="shared" si="512"/>
        <v>0</v>
      </c>
    </row>
    <row r="1899" spans="2:24" ht="18.75">
      <c r="B1899" s="799">
        <v>1000</v>
      </c>
      <c r="C1899" s="956" t="s">
        <v>217</v>
      </c>
      <c r="D1899" s="956"/>
      <c r="E1899" s="800"/>
      <c r="F1899" s="801">
        <f>SUM(F1900:F1916)</f>
        <v>38579</v>
      </c>
      <c r="G1899" s="802">
        <f>SUM(G1900:G1916)</f>
        <v>0</v>
      </c>
      <c r="H1899" s="802">
        <f>SUM(H1900:H1916)</f>
        <v>141298</v>
      </c>
      <c r="I1899" s="802">
        <f>SUM(I1900:I1916)</f>
        <v>179877</v>
      </c>
      <c r="J1899" s="244">
        <f t="shared" si="511"/>
        <v>1</v>
      </c>
      <c r="K1899" s="245"/>
      <c r="L1899" s="317">
        <f>SUM(L1900:L1916)</f>
        <v>0</v>
      </c>
      <c r="M1899" s="318">
        <f>SUM(M1900:M1916)</f>
        <v>0</v>
      </c>
      <c r="N1899" s="428">
        <f>SUM(N1900:N1916)</f>
        <v>179877</v>
      </c>
      <c r="O1899" s="429">
        <f>SUM(O1900:O1916)</f>
        <v>-179877</v>
      </c>
      <c r="P1899" s="245"/>
      <c r="Q1899" s="317">
        <f t="shared" ref="Q1899:W1899" si="516">SUM(Q1900:Q1916)</f>
        <v>0</v>
      </c>
      <c r="R1899" s="318">
        <f t="shared" si="516"/>
        <v>0</v>
      </c>
      <c r="S1899" s="318">
        <f t="shared" si="516"/>
        <v>172877</v>
      </c>
      <c r="T1899" s="318">
        <f t="shared" si="516"/>
        <v>-172877</v>
      </c>
      <c r="U1899" s="318">
        <f t="shared" si="516"/>
        <v>0</v>
      </c>
      <c r="V1899" s="318">
        <f t="shared" si="516"/>
        <v>0</v>
      </c>
      <c r="W1899" s="429">
        <f t="shared" si="516"/>
        <v>0</v>
      </c>
      <c r="X1899" s="314">
        <f t="shared" si="512"/>
        <v>-172877</v>
      </c>
    </row>
    <row r="1900" spans="2:24" ht="18.75">
      <c r="B1900" s="136"/>
      <c r="C1900" s="144">
        <v>1011</v>
      </c>
      <c r="D1900" s="163" t="s">
        <v>218</v>
      </c>
      <c r="E1900" s="817"/>
      <c r="F1900" s="452"/>
      <c r="G1900" s="246"/>
      <c r="H1900" s="246">
        <v>10500</v>
      </c>
      <c r="I1900" s="480">
        <f t="shared" ref="I1900:I1916" si="517">F1900+G1900+H1900</f>
        <v>10500</v>
      </c>
      <c r="J1900" s="244">
        <f t="shared" si="511"/>
        <v>1</v>
      </c>
      <c r="K1900" s="245"/>
      <c r="L1900" s="426"/>
      <c r="M1900" s="253"/>
      <c r="N1900" s="316">
        <f t="shared" ref="N1900:N1916" si="518">I1900</f>
        <v>10500</v>
      </c>
      <c r="O1900" s="427">
        <f t="shared" ref="O1900:O1916" si="519">L1900+M1900-N1900</f>
        <v>-10500</v>
      </c>
      <c r="P1900" s="245"/>
      <c r="Q1900" s="426"/>
      <c r="R1900" s="253"/>
      <c r="S1900" s="432">
        <f t="shared" ref="S1900:S1907" si="520">+IF(+(L1900+M1900)&gt;=I1900,+M1900,+(+I1900-L1900))</f>
        <v>10500</v>
      </c>
      <c r="T1900" s="316">
        <f t="shared" ref="T1900:T1907" si="521">Q1900+R1900-S1900</f>
        <v>-10500</v>
      </c>
      <c r="U1900" s="253"/>
      <c r="V1900" s="253"/>
      <c r="W1900" s="254"/>
      <c r="X1900" s="314">
        <f t="shared" si="512"/>
        <v>-10500</v>
      </c>
    </row>
    <row r="1901" spans="2:24" ht="18.75">
      <c r="B1901" s="136"/>
      <c r="C1901" s="137">
        <v>1012</v>
      </c>
      <c r="D1901" s="145" t="s">
        <v>219</v>
      </c>
      <c r="E1901" s="817"/>
      <c r="F1901" s="452"/>
      <c r="G1901" s="246"/>
      <c r="H1901" s="246">
        <v>500</v>
      </c>
      <c r="I1901" s="480">
        <f t="shared" si="517"/>
        <v>500</v>
      </c>
      <c r="J1901" s="244">
        <f t="shared" si="511"/>
        <v>1</v>
      </c>
      <c r="K1901" s="245"/>
      <c r="L1901" s="426"/>
      <c r="M1901" s="253"/>
      <c r="N1901" s="316">
        <f t="shared" si="518"/>
        <v>500</v>
      </c>
      <c r="O1901" s="427">
        <f t="shared" si="519"/>
        <v>-500</v>
      </c>
      <c r="P1901" s="245"/>
      <c r="Q1901" s="426"/>
      <c r="R1901" s="253"/>
      <c r="S1901" s="432">
        <f t="shared" si="520"/>
        <v>500</v>
      </c>
      <c r="T1901" s="316">
        <f t="shared" si="521"/>
        <v>-500</v>
      </c>
      <c r="U1901" s="253"/>
      <c r="V1901" s="253"/>
      <c r="W1901" s="254"/>
      <c r="X1901" s="314">
        <f t="shared" si="512"/>
        <v>-500</v>
      </c>
    </row>
    <row r="1902" spans="2:24" ht="18.75">
      <c r="B1902" s="136"/>
      <c r="C1902" s="137">
        <v>1013</v>
      </c>
      <c r="D1902" s="145" t="s">
        <v>220</v>
      </c>
      <c r="E1902" s="817"/>
      <c r="F1902" s="452">
        <v>5000</v>
      </c>
      <c r="G1902" s="246"/>
      <c r="H1902" s="246">
        <v>4000</v>
      </c>
      <c r="I1902" s="480">
        <f t="shared" si="517"/>
        <v>9000</v>
      </c>
      <c r="J1902" s="244">
        <f t="shared" si="511"/>
        <v>1</v>
      </c>
      <c r="K1902" s="245"/>
      <c r="L1902" s="426"/>
      <c r="M1902" s="253"/>
      <c r="N1902" s="316">
        <f t="shared" si="518"/>
        <v>9000</v>
      </c>
      <c r="O1902" s="427">
        <f t="shared" si="519"/>
        <v>-9000</v>
      </c>
      <c r="P1902" s="245"/>
      <c r="Q1902" s="426"/>
      <c r="R1902" s="253"/>
      <c r="S1902" s="432">
        <f t="shared" si="520"/>
        <v>9000</v>
      </c>
      <c r="T1902" s="316">
        <f t="shared" si="521"/>
        <v>-9000</v>
      </c>
      <c r="U1902" s="253"/>
      <c r="V1902" s="253"/>
      <c r="W1902" s="254"/>
      <c r="X1902" s="314">
        <f t="shared" si="512"/>
        <v>-9000</v>
      </c>
    </row>
    <row r="1903" spans="2:24" ht="18.75">
      <c r="B1903" s="136"/>
      <c r="C1903" s="137">
        <v>1014</v>
      </c>
      <c r="D1903" s="145" t="s">
        <v>221</v>
      </c>
      <c r="E1903" s="817"/>
      <c r="F1903" s="452"/>
      <c r="G1903" s="246"/>
      <c r="H1903" s="246">
        <v>2298</v>
      </c>
      <c r="I1903" s="480">
        <f t="shared" si="517"/>
        <v>2298</v>
      </c>
      <c r="J1903" s="244">
        <f t="shared" si="511"/>
        <v>1</v>
      </c>
      <c r="K1903" s="245"/>
      <c r="L1903" s="426"/>
      <c r="M1903" s="253"/>
      <c r="N1903" s="316">
        <f t="shared" si="518"/>
        <v>2298</v>
      </c>
      <c r="O1903" s="427">
        <f t="shared" si="519"/>
        <v>-2298</v>
      </c>
      <c r="P1903" s="245"/>
      <c r="Q1903" s="426"/>
      <c r="R1903" s="253"/>
      <c r="S1903" s="432">
        <f t="shared" si="520"/>
        <v>2298</v>
      </c>
      <c r="T1903" s="316">
        <f t="shared" si="521"/>
        <v>-2298</v>
      </c>
      <c r="U1903" s="253"/>
      <c r="V1903" s="253"/>
      <c r="W1903" s="254"/>
      <c r="X1903" s="314">
        <f t="shared" si="512"/>
        <v>-2298</v>
      </c>
    </row>
    <row r="1904" spans="2:24" ht="18.75">
      <c r="B1904" s="136"/>
      <c r="C1904" s="137">
        <v>1015</v>
      </c>
      <c r="D1904" s="145" t="s">
        <v>222</v>
      </c>
      <c r="E1904" s="817"/>
      <c r="F1904" s="452"/>
      <c r="G1904" s="246"/>
      <c r="H1904" s="246">
        <v>15500</v>
      </c>
      <c r="I1904" s="480">
        <f t="shared" si="517"/>
        <v>15500</v>
      </c>
      <c r="J1904" s="244">
        <f t="shared" si="511"/>
        <v>1</v>
      </c>
      <c r="K1904" s="245"/>
      <c r="L1904" s="426"/>
      <c r="M1904" s="253"/>
      <c r="N1904" s="316">
        <f t="shared" si="518"/>
        <v>15500</v>
      </c>
      <c r="O1904" s="427">
        <f t="shared" si="519"/>
        <v>-15500</v>
      </c>
      <c r="P1904" s="245"/>
      <c r="Q1904" s="426"/>
      <c r="R1904" s="253"/>
      <c r="S1904" s="432">
        <f t="shared" si="520"/>
        <v>15500</v>
      </c>
      <c r="T1904" s="316">
        <f t="shared" si="521"/>
        <v>-15500</v>
      </c>
      <c r="U1904" s="253"/>
      <c r="V1904" s="253"/>
      <c r="W1904" s="254"/>
      <c r="X1904" s="314">
        <f t="shared" si="512"/>
        <v>-15500</v>
      </c>
    </row>
    <row r="1905" spans="2:24" ht="18.75">
      <c r="B1905" s="136"/>
      <c r="C1905" s="137">
        <v>1016</v>
      </c>
      <c r="D1905" s="145" t="s">
        <v>223</v>
      </c>
      <c r="E1905" s="817"/>
      <c r="F1905" s="452"/>
      <c r="G1905" s="246"/>
      <c r="H1905" s="246">
        <v>80000</v>
      </c>
      <c r="I1905" s="480">
        <f t="shared" si="517"/>
        <v>80000</v>
      </c>
      <c r="J1905" s="244">
        <f t="shared" si="511"/>
        <v>1</v>
      </c>
      <c r="K1905" s="245"/>
      <c r="L1905" s="426"/>
      <c r="M1905" s="253"/>
      <c r="N1905" s="316">
        <f t="shared" si="518"/>
        <v>80000</v>
      </c>
      <c r="O1905" s="427">
        <f t="shared" si="519"/>
        <v>-80000</v>
      </c>
      <c r="P1905" s="245"/>
      <c r="Q1905" s="426"/>
      <c r="R1905" s="253"/>
      <c r="S1905" s="432">
        <f t="shared" si="520"/>
        <v>80000</v>
      </c>
      <c r="T1905" s="316">
        <f t="shared" si="521"/>
        <v>-80000</v>
      </c>
      <c r="U1905" s="253"/>
      <c r="V1905" s="253"/>
      <c r="W1905" s="254"/>
      <c r="X1905" s="314">
        <f t="shared" si="512"/>
        <v>-80000</v>
      </c>
    </row>
    <row r="1906" spans="2:24" ht="18.75">
      <c r="B1906" s="140"/>
      <c r="C1906" s="164">
        <v>1020</v>
      </c>
      <c r="D1906" s="165" t="s">
        <v>224</v>
      </c>
      <c r="E1906" s="817"/>
      <c r="F1906" s="452">
        <v>32016</v>
      </c>
      <c r="G1906" s="246"/>
      <c r="H1906" s="246">
        <v>20000</v>
      </c>
      <c r="I1906" s="480">
        <f t="shared" si="517"/>
        <v>52016</v>
      </c>
      <c r="J1906" s="244">
        <f t="shared" si="511"/>
        <v>1</v>
      </c>
      <c r="K1906" s="245"/>
      <c r="L1906" s="426"/>
      <c r="M1906" s="253"/>
      <c r="N1906" s="316">
        <f t="shared" si="518"/>
        <v>52016</v>
      </c>
      <c r="O1906" s="427">
        <f t="shared" si="519"/>
        <v>-52016</v>
      </c>
      <c r="P1906" s="245"/>
      <c r="Q1906" s="426"/>
      <c r="R1906" s="253"/>
      <c r="S1906" s="432">
        <f t="shared" si="520"/>
        <v>52016</v>
      </c>
      <c r="T1906" s="316">
        <f t="shared" si="521"/>
        <v>-52016</v>
      </c>
      <c r="U1906" s="253"/>
      <c r="V1906" s="253"/>
      <c r="W1906" s="254"/>
      <c r="X1906" s="314">
        <f t="shared" si="512"/>
        <v>-52016</v>
      </c>
    </row>
    <row r="1907" spans="2:24" ht="18.75">
      <c r="B1907" s="136"/>
      <c r="C1907" s="137">
        <v>1030</v>
      </c>
      <c r="D1907" s="145" t="s">
        <v>225</v>
      </c>
      <c r="E1907" s="817"/>
      <c r="F1907" s="452"/>
      <c r="G1907" s="246"/>
      <c r="H1907" s="246"/>
      <c r="I1907" s="480">
        <f t="shared" si="517"/>
        <v>0</v>
      </c>
      <c r="J1907" s="244" t="str">
        <f t="shared" si="511"/>
        <v/>
      </c>
      <c r="K1907" s="245"/>
      <c r="L1907" s="426"/>
      <c r="M1907" s="253"/>
      <c r="N1907" s="316">
        <f t="shared" si="518"/>
        <v>0</v>
      </c>
      <c r="O1907" s="427">
        <f t="shared" si="519"/>
        <v>0</v>
      </c>
      <c r="P1907" s="245"/>
      <c r="Q1907" s="426"/>
      <c r="R1907" s="253"/>
      <c r="S1907" s="432">
        <f t="shared" si="520"/>
        <v>0</v>
      </c>
      <c r="T1907" s="316">
        <f t="shared" si="521"/>
        <v>0</v>
      </c>
      <c r="U1907" s="253"/>
      <c r="V1907" s="253"/>
      <c r="W1907" s="254"/>
      <c r="X1907" s="314">
        <f t="shared" si="512"/>
        <v>0</v>
      </c>
    </row>
    <row r="1908" spans="2:24" ht="18.75">
      <c r="B1908" s="136"/>
      <c r="C1908" s="164">
        <v>1051</v>
      </c>
      <c r="D1908" s="167" t="s">
        <v>226</v>
      </c>
      <c r="E1908" s="817"/>
      <c r="F1908" s="452"/>
      <c r="G1908" s="246"/>
      <c r="H1908" s="246">
        <v>7000</v>
      </c>
      <c r="I1908" s="480">
        <f t="shared" si="517"/>
        <v>7000</v>
      </c>
      <c r="J1908" s="244">
        <f t="shared" si="511"/>
        <v>1</v>
      </c>
      <c r="K1908" s="245"/>
      <c r="L1908" s="426"/>
      <c r="M1908" s="253"/>
      <c r="N1908" s="316">
        <f t="shared" si="518"/>
        <v>7000</v>
      </c>
      <c r="O1908" s="427">
        <f t="shared" si="519"/>
        <v>-7000</v>
      </c>
      <c r="P1908" s="245"/>
      <c r="Q1908" s="775"/>
      <c r="R1908" s="779"/>
      <c r="S1908" s="779"/>
      <c r="T1908" s="779"/>
      <c r="U1908" s="779"/>
      <c r="V1908" s="779"/>
      <c r="W1908" s="824"/>
      <c r="X1908" s="314">
        <f t="shared" si="512"/>
        <v>0</v>
      </c>
    </row>
    <row r="1909" spans="2:24" ht="18.75">
      <c r="B1909" s="136"/>
      <c r="C1909" s="137">
        <v>1052</v>
      </c>
      <c r="D1909" s="145" t="s">
        <v>227</v>
      </c>
      <c r="E1909" s="817"/>
      <c r="F1909" s="452"/>
      <c r="G1909" s="246"/>
      <c r="H1909" s="246"/>
      <c r="I1909" s="480">
        <f t="shared" si="517"/>
        <v>0</v>
      </c>
      <c r="J1909" s="244" t="str">
        <f t="shared" si="511"/>
        <v/>
      </c>
      <c r="K1909" s="245"/>
      <c r="L1909" s="426"/>
      <c r="M1909" s="253"/>
      <c r="N1909" s="316">
        <f t="shared" si="518"/>
        <v>0</v>
      </c>
      <c r="O1909" s="427">
        <f t="shared" si="519"/>
        <v>0</v>
      </c>
      <c r="P1909" s="245"/>
      <c r="Q1909" s="775"/>
      <c r="R1909" s="779"/>
      <c r="S1909" s="779"/>
      <c r="T1909" s="779"/>
      <c r="U1909" s="779"/>
      <c r="V1909" s="779"/>
      <c r="W1909" s="824"/>
      <c r="X1909" s="314">
        <f t="shared" si="512"/>
        <v>0</v>
      </c>
    </row>
    <row r="1910" spans="2:24" ht="18.75">
      <c r="B1910" s="136"/>
      <c r="C1910" s="168">
        <v>1053</v>
      </c>
      <c r="D1910" s="169" t="s">
        <v>1737</v>
      </c>
      <c r="E1910" s="817"/>
      <c r="F1910" s="452"/>
      <c r="G1910" s="246"/>
      <c r="H1910" s="246"/>
      <c r="I1910" s="480">
        <f t="shared" si="517"/>
        <v>0</v>
      </c>
      <c r="J1910" s="244" t="str">
        <f t="shared" si="511"/>
        <v/>
      </c>
      <c r="K1910" s="245"/>
      <c r="L1910" s="426"/>
      <c r="M1910" s="253"/>
      <c r="N1910" s="316">
        <f t="shared" si="518"/>
        <v>0</v>
      </c>
      <c r="O1910" s="427">
        <f t="shared" si="519"/>
        <v>0</v>
      </c>
      <c r="P1910" s="245"/>
      <c r="Q1910" s="775"/>
      <c r="R1910" s="779"/>
      <c r="S1910" s="779"/>
      <c r="T1910" s="779"/>
      <c r="U1910" s="779"/>
      <c r="V1910" s="779"/>
      <c r="W1910" s="824"/>
      <c r="X1910" s="314">
        <f t="shared" si="512"/>
        <v>0</v>
      </c>
    </row>
    <row r="1911" spans="2:24" ht="18.75">
      <c r="B1911" s="136"/>
      <c r="C1911" s="137">
        <v>1062</v>
      </c>
      <c r="D1911" s="139" t="s">
        <v>228</v>
      </c>
      <c r="E1911" s="817"/>
      <c r="F1911" s="452"/>
      <c r="G1911" s="246"/>
      <c r="H1911" s="246">
        <v>1500</v>
      </c>
      <c r="I1911" s="480">
        <f t="shared" si="517"/>
        <v>1500</v>
      </c>
      <c r="J1911" s="244">
        <f t="shared" si="511"/>
        <v>1</v>
      </c>
      <c r="K1911" s="245"/>
      <c r="L1911" s="426"/>
      <c r="M1911" s="253"/>
      <c r="N1911" s="316">
        <f t="shared" si="518"/>
        <v>1500</v>
      </c>
      <c r="O1911" s="427">
        <f t="shared" si="519"/>
        <v>-1500</v>
      </c>
      <c r="P1911" s="245"/>
      <c r="Q1911" s="426"/>
      <c r="R1911" s="253"/>
      <c r="S1911" s="432">
        <f>+IF(+(L1911+M1911)&gt;=I1911,+M1911,+(+I1911-L1911))</f>
        <v>1500</v>
      </c>
      <c r="T1911" s="316">
        <f>Q1911+R1911-S1911</f>
        <v>-1500</v>
      </c>
      <c r="U1911" s="253"/>
      <c r="V1911" s="253"/>
      <c r="W1911" s="254"/>
      <c r="X1911" s="314">
        <f t="shared" si="512"/>
        <v>-1500</v>
      </c>
    </row>
    <row r="1912" spans="2:24" ht="18.75">
      <c r="B1912" s="136"/>
      <c r="C1912" s="137">
        <v>1063</v>
      </c>
      <c r="D1912" s="139" t="s">
        <v>229</v>
      </c>
      <c r="E1912" s="817"/>
      <c r="F1912" s="452"/>
      <c r="G1912" s="246"/>
      <c r="H1912" s="246"/>
      <c r="I1912" s="480">
        <f t="shared" si="517"/>
        <v>0</v>
      </c>
      <c r="J1912" s="244" t="str">
        <f t="shared" si="511"/>
        <v/>
      </c>
      <c r="K1912" s="245"/>
      <c r="L1912" s="426"/>
      <c r="M1912" s="253"/>
      <c r="N1912" s="316">
        <f t="shared" si="518"/>
        <v>0</v>
      </c>
      <c r="O1912" s="427">
        <f t="shared" si="519"/>
        <v>0</v>
      </c>
      <c r="P1912" s="245"/>
      <c r="Q1912" s="775"/>
      <c r="R1912" s="779"/>
      <c r="S1912" s="779"/>
      <c r="T1912" s="779"/>
      <c r="U1912" s="779"/>
      <c r="V1912" s="779"/>
      <c r="W1912" s="824"/>
      <c r="X1912" s="314">
        <f t="shared" si="512"/>
        <v>0</v>
      </c>
    </row>
    <row r="1913" spans="2:24" ht="18.75">
      <c r="B1913" s="136"/>
      <c r="C1913" s="168">
        <v>1069</v>
      </c>
      <c r="D1913" s="170" t="s">
        <v>230</v>
      </c>
      <c r="E1913" s="817"/>
      <c r="F1913" s="452"/>
      <c r="G1913" s="246"/>
      <c r="H1913" s="246"/>
      <c r="I1913" s="480">
        <f t="shared" si="517"/>
        <v>0</v>
      </c>
      <c r="J1913" s="244" t="str">
        <f t="shared" ref="J1913:J1944" si="522">(IF($E1913&lt;&gt;0,$J$2,IF($I1913&lt;&gt;0,$J$2,"")))</f>
        <v/>
      </c>
      <c r="K1913" s="245"/>
      <c r="L1913" s="426"/>
      <c r="M1913" s="253"/>
      <c r="N1913" s="316">
        <f t="shared" si="518"/>
        <v>0</v>
      </c>
      <c r="O1913" s="427">
        <f t="shared" si="519"/>
        <v>0</v>
      </c>
      <c r="P1913" s="245"/>
      <c r="Q1913" s="426"/>
      <c r="R1913" s="253"/>
      <c r="S1913" s="432">
        <f>+IF(+(L1913+M1913)&gt;=I1913,+M1913,+(+I1913-L1913))</f>
        <v>0</v>
      </c>
      <c r="T1913" s="316">
        <f>Q1913+R1913-S1913</f>
        <v>0</v>
      </c>
      <c r="U1913" s="253"/>
      <c r="V1913" s="253"/>
      <c r="W1913" s="254"/>
      <c r="X1913" s="314">
        <f t="shared" ref="X1913:X1944" si="523">T1913-U1913-V1913-W1913</f>
        <v>0</v>
      </c>
    </row>
    <row r="1914" spans="2:24" ht="31.5">
      <c r="B1914" s="140"/>
      <c r="C1914" s="137">
        <v>1091</v>
      </c>
      <c r="D1914" s="145" t="s">
        <v>231</v>
      </c>
      <c r="E1914" s="817"/>
      <c r="F1914" s="452"/>
      <c r="G1914" s="246"/>
      <c r="H1914" s="246"/>
      <c r="I1914" s="480">
        <f t="shared" si="517"/>
        <v>0</v>
      </c>
      <c r="J1914" s="244" t="str">
        <f t="shared" si="522"/>
        <v/>
      </c>
      <c r="K1914" s="245"/>
      <c r="L1914" s="426"/>
      <c r="M1914" s="253"/>
      <c r="N1914" s="316">
        <f t="shared" si="518"/>
        <v>0</v>
      </c>
      <c r="O1914" s="427">
        <f t="shared" si="519"/>
        <v>0</v>
      </c>
      <c r="P1914" s="245"/>
      <c r="Q1914" s="426"/>
      <c r="R1914" s="253"/>
      <c r="S1914" s="432">
        <f>+IF(+(L1914+M1914)&gt;=I1914,+M1914,+(+I1914-L1914))</f>
        <v>0</v>
      </c>
      <c r="T1914" s="316">
        <f>Q1914+R1914-S1914</f>
        <v>0</v>
      </c>
      <c r="U1914" s="253"/>
      <c r="V1914" s="253"/>
      <c r="W1914" s="254"/>
      <c r="X1914" s="314">
        <f t="shared" si="523"/>
        <v>0</v>
      </c>
    </row>
    <row r="1915" spans="2:24" ht="18.75">
      <c r="B1915" s="136"/>
      <c r="C1915" s="137">
        <v>1092</v>
      </c>
      <c r="D1915" s="145" t="s">
        <v>364</v>
      </c>
      <c r="E1915" s="817"/>
      <c r="F1915" s="452"/>
      <c r="G1915" s="246"/>
      <c r="H1915" s="246"/>
      <c r="I1915" s="480">
        <f t="shared" si="517"/>
        <v>0</v>
      </c>
      <c r="J1915" s="244" t="str">
        <f t="shared" si="522"/>
        <v/>
      </c>
      <c r="K1915" s="245"/>
      <c r="L1915" s="426"/>
      <c r="M1915" s="253"/>
      <c r="N1915" s="316">
        <f t="shared" si="518"/>
        <v>0</v>
      </c>
      <c r="O1915" s="427">
        <f t="shared" si="519"/>
        <v>0</v>
      </c>
      <c r="P1915" s="245"/>
      <c r="Q1915" s="775"/>
      <c r="R1915" s="779"/>
      <c r="S1915" s="779"/>
      <c r="T1915" s="779"/>
      <c r="U1915" s="779"/>
      <c r="V1915" s="779"/>
      <c r="W1915" s="824"/>
      <c r="X1915" s="314">
        <f t="shared" si="523"/>
        <v>0</v>
      </c>
    </row>
    <row r="1916" spans="2:24" ht="18.75">
      <c r="B1916" s="136"/>
      <c r="C1916" s="142">
        <v>1098</v>
      </c>
      <c r="D1916" s="146" t="s">
        <v>232</v>
      </c>
      <c r="E1916" s="817"/>
      <c r="F1916" s="452">
        <v>1563</v>
      </c>
      <c r="G1916" s="246"/>
      <c r="H1916" s="246"/>
      <c r="I1916" s="480">
        <f t="shared" si="517"/>
        <v>1563</v>
      </c>
      <c r="J1916" s="244">
        <f t="shared" si="522"/>
        <v>1</v>
      </c>
      <c r="K1916" s="245"/>
      <c r="L1916" s="426"/>
      <c r="M1916" s="253"/>
      <c r="N1916" s="316">
        <f t="shared" si="518"/>
        <v>1563</v>
      </c>
      <c r="O1916" s="427">
        <f t="shared" si="519"/>
        <v>-1563</v>
      </c>
      <c r="P1916" s="245"/>
      <c r="Q1916" s="426"/>
      <c r="R1916" s="253"/>
      <c r="S1916" s="432">
        <f>+IF(+(L1916+M1916)&gt;=I1916,+M1916,+(+I1916-L1916))</f>
        <v>1563</v>
      </c>
      <c r="T1916" s="316">
        <f>Q1916+R1916-S1916</f>
        <v>-1563</v>
      </c>
      <c r="U1916" s="253"/>
      <c r="V1916" s="253"/>
      <c r="W1916" s="254"/>
      <c r="X1916" s="314">
        <f t="shared" si="523"/>
        <v>-1563</v>
      </c>
    </row>
    <row r="1917" spans="2:24" ht="18.75">
      <c r="B1917" s="799">
        <v>1900</v>
      </c>
      <c r="C1917" s="955" t="s">
        <v>296</v>
      </c>
      <c r="D1917" s="955"/>
      <c r="E1917" s="800"/>
      <c r="F1917" s="801">
        <f>SUM(F1918:F1920)</f>
        <v>0</v>
      </c>
      <c r="G1917" s="802">
        <f>SUM(G1918:G1920)</f>
        <v>0</v>
      </c>
      <c r="H1917" s="802">
        <f>SUM(H1918:H1920)</f>
        <v>400</v>
      </c>
      <c r="I1917" s="802">
        <f>SUM(I1918:I1920)</f>
        <v>400</v>
      </c>
      <c r="J1917" s="244">
        <f t="shared" si="522"/>
        <v>1</v>
      </c>
      <c r="K1917" s="245"/>
      <c r="L1917" s="317">
        <f>SUM(L1918:L1920)</f>
        <v>0</v>
      </c>
      <c r="M1917" s="318">
        <f>SUM(M1918:M1920)</f>
        <v>0</v>
      </c>
      <c r="N1917" s="428">
        <f>SUM(N1918:N1920)</f>
        <v>400</v>
      </c>
      <c r="O1917" s="429">
        <f>SUM(O1918:O1920)</f>
        <v>-400</v>
      </c>
      <c r="P1917" s="245"/>
      <c r="Q1917" s="777"/>
      <c r="R1917" s="778"/>
      <c r="S1917" s="778"/>
      <c r="T1917" s="778"/>
      <c r="U1917" s="778"/>
      <c r="V1917" s="778"/>
      <c r="W1917" s="825"/>
      <c r="X1917" s="314">
        <f t="shared" si="523"/>
        <v>0</v>
      </c>
    </row>
    <row r="1918" spans="2:24" ht="18.75">
      <c r="B1918" s="136"/>
      <c r="C1918" s="144">
        <v>1901</v>
      </c>
      <c r="D1918" s="138" t="s">
        <v>297</v>
      </c>
      <c r="E1918" s="817"/>
      <c r="F1918" s="452"/>
      <c r="G1918" s="246"/>
      <c r="H1918" s="246">
        <v>100</v>
      </c>
      <c r="I1918" s="480">
        <f>F1918+G1918+H1918</f>
        <v>100</v>
      </c>
      <c r="J1918" s="244">
        <f t="shared" si="522"/>
        <v>1</v>
      </c>
      <c r="K1918" s="245"/>
      <c r="L1918" s="426"/>
      <c r="M1918" s="253"/>
      <c r="N1918" s="316">
        <f>I1918</f>
        <v>100</v>
      </c>
      <c r="O1918" s="427">
        <f>L1918+M1918-N1918</f>
        <v>-100</v>
      </c>
      <c r="P1918" s="245"/>
      <c r="Q1918" s="775"/>
      <c r="R1918" s="779"/>
      <c r="S1918" s="779"/>
      <c r="T1918" s="779"/>
      <c r="U1918" s="779"/>
      <c r="V1918" s="779"/>
      <c r="W1918" s="824"/>
      <c r="X1918" s="314">
        <f t="shared" si="523"/>
        <v>0</v>
      </c>
    </row>
    <row r="1919" spans="2:24" ht="18.75">
      <c r="B1919" s="136"/>
      <c r="C1919" s="137">
        <v>1981</v>
      </c>
      <c r="D1919" s="139" t="s">
        <v>298</v>
      </c>
      <c r="E1919" s="817"/>
      <c r="F1919" s="452"/>
      <c r="G1919" s="246"/>
      <c r="H1919" s="246">
        <v>300</v>
      </c>
      <c r="I1919" s="480">
        <f>F1919+G1919+H1919</f>
        <v>300</v>
      </c>
      <c r="J1919" s="244">
        <f t="shared" si="522"/>
        <v>1</v>
      </c>
      <c r="K1919" s="245"/>
      <c r="L1919" s="426"/>
      <c r="M1919" s="253"/>
      <c r="N1919" s="316">
        <f>I1919</f>
        <v>300</v>
      </c>
      <c r="O1919" s="427">
        <f>L1919+M1919-N1919</f>
        <v>-300</v>
      </c>
      <c r="P1919" s="245"/>
      <c r="Q1919" s="775"/>
      <c r="R1919" s="779"/>
      <c r="S1919" s="779"/>
      <c r="T1919" s="779"/>
      <c r="U1919" s="779"/>
      <c r="V1919" s="779"/>
      <c r="W1919" s="824"/>
      <c r="X1919" s="314">
        <f t="shared" si="523"/>
        <v>0</v>
      </c>
    </row>
    <row r="1920" spans="2:24" ht="18.75">
      <c r="B1920" s="136"/>
      <c r="C1920" s="142">
        <v>1991</v>
      </c>
      <c r="D1920" s="141" t="s">
        <v>299</v>
      </c>
      <c r="E1920" s="817"/>
      <c r="F1920" s="452"/>
      <c r="G1920" s="246"/>
      <c r="H1920" s="246"/>
      <c r="I1920" s="480">
        <f>F1920+G1920+H1920</f>
        <v>0</v>
      </c>
      <c r="J1920" s="244" t="str">
        <f t="shared" si="522"/>
        <v/>
      </c>
      <c r="K1920" s="245"/>
      <c r="L1920" s="426"/>
      <c r="M1920" s="253"/>
      <c r="N1920" s="316">
        <f>I1920</f>
        <v>0</v>
      </c>
      <c r="O1920" s="427">
        <f>L1920+M1920-N1920</f>
        <v>0</v>
      </c>
      <c r="P1920" s="245"/>
      <c r="Q1920" s="775"/>
      <c r="R1920" s="779"/>
      <c r="S1920" s="779"/>
      <c r="T1920" s="779"/>
      <c r="U1920" s="779"/>
      <c r="V1920" s="779"/>
      <c r="W1920" s="824"/>
      <c r="X1920" s="314">
        <f t="shared" si="523"/>
        <v>0</v>
      </c>
    </row>
    <row r="1921" spans="2:24" ht="18.75">
      <c r="B1921" s="799">
        <v>2100</v>
      </c>
      <c r="C1921" s="955" t="s">
        <v>1106</v>
      </c>
      <c r="D1921" s="955"/>
      <c r="E1921" s="800"/>
      <c r="F1921" s="801">
        <f>SUM(F1922:F1926)</f>
        <v>0</v>
      </c>
      <c r="G1921" s="802">
        <f>SUM(G1922:G1926)</f>
        <v>0</v>
      </c>
      <c r="H1921" s="802">
        <f>SUM(H1922:H1926)</f>
        <v>0</v>
      </c>
      <c r="I1921" s="802">
        <f>SUM(I1922:I1926)</f>
        <v>0</v>
      </c>
      <c r="J1921" s="244" t="str">
        <f t="shared" si="522"/>
        <v/>
      </c>
      <c r="K1921" s="245"/>
      <c r="L1921" s="317">
        <f>SUM(L1922:L1926)</f>
        <v>0</v>
      </c>
      <c r="M1921" s="318">
        <f>SUM(M1922:M1926)</f>
        <v>0</v>
      </c>
      <c r="N1921" s="428">
        <f>SUM(N1922:N1926)</f>
        <v>0</v>
      </c>
      <c r="O1921" s="429">
        <f>SUM(O1922:O1926)</f>
        <v>0</v>
      </c>
      <c r="P1921" s="245"/>
      <c r="Q1921" s="777"/>
      <c r="R1921" s="778"/>
      <c r="S1921" s="778"/>
      <c r="T1921" s="778"/>
      <c r="U1921" s="778"/>
      <c r="V1921" s="778"/>
      <c r="W1921" s="825"/>
      <c r="X1921" s="314">
        <f t="shared" si="523"/>
        <v>0</v>
      </c>
    </row>
    <row r="1922" spans="2:24" ht="18.75">
      <c r="B1922" s="136"/>
      <c r="C1922" s="144">
        <v>2110</v>
      </c>
      <c r="D1922" s="147" t="s">
        <v>233</v>
      </c>
      <c r="E1922" s="817"/>
      <c r="F1922" s="452"/>
      <c r="G1922" s="246"/>
      <c r="H1922" s="246"/>
      <c r="I1922" s="480">
        <f>F1922+G1922+H1922</f>
        <v>0</v>
      </c>
      <c r="J1922" s="244" t="str">
        <f t="shared" si="522"/>
        <v/>
      </c>
      <c r="K1922" s="245"/>
      <c r="L1922" s="426"/>
      <c r="M1922" s="253"/>
      <c r="N1922" s="316">
        <f>I1922</f>
        <v>0</v>
      </c>
      <c r="O1922" s="427">
        <f>L1922+M1922-N1922</f>
        <v>0</v>
      </c>
      <c r="P1922" s="245"/>
      <c r="Q1922" s="775"/>
      <c r="R1922" s="779"/>
      <c r="S1922" s="779"/>
      <c r="T1922" s="779"/>
      <c r="U1922" s="779"/>
      <c r="V1922" s="779"/>
      <c r="W1922" s="824"/>
      <c r="X1922" s="314">
        <f t="shared" si="523"/>
        <v>0</v>
      </c>
    </row>
    <row r="1923" spans="2:24" ht="18.75">
      <c r="B1923" s="171"/>
      <c r="C1923" s="137">
        <v>2120</v>
      </c>
      <c r="D1923" s="159" t="s">
        <v>234</v>
      </c>
      <c r="E1923" s="817"/>
      <c r="F1923" s="452"/>
      <c r="G1923" s="246"/>
      <c r="H1923" s="246"/>
      <c r="I1923" s="480">
        <f>F1923+G1923+H1923</f>
        <v>0</v>
      </c>
      <c r="J1923" s="244" t="str">
        <f t="shared" si="522"/>
        <v/>
      </c>
      <c r="K1923" s="245"/>
      <c r="L1923" s="426"/>
      <c r="M1923" s="253"/>
      <c r="N1923" s="316">
        <f>I1923</f>
        <v>0</v>
      </c>
      <c r="O1923" s="427">
        <f>L1923+M1923-N1923</f>
        <v>0</v>
      </c>
      <c r="P1923" s="245"/>
      <c r="Q1923" s="775"/>
      <c r="R1923" s="779"/>
      <c r="S1923" s="779"/>
      <c r="T1923" s="779"/>
      <c r="U1923" s="779"/>
      <c r="V1923" s="779"/>
      <c r="W1923" s="824"/>
      <c r="X1923" s="314">
        <f t="shared" si="523"/>
        <v>0</v>
      </c>
    </row>
    <row r="1924" spans="2:24" ht="18.75">
      <c r="B1924" s="171"/>
      <c r="C1924" s="137">
        <v>2125</v>
      </c>
      <c r="D1924" s="156" t="s">
        <v>1098</v>
      </c>
      <c r="E1924" s="817"/>
      <c r="F1924" s="452"/>
      <c r="G1924" s="246"/>
      <c r="H1924" s="246"/>
      <c r="I1924" s="480">
        <f>F1924+G1924+H1924</f>
        <v>0</v>
      </c>
      <c r="J1924" s="244" t="str">
        <f t="shared" si="522"/>
        <v/>
      </c>
      <c r="K1924" s="245"/>
      <c r="L1924" s="426"/>
      <c r="M1924" s="253"/>
      <c r="N1924" s="316">
        <f>I1924</f>
        <v>0</v>
      </c>
      <c r="O1924" s="427">
        <f>L1924+M1924-N1924</f>
        <v>0</v>
      </c>
      <c r="P1924" s="245"/>
      <c r="Q1924" s="775"/>
      <c r="R1924" s="779"/>
      <c r="S1924" s="779"/>
      <c r="T1924" s="779"/>
      <c r="U1924" s="779"/>
      <c r="V1924" s="779"/>
      <c r="W1924" s="824"/>
      <c r="X1924" s="314">
        <f t="shared" si="523"/>
        <v>0</v>
      </c>
    </row>
    <row r="1925" spans="2:24" ht="18.75">
      <c r="B1925" s="143"/>
      <c r="C1925" s="137">
        <v>2140</v>
      </c>
      <c r="D1925" s="159" t="s">
        <v>236</v>
      </c>
      <c r="E1925" s="817"/>
      <c r="F1925" s="452"/>
      <c r="G1925" s="246"/>
      <c r="H1925" s="246"/>
      <c r="I1925" s="480">
        <f>F1925+G1925+H1925</f>
        <v>0</v>
      </c>
      <c r="J1925" s="244" t="str">
        <f t="shared" si="522"/>
        <v/>
      </c>
      <c r="K1925" s="245"/>
      <c r="L1925" s="426"/>
      <c r="M1925" s="253"/>
      <c r="N1925" s="316">
        <f>I1925</f>
        <v>0</v>
      </c>
      <c r="O1925" s="427">
        <f>L1925+M1925-N1925</f>
        <v>0</v>
      </c>
      <c r="P1925" s="245"/>
      <c r="Q1925" s="775"/>
      <c r="R1925" s="779"/>
      <c r="S1925" s="779"/>
      <c r="T1925" s="779"/>
      <c r="U1925" s="779"/>
      <c r="V1925" s="779"/>
      <c r="W1925" s="824"/>
      <c r="X1925" s="314">
        <f t="shared" si="523"/>
        <v>0</v>
      </c>
    </row>
    <row r="1926" spans="2:24" ht="18.75">
      <c r="B1926" s="136"/>
      <c r="C1926" s="142">
        <v>2190</v>
      </c>
      <c r="D1926" s="516" t="s">
        <v>237</v>
      </c>
      <c r="E1926" s="817"/>
      <c r="F1926" s="452"/>
      <c r="G1926" s="246"/>
      <c r="H1926" s="246"/>
      <c r="I1926" s="480">
        <f>F1926+G1926+H1926</f>
        <v>0</v>
      </c>
      <c r="J1926" s="244" t="str">
        <f t="shared" si="522"/>
        <v/>
      </c>
      <c r="K1926" s="245"/>
      <c r="L1926" s="426"/>
      <c r="M1926" s="253"/>
      <c r="N1926" s="316">
        <f>I1926</f>
        <v>0</v>
      </c>
      <c r="O1926" s="427">
        <f>L1926+M1926-N1926</f>
        <v>0</v>
      </c>
      <c r="P1926" s="245"/>
      <c r="Q1926" s="775"/>
      <c r="R1926" s="779"/>
      <c r="S1926" s="779"/>
      <c r="T1926" s="779"/>
      <c r="U1926" s="779"/>
      <c r="V1926" s="779"/>
      <c r="W1926" s="824"/>
      <c r="X1926" s="314">
        <f t="shared" si="523"/>
        <v>0</v>
      </c>
    </row>
    <row r="1927" spans="2:24" ht="18.75">
      <c r="B1927" s="799">
        <v>2200</v>
      </c>
      <c r="C1927" s="955" t="s">
        <v>238</v>
      </c>
      <c r="D1927" s="955"/>
      <c r="E1927" s="800"/>
      <c r="F1927" s="801">
        <f>SUM(F1928:F1929)</f>
        <v>0</v>
      </c>
      <c r="G1927" s="802">
        <f>SUM(G1928:G1929)</f>
        <v>0</v>
      </c>
      <c r="H1927" s="802">
        <f>SUM(H1928:H1929)</f>
        <v>0</v>
      </c>
      <c r="I1927" s="802">
        <f>SUM(I1928:I1929)</f>
        <v>0</v>
      </c>
      <c r="J1927" s="244" t="str">
        <f t="shared" si="522"/>
        <v/>
      </c>
      <c r="K1927" s="245"/>
      <c r="L1927" s="317">
        <f>SUM(L1928:L1929)</f>
        <v>0</v>
      </c>
      <c r="M1927" s="318">
        <f>SUM(M1928:M1929)</f>
        <v>0</v>
      </c>
      <c r="N1927" s="428">
        <f>SUM(N1928:N1929)</f>
        <v>0</v>
      </c>
      <c r="O1927" s="429">
        <f>SUM(O1928:O1929)</f>
        <v>0</v>
      </c>
      <c r="P1927" s="245"/>
      <c r="Q1927" s="777"/>
      <c r="R1927" s="778"/>
      <c r="S1927" s="778"/>
      <c r="T1927" s="778"/>
      <c r="U1927" s="778"/>
      <c r="V1927" s="778"/>
      <c r="W1927" s="825"/>
      <c r="X1927" s="314">
        <f t="shared" si="523"/>
        <v>0</v>
      </c>
    </row>
    <row r="1928" spans="2:24" ht="18.75">
      <c r="B1928" s="136"/>
      <c r="C1928" s="137">
        <v>2221</v>
      </c>
      <c r="D1928" s="139" t="s">
        <v>1479</v>
      </c>
      <c r="E1928" s="817"/>
      <c r="F1928" s="452"/>
      <c r="G1928" s="246"/>
      <c r="H1928" s="246"/>
      <c r="I1928" s="480">
        <f t="shared" ref="I1928:I1933" si="524">F1928+G1928+H1928</f>
        <v>0</v>
      </c>
      <c r="J1928" s="244" t="str">
        <f t="shared" si="522"/>
        <v/>
      </c>
      <c r="K1928" s="245"/>
      <c r="L1928" s="426"/>
      <c r="M1928" s="253"/>
      <c r="N1928" s="316">
        <f t="shared" ref="N1928:N1933" si="525">I1928</f>
        <v>0</v>
      </c>
      <c r="O1928" s="427">
        <f t="shared" ref="O1928:O1933" si="526">L1928+M1928-N1928</f>
        <v>0</v>
      </c>
      <c r="P1928" s="245"/>
      <c r="Q1928" s="775"/>
      <c r="R1928" s="779"/>
      <c r="S1928" s="779"/>
      <c r="T1928" s="779"/>
      <c r="U1928" s="779"/>
      <c r="V1928" s="779"/>
      <c r="W1928" s="824"/>
      <c r="X1928" s="314">
        <f t="shared" si="523"/>
        <v>0</v>
      </c>
    </row>
    <row r="1929" spans="2:24" ht="18.75">
      <c r="B1929" s="136"/>
      <c r="C1929" s="142">
        <v>2224</v>
      </c>
      <c r="D1929" s="141" t="s">
        <v>239</v>
      </c>
      <c r="E1929" s="817"/>
      <c r="F1929" s="452"/>
      <c r="G1929" s="246"/>
      <c r="H1929" s="246"/>
      <c r="I1929" s="480">
        <f t="shared" si="524"/>
        <v>0</v>
      </c>
      <c r="J1929" s="244" t="str">
        <f t="shared" si="522"/>
        <v/>
      </c>
      <c r="K1929" s="245"/>
      <c r="L1929" s="426"/>
      <c r="M1929" s="253"/>
      <c r="N1929" s="316">
        <f t="shared" si="525"/>
        <v>0</v>
      </c>
      <c r="O1929" s="427">
        <f t="shared" si="526"/>
        <v>0</v>
      </c>
      <c r="P1929" s="245"/>
      <c r="Q1929" s="775"/>
      <c r="R1929" s="779"/>
      <c r="S1929" s="779"/>
      <c r="T1929" s="779"/>
      <c r="U1929" s="779"/>
      <c r="V1929" s="779"/>
      <c r="W1929" s="824"/>
      <c r="X1929" s="314">
        <f t="shared" si="523"/>
        <v>0</v>
      </c>
    </row>
    <row r="1930" spans="2:24" ht="18.75">
      <c r="B1930" s="799">
        <v>2500</v>
      </c>
      <c r="C1930" s="957" t="s">
        <v>240</v>
      </c>
      <c r="D1930" s="957"/>
      <c r="E1930" s="800"/>
      <c r="F1930" s="803"/>
      <c r="G1930" s="804"/>
      <c r="H1930" s="804"/>
      <c r="I1930" s="805">
        <f t="shared" si="524"/>
        <v>0</v>
      </c>
      <c r="J1930" s="244" t="str">
        <f t="shared" si="522"/>
        <v/>
      </c>
      <c r="K1930" s="245"/>
      <c r="L1930" s="431"/>
      <c r="M1930" s="255"/>
      <c r="N1930" s="316">
        <f t="shared" si="525"/>
        <v>0</v>
      </c>
      <c r="O1930" s="427">
        <f t="shared" si="526"/>
        <v>0</v>
      </c>
      <c r="P1930" s="245"/>
      <c r="Q1930" s="777"/>
      <c r="R1930" s="778"/>
      <c r="S1930" s="779"/>
      <c r="T1930" s="779"/>
      <c r="U1930" s="778"/>
      <c r="V1930" s="779"/>
      <c r="W1930" s="824"/>
      <c r="X1930" s="314">
        <f t="shared" si="523"/>
        <v>0</v>
      </c>
    </row>
    <row r="1931" spans="2:24" ht="18.75">
      <c r="B1931" s="799">
        <v>2600</v>
      </c>
      <c r="C1931" s="974" t="s">
        <v>241</v>
      </c>
      <c r="D1931" s="975"/>
      <c r="E1931" s="800"/>
      <c r="F1931" s="803"/>
      <c r="G1931" s="804"/>
      <c r="H1931" s="804"/>
      <c r="I1931" s="805">
        <f t="shared" si="524"/>
        <v>0</v>
      </c>
      <c r="J1931" s="244" t="str">
        <f t="shared" si="522"/>
        <v/>
      </c>
      <c r="K1931" s="245"/>
      <c r="L1931" s="431"/>
      <c r="M1931" s="255"/>
      <c r="N1931" s="316">
        <f t="shared" si="525"/>
        <v>0</v>
      </c>
      <c r="O1931" s="427">
        <f t="shared" si="526"/>
        <v>0</v>
      </c>
      <c r="P1931" s="245"/>
      <c r="Q1931" s="777"/>
      <c r="R1931" s="778"/>
      <c r="S1931" s="779"/>
      <c r="T1931" s="779"/>
      <c r="U1931" s="778"/>
      <c r="V1931" s="779"/>
      <c r="W1931" s="824"/>
      <c r="X1931" s="314">
        <f t="shared" si="523"/>
        <v>0</v>
      </c>
    </row>
    <row r="1932" spans="2:24" ht="18.75">
      <c r="B1932" s="799">
        <v>2700</v>
      </c>
      <c r="C1932" s="974" t="s">
        <v>242</v>
      </c>
      <c r="D1932" s="975"/>
      <c r="E1932" s="800"/>
      <c r="F1932" s="803"/>
      <c r="G1932" s="804"/>
      <c r="H1932" s="804"/>
      <c r="I1932" s="805">
        <f t="shared" si="524"/>
        <v>0</v>
      </c>
      <c r="J1932" s="244" t="str">
        <f t="shared" si="522"/>
        <v/>
      </c>
      <c r="K1932" s="245"/>
      <c r="L1932" s="431"/>
      <c r="M1932" s="255"/>
      <c r="N1932" s="316">
        <f t="shared" si="525"/>
        <v>0</v>
      </c>
      <c r="O1932" s="427">
        <f t="shared" si="526"/>
        <v>0</v>
      </c>
      <c r="P1932" s="245"/>
      <c r="Q1932" s="777"/>
      <c r="R1932" s="778"/>
      <c r="S1932" s="779"/>
      <c r="T1932" s="779"/>
      <c r="U1932" s="778"/>
      <c r="V1932" s="779"/>
      <c r="W1932" s="824"/>
      <c r="X1932" s="314">
        <f t="shared" si="523"/>
        <v>0</v>
      </c>
    </row>
    <row r="1933" spans="2:24" ht="18.75">
      <c r="B1933" s="799">
        <v>2800</v>
      </c>
      <c r="C1933" s="974" t="s">
        <v>1738</v>
      </c>
      <c r="D1933" s="975"/>
      <c r="E1933" s="800"/>
      <c r="F1933" s="803"/>
      <c r="G1933" s="804"/>
      <c r="H1933" s="804"/>
      <c r="I1933" s="805">
        <f t="shared" si="524"/>
        <v>0</v>
      </c>
      <c r="J1933" s="244" t="str">
        <f t="shared" si="522"/>
        <v/>
      </c>
      <c r="K1933" s="245"/>
      <c r="L1933" s="431"/>
      <c r="M1933" s="255"/>
      <c r="N1933" s="316">
        <f t="shared" si="525"/>
        <v>0</v>
      </c>
      <c r="O1933" s="427">
        <f t="shared" si="526"/>
        <v>0</v>
      </c>
      <c r="P1933" s="245"/>
      <c r="Q1933" s="777"/>
      <c r="R1933" s="778"/>
      <c r="S1933" s="779"/>
      <c r="T1933" s="779"/>
      <c r="U1933" s="778"/>
      <c r="V1933" s="779"/>
      <c r="W1933" s="824"/>
      <c r="X1933" s="314">
        <f t="shared" si="523"/>
        <v>0</v>
      </c>
    </row>
    <row r="1934" spans="2:24" ht="18.75">
      <c r="B1934" s="799">
        <v>2900</v>
      </c>
      <c r="C1934" s="965" t="s">
        <v>243</v>
      </c>
      <c r="D1934" s="966"/>
      <c r="E1934" s="800"/>
      <c r="F1934" s="801">
        <f>SUM(F1935:F1942)</f>
        <v>0</v>
      </c>
      <c r="G1934" s="802">
        <f>SUM(G1935:G1942)</f>
        <v>0</v>
      </c>
      <c r="H1934" s="802">
        <f>SUM(H1935:H1942)</f>
        <v>0</v>
      </c>
      <c r="I1934" s="802">
        <f>SUM(I1935:I1942)</f>
        <v>0</v>
      </c>
      <c r="J1934" s="244" t="str">
        <f t="shared" si="522"/>
        <v/>
      </c>
      <c r="K1934" s="245"/>
      <c r="L1934" s="317">
        <f>SUM(L1935:L1942)</f>
        <v>0</v>
      </c>
      <c r="M1934" s="318">
        <f>SUM(M1935:M1942)</f>
        <v>0</v>
      </c>
      <c r="N1934" s="428">
        <f>SUM(N1935:N1942)</f>
        <v>0</v>
      </c>
      <c r="O1934" s="429">
        <f>SUM(O1935:O1942)</f>
        <v>0</v>
      </c>
      <c r="P1934" s="245"/>
      <c r="Q1934" s="777"/>
      <c r="R1934" s="778"/>
      <c r="S1934" s="778"/>
      <c r="T1934" s="778"/>
      <c r="U1934" s="778"/>
      <c r="V1934" s="778"/>
      <c r="W1934" s="825"/>
      <c r="X1934" s="314">
        <f t="shared" si="523"/>
        <v>0</v>
      </c>
    </row>
    <row r="1935" spans="2:24" ht="18.75">
      <c r="B1935" s="172"/>
      <c r="C1935" s="144">
        <v>2910</v>
      </c>
      <c r="D1935" s="320" t="s">
        <v>1780</v>
      </c>
      <c r="E1935" s="817"/>
      <c r="F1935" s="452"/>
      <c r="G1935" s="246"/>
      <c r="H1935" s="246"/>
      <c r="I1935" s="480">
        <f t="shared" ref="I1935:I1942" si="527">F1935+G1935+H1935</f>
        <v>0</v>
      </c>
      <c r="J1935" s="244" t="str">
        <f t="shared" si="522"/>
        <v/>
      </c>
      <c r="K1935" s="245"/>
      <c r="L1935" s="426"/>
      <c r="M1935" s="253"/>
      <c r="N1935" s="316">
        <f t="shared" ref="N1935:N1942" si="528">I1935</f>
        <v>0</v>
      </c>
      <c r="O1935" s="427">
        <f t="shared" ref="O1935:O1942" si="529">L1935+M1935-N1935</f>
        <v>0</v>
      </c>
      <c r="P1935" s="245"/>
      <c r="Q1935" s="775"/>
      <c r="R1935" s="779"/>
      <c r="S1935" s="779"/>
      <c r="T1935" s="779"/>
      <c r="U1935" s="779"/>
      <c r="V1935" s="779"/>
      <c r="W1935" s="824"/>
      <c r="X1935" s="314">
        <f t="shared" si="523"/>
        <v>0</v>
      </c>
    </row>
    <row r="1936" spans="2:24" ht="18.75">
      <c r="B1936" s="172"/>
      <c r="C1936" s="144">
        <v>2920</v>
      </c>
      <c r="D1936" s="320" t="s">
        <v>244</v>
      </c>
      <c r="E1936" s="817"/>
      <c r="F1936" s="452"/>
      <c r="G1936" s="246"/>
      <c r="H1936" s="246"/>
      <c r="I1936" s="480">
        <f t="shared" si="527"/>
        <v>0</v>
      </c>
      <c r="J1936" s="244" t="str">
        <f t="shared" si="522"/>
        <v/>
      </c>
      <c r="K1936" s="245"/>
      <c r="L1936" s="426"/>
      <c r="M1936" s="253"/>
      <c r="N1936" s="316">
        <f t="shared" si="528"/>
        <v>0</v>
      </c>
      <c r="O1936" s="427">
        <f t="shared" si="529"/>
        <v>0</v>
      </c>
      <c r="P1936" s="245"/>
      <c r="Q1936" s="775"/>
      <c r="R1936" s="779"/>
      <c r="S1936" s="779"/>
      <c r="T1936" s="779"/>
      <c r="U1936" s="779"/>
      <c r="V1936" s="779"/>
      <c r="W1936" s="824"/>
      <c r="X1936" s="314">
        <f t="shared" si="523"/>
        <v>0</v>
      </c>
    </row>
    <row r="1937" spans="2:24" ht="31.5">
      <c r="B1937" s="172"/>
      <c r="C1937" s="168">
        <v>2969</v>
      </c>
      <c r="D1937" s="321" t="s">
        <v>245</v>
      </c>
      <c r="E1937" s="817"/>
      <c r="F1937" s="452"/>
      <c r="G1937" s="246"/>
      <c r="H1937" s="246"/>
      <c r="I1937" s="480">
        <f t="shared" si="527"/>
        <v>0</v>
      </c>
      <c r="J1937" s="244" t="str">
        <f t="shared" si="522"/>
        <v/>
      </c>
      <c r="K1937" s="245"/>
      <c r="L1937" s="426"/>
      <c r="M1937" s="253"/>
      <c r="N1937" s="316">
        <f t="shared" si="528"/>
        <v>0</v>
      </c>
      <c r="O1937" s="427">
        <f t="shared" si="529"/>
        <v>0</v>
      </c>
      <c r="P1937" s="245"/>
      <c r="Q1937" s="775"/>
      <c r="R1937" s="779"/>
      <c r="S1937" s="779"/>
      <c r="T1937" s="779"/>
      <c r="U1937" s="779"/>
      <c r="V1937" s="779"/>
      <c r="W1937" s="824"/>
      <c r="X1937" s="314">
        <f t="shared" si="523"/>
        <v>0</v>
      </c>
    </row>
    <row r="1938" spans="2:24" ht="31.5">
      <c r="B1938" s="172"/>
      <c r="C1938" s="168">
        <v>2970</v>
      </c>
      <c r="D1938" s="321" t="s">
        <v>246</v>
      </c>
      <c r="E1938" s="817"/>
      <c r="F1938" s="452"/>
      <c r="G1938" s="246"/>
      <c r="H1938" s="246"/>
      <c r="I1938" s="480">
        <f t="shared" si="527"/>
        <v>0</v>
      </c>
      <c r="J1938" s="244" t="str">
        <f t="shared" si="522"/>
        <v/>
      </c>
      <c r="K1938" s="245"/>
      <c r="L1938" s="426"/>
      <c r="M1938" s="253"/>
      <c r="N1938" s="316">
        <f t="shared" si="528"/>
        <v>0</v>
      </c>
      <c r="O1938" s="427">
        <f t="shared" si="529"/>
        <v>0</v>
      </c>
      <c r="P1938" s="245"/>
      <c r="Q1938" s="775"/>
      <c r="R1938" s="779"/>
      <c r="S1938" s="779"/>
      <c r="T1938" s="779"/>
      <c r="U1938" s="779"/>
      <c r="V1938" s="779"/>
      <c r="W1938" s="824"/>
      <c r="X1938" s="314">
        <f t="shared" si="523"/>
        <v>0</v>
      </c>
    </row>
    <row r="1939" spans="2:24" ht="18.75">
      <c r="B1939" s="172"/>
      <c r="C1939" s="166">
        <v>2989</v>
      </c>
      <c r="D1939" s="322" t="s">
        <v>247</v>
      </c>
      <c r="E1939" s="817"/>
      <c r="F1939" s="452"/>
      <c r="G1939" s="246"/>
      <c r="H1939" s="246"/>
      <c r="I1939" s="480">
        <f t="shared" si="527"/>
        <v>0</v>
      </c>
      <c r="J1939" s="244" t="str">
        <f t="shared" si="522"/>
        <v/>
      </c>
      <c r="K1939" s="245"/>
      <c r="L1939" s="426"/>
      <c r="M1939" s="253"/>
      <c r="N1939" s="316">
        <f t="shared" si="528"/>
        <v>0</v>
      </c>
      <c r="O1939" s="427">
        <f t="shared" si="529"/>
        <v>0</v>
      </c>
      <c r="P1939" s="245"/>
      <c r="Q1939" s="775"/>
      <c r="R1939" s="779"/>
      <c r="S1939" s="779"/>
      <c r="T1939" s="779"/>
      <c r="U1939" s="779"/>
      <c r="V1939" s="779"/>
      <c r="W1939" s="824"/>
      <c r="X1939" s="314">
        <f t="shared" si="523"/>
        <v>0</v>
      </c>
    </row>
    <row r="1940" spans="2:24" ht="31.5">
      <c r="B1940" s="136"/>
      <c r="C1940" s="137">
        <v>2990</v>
      </c>
      <c r="D1940" s="323" t="s">
        <v>1760</v>
      </c>
      <c r="E1940" s="817"/>
      <c r="F1940" s="452"/>
      <c r="G1940" s="246"/>
      <c r="H1940" s="246"/>
      <c r="I1940" s="480">
        <f t="shared" si="527"/>
        <v>0</v>
      </c>
      <c r="J1940" s="244" t="str">
        <f t="shared" si="522"/>
        <v/>
      </c>
      <c r="K1940" s="245"/>
      <c r="L1940" s="426"/>
      <c r="M1940" s="253"/>
      <c r="N1940" s="316">
        <f t="shared" si="528"/>
        <v>0</v>
      </c>
      <c r="O1940" s="427">
        <f t="shared" si="529"/>
        <v>0</v>
      </c>
      <c r="P1940" s="245"/>
      <c r="Q1940" s="775"/>
      <c r="R1940" s="779"/>
      <c r="S1940" s="779"/>
      <c r="T1940" s="779"/>
      <c r="U1940" s="779"/>
      <c r="V1940" s="779"/>
      <c r="W1940" s="824"/>
      <c r="X1940" s="314">
        <f t="shared" si="523"/>
        <v>0</v>
      </c>
    </row>
    <row r="1941" spans="2:24" ht="18.75">
      <c r="B1941" s="136"/>
      <c r="C1941" s="137">
        <v>2991</v>
      </c>
      <c r="D1941" s="323" t="s">
        <v>248</v>
      </c>
      <c r="E1941" s="817"/>
      <c r="F1941" s="452"/>
      <c r="G1941" s="246"/>
      <c r="H1941" s="246"/>
      <c r="I1941" s="480">
        <f t="shared" si="527"/>
        <v>0</v>
      </c>
      <c r="J1941" s="244" t="str">
        <f t="shared" si="522"/>
        <v/>
      </c>
      <c r="K1941" s="245"/>
      <c r="L1941" s="426"/>
      <c r="M1941" s="253"/>
      <c r="N1941" s="316">
        <f t="shared" si="528"/>
        <v>0</v>
      </c>
      <c r="O1941" s="427">
        <f t="shared" si="529"/>
        <v>0</v>
      </c>
      <c r="P1941" s="245"/>
      <c r="Q1941" s="775"/>
      <c r="R1941" s="779"/>
      <c r="S1941" s="779"/>
      <c r="T1941" s="779"/>
      <c r="U1941" s="779"/>
      <c r="V1941" s="779"/>
      <c r="W1941" s="824"/>
      <c r="X1941" s="314">
        <f t="shared" si="523"/>
        <v>0</v>
      </c>
    </row>
    <row r="1942" spans="2:24" ht="18.75">
      <c r="B1942" s="136"/>
      <c r="C1942" s="142">
        <v>2992</v>
      </c>
      <c r="D1942" s="154" t="s">
        <v>249</v>
      </c>
      <c r="E1942" s="817"/>
      <c r="F1942" s="452"/>
      <c r="G1942" s="246"/>
      <c r="H1942" s="246"/>
      <c r="I1942" s="480">
        <f t="shared" si="527"/>
        <v>0</v>
      </c>
      <c r="J1942" s="244" t="str">
        <f t="shared" si="522"/>
        <v/>
      </c>
      <c r="K1942" s="245"/>
      <c r="L1942" s="426"/>
      <c r="M1942" s="253"/>
      <c r="N1942" s="316">
        <f t="shared" si="528"/>
        <v>0</v>
      </c>
      <c r="O1942" s="427">
        <f t="shared" si="529"/>
        <v>0</v>
      </c>
      <c r="P1942" s="245"/>
      <c r="Q1942" s="775"/>
      <c r="R1942" s="779"/>
      <c r="S1942" s="779"/>
      <c r="T1942" s="779"/>
      <c r="U1942" s="779"/>
      <c r="V1942" s="779"/>
      <c r="W1942" s="824"/>
      <c r="X1942" s="314">
        <f t="shared" si="523"/>
        <v>0</v>
      </c>
    </row>
    <row r="1943" spans="2:24" ht="18.75">
      <c r="B1943" s="799">
        <v>3300</v>
      </c>
      <c r="C1943" s="965" t="s">
        <v>250</v>
      </c>
      <c r="D1943" s="965"/>
      <c r="E1943" s="800"/>
      <c r="F1943" s="801">
        <f>SUM(F1944:F1949)</f>
        <v>0</v>
      </c>
      <c r="G1943" s="802">
        <f>SUM(G1944:G1949)</f>
        <v>0</v>
      </c>
      <c r="H1943" s="802">
        <f>SUM(H1944:H1949)</f>
        <v>0</v>
      </c>
      <c r="I1943" s="802">
        <f>SUM(I1944:I1949)</f>
        <v>0</v>
      </c>
      <c r="J1943" s="244" t="str">
        <f t="shared" si="522"/>
        <v/>
      </c>
      <c r="K1943" s="245"/>
      <c r="L1943" s="777"/>
      <c r="M1943" s="778"/>
      <c r="N1943" s="778"/>
      <c r="O1943" s="825"/>
      <c r="P1943" s="245"/>
      <c r="Q1943" s="777"/>
      <c r="R1943" s="778"/>
      <c r="S1943" s="778"/>
      <c r="T1943" s="778"/>
      <c r="U1943" s="778"/>
      <c r="V1943" s="778"/>
      <c r="W1943" s="825"/>
      <c r="X1943" s="314">
        <f t="shared" si="523"/>
        <v>0</v>
      </c>
    </row>
    <row r="1944" spans="2:24" ht="18.75">
      <c r="B1944" s="143"/>
      <c r="C1944" s="144">
        <v>3301</v>
      </c>
      <c r="D1944" s="463" t="s">
        <v>251</v>
      </c>
      <c r="E1944" s="817"/>
      <c r="F1944" s="452"/>
      <c r="G1944" s="246"/>
      <c r="H1944" s="246"/>
      <c r="I1944" s="480">
        <f t="shared" ref="I1944:I1952" si="530">F1944+G1944+H1944</f>
        <v>0</v>
      </c>
      <c r="J1944" s="244" t="str">
        <f t="shared" si="522"/>
        <v/>
      </c>
      <c r="K1944" s="245"/>
      <c r="L1944" s="775"/>
      <c r="M1944" s="779"/>
      <c r="N1944" s="779"/>
      <c r="O1944" s="824"/>
      <c r="P1944" s="245"/>
      <c r="Q1944" s="775"/>
      <c r="R1944" s="779"/>
      <c r="S1944" s="779"/>
      <c r="T1944" s="779"/>
      <c r="U1944" s="779"/>
      <c r="V1944" s="779"/>
      <c r="W1944" s="824"/>
      <c r="X1944" s="314">
        <f t="shared" si="523"/>
        <v>0</v>
      </c>
    </row>
    <row r="1945" spans="2:24" ht="18.75">
      <c r="B1945" s="143"/>
      <c r="C1945" s="168">
        <v>3302</v>
      </c>
      <c r="D1945" s="464" t="s">
        <v>1099</v>
      </c>
      <c r="E1945" s="817"/>
      <c r="F1945" s="452"/>
      <c r="G1945" s="246"/>
      <c r="H1945" s="246"/>
      <c r="I1945" s="480">
        <f t="shared" si="530"/>
        <v>0</v>
      </c>
      <c r="J1945" s="244" t="str">
        <f t="shared" ref="J1945:J1976" si="531">(IF($E1945&lt;&gt;0,$J$2,IF($I1945&lt;&gt;0,$J$2,"")))</f>
        <v/>
      </c>
      <c r="K1945" s="245"/>
      <c r="L1945" s="775"/>
      <c r="M1945" s="779"/>
      <c r="N1945" s="779"/>
      <c r="O1945" s="824"/>
      <c r="P1945" s="245"/>
      <c r="Q1945" s="775"/>
      <c r="R1945" s="779"/>
      <c r="S1945" s="779"/>
      <c r="T1945" s="779"/>
      <c r="U1945" s="779"/>
      <c r="V1945" s="779"/>
      <c r="W1945" s="824"/>
      <c r="X1945" s="314">
        <f t="shared" ref="X1945:X1976" si="532">T1945-U1945-V1945-W1945</f>
        <v>0</v>
      </c>
    </row>
    <row r="1946" spans="2:24" ht="18.75">
      <c r="B1946" s="143"/>
      <c r="C1946" s="168">
        <v>3303</v>
      </c>
      <c r="D1946" s="464" t="s">
        <v>253</v>
      </c>
      <c r="E1946" s="817"/>
      <c r="F1946" s="452"/>
      <c r="G1946" s="246"/>
      <c r="H1946" s="246"/>
      <c r="I1946" s="480">
        <f t="shared" si="530"/>
        <v>0</v>
      </c>
      <c r="J1946" s="244" t="str">
        <f t="shared" si="531"/>
        <v/>
      </c>
      <c r="K1946" s="245"/>
      <c r="L1946" s="775"/>
      <c r="M1946" s="779"/>
      <c r="N1946" s="779"/>
      <c r="O1946" s="824"/>
      <c r="P1946" s="245"/>
      <c r="Q1946" s="775"/>
      <c r="R1946" s="779"/>
      <c r="S1946" s="779"/>
      <c r="T1946" s="779"/>
      <c r="U1946" s="779"/>
      <c r="V1946" s="779"/>
      <c r="W1946" s="824"/>
      <c r="X1946" s="314">
        <f t="shared" si="532"/>
        <v>0</v>
      </c>
    </row>
    <row r="1947" spans="2:24" ht="18.75">
      <c r="B1947" s="143"/>
      <c r="C1947" s="166">
        <v>3304</v>
      </c>
      <c r="D1947" s="465" t="s">
        <v>254</v>
      </c>
      <c r="E1947" s="817"/>
      <c r="F1947" s="452"/>
      <c r="G1947" s="246"/>
      <c r="H1947" s="246"/>
      <c r="I1947" s="480">
        <f t="shared" si="530"/>
        <v>0</v>
      </c>
      <c r="J1947" s="244" t="str">
        <f t="shared" si="531"/>
        <v/>
      </c>
      <c r="K1947" s="245"/>
      <c r="L1947" s="775"/>
      <c r="M1947" s="779"/>
      <c r="N1947" s="779"/>
      <c r="O1947" s="824"/>
      <c r="P1947" s="245"/>
      <c r="Q1947" s="775"/>
      <c r="R1947" s="779"/>
      <c r="S1947" s="779"/>
      <c r="T1947" s="779"/>
      <c r="U1947" s="779"/>
      <c r="V1947" s="779"/>
      <c r="W1947" s="824"/>
      <c r="X1947" s="314">
        <f t="shared" si="532"/>
        <v>0</v>
      </c>
    </row>
    <row r="1948" spans="2:24" ht="18.75">
      <c r="B1948" s="143"/>
      <c r="C1948" s="142">
        <v>3305</v>
      </c>
      <c r="D1948" s="466" t="s">
        <v>255</v>
      </c>
      <c r="E1948" s="817"/>
      <c r="F1948" s="452"/>
      <c r="G1948" s="246"/>
      <c r="H1948" s="246"/>
      <c r="I1948" s="480">
        <f t="shared" si="530"/>
        <v>0</v>
      </c>
      <c r="J1948" s="244" t="str">
        <f t="shared" si="531"/>
        <v/>
      </c>
      <c r="K1948" s="245"/>
      <c r="L1948" s="775"/>
      <c r="M1948" s="779"/>
      <c r="N1948" s="779"/>
      <c r="O1948" s="824"/>
      <c r="P1948" s="245"/>
      <c r="Q1948" s="775"/>
      <c r="R1948" s="779"/>
      <c r="S1948" s="779"/>
      <c r="T1948" s="779"/>
      <c r="U1948" s="779"/>
      <c r="V1948" s="779"/>
      <c r="W1948" s="824"/>
      <c r="X1948" s="314">
        <f t="shared" si="532"/>
        <v>0</v>
      </c>
    </row>
    <row r="1949" spans="2:24" ht="31.5">
      <c r="B1949" s="143"/>
      <c r="C1949" s="142">
        <v>3306</v>
      </c>
      <c r="D1949" s="466" t="s">
        <v>1739</v>
      </c>
      <c r="E1949" s="817"/>
      <c r="F1949" s="452"/>
      <c r="G1949" s="246"/>
      <c r="H1949" s="246"/>
      <c r="I1949" s="480">
        <f t="shared" si="530"/>
        <v>0</v>
      </c>
      <c r="J1949" s="244" t="str">
        <f t="shared" si="531"/>
        <v/>
      </c>
      <c r="K1949" s="245"/>
      <c r="L1949" s="775"/>
      <c r="M1949" s="779"/>
      <c r="N1949" s="779"/>
      <c r="O1949" s="824"/>
      <c r="P1949" s="245"/>
      <c r="Q1949" s="775"/>
      <c r="R1949" s="779"/>
      <c r="S1949" s="779"/>
      <c r="T1949" s="779"/>
      <c r="U1949" s="779"/>
      <c r="V1949" s="779"/>
      <c r="W1949" s="824"/>
      <c r="X1949" s="314">
        <f t="shared" si="532"/>
        <v>0</v>
      </c>
    </row>
    <row r="1950" spans="2:24" ht="18.75">
      <c r="B1950" s="799">
        <v>3900</v>
      </c>
      <c r="C1950" s="957" t="s">
        <v>256</v>
      </c>
      <c r="D1950" s="978"/>
      <c r="E1950" s="800"/>
      <c r="F1950" s="803"/>
      <c r="G1950" s="804"/>
      <c r="H1950" s="804"/>
      <c r="I1950" s="805">
        <f t="shared" si="530"/>
        <v>0</v>
      </c>
      <c r="J1950" s="244" t="str">
        <f t="shared" si="531"/>
        <v/>
      </c>
      <c r="K1950" s="245"/>
      <c r="L1950" s="431"/>
      <c r="M1950" s="255"/>
      <c r="N1950" s="318">
        <f>I1950</f>
        <v>0</v>
      </c>
      <c r="O1950" s="427">
        <f>L1950+M1950-N1950</f>
        <v>0</v>
      </c>
      <c r="P1950" s="245"/>
      <c r="Q1950" s="431"/>
      <c r="R1950" s="255"/>
      <c r="S1950" s="432">
        <f>+IF(+(L1950+M1950)&gt;=I1950,+M1950,+(+I1950-L1950))</f>
        <v>0</v>
      </c>
      <c r="T1950" s="316">
        <f>Q1950+R1950-S1950</f>
        <v>0</v>
      </c>
      <c r="U1950" s="255"/>
      <c r="V1950" s="255"/>
      <c r="W1950" s="254"/>
      <c r="X1950" s="314">
        <f t="shared" si="532"/>
        <v>0</v>
      </c>
    </row>
    <row r="1951" spans="2:24" ht="18.75">
      <c r="B1951" s="799">
        <v>4000</v>
      </c>
      <c r="C1951" s="979" t="s">
        <v>257</v>
      </c>
      <c r="D1951" s="979"/>
      <c r="E1951" s="800"/>
      <c r="F1951" s="803">
        <v>22548</v>
      </c>
      <c r="G1951" s="804"/>
      <c r="H1951" s="804"/>
      <c r="I1951" s="805">
        <f t="shared" si="530"/>
        <v>22548</v>
      </c>
      <c r="J1951" s="244">
        <f t="shared" si="531"/>
        <v>1</v>
      </c>
      <c r="K1951" s="245"/>
      <c r="L1951" s="431"/>
      <c r="M1951" s="255"/>
      <c r="N1951" s="318">
        <f>I1951</f>
        <v>22548</v>
      </c>
      <c r="O1951" s="427">
        <f>L1951+M1951-N1951</f>
        <v>-22548</v>
      </c>
      <c r="P1951" s="245"/>
      <c r="Q1951" s="777"/>
      <c r="R1951" s="778"/>
      <c r="S1951" s="778"/>
      <c r="T1951" s="779"/>
      <c r="U1951" s="778"/>
      <c r="V1951" s="778"/>
      <c r="W1951" s="824"/>
      <c r="X1951" s="314">
        <f t="shared" si="532"/>
        <v>0</v>
      </c>
    </row>
    <row r="1952" spans="2:24" ht="18.75">
      <c r="B1952" s="799">
        <v>4100</v>
      </c>
      <c r="C1952" s="979" t="s">
        <v>258</v>
      </c>
      <c r="D1952" s="979"/>
      <c r="E1952" s="800"/>
      <c r="F1952" s="803"/>
      <c r="G1952" s="804"/>
      <c r="H1952" s="804"/>
      <c r="I1952" s="805">
        <f t="shared" si="530"/>
        <v>0</v>
      </c>
      <c r="J1952" s="244" t="str">
        <f t="shared" si="531"/>
        <v/>
      </c>
      <c r="K1952" s="245"/>
      <c r="L1952" s="777"/>
      <c r="M1952" s="778"/>
      <c r="N1952" s="778"/>
      <c r="O1952" s="825"/>
      <c r="P1952" s="245"/>
      <c r="Q1952" s="777"/>
      <c r="R1952" s="778"/>
      <c r="S1952" s="778"/>
      <c r="T1952" s="778"/>
      <c r="U1952" s="778"/>
      <c r="V1952" s="778"/>
      <c r="W1952" s="825"/>
      <c r="X1952" s="314">
        <f t="shared" si="532"/>
        <v>0</v>
      </c>
    </row>
    <row r="1953" spans="2:24" ht="18.75">
      <c r="B1953" s="799">
        <v>4200</v>
      </c>
      <c r="C1953" s="965" t="s">
        <v>259</v>
      </c>
      <c r="D1953" s="966"/>
      <c r="E1953" s="800"/>
      <c r="F1953" s="801">
        <f>SUM(F1954:F1959)</f>
        <v>0</v>
      </c>
      <c r="G1953" s="802">
        <f>SUM(G1954:G1959)</f>
        <v>0</v>
      </c>
      <c r="H1953" s="802">
        <f>SUM(H1954:H1959)</f>
        <v>0</v>
      </c>
      <c r="I1953" s="802">
        <f>SUM(I1954:I1959)</f>
        <v>0</v>
      </c>
      <c r="J1953" s="244" t="str">
        <f t="shared" si="531"/>
        <v/>
      </c>
      <c r="K1953" s="245"/>
      <c r="L1953" s="317">
        <f>SUM(L1954:L1959)</f>
        <v>0</v>
      </c>
      <c r="M1953" s="318">
        <f>SUM(M1954:M1959)</f>
        <v>0</v>
      </c>
      <c r="N1953" s="428">
        <f>SUM(N1954:N1959)</f>
        <v>0</v>
      </c>
      <c r="O1953" s="429">
        <f>SUM(O1954:O1959)</f>
        <v>0</v>
      </c>
      <c r="P1953" s="245"/>
      <c r="Q1953" s="317">
        <f t="shared" ref="Q1953:W1953" si="533">SUM(Q1954:Q1959)</f>
        <v>0</v>
      </c>
      <c r="R1953" s="318">
        <f t="shared" si="533"/>
        <v>0</v>
      </c>
      <c r="S1953" s="318">
        <f t="shared" si="533"/>
        <v>0</v>
      </c>
      <c r="T1953" s="318">
        <f t="shared" si="533"/>
        <v>0</v>
      </c>
      <c r="U1953" s="318">
        <f t="shared" si="533"/>
        <v>0</v>
      </c>
      <c r="V1953" s="318">
        <f t="shared" si="533"/>
        <v>0</v>
      </c>
      <c r="W1953" s="429">
        <f t="shared" si="533"/>
        <v>0</v>
      </c>
      <c r="X1953" s="314">
        <f t="shared" si="532"/>
        <v>0</v>
      </c>
    </row>
    <row r="1954" spans="2:24" ht="18.75">
      <c r="B1954" s="173"/>
      <c r="C1954" s="144">
        <v>4201</v>
      </c>
      <c r="D1954" s="138" t="s">
        <v>260</v>
      </c>
      <c r="E1954" s="817"/>
      <c r="F1954" s="452"/>
      <c r="G1954" s="246"/>
      <c r="H1954" s="246"/>
      <c r="I1954" s="480">
        <f t="shared" ref="I1954:I1959" si="534">F1954+G1954+H1954</f>
        <v>0</v>
      </c>
      <c r="J1954" s="244" t="str">
        <f t="shared" si="531"/>
        <v/>
      </c>
      <c r="K1954" s="245"/>
      <c r="L1954" s="426"/>
      <c r="M1954" s="253"/>
      <c r="N1954" s="316">
        <f t="shared" ref="N1954:N1959" si="535">I1954</f>
        <v>0</v>
      </c>
      <c r="O1954" s="427">
        <f t="shared" ref="O1954:O1959" si="536">L1954+M1954-N1954</f>
        <v>0</v>
      </c>
      <c r="P1954" s="245"/>
      <c r="Q1954" s="426"/>
      <c r="R1954" s="253"/>
      <c r="S1954" s="432">
        <f t="shared" ref="S1954:S1959" si="537">+IF(+(L1954+M1954)&gt;=I1954,+M1954,+(+I1954-L1954))</f>
        <v>0</v>
      </c>
      <c r="T1954" s="316">
        <f t="shared" ref="T1954:T1959" si="538">Q1954+R1954-S1954</f>
        <v>0</v>
      </c>
      <c r="U1954" s="253"/>
      <c r="V1954" s="253"/>
      <c r="W1954" s="254"/>
      <c r="X1954" s="314">
        <f t="shared" si="532"/>
        <v>0</v>
      </c>
    </row>
    <row r="1955" spans="2:24" ht="18.75">
      <c r="B1955" s="173"/>
      <c r="C1955" s="137">
        <v>4202</v>
      </c>
      <c r="D1955" s="139" t="s">
        <v>261</v>
      </c>
      <c r="E1955" s="817"/>
      <c r="F1955" s="452"/>
      <c r="G1955" s="246"/>
      <c r="H1955" s="246"/>
      <c r="I1955" s="480">
        <f t="shared" si="534"/>
        <v>0</v>
      </c>
      <c r="J1955" s="244" t="str">
        <f t="shared" si="531"/>
        <v/>
      </c>
      <c r="K1955" s="245"/>
      <c r="L1955" s="426"/>
      <c r="M1955" s="253"/>
      <c r="N1955" s="316">
        <f t="shared" si="535"/>
        <v>0</v>
      </c>
      <c r="O1955" s="427">
        <f t="shared" si="536"/>
        <v>0</v>
      </c>
      <c r="P1955" s="245"/>
      <c r="Q1955" s="426"/>
      <c r="R1955" s="253"/>
      <c r="S1955" s="432">
        <f t="shared" si="537"/>
        <v>0</v>
      </c>
      <c r="T1955" s="316">
        <f t="shared" si="538"/>
        <v>0</v>
      </c>
      <c r="U1955" s="253"/>
      <c r="V1955" s="253"/>
      <c r="W1955" s="254"/>
      <c r="X1955" s="314">
        <f t="shared" si="532"/>
        <v>0</v>
      </c>
    </row>
    <row r="1956" spans="2:24" ht="18.75">
      <c r="B1956" s="173"/>
      <c r="C1956" s="137">
        <v>4214</v>
      </c>
      <c r="D1956" s="139" t="s">
        <v>262</v>
      </c>
      <c r="E1956" s="817"/>
      <c r="F1956" s="452"/>
      <c r="G1956" s="246"/>
      <c r="H1956" s="246"/>
      <c r="I1956" s="480">
        <f t="shared" si="534"/>
        <v>0</v>
      </c>
      <c r="J1956" s="244" t="str">
        <f t="shared" si="531"/>
        <v/>
      </c>
      <c r="K1956" s="245"/>
      <c r="L1956" s="426"/>
      <c r="M1956" s="253"/>
      <c r="N1956" s="316">
        <f t="shared" si="535"/>
        <v>0</v>
      </c>
      <c r="O1956" s="427">
        <f t="shared" si="536"/>
        <v>0</v>
      </c>
      <c r="P1956" s="245"/>
      <c r="Q1956" s="426"/>
      <c r="R1956" s="253"/>
      <c r="S1956" s="432">
        <f t="shared" si="537"/>
        <v>0</v>
      </c>
      <c r="T1956" s="316">
        <f t="shared" si="538"/>
        <v>0</v>
      </c>
      <c r="U1956" s="253"/>
      <c r="V1956" s="253"/>
      <c r="W1956" s="254"/>
      <c r="X1956" s="314">
        <f t="shared" si="532"/>
        <v>0</v>
      </c>
    </row>
    <row r="1957" spans="2:24" ht="18.75">
      <c r="B1957" s="173"/>
      <c r="C1957" s="137">
        <v>4217</v>
      </c>
      <c r="D1957" s="139" t="s">
        <v>263</v>
      </c>
      <c r="E1957" s="817"/>
      <c r="F1957" s="452"/>
      <c r="G1957" s="246"/>
      <c r="H1957" s="246"/>
      <c r="I1957" s="480">
        <f t="shared" si="534"/>
        <v>0</v>
      </c>
      <c r="J1957" s="244" t="str">
        <f t="shared" si="531"/>
        <v/>
      </c>
      <c r="K1957" s="245"/>
      <c r="L1957" s="426"/>
      <c r="M1957" s="253"/>
      <c r="N1957" s="316">
        <f t="shared" si="535"/>
        <v>0</v>
      </c>
      <c r="O1957" s="427">
        <f t="shared" si="536"/>
        <v>0</v>
      </c>
      <c r="P1957" s="245"/>
      <c r="Q1957" s="426"/>
      <c r="R1957" s="253"/>
      <c r="S1957" s="432">
        <f t="shared" si="537"/>
        <v>0</v>
      </c>
      <c r="T1957" s="316">
        <f t="shared" si="538"/>
        <v>0</v>
      </c>
      <c r="U1957" s="253"/>
      <c r="V1957" s="253"/>
      <c r="W1957" s="254"/>
      <c r="X1957" s="314">
        <f t="shared" si="532"/>
        <v>0</v>
      </c>
    </row>
    <row r="1958" spans="2:24" ht="18.75">
      <c r="B1958" s="173"/>
      <c r="C1958" s="137">
        <v>4218</v>
      </c>
      <c r="D1958" s="145" t="s">
        <v>264</v>
      </c>
      <c r="E1958" s="817"/>
      <c r="F1958" s="452"/>
      <c r="G1958" s="246"/>
      <c r="H1958" s="246"/>
      <c r="I1958" s="480">
        <f t="shared" si="534"/>
        <v>0</v>
      </c>
      <c r="J1958" s="244" t="str">
        <f t="shared" si="531"/>
        <v/>
      </c>
      <c r="K1958" s="245"/>
      <c r="L1958" s="426"/>
      <c r="M1958" s="253"/>
      <c r="N1958" s="316">
        <f t="shared" si="535"/>
        <v>0</v>
      </c>
      <c r="O1958" s="427">
        <f t="shared" si="536"/>
        <v>0</v>
      </c>
      <c r="P1958" s="245"/>
      <c r="Q1958" s="426"/>
      <c r="R1958" s="253"/>
      <c r="S1958" s="432">
        <f t="shared" si="537"/>
        <v>0</v>
      </c>
      <c r="T1958" s="316">
        <f t="shared" si="538"/>
        <v>0</v>
      </c>
      <c r="U1958" s="253"/>
      <c r="V1958" s="253"/>
      <c r="W1958" s="254"/>
      <c r="X1958" s="314">
        <f t="shared" si="532"/>
        <v>0</v>
      </c>
    </row>
    <row r="1959" spans="2:24" ht="18.75">
      <c r="B1959" s="173"/>
      <c r="C1959" s="137">
        <v>4219</v>
      </c>
      <c r="D1959" s="156" t="s">
        <v>265</v>
      </c>
      <c r="E1959" s="817"/>
      <c r="F1959" s="452"/>
      <c r="G1959" s="246"/>
      <c r="H1959" s="246"/>
      <c r="I1959" s="480">
        <f t="shared" si="534"/>
        <v>0</v>
      </c>
      <c r="J1959" s="244" t="str">
        <f t="shared" si="531"/>
        <v/>
      </c>
      <c r="K1959" s="245"/>
      <c r="L1959" s="426"/>
      <c r="M1959" s="253"/>
      <c r="N1959" s="316">
        <f t="shared" si="535"/>
        <v>0</v>
      </c>
      <c r="O1959" s="427">
        <f t="shared" si="536"/>
        <v>0</v>
      </c>
      <c r="P1959" s="245"/>
      <c r="Q1959" s="426"/>
      <c r="R1959" s="253"/>
      <c r="S1959" s="432">
        <f t="shared" si="537"/>
        <v>0</v>
      </c>
      <c r="T1959" s="316">
        <f t="shared" si="538"/>
        <v>0</v>
      </c>
      <c r="U1959" s="253"/>
      <c r="V1959" s="253"/>
      <c r="W1959" s="254"/>
      <c r="X1959" s="314">
        <f t="shared" si="532"/>
        <v>0</v>
      </c>
    </row>
    <row r="1960" spans="2:24" ht="18.75">
      <c r="B1960" s="799">
        <v>4300</v>
      </c>
      <c r="C1960" s="955" t="s">
        <v>1740</v>
      </c>
      <c r="D1960" s="955"/>
      <c r="E1960" s="800"/>
      <c r="F1960" s="801">
        <f>SUM(F1961:F1963)</f>
        <v>0</v>
      </c>
      <c r="G1960" s="802">
        <f>SUM(G1961:G1963)</f>
        <v>0</v>
      </c>
      <c r="H1960" s="802">
        <f>SUM(H1961:H1963)</f>
        <v>0</v>
      </c>
      <c r="I1960" s="802">
        <f>SUM(I1961:I1963)</f>
        <v>0</v>
      </c>
      <c r="J1960" s="244" t="str">
        <f t="shared" si="531"/>
        <v/>
      </c>
      <c r="K1960" s="245"/>
      <c r="L1960" s="317">
        <f>SUM(L1961:L1963)</f>
        <v>0</v>
      </c>
      <c r="M1960" s="318">
        <f>SUM(M1961:M1963)</f>
        <v>0</v>
      </c>
      <c r="N1960" s="428">
        <f>SUM(N1961:N1963)</f>
        <v>0</v>
      </c>
      <c r="O1960" s="429">
        <f>SUM(O1961:O1963)</f>
        <v>0</v>
      </c>
      <c r="P1960" s="245"/>
      <c r="Q1960" s="317">
        <f t="shared" ref="Q1960:W1960" si="539">SUM(Q1961:Q1963)</f>
        <v>0</v>
      </c>
      <c r="R1960" s="318">
        <f t="shared" si="539"/>
        <v>0</v>
      </c>
      <c r="S1960" s="318">
        <f t="shared" si="539"/>
        <v>0</v>
      </c>
      <c r="T1960" s="318">
        <f t="shared" si="539"/>
        <v>0</v>
      </c>
      <c r="U1960" s="318">
        <f t="shared" si="539"/>
        <v>0</v>
      </c>
      <c r="V1960" s="318">
        <f t="shared" si="539"/>
        <v>0</v>
      </c>
      <c r="W1960" s="429">
        <f t="shared" si="539"/>
        <v>0</v>
      </c>
      <c r="X1960" s="314">
        <f t="shared" si="532"/>
        <v>0</v>
      </c>
    </row>
    <row r="1961" spans="2:24" ht="18.75">
      <c r="B1961" s="173"/>
      <c r="C1961" s="144">
        <v>4301</v>
      </c>
      <c r="D1961" s="163" t="s">
        <v>266</v>
      </c>
      <c r="E1961" s="817"/>
      <c r="F1961" s="452"/>
      <c r="G1961" s="246"/>
      <c r="H1961" s="246"/>
      <c r="I1961" s="480">
        <f t="shared" ref="I1961:I1966" si="540">F1961+G1961+H1961</f>
        <v>0</v>
      </c>
      <c r="J1961" s="244" t="str">
        <f t="shared" si="531"/>
        <v/>
      </c>
      <c r="K1961" s="245"/>
      <c r="L1961" s="426"/>
      <c r="M1961" s="253"/>
      <c r="N1961" s="316">
        <f t="shared" ref="N1961:N1966" si="541">I1961</f>
        <v>0</v>
      </c>
      <c r="O1961" s="427">
        <f t="shared" ref="O1961:O1966" si="542">L1961+M1961-N1961</f>
        <v>0</v>
      </c>
      <c r="P1961" s="245"/>
      <c r="Q1961" s="426"/>
      <c r="R1961" s="253"/>
      <c r="S1961" s="432">
        <f t="shared" ref="S1961:S1966" si="543">+IF(+(L1961+M1961)&gt;=I1961,+M1961,+(+I1961-L1961))</f>
        <v>0</v>
      </c>
      <c r="T1961" s="316">
        <f t="shared" ref="T1961:T1966" si="544">Q1961+R1961-S1961</f>
        <v>0</v>
      </c>
      <c r="U1961" s="253"/>
      <c r="V1961" s="253"/>
      <c r="W1961" s="254"/>
      <c r="X1961" s="314">
        <f t="shared" si="532"/>
        <v>0</v>
      </c>
    </row>
    <row r="1962" spans="2:24" ht="18.75">
      <c r="B1962" s="173"/>
      <c r="C1962" s="137">
        <v>4302</v>
      </c>
      <c r="D1962" s="139" t="s">
        <v>1100</v>
      </c>
      <c r="E1962" s="817"/>
      <c r="F1962" s="452"/>
      <c r="G1962" s="246"/>
      <c r="H1962" s="246"/>
      <c r="I1962" s="480">
        <f t="shared" si="540"/>
        <v>0</v>
      </c>
      <c r="J1962" s="244" t="str">
        <f t="shared" si="531"/>
        <v/>
      </c>
      <c r="K1962" s="245"/>
      <c r="L1962" s="426"/>
      <c r="M1962" s="253"/>
      <c r="N1962" s="316">
        <f t="shared" si="541"/>
        <v>0</v>
      </c>
      <c r="O1962" s="427">
        <f t="shared" si="542"/>
        <v>0</v>
      </c>
      <c r="P1962" s="245"/>
      <c r="Q1962" s="426"/>
      <c r="R1962" s="253"/>
      <c r="S1962" s="432">
        <f t="shared" si="543"/>
        <v>0</v>
      </c>
      <c r="T1962" s="316">
        <f t="shared" si="544"/>
        <v>0</v>
      </c>
      <c r="U1962" s="253"/>
      <c r="V1962" s="253"/>
      <c r="W1962" s="254"/>
      <c r="X1962" s="314">
        <f t="shared" si="532"/>
        <v>0</v>
      </c>
    </row>
    <row r="1963" spans="2:24" ht="18.75">
      <c r="B1963" s="173"/>
      <c r="C1963" s="142">
        <v>4309</v>
      </c>
      <c r="D1963" s="148" t="s">
        <v>268</v>
      </c>
      <c r="E1963" s="817"/>
      <c r="F1963" s="452"/>
      <c r="G1963" s="246"/>
      <c r="H1963" s="246"/>
      <c r="I1963" s="480">
        <f t="shared" si="540"/>
        <v>0</v>
      </c>
      <c r="J1963" s="244" t="str">
        <f t="shared" si="531"/>
        <v/>
      </c>
      <c r="K1963" s="245"/>
      <c r="L1963" s="426"/>
      <c r="M1963" s="253"/>
      <c r="N1963" s="316">
        <f t="shared" si="541"/>
        <v>0</v>
      </c>
      <c r="O1963" s="427">
        <f t="shared" si="542"/>
        <v>0</v>
      </c>
      <c r="P1963" s="245"/>
      <c r="Q1963" s="426"/>
      <c r="R1963" s="253"/>
      <c r="S1963" s="432">
        <f t="shared" si="543"/>
        <v>0</v>
      </c>
      <c r="T1963" s="316">
        <f t="shared" si="544"/>
        <v>0</v>
      </c>
      <c r="U1963" s="253"/>
      <c r="V1963" s="253"/>
      <c r="W1963" s="254"/>
      <c r="X1963" s="314">
        <f t="shared" si="532"/>
        <v>0</v>
      </c>
    </row>
    <row r="1964" spans="2:24" ht="18.75">
      <c r="B1964" s="799">
        <v>4400</v>
      </c>
      <c r="C1964" s="957" t="s">
        <v>1741</v>
      </c>
      <c r="D1964" s="957"/>
      <c r="E1964" s="800"/>
      <c r="F1964" s="803"/>
      <c r="G1964" s="804"/>
      <c r="H1964" s="804"/>
      <c r="I1964" s="805">
        <f t="shared" si="540"/>
        <v>0</v>
      </c>
      <c r="J1964" s="244" t="str">
        <f t="shared" si="531"/>
        <v/>
      </c>
      <c r="K1964" s="245"/>
      <c r="L1964" s="431"/>
      <c r="M1964" s="255"/>
      <c r="N1964" s="318">
        <f t="shared" si="541"/>
        <v>0</v>
      </c>
      <c r="O1964" s="427">
        <f t="shared" si="542"/>
        <v>0</v>
      </c>
      <c r="P1964" s="245"/>
      <c r="Q1964" s="431"/>
      <c r="R1964" s="255"/>
      <c r="S1964" s="432">
        <f t="shared" si="543"/>
        <v>0</v>
      </c>
      <c r="T1964" s="316">
        <f t="shared" si="544"/>
        <v>0</v>
      </c>
      <c r="U1964" s="255"/>
      <c r="V1964" s="255"/>
      <c r="W1964" s="254"/>
      <c r="X1964" s="314">
        <f t="shared" si="532"/>
        <v>0</v>
      </c>
    </row>
    <row r="1965" spans="2:24" ht="18.75">
      <c r="B1965" s="799">
        <v>4500</v>
      </c>
      <c r="C1965" s="979" t="s">
        <v>1742</v>
      </c>
      <c r="D1965" s="979"/>
      <c r="E1965" s="800"/>
      <c r="F1965" s="803"/>
      <c r="G1965" s="804"/>
      <c r="H1965" s="804"/>
      <c r="I1965" s="805">
        <f t="shared" si="540"/>
        <v>0</v>
      </c>
      <c r="J1965" s="244" t="str">
        <f t="shared" si="531"/>
        <v/>
      </c>
      <c r="K1965" s="245"/>
      <c r="L1965" s="431"/>
      <c r="M1965" s="255"/>
      <c r="N1965" s="318">
        <f t="shared" si="541"/>
        <v>0</v>
      </c>
      <c r="O1965" s="427">
        <f t="shared" si="542"/>
        <v>0</v>
      </c>
      <c r="P1965" s="245"/>
      <c r="Q1965" s="431"/>
      <c r="R1965" s="255"/>
      <c r="S1965" s="432">
        <f t="shared" si="543"/>
        <v>0</v>
      </c>
      <c r="T1965" s="316">
        <f t="shared" si="544"/>
        <v>0</v>
      </c>
      <c r="U1965" s="255"/>
      <c r="V1965" s="255"/>
      <c r="W1965" s="254"/>
      <c r="X1965" s="314">
        <f t="shared" si="532"/>
        <v>0</v>
      </c>
    </row>
    <row r="1966" spans="2:24" ht="18.75">
      <c r="B1966" s="799">
        <v>4600</v>
      </c>
      <c r="C1966" s="974" t="s">
        <v>269</v>
      </c>
      <c r="D1966" s="980"/>
      <c r="E1966" s="800"/>
      <c r="F1966" s="803"/>
      <c r="G1966" s="804"/>
      <c r="H1966" s="804"/>
      <c r="I1966" s="805">
        <f t="shared" si="540"/>
        <v>0</v>
      </c>
      <c r="J1966" s="244" t="str">
        <f t="shared" si="531"/>
        <v/>
      </c>
      <c r="K1966" s="245"/>
      <c r="L1966" s="431"/>
      <c r="M1966" s="255"/>
      <c r="N1966" s="318">
        <f t="shared" si="541"/>
        <v>0</v>
      </c>
      <c r="O1966" s="427">
        <f t="shared" si="542"/>
        <v>0</v>
      </c>
      <c r="P1966" s="245"/>
      <c r="Q1966" s="431"/>
      <c r="R1966" s="255"/>
      <c r="S1966" s="432">
        <f t="shared" si="543"/>
        <v>0</v>
      </c>
      <c r="T1966" s="316">
        <f t="shared" si="544"/>
        <v>0</v>
      </c>
      <c r="U1966" s="255"/>
      <c r="V1966" s="255"/>
      <c r="W1966" s="254"/>
      <c r="X1966" s="314">
        <f t="shared" si="532"/>
        <v>0</v>
      </c>
    </row>
    <row r="1967" spans="2:24" ht="18.75">
      <c r="B1967" s="799">
        <v>4900</v>
      </c>
      <c r="C1967" s="965" t="s">
        <v>300</v>
      </c>
      <c r="D1967" s="965"/>
      <c r="E1967" s="800"/>
      <c r="F1967" s="801">
        <f>+F1968+F1969</f>
        <v>0</v>
      </c>
      <c r="G1967" s="802">
        <f>+G1968+G1969</f>
        <v>0</v>
      </c>
      <c r="H1967" s="802">
        <f>+H1968+H1969</f>
        <v>0</v>
      </c>
      <c r="I1967" s="802">
        <f>+I1968+I1969</f>
        <v>0</v>
      </c>
      <c r="J1967" s="244" t="str">
        <f t="shared" si="531"/>
        <v/>
      </c>
      <c r="K1967" s="245"/>
      <c r="L1967" s="777"/>
      <c r="M1967" s="778"/>
      <c r="N1967" s="778"/>
      <c r="O1967" s="825"/>
      <c r="P1967" s="245"/>
      <c r="Q1967" s="777"/>
      <c r="R1967" s="778"/>
      <c r="S1967" s="778"/>
      <c r="T1967" s="778"/>
      <c r="U1967" s="778"/>
      <c r="V1967" s="778"/>
      <c r="W1967" s="825"/>
      <c r="X1967" s="314">
        <f t="shared" si="532"/>
        <v>0</v>
      </c>
    </row>
    <row r="1968" spans="2:24" ht="18.75">
      <c r="B1968" s="173"/>
      <c r="C1968" s="144">
        <v>4901</v>
      </c>
      <c r="D1968" s="174" t="s">
        <v>301</v>
      </c>
      <c r="E1968" s="817"/>
      <c r="F1968" s="452"/>
      <c r="G1968" s="246"/>
      <c r="H1968" s="246"/>
      <c r="I1968" s="480">
        <f>F1968+G1968+H1968</f>
        <v>0</v>
      </c>
      <c r="J1968" s="244" t="str">
        <f t="shared" si="531"/>
        <v/>
      </c>
      <c r="K1968" s="245"/>
      <c r="L1968" s="775"/>
      <c r="M1968" s="779"/>
      <c r="N1968" s="779"/>
      <c r="O1968" s="824"/>
      <c r="P1968" s="245"/>
      <c r="Q1968" s="775"/>
      <c r="R1968" s="779"/>
      <c r="S1968" s="779"/>
      <c r="T1968" s="779"/>
      <c r="U1968" s="779"/>
      <c r="V1968" s="779"/>
      <c r="W1968" s="824"/>
      <c r="X1968" s="314">
        <f t="shared" si="532"/>
        <v>0</v>
      </c>
    </row>
    <row r="1969" spans="2:24" ht="18.75">
      <c r="B1969" s="173"/>
      <c r="C1969" s="142">
        <v>4902</v>
      </c>
      <c r="D1969" s="148" t="s">
        <v>302</v>
      </c>
      <c r="E1969" s="817"/>
      <c r="F1969" s="452"/>
      <c r="G1969" s="246"/>
      <c r="H1969" s="246"/>
      <c r="I1969" s="480">
        <f>F1969+G1969+H1969</f>
        <v>0</v>
      </c>
      <c r="J1969" s="244" t="str">
        <f t="shared" si="531"/>
        <v/>
      </c>
      <c r="K1969" s="245"/>
      <c r="L1969" s="775"/>
      <c r="M1969" s="779"/>
      <c r="N1969" s="779"/>
      <c r="O1969" s="824"/>
      <c r="P1969" s="245"/>
      <c r="Q1969" s="775"/>
      <c r="R1969" s="779"/>
      <c r="S1969" s="779"/>
      <c r="T1969" s="779"/>
      <c r="U1969" s="779"/>
      <c r="V1969" s="779"/>
      <c r="W1969" s="824"/>
      <c r="X1969" s="314">
        <f t="shared" si="532"/>
        <v>0</v>
      </c>
    </row>
    <row r="1970" spans="2:24" ht="18.75">
      <c r="B1970" s="806">
        <v>5100</v>
      </c>
      <c r="C1970" s="962" t="s">
        <v>270</v>
      </c>
      <c r="D1970" s="962"/>
      <c r="E1970" s="807"/>
      <c r="F1970" s="808"/>
      <c r="G1970" s="809"/>
      <c r="H1970" s="809"/>
      <c r="I1970" s="805">
        <f>F1970+G1970+H1970</f>
        <v>0</v>
      </c>
      <c r="J1970" s="244" t="str">
        <f t="shared" si="531"/>
        <v/>
      </c>
      <c r="K1970" s="245"/>
      <c r="L1970" s="433"/>
      <c r="M1970" s="434"/>
      <c r="N1970" s="328">
        <f>I1970</f>
        <v>0</v>
      </c>
      <c r="O1970" s="427">
        <f>L1970+M1970-N1970</f>
        <v>0</v>
      </c>
      <c r="P1970" s="245"/>
      <c r="Q1970" s="433"/>
      <c r="R1970" s="434"/>
      <c r="S1970" s="432">
        <f>+IF(+(L1970+M1970)&gt;=I1970,+M1970,+(+I1970-L1970))</f>
        <v>0</v>
      </c>
      <c r="T1970" s="316">
        <f>Q1970+R1970-S1970</f>
        <v>0</v>
      </c>
      <c r="U1970" s="434"/>
      <c r="V1970" s="434"/>
      <c r="W1970" s="254"/>
      <c r="X1970" s="314">
        <f t="shared" si="532"/>
        <v>0</v>
      </c>
    </row>
    <row r="1971" spans="2:24" ht="18.75">
      <c r="B1971" s="806">
        <v>5200</v>
      </c>
      <c r="C1971" s="977" t="s">
        <v>271</v>
      </c>
      <c r="D1971" s="977"/>
      <c r="E1971" s="807"/>
      <c r="F1971" s="810">
        <f>SUM(F1972:F1978)</f>
        <v>0</v>
      </c>
      <c r="G1971" s="811">
        <f>SUM(G1972:G1978)</f>
        <v>0</v>
      </c>
      <c r="H1971" s="811">
        <f>SUM(H1972:H1978)</f>
        <v>0</v>
      </c>
      <c r="I1971" s="811">
        <f>SUM(I1972:I1978)</f>
        <v>0</v>
      </c>
      <c r="J1971" s="244" t="str">
        <f t="shared" si="531"/>
        <v/>
      </c>
      <c r="K1971" s="245"/>
      <c r="L1971" s="327">
        <f>SUM(L1972:L1978)</f>
        <v>0</v>
      </c>
      <c r="M1971" s="328">
        <f>SUM(M1972:M1978)</f>
        <v>0</v>
      </c>
      <c r="N1971" s="435">
        <f>SUM(N1972:N1978)</f>
        <v>0</v>
      </c>
      <c r="O1971" s="436">
        <f>SUM(O1972:O1978)</f>
        <v>0</v>
      </c>
      <c r="P1971" s="245"/>
      <c r="Q1971" s="327">
        <f t="shared" ref="Q1971:W1971" si="545">SUM(Q1972:Q1978)</f>
        <v>0</v>
      </c>
      <c r="R1971" s="328">
        <f t="shared" si="545"/>
        <v>0</v>
      </c>
      <c r="S1971" s="328">
        <f t="shared" si="545"/>
        <v>0</v>
      </c>
      <c r="T1971" s="328">
        <f t="shared" si="545"/>
        <v>0</v>
      </c>
      <c r="U1971" s="328">
        <f t="shared" si="545"/>
        <v>0</v>
      </c>
      <c r="V1971" s="328">
        <f t="shared" si="545"/>
        <v>0</v>
      </c>
      <c r="W1971" s="436">
        <f t="shared" si="545"/>
        <v>0</v>
      </c>
      <c r="X1971" s="314">
        <f t="shared" si="532"/>
        <v>0</v>
      </c>
    </row>
    <row r="1972" spans="2:24" ht="18.75">
      <c r="B1972" s="175"/>
      <c r="C1972" s="176">
        <v>5201</v>
      </c>
      <c r="D1972" s="177" t="s">
        <v>272</v>
      </c>
      <c r="E1972" s="818"/>
      <c r="F1972" s="477"/>
      <c r="G1972" s="437"/>
      <c r="H1972" s="437"/>
      <c r="I1972" s="480">
        <f t="shared" ref="I1972:I1978" si="546">F1972+G1972+H1972</f>
        <v>0</v>
      </c>
      <c r="J1972" s="244" t="str">
        <f t="shared" si="531"/>
        <v/>
      </c>
      <c r="K1972" s="245"/>
      <c r="L1972" s="438"/>
      <c r="M1972" s="439"/>
      <c r="N1972" s="331">
        <f t="shared" ref="N1972:N1978" si="547">I1972</f>
        <v>0</v>
      </c>
      <c r="O1972" s="427">
        <f t="shared" ref="O1972:O1978" si="548">L1972+M1972-N1972</f>
        <v>0</v>
      </c>
      <c r="P1972" s="245"/>
      <c r="Q1972" s="438"/>
      <c r="R1972" s="439"/>
      <c r="S1972" s="432">
        <f t="shared" ref="S1972:S1978" si="549">+IF(+(L1972+M1972)&gt;=I1972,+M1972,+(+I1972-L1972))</f>
        <v>0</v>
      </c>
      <c r="T1972" s="316">
        <f t="shared" ref="T1972:T1978" si="550">Q1972+R1972-S1972</f>
        <v>0</v>
      </c>
      <c r="U1972" s="439"/>
      <c r="V1972" s="439"/>
      <c r="W1972" s="254"/>
      <c r="X1972" s="314">
        <f t="shared" si="532"/>
        <v>0</v>
      </c>
    </row>
    <row r="1973" spans="2:24" ht="18.75">
      <c r="B1973" s="175"/>
      <c r="C1973" s="178">
        <v>5202</v>
      </c>
      <c r="D1973" s="179" t="s">
        <v>273</v>
      </c>
      <c r="E1973" s="818"/>
      <c r="F1973" s="477"/>
      <c r="G1973" s="437"/>
      <c r="H1973" s="437"/>
      <c r="I1973" s="480">
        <f t="shared" si="546"/>
        <v>0</v>
      </c>
      <c r="J1973" s="244" t="str">
        <f t="shared" si="531"/>
        <v/>
      </c>
      <c r="K1973" s="245"/>
      <c r="L1973" s="438"/>
      <c r="M1973" s="439"/>
      <c r="N1973" s="331">
        <f t="shared" si="547"/>
        <v>0</v>
      </c>
      <c r="O1973" s="427">
        <f t="shared" si="548"/>
        <v>0</v>
      </c>
      <c r="P1973" s="245"/>
      <c r="Q1973" s="438"/>
      <c r="R1973" s="439"/>
      <c r="S1973" s="432">
        <f t="shared" si="549"/>
        <v>0</v>
      </c>
      <c r="T1973" s="316">
        <f t="shared" si="550"/>
        <v>0</v>
      </c>
      <c r="U1973" s="439"/>
      <c r="V1973" s="439"/>
      <c r="W1973" s="254"/>
      <c r="X1973" s="314">
        <f t="shared" si="532"/>
        <v>0</v>
      </c>
    </row>
    <row r="1974" spans="2:24" ht="18.75">
      <c r="B1974" s="175"/>
      <c r="C1974" s="178">
        <v>5203</v>
      </c>
      <c r="D1974" s="179" t="s">
        <v>956</v>
      </c>
      <c r="E1974" s="818"/>
      <c r="F1974" s="477"/>
      <c r="G1974" s="437"/>
      <c r="H1974" s="437"/>
      <c r="I1974" s="480">
        <f t="shared" si="546"/>
        <v>0</v>
      </c>
      <c r="J1974" s="244" t="str">
        <f t="shared" si="531"/>
        <v/>
      </c>
      <c r="K1974" s="245"/>
      <c r="L1974" s="438"/>
      <c r="M1974" s="439"/>
      <c r="N1974" s="331">
        <f t="shared" si="547"/>
        <v>0</v>
      </c>
      <c r="O1974" s="427">
        <f t="shared" si="548"/>
        <v>0</v>
      </c>
      <c r="P1974" s="245"/>
      <c r="Q1974" s="438"/>
      <c r="R1974" s="439"/>
      <c r="S1974" s="432">
        <f t="shared" si="549"/>
        <v>0</v>
      </c>
      <c r="T1974" s="316">
        <f t="shared" si="550"/>
        <v>0</v>
      </c>
      <c r="U1974" s="439"/>
      <c r="V1974" s="439"/>
      <c r="W1974" s="254"/>
      <c r="X1974" s="314">
        <f t="shared" si="532"/>
        <v>0</v>
      </c>
    </row>
    <row r="1975" spans="2:24" ht="18.75">
      <c r="B1975" s="175"/>
      <c r="C1975" s="178">
        <v>5204</v>
      </c>
      <c r="D1975" s="179" t="s">
        <v>957</v>
      </c>
      <c r="E1975" s="818"/>
      <c r="F1975" s="477"/>
      <c r="G1975" s="437"/>
      <c r="H1975" s="437"/>
      <c r="I1975" s="480">
        <f t="shared" si="546"/>
        <v>0</v>
      </c>
      <c r="J1975" s="244" t="str">
        <f t="shared" si="531"/>
        <v/>
      </c>
      <c r="K1975" s="245"/>
      <c r="L1975" s="438"/>
      <c r="M1975" s="439"/>
      <c r="N1975" s="331">
        <f t="shared" si="547"/>
        <v>0</v>
      </c>
      <c r="O1975" s="427">
        <f t="shared" si="548"/>
        <v>0</v>
      </c>
      <c r="P1975" s="245"/>
      <c r="Q1975" s="438"/>
      <c r="R1975" s="439"/>
      <c r="S1975" s="432">
        <f t="shared" si="549"/>
        <v>0</v>
      </c>
      <c r="T1975" s="316">
        <f t="shared" si="550"/>
        <v>0</v>
      </c>
      <c r="U1975" s="439"/>
      <c r="V1975" s="439"/>
      <c r="W1975" s="254"/>
      <c r="X1975" s="314">
        <f t="shared" si="532"/>
        <v>0</v>
      </c>
    </row>
    <row r="1976" spans="2:24" ht="18.75">
      <c r="B1976" s="175"/>
      <c r="C1976" s="178">
        <v>5205</v>
      </c>
      <c r="D1976" s="179" t="s">
        <v>958</v>
      </c>
      <c r="E1976" s="818"/>
      <c r="F1976" s="477"/>
      <c r="G1976" s="437"/>
      <c r="H1976" s="437"/>
      <c r="I1976" s="480">
        <f t="shared" si="546"/>
        <v>0</v>
      </c>
      <c r="J1976" s="244" t="str">
        <f t="shared" si="531"/>
        <v/>
      </c>
      <c r="K1976" s="245"/>
      <c r="L1976" s="438"/>
      <c r="M1976" s="439"/>
      <c r="N1976" s="331">
        <f t="shared" si="547"/>
        <v>0</v>
      </c>
      <c r="O1976" s="427">
        <f t="shared" si="548"/>
        <v>0</v>
      </c>
      <c r="P1976" s="245"/>
      <c r="Q1976" s="438"/>
      <c r="R1976" s="439"/>
      <c r="S1976" s="432">
        <f t="shared" si="549"/>
        <v>0</v>
      </c>
      <c r="T1976" s="316">
        <f t="shared" si="550"/>
        <v>0</v>
      </c>
      <c r="U1976" s="439"/>
      <c r="V1976" s="439"/>
      <c r="W1976" s="254"/>
      <c r="X1976" s="314">
        <f t="shared" si="532"/>
        <v>0</v>
      </c>
    </row>
    <row r="1977" spans="2:24" ht="18.75">
      <c r="B1977" s="175"/>
      <c r="C1977" s="178">
        <v>5206</v>
      </c>
      <c r="D1977" s="179" t="s">
        <v>959</v>
      </c>
      <c r="E1977" s="818"/>
      <c r="F1977" s="477"/>
      <c r="G1977" s="437"/>
      <c r="H1977" s="437"/>
      <c r="I1977" s="480">
        <f t="shared" si="546"/>
        <v>0</v>
      </c>
      <c r="J1977" s="244" t="str">
        <f t="shared" ref="J1977:J1997" si="551">(IF($E1977&lt;&gt;0,$J$2,IF($I1977&lt;&gt;0,$J$2,"")))</f>
        <v/>
      </c>
      <c r="K1977" s="245"/>
      <c r="L1977" s="438"/>
      <c r="M1977" s="439"/>
      <c r="N1977" s="331">
        <f t="shared" si="547"/>
        <v>0</v>
      </c>
      <c r="O1977" s="427">
        <f t="shared" si="548"/>
        <v>0</v>
      </c>
      <c r="P1977" s="245"/>
      <c r="Q1977" s="438"/>
      <c r="R1977" s="439"/>
      <c r="S1977" s="432">
        <f t="shared" si="549"/>
        <v>0</v>
      </c>
      <c r="T1977" s="316">
        <f t="shared" si="550"/>
        <v>0</v>
      </c>
      <c r="U1977" s="439"/>
      <c r="V1977" s="439"/>
      <c r="W1977" s="254"/>
      <c r="X1977" s="314">
        <f t="shared" ref="X1977:X2008" si="552">T1977-U1977-V1977-W1977</f>
        <v>0</v>
      </c>
    </row>
    <row r="1978" spans="2:24" ht="18.75">
      <c r="B1978" s="175"/>
      <c r="C1978" s="180">
        <v>5219</v>
      </c>
      <c r="D1978" s="181" t="s">
        <v>960</v>
      </c>
      <c r="E1978" s="818"/>
      <c r="F1978" s="477"/>
      <c r="G1978" s="437"/>
      <c r="H1978" s="437"/>
      <c r="I1978" s="480">
        <f t="shared" si="546"/>
        <v>0</v>
      </c>
      <c r="J1978" s="244" t="str">
        <f t="shared" si="551"/>
        <v/>
      </c>
      <c r="K1978" s="245"/>
      <c r="L1978" s="438"/>
      <c r="M1978" s="439"/>
      <c r="N1978" s="331">
        <f t="shared" si="547"/>
        <v>0</v>
      </c>
      <c r="O1978" s="427">
        <f t="shared" si="548"/>
        <v>0</v>
      </c>
      <c r="P1978" s="245"/>
      <c r="Q1978" s="438"/>
      <c r="R1978" s="439"/>
      <c r="S1978" s="432">
        <f t="shared" si="549"/>
        <v>0</v>
      </c>
      <c r="T1978" s="316">
        <f t="shared" si="550"/>
        <v>0</v>
      </c>
      <c r="U1978" s="439"/>
      <c r="V1978" s="439"/>
      <c r="W1978" s="254"/>
      <c r="X1978" s="314">
        <f t="shared" si="552"/>
        <v>0</v>
      </c>
    </row>
    <row r="1979" spans="2:24" ht="18.75">
      <c r="B1979" s="806">
        <v>5300</v>
      </c>
      <c r="C1979" s="981" t="s">
        <v>961</v>
      </c>
      <c r="D1979" s="981"/>
      <c r="E1979" s="807"/>
      <c r="F1979" s="810">
        <f>SUM(F1980:F1981)</f>
        <v>0</v>
      </c>
      <c r="G1979" s="811">
        <f>SUM(G1980:G1981)</f>
        <v>0</v>
      </c>
      <c r="H1979" s="811">
        <f>SUM(H1980:H1981)</f>
        <v>30000</v>
      </c>
      <c r="I1979" s="811">
        <f>SUM(I1980:I1981)</f>
        <v>30000</v>
      </c>
      <c r="J1979" s="244">
        <f t="shared" si="551"/>
        <v>1</v>
      </c>
      <c r="K1979" s="245"/>
      <c r="L1979" s="327">
        <f>SUM(L1980:L1981)</f>
        <v>0</v>
      </c>
      <c r="M1979" s="328">
        <f>SUM(M1980:M1981)</f>
        <v>0</v>
      </c>
      <c r="N1979" s="435">
        <f>SUM(N1980:N1981)</f>
        <v>30000</v>
      </c>
      <c r="O1979" s="436">
        <f>SUM(O1980:O1981)</f>
        <v>-30000</v>
      </c>
      <c r="P1979" s="245"/>
      <c r="Q1979" s="327">
        <f t="shared" ref="Q1979:W1979" si="553">SUM(Q1980:Q1981)</f>
        <v>0</v>
      </c>
      <c r="R1979" s="328">
        <f t="shared" si="553"/>
        <v>0</v>
      </c>
      <c r="S1979" s="328">
        <f t="shared" si="553"/>
        <v>30000</v>
      </c>
      <c r="T1979" s="328">
        <f t="shared" si="553"/>
        <v>-30000</v>
      </c>
      <c r="U1979" s="328">
        <f t="shared" si="553"/>
        <v>0</v>
      </c>
      <c r="V1979" s="328">
        <f t="shared" si="553"/>
        <v>0</v>
      </c>
      <c r="W1979" s="436">
        <f t="shared" si="553"/>
        <v>0</v>
      </c>
      <c r="X1979" s="314">
        <f t="shared" si="552"/>
        <v>-30000</v>
      </c>
    </row>
    <row r="1980" spans="2:24" ht="18.75">
      <c r="B1980" s="175"/>
      <c r="C1980" s="176">
        <v>5301</v>
      </c>
      <c r="D1980" s="177" t="s">
        <v>1480</v>
      </c>
      <c r="E1980" s="818"/>
      <c r="F1980" s="477"/>
      <c r="G1980" s="437"/>
      <c r="H1980" s="437"/>
      <c r="I1980" s="480">
        <f>F1980+G1980+H1980</f>
        <v>0</v>
      </c>
      <c r="J1980" s="244" t="str">
        <f t="shared" si="551"/>
        <v/>
      </c>
      <c r="K1980" s="245"/>
      <c r="L1980" s="438"/>
      <c r="M1980" s="439"/>
      <c r="N1980" s="331">
        <f>I1980</f>
        <v>0</v>
      </c>
      <c r="O1980" s="427">
        <f>L1980+M1980-N1980</f>
        <v>0</v>
      </c>
      <c r="P1980" s="245"/>
      <c r="Q1980" s="438"/>
      <c r="R1980" s="439"/>
      <c r="S1980" s="432">
        <f>+IF(+(L1980+M1980)&gt;=I1980,+M1980,+(+I1980-L1980))</f>
        <v>0</v>
      </c>
      <c r="T1980" s="316">
        <f>Q1980+R1980-S1980</f>
        <v>0</v>
      </c>
      <c r="U1980" s="439"/>
      <c r="V1980" s="439"/>
      <c r="W1980" s="254"/>
      <c r="X1980" s="314">
        <f t="shared" si="552"/>
        <v>0</v>
      </c>
    </row>
    <row r="1981" spans="2:24" ht="18.75">
      <c r="B1981" s="175"/>
      <c r="C1981" s="180">
        <v>5309</v>
      </c>
      <c r="D1981" s="181" t="s">
        <v>962</v>
      </c>
      <c r="E1981" s="818"/>
      <c r="F1981" s="477"/>
      <c r="G1981" s="437"/>
      <c r="H1981" s="437">
        <v>30000</v>
      </c>
      <c r="I1981" s="480">
        <f>F1981+G1981+H1981</f>
        <v>30000</v>
      </c>
      <c r="J1981" s="244">
        <f t="shared" si="551"/>
        <v>1</v>
      </c>
      <c r="K1981" s="245"/>
      <c r="L1981" s="438"/>
      <c r="M1981" s="439"/>
      <c r="N1981" s="331">
        <f>I1981</f>
        <v>30000</v>
      </c>
      <c r="O1981" s="427">
        <f>L1981+M1981-N1981</f>
        <v>-30000</v>
      </c>
      <c r="P1981" s="245"/>
      <c r="Q1981" s="438"/>
      <c r="R1981" s="439"/>
      <c r="S1981" s="432">
        <f>+IF(+(L1981+M1981)&gt;=I1981,+M1981,+(+I1981-L1981))</f>
        <v>30000</v>
      </c>
      <c r="T1981" s="316">
        <f>Q1981+R1981-S1981</f>
        <v>-30000</v>
      </c>
      <c r="U1981" s="439"/>
      <c r="V1981" s="439"/>
      <c r="W1981" s="254"/>
      <c r="X1981" s="314">
        <f t="shared" si="552"/>
        <v>-30000</v>
      </c>
    </row>
    <row r="1982" spans="2:24" ht="18.75">
      <c r="B1982" s="806">
        <v>5400</v>
      </c>
      <c r="C1982" s="962" t="s">
        <v>1049</v>
      </c>
      <c r="D1982" s="962"/>
      <c r="E1982" s="807"/>
      <c r="F1982" s="808"/>
      <c r="G1982" s="809"/>
      <c r="H1982" s="809"/>
      <c r="I1982" s="805">
        <f>F1982+G1982+H1982</f>
        <v>0</v>
      </c>
      <c r="J1982" s="244" t="str">
        <f t="shared" si="551"/>
        <v/>
      </c>
      <c r="K1982" s="245"/>
      <c r="L1982" s="433"/>
      <c r="M1982" s="434"/>
      <c r="N1982" s="328">
        <f>I1982</f>
        <v>0</v>
      </c>
      <c r="O1982" s="427">
        <f>L1982+M1982-N1982</f>
        <v>0</v>
      </c>
      <c r="P1982" s="245"/>
      <c r="Q1982" s="433"/>
      <c r="R1982" s="434"/>
      <c r="S1982" s="432">
        <f>+IF(+(L1982+M1982)&gt;=I1982,+M1982,+(+I1982-L1982))</f>
        <v>0</v>
      </c>
      <c r="T1982" s="316">
        <f>Q1982+R1982-S1982</f>
        <v>0</v>
      </c>
      <c r="U1982" s="434"/>
      <c r="V1982" s="434"/>
      <c r="W1982" s="254"/>
      <c r="X1982" s="314">
        <f t="shared" si="552"/>
        <v>0</v>
      </c>
    </row>
    <row r="1983" spans="2:24" ht="18.75">
      <c r="B1983" s="799">
        <v>5500</v>
      </c>
      <c r="C1983" s="965" t="s">
        <v>1050</v>
      </c>
      <c r="D1983" s="965"/>
      <c r="E1983" s="800"/>
      <c r="F1983" s="801">
        <f>SUM(F1984:F1987)</f>
        <v>0</v>
      </c>
      <c r="G1983" s="802">
        <f>SUM(G1984:G1987)</f>
        <v>0</v>
      </c>
      <c r="H1983" s="802">
        <f>SUM(H1984:H1987)</f>
        <v>0</v>
      </c>
      <c r="I1983" s="802">
        <f>SUM(I1984:I1987)</f>
        <v>0</v>
      </c>
      <c r="J1983" s="244" t="str">
        <f t="shared" si="551"/>
        <v/>
      </c>
      <c r="K1983" s="245"/>
      <c r="L1983" s="317">
        <f>SUM(L1984:L1987)</f>
        <v>0</v>
      </c>
      <c r="M1983" s="318">
        <f>SUM(M1984:M1987)</f>
        <v>0</v>
      </c>
      <c r="N1983" s="428">
        <f>SUM(N1984:N1987)</f>
        <v>0</v>
      </c>
      <c r="O1983" s="429">
        <f>SUM(O1984:O1987)</f>
        <v>0</v>
      </c>
      <c r="P1983" s="245"/>
      <c r="Q1983" s="317">
        <f t="shared" ref="Q1983:W1983" si="554">SUM(Q1984:Q1987)</f>
        <v>0</v>
      </c>
      <c r="R1983" s="318">
        <f t="shared" si="554"/>
        <v>0</v>
      </c>
      <c r="S1983" s="318">
        <f t="shared" si="554"/>
        <v>0</v>
      </c>
      <c r="T1983" s="318">
        <f t="shared" si="554"/>
        <v>0</v>
      </c>
      <c r="U1983" s="318">
        <f t="shared" si="554"/>
        <v>0</v>
      </c>
      <c r="V1983" s="318">
        <f t="shared" si="554"/>
        <v>0</v>
      </c>
      <c r="W1983" s="429">
        <f t="shared" si="554"/>
        <v>0</v>
      </c>
      <c r="X1983" s="314">
        <f t="shared" si="552"/>
        <v>0</v>
      </c>
    </row>
    <row r="1984" spans="2:24" ht="18.75">
      <c r="B1984" s="173"/>
      <c r="C1984" s="144">
        <v>5501</v>
      </c>
      <c r="D1984" s="163" t="s">
        <v>1051</v>
      </c>
      <c r="E1984" s="817"/>
      <c r="F1984" s="452"/>
      <c r="G1984" s="246"/>
      <c r="H1984" s="246"/>
      <c r="I1984" s="480">
        <f>F1984+G1984+H1984</f>
        <v>0</v>
      </c>
      <c r="J1984" s="244" t="str">
        <f t="shared" si="551"/>
        <v/>
      </c>
      <c r="K1984" s="245"/>
      <c r="L1984" s="426"/>
      <c r="M1984" s="253"/>
      <c r="N1984" s="316">
        <f>I1984</f>
        <v>0</v>
      </c>
      <c r="O1984" s="427">
        <f>L1984+M1984-N1984</f>
        <v>0</v>
      </c>
      <c r="P1984" s="245"/>
      <c r="Q1984" s="426"/>
      <c r="R1984" s="253"/>
      <c r="S1984" s="432">
        <f>+IF(+(L1984+M1984)&gt;=I1984,+M1984,+(+I1984-L1984))</f>
        <v>0</v>
      </c>
      <c r="T1984" s="316">
        <f>Q1984+R1984-S1984</f>
        <v>0</v>
      </c>
      <c r="U1984" s="253"/>
      <c r="V1984" s="253"/>
      <c r="W1984" s="254"/>
      <c r="X1984" s="314">
        <f t="shared" si="552"/>
        <v>0</v>
      </c>
    </row>
    <row r="1985" spans="2:24" ht="18.75">
      <c r="B1985" s="173"/>
      <c r="C1985" s="137">
        <v>5502</v>
      </c>
      <c r="D1985" s="145" t="s">
        <v>1052</v>
      </c>
      <c r="E1985" s="817"/>
      <c r="F1985" s="452"/>
      <c r="G1985" s="246"/>
      <c r="H1985" s="246"/>
      <c r="I1985" s="480">
        <f>F1985+G1985+H1985</f>
        <v>0</v>
      </c>
      <c r="J1985" s="244" t="str">
        <f t="shared" si="551"/>
        <v/>
      </c>
      <c r="K1985" s="245"/>
      <c r="L1985" s="426"/>
      <c r="M1985" s="253"/>
      <c r="N1985" s="316">
        <f>I1985</f>
        <v>0</v>
      </c>
      <c r="O1985" s="427">
        <f>L1985+M1985-N1985</f>
        <v>0</v>
      </c>
      <c r="P1985" s="245"/>
      <c r="Q1985" s="426"/>
      <c r="R1985" s="253"/>
      <c r="S1985" s="432">
        <f>+IF(+(L1985+M1985)&gt;=I1985,+M1985,+(+I1985-L1985))</f>
        <v>0</v>
      </c>
      <c r="T1985" s="316">
        <f>Q1985+R1985-S1985</f>
        <v>0</v>
      </c>
      <c r="U1985" s="253"/>
      <c r="V1985" s="253"/>
      <c r="W1985" s="254"/>
      <c r="X1985" s="314">
        <f t="shared" si="552"/>
        <v>0</v>
      </c>
    </row>
    <row r="1986" spans="2:24" ht="18.75">
      <c r="B1986" s="173"/>
      <c r="C1986" s="137">
        <v>5503</v>
      </c>
      <c r="D1986" s="139" t="s">
        <v>1053</v>
      </c>
      <c r="E1986" s="817"/>
      <c r="F1986" s="452"/>
      <c r="G1986" s="246"/>
      <c r="H1986" s="246"/>
      <c r="I1986" s="480">
        <f>F1986+G1986+H1986</f>
        <v>0</v>
      </c>
      <c r="J1986" s="244" t="str">
        <f t="shared" si="551"/>
        <v/>
      </c>
      <c r="K1986" s="245"/>
      <c r="L1986" s="426"/>
      <c r="M1986" s="253"/>
      <c r="N1986" s="316">
        <f>I1986</f>
        <v>0</v>
      </c>
      <c r="O1986" s="427">
        <f>L1986+M1986-N1986</f>
        <v>0</v>
      </c>
      <c r="P1986" s="245"/>
      <c r="Q1986" s="426"/>
      <c r="R1986" s="253"/>
      <c r="S1986" s="432">
        <f>+IF(+(L1986+M1986)&gt;=I1986,+M1986,+(+I1986-L1986))</f>
        <v>0</v>
      </c>
      <c r="T1986" s="316">
        <f>Q1986+R1986-S1986</f>
        <v>0</v>
      </c>
      <c r="U1986" s="253"/>
      <c r="V1986" s="253"/>
      <c r="W1986" s="254"/>
      <c r="X1986" s="314">
        <f t="shared" si="552"/>
        <v>0</v>
      </c>
    </row>
    <row r="1987" spans="2:24" ht="18.75">
      <c r="B1987" s="173"/>
      <c r="C1987" s="137">
        <v>5504</v>
      </c>
      <c r="D1987" s="145" t="s">
        <v>1054</v>
      </c>
      <c r="E1987" s="817"/>
      <c r="F1987" s="452"/>
      <c r="G1987" s="246"/>
      <c r="H1987" s="246"/>
      <c r="I1987" s="480">
        <f>F1987+G1987+H1987</f>
        <v>0</v>
      </c>
      <c r="J1987" s="244" t="str">
        <f t="shared" si="551"/>
        <v/>
      </c>
      <c r="K1987" s="245"/>
      <c r="L1987" s="426"/>
      <c r="M1987" s="253"/>
      <c r="N1987" s="316">
        <f>I1987</f>
        <v>0</v>
      </c>
      <c r="O1987" s="427">
        <f>L1987+M1987-N1987</f>
        <v>0</v>
      </c>
      <c r="P1987" s="245"/>
      <c r="Q1987" s="426"/>
      <c r="R1987" s="253"/>
      <c r="S1987" s="432">
        <f>+IF(+(L1987+M1987)&gt;=I1987,+M1987,+(+I1987-L1987))</f>
        <v>0</v>
      </c>
      <c r="T1987" s="316">
        <f>Q1987+R1987-S1987</f>
        <v>0</v>
      </c>
      <c r="U1987" s="253"/>
      <c r="V1987" s="253"/>
      <c r="W1987" s="254"/>
      <c r="X1987" s="314">
        <f t="shared" si="552"/>
        <v>0</v>
      </c>
    </row>
    <row r="1988" spans="2:24" ht="18.75">
      <c r="B1988" s="799">
        <v>5700</v>
      </c>
      <c r="C1988" s="963" t="s">
        <v>1055</v>
      </c>
      <c r="D1988" s="964"/>
      <c r="E1988" s="807"/>
      <c r="F1988" s="810">
        <f>SUM(F1989:F1991)</f>
        <v>0</v>
      </c>
      <c r="G1988" s="811">
        <f>SUM(G1989:G1991)</f>
        <v>0</v>
      </c>
      <c r="H1988" s="811">
        <f>SUM(H1989:H1991)</f>
        <v>0</v>
      </c>
      <c r="I1988" s="811">
        <f>SUM(I1989:I1991)</f>
        <v>0</v>
      </c>
      <c r="J1988" s="244" t="str">
        <f t="shared" si="551"/>
        <v/>
      </c>
      <c r="K1988" s="245"/>
      <c r="L1988" s="327">
        <f>SUM(L1989:L1991)</f>
        <v>0</v>
      </c>
      <c r="M1988" s="328">
        <f>SUM(M1989:M1991)</f>
        <v>0</v>
      </c>
      <c r="N1988" s="435">
        <f>SUM(N1989:N1990)</f>
        <v>0</v>
      </c>
      <c r="O1988" s="436">
        <f>SUM(O1989:O1991)</f>
        <v>0</v>
      </c>
      <c r="P1988" s="245"/>
      <c r="Q1988" s="327">
        <f>SUM(Q1989:Q1991)</f>
        <v>0</v>
      </c>
      <c r="R1988" s="328">
        <f>SUM(R1989:R1991)</f>
        <v>0</v>
      </c>
      <c r="S1988" s="328">
        <f>SUM(S1989:S1991)</f>
        <v>0</v>
      </c>
      <c r="T1988" s="328">
        <f>SUM(T1989:T1991)</f>
        <v>0</v>
      </c>
      <c r="U1988" s="328">
        <f>SUM(U1989:U1991)</f>
        <v>0</v>
      </c>
      <c r="V1988" s="328">
        <f>SUM(V1989:V1990)</f>
        <v>0</v>
      </c>
      <c r="W1988" s="436">
        <f>SUM(W1989:W1991)</f>
        <v>0</v>
      </c>
      <c r="X1988" s="314">
        <f t="shared" si="552"/>
        <v>0</v>
      </c>
    </row>
    <row r="1989" spans="2:24" ht="18.75">
      <c r="B1989" s="175"/>
      <c r="C1989" s="176">
        <v>5701</v>
      </c>
      <c r="D1989" s="177" t="s">
        <v>1056</v>
      </c>
      <c r="E1989" s="818"/>
      <c r="F1989" s="477"/>
      <c r="G1989" s="437"/>
      <c r="H1989" s="437"/>
      <c r="I1989" s="480">
        <f>F1989+G1989+H1989</f>
        <v>0</v>
      </c>
      <c r="J1989" s="244" t="str">
        <f t="shared" si="551"/>
        <v/>
      </c>
      <c r="K1989" s="245"/>
      <c r="L1989" s="438"/>
      <c r="M1989" s="439"/>
      <c r="N1989" s="331">
        <f>I1989</f>
        <v>0</v>
      </c>
      <c r="O1989" s="427">
        <f>L1989+M1989-N1989</f>
        <v>0</v>
      </c>
      <c r="P1989" s="245"/>
      <c r="Q1989" s="438"/>
      <c r="R1989" s="439"/>
      <c r="S1989" s="432">
        <f>+IF(+(L1989+M1989)&gt;=I1989,+M1989,+(+I1989-L1989))</f>
        <v>0</v>
      </c>
      <c r="T1989" s="316">
        <f>Q1989+R1989-S1989</f>
        <v>0</v>
      </c>
      <c r="U1989" s="439"/>
      <c r="V1989" s="439"/>
      <c r="W1989" s="254"/>
      <c r="X1989" s="314">
        <f t="shared" si="552"/>
        <v>0</v>
      </c>
    </row>
    <row r="1990" spans="2:24" ht="18.75">
      <c r="B1990" s="175"/>
      <c r="C1990" s="180">
        <v>5702</v>
      </c>
      <c r="D1990" s="181" t="s">
        <v>1057</v>
      </c>
      <c r="E1990" s="818"/>
      <c r="F1990" s="477"/>
      <c r="G1990" s="437"/>
      <c r="H1990" s="437"/>
      <c r="I1990" s="480">
        <f>F1990+G1990+H1990</f>
        <v>0</v>
      </c>
      <c r="J1990" s="244" t="str">
        <f t="shared" si="551"/>
        <v/>
      </c>
      <c r="K1990" s="245"/>
      <c r="L1990" s="438"/>
      <c r="M1990" s="439"/>
      <c r="N1990" s="331">
        <f>I1990</f>
        <v>0</v>
      </c>
      <c r="O1990" s="427">
        <f>L1990+M1990-N1990</f>
        <v>0</v>
      </c>
      <c r="P1990" s="245"/>
      <c r="Q1990" s="438"/>
      <c r="R1990" s="439"/>
      <c r="S1990" s="432">
        <f>+IF(+(L1990+M1990)&gt;=I1990,+M1990,+(+I1990-L1990))</f>
        <v>0</v>
      </c>
      <c r="T1990" s="316">
        <f>Q1990+R1990-S1990</f>
        <v>0</v>
      </c>
      <c r="U1990" s="439"/>
      <c r="V1990" s="439"/>
      <c r="W1990" s="254"/>
      <c r="X1990" s="314">
        <f t="shared" si="552"/>
        <v>0</v>
      </c>
    </row>
    <row r="1991" spans="2:24" ht="18.75">
      <c r="B1991" s="136"/>
      <c r="C1991" s="182">
        <v>4071</v>
      </c>
      <c r="D1991" s="467" t="s">
        <v>1058</v>
      </c>
      <c r="E1991" s="817"/>
      <c r="F1991" s="458"/>
      <c r="G1991" s="275"/>
      <c r="H1991" s="275"/>
      <c r="I1991" s="480">
        <f>F1991+G1991+H1991</f>
        <v>0</v>
      </c>
      <c r="J1991" s="244" t="str">
        <f t="shared" si="551"/>
        <v/>
      </c>
      <c r="K1991" s="245"/>
      <c r="L1991" s="826"/>
      <c r="M1991" s="779"/>
      <c r="N1991" s="779"/>
      <c r="O1991" s="827"/>
      <c r="P1991" s="245"/>
      <c r="Q1991" s="775"/>
      <c r="R1991" s="779"/>
      <c r="S1991" s="779"/>
      <c r="T1991" s="779"/>
      <c r="U1991" s="779"/>
      <c r="V1991" s="779"/>
      <c r="W1991" s="824"/>
      <c r="X1991" s="314">
        <f t="shared" si="552"/>
        <v>0</v>
      </c>
    </row>
    <row r="1992" spans="2:24">
      <c r="B1992" s="173"/>
      <c r="C1992" s="183"/>
      <c r="D1992" s="335"/>
      <c r="E1992" s="819"/>
      <c r="F1992" s="249"/>
      <c r="G1992" s="249"/>
      <c r="H1992" s="249"/>
      <c r="I1992" s="250"/>
      <c r="J1992" s="244" t="str">
        <f t="shared" si="551"/>
        <v/>
      </c>
      <c r="K1992" s="245"/>
      <c r="L1992" s="440"/>
      <c r="M1992" s="441"/>
      <c r="N1992" s="324"/>
      <c r="O1992" s="325"/>
      <c r="P1992" s="245"/>
      <c r="Q1992" s="440"/>
      <c r="R1992" s="441"/>
      <c r="S1992" s="324"/>
      <c r="T1992" s="324"/>
      <c r="U1992" s="441"/>
      <c r="V1992" s="324"/>
      <c r="W1992" s="325"/>
      <c r="X1992" s="325"/>
    </row>
    <row r="1993" spans="2:24" ht="18.75">
      <c r="B1993" s="812">
        <v>98</v>
      </c>
      <c r="C1993" s="976" t="s">
        <v>1059</v>
      </c>
      <c r="D1993" s="955"/>
      <c r="E1993" s="800"/>
      <c r="F1993" s="803"/>
      <c r="G1993" s="804"/>
      <c r="H1993" s="804"/>
      <c r="I1993" s="805">
        <f>F1993+G1993+H1993</f>
        <v>0</v>
      </c>
      <c r="J1993" s="244" t="str">
        <f t="shared" si="551"/>
        <v/>
      </c>
      <c r="K1993" s="245"/>
      <c r="L1993" s="431"/>
      <c r="M1993" s="255"/>
      <c r="N1993" s="318">
        <f>I1993</f>
        <v>0</v>
      </c>
      <c r="O1993" s="427">
        <f>L1993+M1993-N1993</f>
        <v>0</v>
      </c>
      <c r="P1993" s="245"/>
      <c r="Q1993" s="431"/>
      <c r="R1993" s="255"/>
      <c r="S1993" s="432">
        <f>+IF(+(L1993+M1993)&gt;=I1993,+M1993,+(+I1993-L1993))</f>
        <v>0</v>
      </c>
      <c r="T1993" s="316">
        <f>Q1993+R1993-S1993</f>
        <v>0</v>
      </c>
      <c r="U1993" s="255"/>
      <c r="V1993" s="255"/>
      <c r="W1993" s="254"/>
      <c r="X1993" s="314">
        <f>T1993-U1993-V1993-W1993</f>
        <v>0</v>
      </c>
    </row>
    <row r="1994" spans="2:24">
      <c r="B1994" s="184"/>
      <c r="C1994" s="336" t="s">
        <v>1060</v>
      </c>
      <c r="D1994" s="337"/>
      <c r="E1994" s="398"/>
      <c r="F1994" s="398"/>
      <c r="G1994" s="398"/>
      <c r="H1994" s="398"/>
      <c r="I1994" s="338"/>
      <c r="J1994" s="244" t="str">
        <f t="shared" si="551"/>
        <v/>
      </c>
      <c r="K1994" s="245"/>
      <c r="L1994" s="339"/>
      <c r="M1994" s="340"/>
      <c r="N1994" s="340"/>
      <c r="O1994" s="341"/>
      <c r="P1994" s="245"/>
      <c r="Q1994" s="339"/>
      <c r="R1994" s="340"/>
      <c r="S1994" s="340"/>
      <c r="T1994" s="340"/>
      <c r="U1994" s="340"/>
      <c r="V1994" s="340"/>
      <c r="W1994" s="341"/>
      <c r="X1994" s="341"/>
    </row>
    <row r="1995" spans="2:24">
      <c r="B1995" s="184"/>
      <c r="C1995" s="342" t="s">
        <v>1061</v>
      </c>
      <c r="D1995" s="335"/>
      <c r="E1995" s="386"/>
      <c r="F1995" s="386"/>
      <c r="G1995" s="386"/>
      <c r="H1995" s="386"/>
      <c r="I1995" s="308"/>
      <c r="J1995" s="244" t="str">
        <f t="shared" si="551"/>
        <v/>
      </c>
      <c r="K1995" s="245"/>
      <c r="L1995" s="343"/>
      <c r="M1995" s="344"/>
      <c r="N1995" s="344"/>
      <c r="O1995" s="345"/>
      <c r="P1995" s="245"/>
      <c r="Q1995" s="343"/>
      <c r="R1995" s="344"/>
      <c r="S1995" s="344"/>
      <c r="T1995" s="344"/>
      <c r="U1995" s="344"/>
      <c r="V1995" s="344"/>
      <c r="W1995" s="345"/>
      <c r="X1995" s="345"/>
    </row>
    <row r="1996" spans="2:24">
      <c r="B1996" s="185"/>
      <c r="C1996" s="346" t="s">
        <v>1743</v>
      </c>
      <c r="D1996" s="347"/>
      <c r="E1996" s="399"/>
      <c r="F1996" s="399"/>
      <c r="G1996" s="399"/>
      <c r="H1996" s="399"/>
      <c r="I1996" s="310"/>
      <c r="J1996" s="244" t="str">
        <f t="shared" si="551"/>
        <v/>
      </c>
      <c r="K1996" s="245"/>
      <c r="L1996" s="348"/>
      <c r="M1996" s="349"/>
      <c r="N1996" s="349"/>
      <c r="O1996" s="350"/>
      <c r="P1996" s="245"/>
      <c r="Q1996" s="348"/>
      <c r="R1996" s="349"/>
      <c r="S1996" s="349"/>
      <c r="T1996" s="349"/>
      <c r="U1996" s="349"/>
      <c r="V1996" s="349"/>
      <c r="W1996" s="350"/>
      <c r="X1996" s="350"/>
    </row>
    <row r="1997" spans="2:24" ht="18.75">
      <c r="B1997" s="719"/>
      <c r="C1997" s="720" t="s">
        <v>1281</v>
      </c>
      <c r="D1997" s="721" t="s">
        <v>1062</v>
      </c>
      <c r="E1997" s="813"/>
      <c r="F1997" s="813">
        <f>SUM(F1881,F1884,F1890,F1898,F1899,F1917,F1921,F1927,F1930,F1931,F1932,F1933,F1934,F1943,F1950,F1951,F1952,F1953,F1960,F1964,F1965,F1966,F1967,F1970,F1971,F1979,F1982,F1983,F1988)+F1993</f>
        <v>775127</v>
      </c>
      <c r="G1997" s="813">
        <f>SUM(G1881,G1884,G1890,G1898,G1899,G1917,G1921,G1927,G1930,G1931,G1932,G1933,G1934,G1943,G1950,G1951,G1952,G1953,G1960,G1964,G1965,G1966,G1967,G1970,G1971,G1979,G1982,G1983,G1988)+G1993</f>
        <v>0</v>
      </c>
      <c r="H1997" s="813">
        <f>SUM(H1881,H1884,H1890,H1898,H1899,H1917,H1921,H1927,H1930,H1931,H1932,H1933,H1934,H1943,H1950,H1951,H1952,H1953,H1960,H1964,H1965,H1966,H1967,H1970,H1971,H1979,H1982,H1983,H1988)+H1993</f>
        <v>171698</v>
      </c>
      <c r="I1997" s="813">
        <f>SUM(I1881,I1884,I1890,I1898,I1899,I1917,I1921,I1927,I1930,I1931,I1932,I1933,I1934,I1943,I1950,I1951,I1952,I1953,I1960,I1964,I1965,I1966,I1967,I1970,I1971,I1979,I1982,I1983,I1988)+I1993</f>
        <v>946825</v>
      </c>
      <c r="J1997" s="244">
        <f t="shared" si="551"/>
        <v>1</v>
      </c>
      <c r="K1997" s="442" t="str">
        <f>LEFT(C1878,1)</f>
        <v>3</v>
      </c>
      <c r="L1997" s="277">
        <f>SUM(L1881,L1884,L1890,L1898,L1899,L1917,L1921,L1927,L1930,L1931,L1932,L1933,L1934,L1943,L1950,L1951,L1952,L1953,L1960,L1964,L1965,L1966,L1967,L1970,L1971,L1979,L1982,L1983,L1988)+L1993</f>
        <v>0</v>
      </c>
      <c r="M1997" s="277">
        <f>SUM(M1881,M1884,M1890,M1898,M1899,M1917,M1921,M1927,M1930,M1931,M1932,M1933,M1934,M1943,M1950,M1951,M1952,M1953,M1960,M1964,M1965,M1966,M1967,M1970,M1971,M1979,M1982,M1983,M1988)+M1993</f>
        <v>0</v>
      </c>
      <c r="N1997" s="277">
        <f>SUM(N1881,N1884,N1890,N1898,N1899,N1917,N1921,N1927,N1930,N1931,N1932,N1933,N1934,N1943,N1950,N1951,N1952,N1953,N1960,N1964,N1965,N1966,N1967,N1970,N1971,N1979,N1982,N1983,N1988)+N1993</f>
        <v>946825</v>
      </c>
      <c r="O1997" s="277">
        <f>SUM(O1881,O1884,O1890,O1898,O1899,O1917,O1921,O1927,O1930,O1931,O1932,O1933,O1934,O1943,O1950,O1951,O1952,O1953,O1960,O1964,O1965,O1966,O1967,O1970,O1971,O1979,O1982,O1983,O1988)+O1993</f>
        <v>-946825</v>
      </c>
      <c r="P1997" s="223"/>
      <c r="Q1997" s="277">
        <f t="shared" ref="Q1997:W1997" si="555">SUM(Q1881,Q1884,Q1890,Q1898,Q1899,Q1917,Q1921,Q1927,Q1930,Q1931,Q1932,Q1933,Q1934,Q1943,Q1950,Q1951,Q1952,Q1953,Q1960,Q1964,Q1965,Q1966,Q1967,Q1970,Q1971,Q1979,Q1982,Q1983,Q1988)+Q1993</f>
        <v>0</v>
      </c>
      <c r="R1997" s="277">
        <f t="shared" si="555"/>
        <v>0</v>
      </c>
      <c r="S1997" s="277">
        <f t="shared" si="555"/>
        <v>202877</v>
      </c>
      <c r="T1997" s="277">
        <f t="shared" si="555"/>
        <v>-202877</v>
      </c>
      <c r="U1997" s="277">
        <f t="shared" si="555"/>
        <v>0</v>
      </c>
      <c r="V1997" s="277">
        <f t="shared" si="555"/>
        <v>0</v>
      </c>
      <c r="W1997" s="277">
        <f t="shared" si="555"/>
        <v>0</v>
      </c>
      <c r="X1997" s="314">
        <f>T1997-U1997-V1997-W1997</f>
        <v>-202877</v>
      </c>
    </row>
    <row r="1998" spans="2:24">
      <c r="B1998" s="664" t="s">
        <v>32</v>
      </c>
      <c r="C1998" s="186"/>
      <c r="I1998" s="220"/>
      <c r="J1998" s="222">
        <f>J1997</f>
        <v>1</v>
      </c>
      <c r="P1998"/>
    </row>
    <row r="1999" spans="2:24">
      <c r="B1999" s="395"/>
      <c r="C1999" s="395"/>
      <c r="D1999" s="396"/>
      <c r="E1999" s="395"/>
      <c r="F1999" s="395"/>
      <c r="G1999" s="395"/>
      <c r="H1999" s="395"/>
      <c r="I1999" s="397"/>
      <c r="J1999" s="222">
        <f>J1997</f>
        <v>1</v>
      </c>
      <c r="L1999" s="395"/>
      <c r="M1999" s="395"/>
      <c r="N1999" s="397"/>
      <c r="O1999" s="397"/>
      <c r="P1999" s="397"/>
      <c r="Q1999" s="395"/>
      <c r="R1999" s="395"/>
      <c r="S1999" s="397"/>
      <c r="T1999" s="397"/>
      <c r="U1999" s="395"/>
      <c r="V1999" s="397"/>
      <c r="W1999" s="397"/>
      <c r="X1999" s="397"/>
    </row>
    <row r="2000" spans="2:24" ht="18.75">
      <c r="B2000" s="405"/>
      <c r="C2000" s="405"/>
      <c r="D2000" s="405"/>
      <c r="E2000" s="405"/>
      <c r="F2000" s="405"/>
      <c r="G2000" s="405"/>
      <c r="H2000" s="405"/>
      <c r="I2000" s="488"/>
      <c r="J2000" s="443">
        <f>(IF(E1997&lt;&gt;0,$G$2,IF(I1997&lt;&gt;0,$G$2,"")))</f>
        <v>0</v>
      </c>
    </row>
    <row r="2001" spans="2:24" ht="18.75">
      <c r="B2001" s="405"/>
      <c r="C2001" s="405"/>
      <c r="D2001" s="478"/>
      <c r="E2001" s="405"/>
      <c r="F2001" s="405"/>
      <c r="G2001" s="405"/>
      <c r="H2001" s="405"/>
      <c r="I2001" s="488"/>
      <c r="J2001" s="443" t="str">
        <f>(IF(E1998&lt;&gt;0,$G$2,IF(I1998&lt;&gt;0,$G$2,"")))</f>
        <v/>
      </c>
    </row>
    <row r="2002" spans="2:24">
      <c r="E2002" s="279"/>
      <c r="F2002" s="279"/>
      <c r="G2002" s="279"/>
      <c r="H2002" s="279"/>
      <c r="I2002" s="283"/>
      <c r="J2002" s="222">
        <f>(IF($E2136&lt;&gt;0,$J$2,IF($I2136&lt;&gt;0,$J$2,"")))</f>
        <v>1</v>
      </c>
      <c r="L2002" s="279"/>
      <c r="M2002" s="279"/>
      <c r="N2002" s="283"/>
      <c r="O2002" s="283"/>
      <c r="P2002" s="283"/>
      <c r="Q2002" s="279"/>
      <c r="R2002" s="279"/>
      <c r="S2002" s="283"/>
      <c r="T2002" s="283"/>
      <c r="U2002" s="279"/>
      <c r="V2002" s="283"/>
      <c r="W2002" s="283"/>
    </row>
    <row r="2003" spans="2:24">
      <c r="C2003" s="228"/>
      <c r="D2003" s="229"/>
      <c r="E2003" s="279"/>
      <c r="F2003" s="279"/>
      <c r="G2003" s="279"/>
      <c r="H2003" s="279"/>
      <c r="I2003" s="283"/>
      <c r="J2003" s="222">
        <f>(IF($E2136&lt;&gt;0,$J$2,IF($I2136&lt;&gt;0,$J$2,"")))</f>
        <v>1</v>
      </c>
      <c r="L2003" s="279"/>
      <c r="M2003" s="279"/>
      <c r="N2003" s="283"/>
      <c r="O2003" s="283"/>
      <c r="P2003" s="283"/>
      <c r="Q2003" s="279"/>
      <c r="R2003" s="279"/>
      <c r="S2003" s="283"/>
      <c r="T2003" s="283"/>
      <c r="U2003" s="279"/>
      <c r="V2003" s="283"/>
      <c r="W2003" s="283"/>
    </row>
    <row r="2004" spans="2:24">
      <c r="B2004" s="910" t="str">
        <f>$B$7</f>
        <v>БЮДЖЕТ - НАЧАЛЕН ПЛАН
ПО ПЪЛНА ЕДИННА БЮДЖЕТНА КЛАСИФИКАЦИЯ</v>
      </c>
      <c r="C2004" s="911"/>
      <c r="D2004" s="911"/>
      <c r="E2004" s="279"/>
      <c r="F2004" s="279"/>
      <c r="G2004" s="279"/>
      <c r="H2004" s="279"/>
      <c r="I2004" s="283"/>
      <c r="J2004" s="222">
        <f>(IF($E2136&lt;&gt;0,$J$2,IF($I2136&lt;&gt;0,$J$2,"")))</f>
        <v>1</v>
      </c>
      <c r="L2004" s="279"/>
      <c r="M2004" s="279"/>
      <c r="N2004" s="283"/>
      <c r="O2004" s="283"/>
      <c r="P2004" s="283"/>
      <c r="Q2004" s="279"/>
      <c r="R2004" s="279"/>
      <c r="S2004" s="283"/>
      <c r="T2004" s="283"/>
      <c r="U2004" s="279"/>
      <c r="V2004" s="283"/>
      <c r="W2004" s="283"/>
    </row>
    <row r="2005" spans="2:24">
      <c r="C2005" s="228"/>
      <c r="D2005" s="229"/>
      <c r="E2005" s="280" t="s">
        <v>1711</v>
      </c>
      <c r="F2005" s="280" t="s">
        <v>1568</v>
      </c>
      <c r="G2005" s="279"/>
      <c r="H2005" s="279"/>
      <c r="I2005" s="283"/>
      <c r="J2005" s="222">
        <f>(IF($E2136&lt;&gt;0,$J$2,IF($I2136&lt;&gt;0,$J$2,"")))</f>
        <v>1</v>
      </c>
      <c r="L2005" s="279"/>
      <c r="M2005" s="279"/>
      <c r="N2005" s="283"/>
      <c r="O2005" s="283"/>
      <c r="P2005" s="283"/>
      <c r="Q2005" s="279"/>
      <c r="R2005" s="279"/>
      <c r="S2005" s="283"/>
      <c r="T2005" s="283"/>
      <c r="U2005" s="279"/>
      <c r="V2005" s="283"/>
      <c r="W2005" s="283"/>
    </row>
    <row r="2006" spans="2:24" ht="18.75">
      <c r="B2006" s="912" t="str">
        <f>$B$9</f>
        <v>Несебър</v>
      </c>
      <c r="C2006" s="913"/>
      <c r="D2006" s="914"/>
      <c r="E2006" s="690">
        <f>$E$9</f>
        <v>43101</v>
      </c>
      <c r="F2006" s="691">
        <f>$F$9</f>
        <v>43465</v>
      </c>
      <c r="G2006" s="279"/>
      <c r="H2006" s="279"/>
      <c r="I2006" s="283"/>
      <c r="J2006" s="222">
        <f>(IF($E2136&lt;&gt;0,$J$2,IF($I2136&lt;&gt;0,$J$2,"")))</f>
        <v>1</v>
      </c>
      <c r="L2006" s="279"/>
      <c r="M2006" s="279"/>
      <c r="N2006" s="283"/>
      <c r="O2006" s="283"/>
      <c r="P2006" s="283"/>
      <c r="Q2006" s="279"/>
      <c r="R2006" s="279"/>
      <c r="S2006" s="283"/>
      <c r="T2006" s="283"/>
      <c r="U2006" s="279"/>
      <c r="V2006" s="283"/>
      <c r="W2006" s="283"/>
    </row>
    <row r="2007" spans="2:24">
      <c r="B2007" s="231" t="str">
        <f>$B$10</f>
        <v>(наименование на разпоредителя с бюджет)</v>
      </c>
      <c r="E2007" s="279"/>
      <c r="F2007" s="281">
        <f>$F$10</f>
        <v>0</v>
      </c>
      <c r="G2007" s="279"/>
      <c r="H2007" s="279"/>
      <c r="I2007" s="283"/>
      <c r="J2007" s="222">
        <f>(IF($E2136&lt;&gt;0,$J$2,IF($I2136&lt;&gt;0,$J$2,"")))</f>
        <v>1</v>
      </c>
      <c r="L2007" s="279"/>
      <c r="M2007" s="279"/>
      <c r="N2007" s="283"/>
      <c r="O2007" s="283"/>
      <c r="P2007" s="283"/>
      <c r="Q2007" s="279"/>
      <c r="R2007" s="279"/>
      <c r="S2007" s="283"/>
      <c r="T2007" s="283"/>
      <c r="U2007" s="279"/>
      <c r="V2007" s="283"/>
      <c r="W2007" s="283"/>
    </row>
    <row r="2008" spans="2:24">
      <c r="B2008" s="231"/>
      <c r="E2008" s="282"/>
      <c r="F2008" s="279"/>
      <c r="G2008" s="279"/>
      <c r="H2008" s="279"/>
      <c r="I2008" s="283"/>
      <c r="J2008" s="222">
        <f>(IF($E2136&lt;&gt;0,$J$2,IF($I2136&lt;&gt;0,$J$2,"")))</f>
        <v>1</v>
      </c>
      <c r="L2008" s="279"/>
      <c r="M2008" s="279"/>
      <c r="N2008" s="283"/>
      <c r="O2008" s="283"/>
      <c r="P2008" s="283"/>
      <c r="Q2008" s="279"/>
      <c r="R2008" s="279"/>
      <c r="S2008" s="283"/>
      <c r="T2008" s="283"/>
      <c r="U2008" s="279"/>
      <c r="V2008" s="283"/>
      <c r="W2008" s="283"/>
    </row>
    <row r="2009" spans="2:24" ht="19.5">
      <c r="B2009" s="896" t="str">
        <f>$B$12</f>
        <v>Несебър</v>
      </c>
      <c r="C2009" s="897"/>
      <c r="D2009" s="898"/>
      <c r="E2009" s="230" t="s">
        <v>1712</v>
      </c>
      <c r="F2009" s="692" t="str">
        <f>$F$12</f>
        <v>5206</v>
      </c>
      <c r="G2009" s="279"/>
      <c r="H2009" s="279"/>
      <c r="I2009" s="283"/>
      <c r="J2009" s="222">
        <f>(IF($E2136&lt;&gt;0,$J$2,IF($I2136&lt;&gt;0,$J$2,"")))</f>
        <v>1</v>
      </c>
      <c r="L2009" s="279"/>
      <c r="M2009" s="279"/>
      <c r="N2009" s="283"/>
      <c r="O2009" s="283"/>
      <c r="P2009" s="283"/>
      <c r="Q2009" s="279"/>
      <c r="R2009" s="279"/>
      <c r="S2009" s="283"/>
      <c r="T2009" s="283"/>
      <c r="U2009" s="279"/>
      <c r="V2009" s="283"/>
      <c r="W2009" s="283"/>
    </row>
    <row r="2010" spans="2:24">
      <c r="B2010" s="693" t="str">
        <f>$B$13</f>
        <v>(наименование на първостепенния разпоредител с бюджет)</v>
      </c>
      <c r="E2010" s="282" t="s">
        <v>1713</v>
      </c>
      <c r="F2010" s="279"/>
      <c r="G2010" s="279"/>
      <c r="H2010" s="279"/>
      <c r="I2010" s="283"/>
      <c r="J2010" s="222">
        <f>(IF($E2136&lt;&gt;0,$J$2,IF($I2136&lt;&gt;0,$J$2,"")))</f>
        <v>1</v>
      </c>
      <c r="L2010" s="279"/>
      <c r="M2010" s="279"/>
      <c r="N2010" s="283"/>
      <c r="O2010" s="283"/>
      <c r="P2010" s="283"/>
      <c r="Q2010" s="279"/>
      <c r="R2010" s="279"/>
      <c r="S2010" s="283"/>
      <c r="T2010" s="283"/>
      <c r="U2010" s="279"/>
      <c r="V2010" s="283"/>
      <c r="W2010" s="283"/>
    </row>
    <row r="2011" spans="2:24" ht="18.75">
      <c r="B2011" s="231"/>
      <c r="D2011" s="444"/>
      <c r="E2011" s="278"/>
      <c r="F2011" s="278"/>
      <c r="G2011" s="278"/>
      <c r="H2011" s="278"/>
      <c r="I2011" s="386"/>
      <c r="J2011" s="222">
        <f>(IF($E2136&lt;&gt;0,$J$2,IF($I2136&lt;&gt;0,$J$2,"")))</f>
        <v>1</v>
      </c>
      <c r="L2011" s="279"/>
      <c r="M2011" s="279"/>
      <c r="N2011" s="283"/>
      <c r="O2011" s="283"/>
      <c r="P2011" s="283"/>
      <c r="Q2011" s="279"/>
      <c r="R2011" s="279"/>
      <c r="S2011" s="283"/>
      <c r="T2011" s="283"/>
      <c r="U2011" s="279"/>
      <c r="V2011" s="283"/>
      <c r="W2011" s="283"/>
    </row>
    <row r="2012" spans="2:24">
      <c r="C2012" s="228"/>
      <c r="D2012" s="229"/>
      <c r="E2012" s="279"/>
      <c r="F2012" s="282"/>
      <c r="G2012" s="282"/>
      <c r="H2012" s="282"/>
      <c r="I2012" s="285" t="s">
        <v>1714</v>
      </c>
      <c r="J2012" s="222">
        <f>(IF($E2136&lt;&gt;0,$J$2,IF($I2136&lt;&gt;0,$J$2,"")))</f>
        <v>1</v>
      </c>
      <c r="L2012" s="284" t="s">
        <v>94</v>
      </c>
      <c r="M2012" s="279"/>
      <c r="N2012" s="283"/>
      <c r="O2012" s="285" t="s">
        <v>1714</v>
      </c>
      <c r="P2012" s="283"/>
      <c r="Q2012" s="284" t="s">
        <v>95</v>
      </c>
      <c r="R2012" s="279"/>
      <c r="S2012" s="283"/>
      <c r="T2012" s="285" t="s">
        <v>1714</v>
      </c>
      <c r="U2012" s="279"/>
      <c r="V2012" s="283"/>
      <c r="W2012" s="285" t="s">
        <v>1714</v>
      </c>
    </row>
    <row r="2013" spans="2:24" ht="18.75">
      <c r="B2013" s="787"/>
      <c r="C2013" s="788"/>
      <c r="D2013" s="789" t="s">
        <v>1093</v>
      </c>
      <c r="E2013" s="790"/>
      <c r="F2013" s="968" t="s">
        <v>1504</v>
      </c>
      <c r="G2013" s="969"/>
      <c r="H2013" s="970"/>
      <c r="I2013" s="971"/>
      <c r="J2013" s="222">
        <f>(IF($E2136&lt;&gt;0,$J$2,IF($I2136&lt;&gt;0,$J$2,"")))</f>
        <v>1</v>
      </c>
      <c r="L2013" s="925" t="s">
        <v>1800</v>
      </c>
      <c r="M2013" s="925" t="s">
        <v>1801</v>
      </c>
      <c r="N2013" s="918" t="s">
        <v>1802</v>
      </c>
      <c r="O2013" s="918" t="s">
        <v>96</v>
      </c>
      <c r="P2013" s="223"/>
      <c r="Q2013" s="918" t="s">
        <v>1803</v>
      </c>
      <c r="R2013" s="918" t="s">
        <v>1804</v>
      </c>
      <c r="S2013" s="918" t="s">
        <v>1805</v>
      </c>
      <c r="T2013" s="918" t="s">
        <v>97</v>
      </c>
      <c r="U2013" s="412" t="s">
        <v>98</v>
      </c>
      <c r="V2013" s="413"/>
      <c r="W2013" s="414"/>
      <c r="X2013" s="292"/>
    </row>
    <row r="2014" spans="2:24" ht="31.5">
      <c r="B2014" s="791" t="s">
        <v>1626</v>
      </c>
      <c r="C2014" s="792" t="s">
        <v>1715</v>
      </c>
      <c r="D2014" s="793" t="s">
        <v>1094</v>
      </c>
      <c r="E2014" s="794"/>
      <c r="F2014" s="717" t="s">
        <v>1505</v>
      </c>
      <c r="G2014" s="717" t="s">
        <v>1506</v>
      </c>
      <c r="H2014" s="717" t="s">
        <v>1503</v>
      </c>
      <c r="I2014" s="717" t="s">
        <v>1087</v>
      </c>
      <c r="J2014" s="222">
        <f>(IF($E2136&lt;&gt;0,$J$2,IF($I2136&lt;&gt;0,$J$2,"")))</f>
        <v>1</v>
      </c>
      <c r="L2014" s="961"/>
      <c r="M2014" s="967"/>
      <c r="N2014" s="961"/>
      <c r="O2014" s="967"/>
      <c r="P2014" s="223"/>
      <c r="Q2014" s="958"/>
      <c r="R2014" s="958"/>
      <c r="S2014" s="958"/>
      <c r="T2014" s="958"/>
      <c r="U2014" s="415">
        <v>2018</v>
      </c>
      <c r="V2014" s="415">
        <v>2019</v>
      </c>
      <c r="W2014" s="415" t="s">
        <v>1806</v>
      </c>
      <c r="X2014" s="416" t="s">
        <v>99</v>
      </c>
    </row>
    <row r="2015" spans="2:24" ht="18.75">
      <c r="B2015" s="616"/>
      <c r="C2015" s="400"/>
      <c r="D2015" s="296" t="s">
        <v>1283</v>
      </c>
      <c r="E2015" s="814"/>
      <c r="F2015" s="297"/>
      <c r="G2015" s="297"/>
      <c r="H2015" s="297"/>
      <c r="I2015" s="487"/>
      <c r="J2015" s="222">
        <f>(IF($E2136&lt;&gt;0,$J$2,IF($I2136&lt;&gt;0,$J$2,"")))</f>
        <v>1</v>
      </c>
      <c r="L2015" s="298" t="s">
        <v>100</v>
      </c>
      <c r="M2015" s="298" t="s">
        <v>101</v>
      </c>
      <c r="N2015" s="299" t="s">
        <v>102</v>
      </c>
      <c r="O2015" s="299" t="s">
        <v>103</v>
      </c>
      <c r="P2015" s="223"/>
      <c r="Q2015" s="614" t="s">
        <v>104</v>
      </c>
      <c r="R2015" s="614" t="s">
        <v>105</v>
      </c>
      <c r="S2015" s="614" t="s">
        <v>106</v>
      </c>
      <c r="T2015" s="614" t="s">
        <v>107</v>
      </c>
      <c r="U2015" s="614" t="s">
        <v>1064</v>
      </c>
      <c r="V2015" s="614" t="s">
        <v>1065</v>
      </c>
      <c r="W2015" s="614" t="s">
        <v>1066</v>
      </c>
      <c r="X2015" s="417" t="s">
        <v>1067</v>
      </c>
    </row>
    <row r="2016" spans="2:24" ht="131.25">
      <c r="B2016" s="237"/>
      <c r="C2016" s="621" t="e">
        <f>VLOOKUP(D2016,OP_LIST2,2,FALSE)</f>
        <v>#N/A</v>
      </c>
      <c r="D2016" s="622" t="s">
        <v>976</v>
      </c>
      <c r="E2016" s="815"/>
      <c r="F2016" s="369"/>
      <c r="G2016" s="369"/>
      <c r="H2016" s="369"/>
      <c r="I2016" s="304"/>
      <c r="J2016" s="222">
        <f>(IF($E2136&lt;&gt;0,$J$2,IF($I2136&lt;&gt;0,$J$2,"")))</f>
        <v>1</v>
      </c>
      <c r="L2016" s="418" t="s">
        <v>1068</v>
      </c>
      <c r="M2016" s="418" t="s">
        <v>1068</v>
      </c>
      <c r="N2016" s="418" t="s">
        <v>1069</v>
      </c>
      <c r="O2016" s="418" t="s">
        <v>1070</v>
      </c>
      <c r="P2016" s="223"/>
      <c r="Q2016" s="418" t="s">
        <v>1068</v>
      </c>
      <c r="R2016" s="418" t="s">
        <v>1068</v>
      </c>
      <c r="S2016" s="418" t="s">
        <v>1095</v>
      </c>
      <c r="T2016" s="418" t="s">
        <v>1072</v>
      </c>
      <c r="U2016" s="418" t="s">
        <v>1068</v>
      </c>
      <c r="V2016" s="418" t="s">
        <v>1068</v>
      </c>
      <c r="W2016" s="418" t="s">
        <v>1068</v>
      </c>
      <c r="X2016" s="307" t="s">
        <v>1073</v>
      </c>
    </row>
    <row r="2017" spans="2:24" ht="18.75">
      <c r="B2017" s="620"/>
      <c r="C2017" s="623">
        <f>VLOOKUP(D2018,EBK_DEIN2,2,FALSE)</f>
        <v>3337</v>
      </c>
      <c r="D2017" s="615" t="s">
        <v>1483</v>
      </c>
      <c r="E2017" s="816"/>
      <c r="F2017" s="369"/>
      <c r="G2017" s="369"/>
      <c r="H2017" s="369"/>
      <c r="I2017" s="304"/>
      <c r="J2017" s="222">
        <f>(IF($E2136&lt;&gt;0,$J$2,IF($I2136&lt;&gt;0,$J$2,"")))</f>
        <v>1</v>
      </c>
      <c r="L2017" s="419"/>
      <c r="M2017" s="419"/>
      <c r="N2017" s="345"/>
      <c r="O2017" s="420"/>
      <c r="P2017" s="223"/>
      <c r="Q2017" s="419"/>
      <c r="R2017" s="419"/>
      <c r="S2017" s="345"/>
      <c r="T2017" s="420"/>
      <c r="U2017" s="419"/>
      <c r="V2017" s="345"/>
      <c r="W2017" s="420"/>
      <c r="X2017" s="421"/>
    </row>
    <row r="2018" spans="2:24" ht="18.75">
      <c r="B2018" s="422"/>
      <c r="C2018" s="239"/>
      <c r="D2018" s="527" t="s">
        <v>1773</v>
      </c>
      <c r="E2018" s="816"/>
      <c r="F2018" s="369"/>
      <c r="G2018" s="369"/>
      <c r="H2018" s="369"/>
      <c r="I2018" s="304"/>
      <c r="J2018" s="222">
        <f>(IF($E2136&lt;&gt;0,$J$2,IF($I2136&lt;&gt;0,$J$2,"")))</f>
        <v>1</v>
      </c>
      <c r="L2018" s="419"/>
      <c r="M2018" s="419"/>
      <c r="N2018" s="345"/>
      <c r="O2018" s="423">
        <f>SUMIF(O2021:O2022,"&lt;0")+SUMIF(O2024:O2028,"&lt;0")+SUMIF(O2030:O2037,"&lt;0")+SUMIF(O2039:O2055,"&lt;0")+SUMIF(O2061:O2065,"&lt;0")+SUMIF(O2067:O2072,"&lt;0")+SUMIF(O2075:O2081,"&lt;0")+SUMIF(O2089:O2090,"&lt;0")+SUMIF(O2093:O2098,"&lt;0")+SUMIF(O2100:O2105,"&lt;0")+SUMIF(O2109,"&lt;0")+SUMIF(O2111:O2117,"&lt;0")+SUMIF(O2119:O2121,"&lt;0")+SUMIF(O2123:O2126,"&lt;0")+SUMIF(O2128:O2129,"&lt;0")+SUMIF(O2132,"&lt;0")</f>
        <v>-319782</v>
      </c>
      <c r="P2018" s="223"/>
      <c r="Q2018" s="419"/>
      <c r="R2018" s="419"/>
      <c r="S2018" s="345"/>
      <c r="T2018" s="423">
        <f>SUMIF(T2021:T2022,"&lt;0")+SUMIF(T2024:T2028,"&lt;0")+SUMIF(T2030:T2037,"&lt;0")+SUMIF(T2039:T2055,"&lt;0")+SUMIF(T2061:T2065,"&lt;0")+SUMIF(T2067:T2072,"&lt;0")+SUMIF(T2075:T2081,"&lt;0")+SUMIF(T2089:T2090,"&lt;0")+SUMIF(T2093:T2098,"&lt;0")+SUMIF(T2100:T2105,"&lt;0")+SUMIF(T2109,"&lt;0")+SUMIF(T2111:T2117,"&lt;0")+SUMIF(T2119:T2121,"&lt;0")+SUMIF(T2123:T2126,"&lt;0")+SUMIF(T2128:T2129,"&lt;0")+SUMIF(T2132,"&lt;0")</f>
        <v>-133132</v>
      </c>
      <c r="U2018" s="419"/>
      <c r="V2018" s="345"/>
      <c r="W2018" s="420"/>
      <c r="X2018" s="309"/>
    </row>
    <row r="2019" spans="2:24" ht="18.75">
      <c r="B2019" s="355"/>
      <c r="C2019" s="239"/>
      <c r="D2019" s="293" t="s">
        <v>1096</v>
      </c>
      <c r="E2019" s="816"/>
      <c r="F2019" s="369"/>
      <c r="G2019" s="369"/>
      <c r="H2019" s="369"/>
      <c r="I2019" s="304"/>
      <c r="J2019" s="222">
        <f>(IF($E2136&lt;&gt;0,$J$2,IF($I2136&lt;&gt;0,$J$2,"")))</f>
        <v>1</v>
      </c>
      <c r="L2019" s="419"/>
      <c r="M2019" s="419"/>
      <c r="N2019" s="345"/>
      <c r="O2019" s="420"/>
      <c r="P2019" s="223"/>
      <c r="Q2019" s="419"/>
      <c r="R2019" s="419"/>
      <c r="S2019" s="345"/>
      <c r="T2019" s="420"/>
      <c r="U2019" s="419"/>
      <c r="V2019" s="345"/>
      <c r="W2019" s="420"/>
      <c r="X2019" s="311"/>
    </row>
    <row r="2020" spans="2:24" ht="18.75">
      <c r="B2020" s="795">
        <v>100</v>
      </c>
      <c r="C2020" s="972" t="s">
        <v>1284</v>
      </c>
      <c r="D2020" s="973"/>
      <c r="E2020" s="796"/>
      <c r="F2020" s="797">
        <f>SUM(F2021:F2022)</f>
        <v>36000</v>
      </c>
      <c r="G2020" s="798">
        <f>SUM(G2021:G2022)</f>
        <v>0</v>
      </c>
      <c r="H2020" s="798">
        <f>SUM(H2021:H2022)</f>
        <v>78000</v>
      </c>
      <c r="I2020" s="798">
        <f>SUM(I2021:I2022)</f>
        <v>114000</v>
      </c>
      <c r="J2020" s="244">
        <f t="shared" ref="J2020:J2051" si="556">(IF($E2020&lt;&gt;0,$J$2,IF($I2020&lt;&gt;0,$J$2,"")))</f>
        <v>1</v>
      </c>
      <c r="K2020" s="245"/>
      <c r="L2020" s="312">
        <f>SUM(L2021:L2022)</f>
        <v>0</v>
      </c>
      <c r="M2020" s="313">
        <f>SUM(M2021:M2022)</f>
        <v>0</v>
      </c>
      <c r="N2020" s="424">
        <f>SUM(N2021:N2022)</f>
        <v>114000</v>
      </c>
      <c r="O2020" s="425">
        <f>SUM(O2021:O2022)</f>
        <v>-114000</v>
      </c>
      <c r="P2020" s="245"/>
      <c r="Q2020" s="820"/>
      <c r="R2020" s="821"/>
      <c r="S2020" s="822"/>
      <c r="T2020" s="821"/>
      <c r="U2020" s="821"/>
      <c r="V2020" s="821"/>
      <c r="W2020" s="823"/>
      <c r="X2020" s="314">
        <f t="shared" ref="X2020:X2051" si="557">T2020-U2020-V2020-W2020</f>
        <v>0</v>
      </c>
    </row>
    <row r="2021" spans="2:24" ht="18.75">
      <c r="B2021" s="140"/>
      <c r="C2021" s="144">
        <v>101</v>
      </c>
      <c r="D2021" s="138" t="s">
        <v>1285</v>
      </c>
      <c r="E2021" s="817"/>
      <c r="F2021" s="452">
        <v>36000</v>
      </c>
      <c r="G2021" s="246"/>
      <c r="H2021" s="246">
        <v>78000</v>
      </c>
      <c r="I2021" s="480">
        <f>F2021+G2021+H2021</f>
        <v>114000</v>
      </c>
      <c r="J2021" s="244">
        <f t="shared" si="556"/>
        <v>1</v>
      </c>
      <c r="K2021" s="245"/>
      <c r="L2021" s="426"/>
      <c r="M2021" s="253"/>
      <c r="N2021" s="316">
        <f>I2021</f>
        <v>114000</v>
      </c>
      <c r="O2021" s="427">
        <f>L2021+M2021-N2021</f>
        <v>-114000</v>
      </c>
      <c r="P2021" s="245"/>
      <c r="Q2021" s="775"/>
      <c r="R2021" s="779"/>
      <c r="S2021" s="779"/>
      <c r="T2021" s="779"/>
      <c r="U2021" s="779"/>
      <c r="V2021" s="779"/>
      <c r="W2021" s="824"/>
      <c r="X2021" s="314">
        <f t="shared" si="557"/>
        <v>0</v>
      </c>
    </row>
    <row r="2022" spans="2:24" ht="18.75">
      <c r="B2022" s="140"/>
      <c r="C2022" s="137">
        <v>102</v>
      </c>
      <c r="D2022" s="139" t="s">
        <v>1286</v>
      </c>
      <c r="E2022" s="817"/>
      <c r="F2022" s="452"/>
      <c r="G2022" s="246"/>
      <c r="H2022" s="246"/>
      <c r="I2022" s="480">
        <f>F2022+G2022+H2022</f>
        <v>0</v>
      </c>
      <c r="J2022" s="244" t="str">
        <f t="shared" si="556"/>
        <v/>
      </c>
      <c r="K2022" s="245"/>
      <c r="L2022" s="426"/>
      <c r="M2022" s="253"/>
      <c r="N2022" s="316">
        <f>I2022</f>
        <v>0</v>
      </c>
      <c r="O2022" s="427">
        <f>L2022+M2022-N2022</f>
        <v>0</v>
      </c>
      <c r="P2022" s="245"/>
      <c r="Q2022" s="775"/>
      <c r="R2022" s="779"/>
      <c r="S2022" s="779"/>
      <c r="T2022" s="779"/>
      <c r="U2022" s="779"/>
      <c r="V2022" s="779"/>
      <c r="W2022" s="824"/>
      <c r="X2022" s="314">
        <f t="shared" si="557"/>
        <v>0</v>
      </c>
    </row>
    <row r="2023" spans="2:24" ht="18.75">
      <c r="B2023" s="799">
        <v>200</v>
      </c>
      <c r="C2023" s="959" t="s">
        <v>1287</v>
      </c>
      <c r="D2023" s="959"/>
      <c r="E2023" s="800"/>
      <c r="F2023" s="801">
        <f>SUM(F2024:F2028)</f>
        <v>1050</v>
      </c>
      <c r="G2023" s="802">
        <f>SUM(G2024:G2028)</f>
        <v>37000</v>
      </c>
      <c r="H2023" s="802">
        <f>SUM(H2024:H2028)</f>
        <v>2500</v>
      </c>
      <c r="I2023" s="802">
        <f>SUM(I2024:I2028)</f>
        <v>40550</v>
      </c>
      <c r="J2023" s="244">
        <f t="shared" si="556"/>
        <v>1</v>
      </c>
      <c r="K2023" s="245"/>
      <c r="L2023" s="317">
        <f>SUM(L2024:L2028)</f>
        <v>0</v>
      </c>
      <c r="M2023" s="318">
        <f>SUM(M2024:M2028)</f>
        <v>0</v>
      </c>
      <c r="N2023" s="428">
        <f>SUM(N2024:N2028)</f>
        <v>40550</v>
      </c>
      <c r="O2023" s="429">
        <f>SUM(O2024:O2028)</f>
        <v>-40550</v>
      </c>
      <c r="P2023" s="245"/>
      <c r="Q2023" s="777"/>
      <c r="R2023" s="778"/>
      <c r="S2023" s="778"/>
      <c r="T2023" s="778"/>
      <c r="U2023" s="778"/>
      <c r="V2023" s="778"/>
      <c r="W2023" s="825"/>
      <c r="X2023" s="314">
        <f t="shared" si="557"/>
        <v>0</v>
      </c>
    </row>
    <row r="2024" spans="2:24" ht="18.75">
      <c r="B2024" s="143"/>
      <c r="C2024" s="144">
        <v>201</v>
      </c>
      <c r="D2024" s="138" t="s">
        <v>1288</v>
      </c>
      <c r="E2024" s="817"/>
      <c r="F2024" s="452"/>
      <c r="G2024" s="246"/>
      <c r="H2024" s="246"/>
      <c r="I2024" s="480">
        <f>F2024+G2024+H2024</f>
        <v>0</v>
      </c>
      <c r="J2024" s="244" t="str">
        <f t="shared" si="556"/>
        <v/>
      </c>
      <c r="K2024" s="245"/>
      <c r="L2024" s="426"/>
      <c r="M2024" s="253"/>
      <c r="N2024" s="316">
        <f>I2024</f>
        <v>0</v>
      </c>
      <c r="O2024" s="427">
        <f>L2024+M2024-N2024</f>
        <v>0</v>
      </c>
      <c r="P2024" s="245"/>
      <c r="Q2024" s="775"/>
      <c r="R2024" s="779"/>
      <c r="S2024" s="779"/>
      <c r="T2024" s="779"/>
      <c r="U2024" s="779"/>
      <c r="V2024" s="779"/>
      <c r="W2024" s="824"/>
      <c r="X2024" s="314">
        <f t="shared" si="557"/>
        <v>0</v>
      </c>
    </row>
    <row r="2025" spans="2:24" ht="18.75">
      <c r="B2025" s="136"/>
      <c r="C2025" s="137">
        <v>202</v>
      </c>
      <c r="D2025" s="145" t="s">
        <v>1289</v>
      </c>
      <c r="E2025" s="817"/>
      <c r="F2025" s="452"/>
      <c r="G2025" s="246">
        <v>35000</v>
      </c>
      <c r="H2025" s="246"/>
      <c r="I2025" s="480">
        <f>F2025+G2025+H2025</f>
        <v>35000</v>
      </c>
      <c r="J2025" s="244">
        <f t="shared" si="556"/>
        <v>1</v>
      </c>
      <c r="K2025" s="245"/>
      <c r="L2025" s="426"/>
      <c r="M2025" s="253"/>
      <c r="N2025" s="316">
        <f>I2025</f>
        <v>35000</v>
      </c>
      <c r="O2025" s="427">
        <f>L2025+M2025-N2025</f>
        <v>-35000</v>
      </c>
      <c r="P2025" s="245"/>
      <c r="Q2025" s="775"/>
      <c r="R2025" s="779"/>
      <c r="S2025" s="779"/>
      <c r="T2025" s="779"/>
      <c r="U2025" s="779"/>
      <c r="V2025" s="779"/>
      <c r="W2025" s="824"/>
      <c r="X2025" s="314">
        <f t="shared" si="557"/>
        <v>0</v>
      </c>
    </row>
    <row r="2026" spans="2:24" ht="31.5">
      <c r="B2026" s="152"/>
      <c r="C2026" s="137">
        <v>205</v>
      </c>
      <c r="D2026" s="145" t="s">
        <v>933</v>
      </c>
      <c r="E2026" s="817"/>
      <c r="F2026" s="452">
        <v>1050</v>
      </c>
      <c r="G2026" s="246">
        <v>2000</v>
      </c>
      <c r="H2026" s="246">
        <v>2500</v>
      </c>
      <c r="I2026" s="480">
        <f>F2026+G2026+H2026</f>
        <v>5550</v>
      </c>
      <c r="J2026" s="244">
        <f t="shared" si="556"/>
        <v>1</v>
      </c>
      <c r="K2026" s="245"/>
      <c r="L2026" s="426"/>
      <c r="M2026" s="253"/>
      <c r="N2026" s="316">
        <f>I2026</f>
        <v>5550</v>
      </c>
      <c r="O2026" s="427">
        <f>L2026+M2026-N2026</f>
        <v>-5550</v>
      </c>
      <c r="P2026" s="245"/>
      <c r="Q2026" s="775"/>
      <c r="R2026" s="779"/>
      <c r="S2026" s="779"/>
      <c r="T2026" s="779"/>
      <c r="U2026" s="779"/>
      <c r="V2026" s="779"/>
      <c r="W2026" s="824"/>
      <c r="X2026" s="314">
        <f t="shared" si="557"/>
        <v>0</v>
      </c>
    </row>
    <row r="2027" spans="2:24" ht="18.75">
      <c r="B2027" s="152"/>
      <c r="C2027" s="137">
        <v>208</v>
      </c>
      <c r="D2027" s="159" t="s">
        <v>934</v>
      </c>
      <c r="E2027" s="817"/>
      <c r="F2027" s="452"/>
      <c r="G2027" s="246"/>
      <c r="H2027" s="246"/>
      <c r="I2027" s="480">
        <f>F2027+G2027+H2027</f>
        <v>0</v>
      </c>
      <c r="J2027" s="244" t="str">
        <f t="shared" si="556"/>
        <v/>
      </c>
      <c r="K2027" s="245"/>
      <c r="L2027" s="426"/>
      <c r="M2027" s="253"/>
      <c r="N2027" s="316">
        <f>I2027</f>
        <v>0</v>
      </c>
      <c r="O2027" s="427">
        <f>L2027+M2027-N2027</f>
        <v>0</v>
      </c>
      <c r="P2027" s="245"/>
      <c r="Q2027" s="775"/>
      <c r="R2027" s="779"/>
      <c r="S2027" s="779"/>
      <c r="T2027" s="779"/>
      <c r="U2027" s="779"/>
      <c r="V2027" s="779"/>
      <c r="W2027" s="824"/>
      <c r="X2027" s="314">
        <f t="shared" si="557"/>
        <v>0</v>
      </c>
    </row>
    <row r="2028" spans="2:24" ht="18.75">
      <c r="B2028" s="143"/>
      <c r="C2028" s="142">
        <v>209</v>
      </c>
      <c r="D2028" s="148" t="s">
        <v>935</v>
      </c>
      <c r="E2028" s="817"/>
      <c r="F2028" s="452"/>
      <c r="G2028" s="246"/>
      <c r="H2028" s="246"/>
      <c r="I2028" s="480">
        <f>F2028+G2028+H2028</f>
        <v>0</v>
      </c>
      <c r="J2028" s="244" t="str">
        <f t="shared" si="556"/>
        <v/>
      </c>
      <c r="K2028" s="245"/>
      <c r="L2028" s="426"/>
      <c r="M2028" s="253"/>
      <c r="N2028" s="316">
        <f>I2028</f>
        <v>0</v>
      </c>
      <c r="O2028" s="427">
        <f>L2028+M2028-N2028</f>
        <v>0</v>
      </c>
      <c r="P2028" s="245"/>
      <c r="Q2028" s="775"/>
      <c r="R2028" s="779"/>
      <c r="S2028" s="779"/>
      <c r="T2028" s="779"/>
      <c r="U2028" s="779"/>
      <c r="V2028" s="779"/>
      <c r="W2028" s="824"/>
      <c r="X2028" s="314">
        <f t="shared" si="557"/>
        <v>0</v>
      </c>
    </row>
    <row r="2029" spans="2:24" ht="18.75">
      <c r="B2029" s="799">
        <v>500</v>
      </c>
      <c r="C2029" s="960" t="s">
        <v>210</v>
      </c>
      <c r="D2029" s="960"/>
      <c r="E2029" s="800"/>
      <c r="F2029" s="801">
        <f>SUM(F2030:F2036)</f>
        <v>7500</v>
      </c>
      <c r="G2029" s="802">
        <f>SUM(G2030:G2036)</f>
        <v>5100</v>
      </c>
      <c r="H2029" s="802">
        <f>SUM(H2030:H2036)</f>
        <v>14500</v>
      </c>
      <c r="I2029" s="802">
        <f>SUM(I2030:I2036)</f>
        <v>27100</v>
      </c>
      <c r="J2029" s="244">
        <f t="shared" si="556"/>
        <v>1</v>
      </c>
      <c r="K2029" s="245"/>
      <c r="L2029" s="317">
        <f>SUM(L2030:L2036)</f>
        <v>0</v>
      </c>
      <c r="M2029" s="318">
        <f>SUM(M2030:M2036)</f>
        <v>0</v>
      </c>
      <c r="N2029" s="428">
        <f>SUM(N2030:N2036)</f>
        <v>27100</v>
      </c>
      <c r="O2029" s="429">
        <f>SUM(O2030:O2036)</f>
        <v>-27100</v>
      </c>
      <c r="P2029" s="245"/>
      <c r="Q2029" s="777"/>
      <c r="R2029" s="778"/>
      <c r="S2029" s="779"/>
      <c r="T2029" s="778"/>
      <c r="U2029" s="778"/>
      <c r="V2029" s="778"/>
      <c r="W2029" s="825"/>
      <c r="X2029" s="314">
        <f t="shared" si="557"/>
        <v>0</v>
      </c>
    </row>
    <row r="2030" spans="2:24" ht="18.75">
      <c r="B2030" s="143"/>
      <c r="C2030" s="160">
        <v>551</v>
      </c>
      <c r="D2030" s="459" t="s">
        <v>211</v>
      </c>
      <c r="E2030" s="817"/>
      <c r="F2030" s="452">
        <v>4500</v>
      </c>
      <c r="G2030" s="246">
        <v>3300</v>
      </c>
      <c r="H2030" s="246">
        <v>9000</v>
      </c>
      <c r="I2030" s="480">
        <f t="shared" ref="I2030:I2037" si="558">F2030+G2030+H2030</f>
        <v>16800</v>
      </c>
      <c r="J2030" s="244">
        <f t="shared" si="556"/>
        <v>1</v>
      </c>
      <c r="K2030" s="245"/>
      <c r="L2030" s="426"/>
      <c r="M2030" s="253"/>
      <c r="N2030" s="316">
        <f t="shared" ref="N2030:N2037" si="559">I2030</f>
        <v>16800</v>
      </c>
      <c r="O2030" s="427">
        <f t="shared" ref="O2030:O2037" si="560">L2030+M2030-N2030</f>
        <v>-16800</v>
      </c>
      <c r="P2030" s="245"/>
      <c r="Q2030" s="775"/>
      <c r="R2030" s="779"/>
      <c r="S2030" s="779"/>
      <c r="T2030" s="779"/>
      <c r="U2030" s="779"/>
      <c r="V2030" s="779"/>
      <c r="W2030" s="824"/>
      <c r="X2030" s="314">
        <f t="shared" si="557"/>
        <v>0</v>
      </c>
    </row>
    <row r="2031" spans="2:24" ht="18.75">
      <c r="B2031" s="143"/>
      <c r="C2031" s="161">
        <v>552</v>
      </c>
      <c r="D2031" s="460" t="s">
        <v>212</v>
      </c>
      <c r="E2031" s="817"/>
      <c r="F2031" s="452"/>
      <c r="G2031" s="246"/>
      <c r="H2031" s="246"/>
      <c r="I2031" s="480">
        <f t="shared" si="558"/>
        <v>0</v>
      </c>
      <c r="J2031" s="244" t="str">
        <f t="shared" si="556"/>
        <v/>
      </c>
      <c r="K2031" s="245"/>
      <c r="L2031" s="426"/>
      <c r="M2031" s="253"/>
      <c r="N2031" s="316">
        <f t="shared" si="559"/>
        <v>0</v>
      </c>
      <c r="O2031" s="427">
        <f t="shared" si="560"/>
        <v>0</v>
      </c>
      <c r="P2031" s="245"/>
      <c r="Q2031" s="775"/>
      <c r="R2031" s="779"/>
      <c r="S2031" s="779"/>
      <c r="T2031" s="779"/>
      <c r="U2031" s="779"/>
      <c r="V2031" s="779"/>
      <c r="W2031" s="824"/>
      <c r="X2031" s="314">
        <f t="shared" si="557"/>
        <v>0</v>
      </c>
    </row>
    <row r="2032" spans="2:24" ht="18.75">
      <c r="B2032" s="143"/>
      <c r="C2032" s="161">
        <v>558</v>
      </c>
      <c r="D2032" s="460" t="s">
        <v>1731</v>
      </c>
      <c r="E2032" s="817"/>
      <c r="F2032" s="452"/>
      <c r="G2032" s="246"/>
      <c r="H2032" s="246"/>
      <c r="I2032" s="480">
        <f t="shared" si="558"/>
        <v>0</v>
      </c>
      <c r="J2032" s="244" t="str">
        <f t="shared" si="556"/>
        <v/>
      </c>
      <c r="K2032" s="245"/>
      <c r="L2032" s="426"/>
      <c r="M2032" s="253"/>
      <c r="N2032" s="316">
        <f t="shared" si="559"/>
        <v>0</v>
      </c>
      <c r="O2032" s="427">
        <f t="shared" si="560"/>
        <v>0</v>
      </c>
      <c r="P2032" s="245"/>
      <c r="Q2032" s="775"/>
      <c r="R2032" s="779"/>
      <c r="S2032" s="779"/>
      <c r="T2032" s="779"/>
      <c r="U2032" s="779"/>
      <c r="V2032" s="779"/>
      <c r="W2032" s="824"/>
      <c r="X2032" s="314">
        <f t="shared" si="557"/>
        <v>0</v>
      </c>
    </row>
    <row r="2033" spans="2:24" ht="18.75">
      <c r="B2033" s="143"/>
      <c r="C2033" s="161">
        <v>560</v>
      </c>
      <c r="D2033" s="461" t="s">
        <v>213</v>
      </c>
      <c r="E2033" s="817"/>
      <c r="F2033" s="452">
        <v>2000</v>
      </c>
      <c r="G2033" s="246">
        <v>1300</v>
      </c>
      <c r="H2033" s="246">
        <v>4000</v>
      </c>
      <c r="I2033" s="480">
        <f t="shared" si="558"/>
        <v>7300</v>
      </c>
      <c r="J2033" s="244">
        <f t="shared" si="556"/>
        <v>1</v>
      </c>
      <c r="K2033" s="245"/>
      <c r="L2033" s="426"/>
      <c r="M2033" s="253"/>
      <c r="N2033" s="316">
        <f t="shared" si="559"/>
        <v>7300</v>
      </c>
      <c r="O2033" s="427">
        <f t="shared" si="560"/>
        <v>-7300</v>
      </c>
      <c r="P2033" s="245"/>
      <c r="Q2033" s="775"/>
      <c r="R2033" s="779"/>
      <c r="S2033" s="779"/>
      <c r="T2033" s="779"/>
      <c r="U2033" s="779"/>
      <c r="V2033" s="779"/>
      <c r="W2033" s="824"/>
      <c r="X2033" s="314">
        <f t="shared" si="557"/>
        <v>0</v>
      </c>
    </row>
    <row r="2034" spans="2:24" ht="18.75">
      <c r="B2034" s="143"/>
      <c r="C2034" s="161">
        <v>580</v>
      </c>
      <c r="D2034" s="460" t="s">
        <v>214</v>
      </c>
      <c r="E2034" s="817"/>
      <c r="F2034" s="452">
        <v>1000</v>
      </c>
      <c r="G2034" s="246">
        <v>500</v>
      </c>
      <c r="H2034" s="246">
        <v>1500</v>
      </c>
      <c r="I2034" s="480">
        <f t="shared" si="558"/>
        <v>3000</v>
      </c>
      <c r="J2034" s="244">
        <f t="shared" si="556"/>
        <v>1</v>
      </c>
      <c r="K2034" s="245"/>
      <c r="L2034" s="426"/>
      <c r="M2034" s="253"/>
      <c r="N2034" s="316">
        <f t="shared" si="559"/>
        <v>3000</v>
      </c>
      <c r="O2034" s="427">
        <f t="shared" si="560"/>
        <v>-3000</v>
      </c>
      <c r="P2034" s="245"/>
      <c r="Q2034" s="775"/>
      <c r="R2034" s="779"/>
      <c r="S2034" s="779"/>
      <c r="T2034" s="779"/>
      <c r="U2034" s="779"/>
      <c r="V2034" s="779"/>
      <c r="W2034" s="824"/>
      <c r="X2034" s="314">
        <f t="shared" si="557"/>
        <v>0</v>
      </c>
    </row>
    <row r="2035" spans="2:24" ht="18.75">
      <c r="B2035" s="143"/>
      <c r="C2035" s="161">
        <v>588</v>
      </c>
      <c r="D2035" s="460" t="s">
        <v>1736</v>
      </c>
      <c r="E2035" s="817"/>
      <c r="F2035" s="452"/>
      <c r="G2035" s="246"/>
      <c r="H2035" s="246"/>
      <c r="I2035" s="480">
        <f t="shared" si="558"/>
        <v>0</v>
      </c>
      <c r="J2035" s="244" t="str">
        <f t="shared" si="556"/>
        <v/>
      </c>
      <c r="K2035" s="245"/>
      <c r="L2035" s="426"/>
      <c r="M2035" s="253"/>
      <c r="N2035" s="316">
        <f t="shared" si="559"/>
        <v>0</v>
      </c>
      <c r="O2035" s="427">
        <f t="shared" si="560"/>
        <v>0</v>
      </c>
      <c r="P2035" s="245"/>
      <c r="Q2035" s="775"/>
      <c r="R2035" s="779"/>
      <c r="S2035" s="779"/>
      <c r="T2035" s="779"/>
      <c r="U2035" s="779"/>
      <c r="V2035" s="779"/>
      <c r="W2035" s="824"/>
      <c r="X2035" s="314">
        <f t="shared" si="557"/>
        <v>0</v>
      </c>
    </row>
    <row r="2036" spans="2:24" ht="31.5">
      <c r="B2036" s="143"/>
      <c r="C2036" s="162">
        <v>590</v>
      </c>
      <c r="D2036" s="462" t="s">
        <v>215</v>
      </c>
      <c r="E2036" s="817"/>
      <c r="F2036" s="452"/>
      <c r="G2036" s="246"/>
      <c r="H2036" s="246"/>
      <c r="I2036" s="480">
        <f t="shared" si="558"/>
        <v>0</v>
      </c>
      <c r="J2036" s="244" t="str">
        <f t="shared" si="556"/>
        <v/>
      </c>
      <c r="K2036" s="245"/>
      <c r="L2036" s="426"/>
      <c r="M2036" s="253"/>
      <c r="N2036" s="316">
        <f t="shared" si="559"/>
        <v>0</v>
      </c>
      <c r="O2036" s="427">
        <f t="shared" si="560"/>
        <v>0</v>
      </c>
      <c r="P2036" s="245"/>
      <c r="Q2036" s="775"/>
      <c r="R2036" s="779"/>
      <c r="S2036" s="779"/>
      <c r="T2036" s="779"/>
      <c r="U2036" s="779"/>
      <c r="V2036" s="779"/>
      <c r="W2036" s="824"/>
      <c r="X2036" s="314">
        <f t="shared" si="557"/>
        <v>0</v>
      </c>
    </row>
    <row r="2037" spans="2:24" ht="18.75">
      <c r="B2037" s="799">
        <v>800</v>
      </c>
      <c r="C2037" s="960" t="s">
        <v>1097</v>
      </c>
      <c r="D2037" s="960"/>
      <c r="E2037" s="800"/>
      <c r="F2037" s="803"/>
      <c r="G2037" s="804"/>
      <c r="H2037" s="804"/>
      <c r="I2037" s="805">
        <f t="shared" si="558"/>
        <v>0</v>
      </c>
      <c r="J2037" s="244" t="str">
        <f t="shared" si="556"/>
        <v/>
      </c>
      <c r="K2037" s="245"/>
      <c r="L2037" s="431"/>
      <c r="M2037" s="255"/>
      <c r="N2037" s="316">
        <f t="shared" si="559"/>
        <v>0</v>
      </c>
      <c r="O2037" s="427">
        <f t="shared" si="560"/>
        <v>0</v>
      </c>
      <c r="P2037" s="245"/>
      <c r="Q2037" s="777"/>
      <c r="R2037" s="778"/>
      <c r="S2037" s="779"/>
      <c r="T2037" s="779"/>
      <c r="U2037" s="778"/>
      <c r="V2037" s="779"/>
      <c r="W2037" s="824"/>
      <c r="X2037" s="314">
        <f t="shared" si="557"/>
        <v>0</v>
      </c>
    </row>
    <row r="2038" spans="2:24" ht="18.75">
      <c r="B2038" s="799">
        <v>1000</v>
      </c>
      <c r="C2038" s="956" t="s">
        <v>217</v>
      </c>
      <c r="D2038" s="956"/>
      <c r="E2038" s="800"/>
      <c r="F2038" s="801">
        <f>SUM(F2039:F2055)</f>
        <v>3882</v>
      </c>
      <c r="G2038" s="802">
        <f>SUM(G2039:G2055)</f>
        <v>134250</v>
      </c>
      <c r="H2038" s="802">
        <f>SUM(H2039:H2055)</f>
        <v>0</v>
      </c>
      <c r="I2038" s="802">
        <f>SUM(I2039:I2055)</f>
        <v>138132</v>
      </c>
      <c r="J2038" s="244">
        <f t="shared" si="556"/>
        <v>1</v>
      </c>
      <c r="K2038" s="245"/>
      <c r="L2038" s="317">
        <f>SUM(L2039:L2055)</f>
        <v>0</v>
      </c>
      <c r="M2038" s="318">
        <f>SUM(M2039:M2055)</f>
        <v>0</v>
      </c>
      <c r="N2038" s="428">
        <f>SUM(N2039:N2055)</f>
        <v>138132</v>
      </c>
      <c r="O2038" s="429">
        <f>SUM(O2039:O2055)</f>
        <v>-138132</v>
      </c>
      <c r="P2038" s="245"/>
      <c r="Q2038" s="317">
        <f t="shared" ref="Q2038:W2038" si="561">SUM(Q2039:Q2055)</f>
        <v>0</v>
      </c>
      <c r="R2038" s="318">
        <f t="shared" si="561"/>
        <v>0</v>
      </c>
      <c r="S2038" s="318">
        <f t="shared" si="561"/>
        <v>133132</v>
      </c>
      <c r="T2038" s="318">
        <f t="shared" si="561"/>
        <v>-133132</v>
      </c>
      <c r="U2038" s="318">
        <f t="shared" si="561"/>
        <v>0</v>
      </c>
      <c r="V2038" s="318">
        <f t="shared" si="561"/>
        <v>0</v>
      </c>
      <c r="W2038" s="429">
        <f t="shared" si="561"/>
        <v>0</v>
      </c>
      <c r="X2038" s="314">
        <f t="shared" si="557"/>
        <v>-133132</v>
      </c>
    </row>
    <row r="2039" spans="2:24" ht="18.75">
      <c r="B2039" s="136"/>
      <c r="C2039" s="144">
        <v>1011</v>
      </c>
      <c r="D2039" s="163" t="s">
        <v>218</v>
      </c>
      <c r="E2039" s="817"/>
      <c r="F2039" s="452"/>
      <c r="G2039" s="246">
        <v>15000</v>
      </c>
      <c r="H2039" s="246"/>
      <c r="I2039" s="480">
        <f t="shared" ref="I2039:I2055" si="562">F2039+G2039+H2039</f>
        <v>15000</v>
      </c>
      <c r="J2039" s="244">
        <f t="shared" si="556"/>
        <v>1</v>
      </c>
      <c r="K2039" s="245"/>
      <c r="L2039" s="426"/>
      <c r="M2039" s="253"/>
      <c r="N2039" s="316">
        <f t="shared" ref="N2039:N2055" si="563">I2039</f>
        <v>15000</v>
      </c>
      <c r="O2039" s="427">
        <f t="shared" ref="O2039:O2055" si="564">L2039+M2039-N2039</f>
        <v>-15000</v>
      </c>
      <c r="P2039" s="245"/>
      <c r="Q2039" s="426"/>
      <c r="R2039" s="253"/>
      <c r="S2039" s="432">
        <f t="shared" ref="S2039:S2046" si="565">+IF(+(L2039+M2039)&gt;=I2039,+M2039,+(+I2039-L2039))</f>
        <v>15000</v>
      </c>
      <c r="T2039" s="316">
        <f t="shared" ref="T2039:T2046" si="566">Q2039+R2039-S2039</f>
        <v>-15000</v>
      </c>
      <c r="U2039" s="253"/>
      <c r="V2039" s="253"/>
      <c r="W2039" s="254"/>
      <c r="X2039" s="314">
        <f t="shared" si="557"/>
        <v>-15000</v>
      </c>
    </row>
    <row r="2040" spans="2:24" ht="18.75">
      <c r="B2040" s="136"/>
      <c r="C2040" s="137">
        <v>1012</v>
      </c>
      <c r="D2040" s="145" t="s">
        <v>219</v>
      </c>
      <c r="E2040" s="817"/>
      <c r="F2040" s="452"/>
      <c r="G2040" s="246"/>
      <c r="H2040" s="246"/>
      <c r="I2040" s="480">
        <f t="shared" si="562"/>
        <v>0</v>
      </c>
      <c r="J2040" s="244" t="str">
        <f t="shared" si="556"/>
        <v/>
      </c>
      <c r="K2040" s="245"/>
      <c r="L2040" s="426"/>
      <c r="M2040" s="253"/>
      <c r="N2040" s="316">
        <f t="shared" si="563"/>
        <v>0</v>
      </c>
      <c r="O2040" s="427">
        <f t="shared" si="564"/>
        <v>0</v>
      </c>
      <c r="P2040" s="245"/>
      <c r="Q2040" s="426"/>
      <c r="R2040" s="253"/>
      <c r="S2040" s="432">
        <f t="shared" si="565"/>
        <v>0</v>
      </c>
      <c r="T2040" s="316">
        <f t="shared" si="566"/>
        <v>0</v>
      </c>
      <c r="U2040" s="253"/>
      <c r="V2040" s="253"/>
      <c r="W2040" s="254"/>
      <c r="X2040" s="314">
        <f t="shared" si="557"/>
        <v>0</v>
      </c>
    </row>
    <row r="2041" spans="2:24" ht="18.75">
      <c r="B2041" s="136"/>
      <c r="C2041" s="137">
        <v>1013</v>
      </c>
      <c r="D2041" s="145" t="s">
        <v>220</v>
      </c>
      <c r="E2041" s="817"/>
      <c r="F2041" s="452"/>
      <c r="G2041" s="246">
        <v>1750</v>
      </c>
      <c r="H2041" s="246"/>
      <c r="I2041" s="480">
        <f t="shared" si="562"/>
        <v>1750</v>
      </c>
      <c r="J2041" s="244">
        <f t="shared" si="556"/>
        <v>1</v>
      </c>
      <c r="K2041" s="245"/>
      <c r="L2041" s="426"/>
      <c r="M2041" s="253"/>
      <c r="N2041" s="316">
        <f t="shared" si="563"/>
        <v>1750</v>
      </c>
      <c r="O2041" s="427">
        <f t="shared" si="564"/>
        <v>-1750</v>
      </c>
      <c r="P2041" s="245"/>
      <c r="Q2041" s="426"/>
      <c r="R2041" s="253"/>
      <c r="S2041" s="432">
        <f t="shared" si="565"/>
        <v>1750</v>
      </c>
      <c r="T2041" s="316">
        <f t="shared" si="566"/>
        <v>-1750</v>
      </c>
      <c r="U2041" s="253"/>
      <c r="V2041" s="253"/>
      <c r="W2041" s="254"/>
      <c r="X2041" s="314">
        <f t="shared" si="557"/>
        <v>-1750</v>
      </c>
    </row>
    <row r="2042" spans="2:24" ht="18.75">
      <c r="B2042" s="136"/>
      <c r="C2042" s="137">
        <v>1014</v>
      </c>
      <c r="D2042" s="145" t="s">
        <v>221</v>
      </c>
      <c r="E2042" s="817"/>
      <c r="F2042" s="452"/>
      <c r="G2042" s="246"/>
      <c r="H2042" s="246"/>
      <c r="I2042" s="480">
        <f t="shared" si="562"/>
        <v>0</v>
      </c>
      <c r="J2042" s="244" t="str">
        <f t="shared" si="556"/>
        <v/>
      </c>
      <c r="K2042" s="245"/>
      <c r="L2042" s="426"/>
      <c r="M2042" s="253"/>
      <c r="N2042" s="316">
        <f t="shared" si="563"/>
        <v>0</v>
      </c>
      <c r="O2042" s="427">
        <f t="shared" si="564"/>
        <v>0</v>
      </c>
      <c r="P2042" s="245"/>
      <c r="Q2042" s="426"/>
      <c r="R2042" s="253"/>
      <c r="S2042" s="432">
        <f t="shared" si="565"/>
        <v>0</v>
      </c>
      <c r="T2042" s="316">
        <f t="shared" si="566"/>
        <v>0</v>
      </c>
      <c r="U2042" s="253"/>
      <c r="V2042" s="253"/>
      <c r="W2042" s="254"/>
      <c r="X2042" s="314">
        <f t="shared" si="557"/>
        <v>0</v>
      </c>
    </row>
    <row r="2043" spans="2:24" ht="18.75">
      <c r="B2043" s="136"/>
      <c r="C2043" s="137">
        <v>1015</v>
      </c>
      <c r="D2043" s="145" t="s">
        <v>222</v>
      </c>
      <c r="E2043" s="817"/>
      <c r="F2043" s="452">
        <v>1953</v>
      </c>
      <c r="G2043" s="246">
        <v>47000</v>
      </c>
      <c r="H2043" s="246"/>
      <c r="I2043" s="480">
        <f t="shared" si="562"/>
        <v>48953</v>
      </c>
      <c r="J2043" s="244">
        <f t="shared" si="556"/>
        <v>1</v>
      </c>
      <c r="K2043" s="245"/>
      <c r="L2043" s="426"/>
      <c r="M2043" s="253"/>
      <c r="N2043" s="316">
        <f t="shared" si="563"/>
        <v>48953</v>
      </c>
      <c r="O2043" s="427">
        <f t="shared" si="564"/>
        <v>-48953</v>
      </c>
      <c r="P2043" s="245"/>
      <c r="Q2043" s="426"/>
      <c r="R2043" s="253"/>
      <c r="S2043" s="432">
        <f t="shared" si="565"/>
        <v>48953</v>
      </c>
      <c r="T2043" s="316">
        <f t="shared" si="566"/>
        <v>-48953</v>
      </c>
      <c r="U2043" s="253"/>
      <c r="V2043" s="253"/>
      <c r="W2043" s="254"/>
      <c r="X2043" s="314">
        <f t="shared" si="557"/>
        <v>-48953</v>
      </c>
    </row>
    <row r="2044" spans="2:24" ht="18.75">
      <c r="B2044" s="136"/>
      <c r="C2044" s="137">
        <v>1016</v>
      </c>
      <c r="D2044" s="145" t="s">
        <v>223</v>
      </c>
      <c r="E2044" s="817"/>
      <c r="F2044" s="452"/>
      <c r="G2044" s="246">
        <v>15000</v>
      </c>
      <c r="H2044" s="246"/>
      <c r="I2044" s="480">
        <f t="shared" si="562"/>
        <v>15000</v>
      </c>
      <c r="J2044" s="244">
        <f t="shared" si="556"/>
        <v>1</v>
      </c>
      <c r="K2044" s="245"/>
      <c r="L2044" s="426"/>
      <c r="M2044" s="253"/>
      <c r="N2044" s="316">
        <f t="shared" si="563"/>
        <v>15000</v>
      </c>
      <c r="O2044" s="427">
        <f t="shared" si="564"/>
        <v>-15000</v>
      </c>
      <c r="P2044" s="245"/>
      <c r="Q2044" s="426"/>
      <c r="R2044" s="253"/>
      <c r="S2044" s="432">
        <f t="shared" si="565"/>
        <v>15000</v>
      </c>
      <c r="T2044" s="316">
        <f t="shared" si="566"/>
        <v>-15000</v>
      </c>
      <c r="U2044" s="253"/>
      <c r="V2044" s="253"/>
      <c r="W2044" s="254"/>
      <c r="X2044" s="314">
        <f t="shared" si="557"/>
        <v>-15000</v>
      </c>
    </row>
    <row r="2045" spans="2:24" ht="18.75">
      <c r="B2045" s="140"/>
      <c r="C2045" s="164">
        <v>1020</v>
      </c>
      <c r="D2045" s="165" t="s">
        <v>224</v>
      </c>
      <c r="E2045" s="817"/>
      <c r="F2045" s="452">
        <v>1929</v>
      </c>
      <c r="G2045" s="246">
        <v>50000</v>
      </c>
      <c r="H2045" s="246"/>
      <c r="I2045" s="480">
        <f t="shared" si="562"/>
        <v>51929</v>
      </c>
      <c r="J2045" s="244">
        <f t="shared" si="556"/>
        <v>1</v>
      </c>
      <c r="K2045" s="245"/>
      <c r="L2045" s="426"/>
      <c r="M2045" s="253"/>
      <c r="N2045" s="316">
        <f t="shared" si="563"/>
        <v>51929</v>
      </c>
      <c r="O2045" s="427">
        <f t="shared" si="564"/>
        <v>-51929</v>
      </c>
      <c r="P2045" s="245"/>
      <c r="Q2045" s="426"/>
      <c r="R2045" s="253"/>
      <c r="S2045" s="432">
        <f t="shared" si="565"/>
        <v>51929</v>
      </c>
      <c r="T2045" s="316">
        <f t="shared" si="566"/>
        <v>-51929</v>
      </c>
      <c r="U2045" s="253"/>
      <c r="V2045" s="253"/>
      <c r="W2045" s="254"/>
      <c r="X2045" s="314">
        <f t="shared" si="557"/>
        <v>-51929</v>
      </c>
    </row>
    <row r="2046" spans="2:24" ht="18.75">
      <c r="B2046" s="136"/>
      <c r="C2046" s="137">
        <v>1030</v>
      </c>
      <c r="D2046" s="145" t="s">
        <v>225</v>
      </c>
      <c r="E2046" s="817"/>
      <c r="F2046" s="452"/>
      <c r="G2046" s="246"/>
      <c r="H2046" s="246"/>
      <c r="I2046" s="480">
        <f t="shared" si="562"/>
        <v>0</v>
      </c>
      <c r="J2046" s="244" t="str">
        <f t="shared" si="556"/>
        <v/>
      </c>
      <c r="K2046" s="245"/>
      <c r="L2046" s="426"/>
      <c r="M2046" s="253"/>
      <c r="N2046" s="316">
        <f t="shared" si="563"/>
        <v>0</v>
      </c>
      <c r="O2046" s="427">
        <f t="shared" si="564"/>
        <v>0</v>
      </c>
      <c r="P2046" s="245"/>
      <c r="Q2046" s="426"/>
      <c r="R2046" s="253"/>
      <c r="S2046" s="432">
        <f t="shared" si="565"/>
        <v>0</v>
      </c>
      <c r="T2046" s="316">
        <f t="shared" si="566"/>
        <v>0</v>
      </c>
      <c r="U2046" s="253"/>
      <c r="V2046" s="253"/>
      <c r="W2046" s="254"/>
      <c r="X2046" s="314">
        <f t="shared" si="557"/>
        <v>0</v>
      </c>
    </row>
    <row r="2047" spans="2:24" ht="18.75">
      <c r="B2047" s="136"/>
      <c r="C2047" s="164">
        <v>1051</v>
      </c>
      <c r="D2047" s="167" t="s">
        <v>226</v>
      </c>
      <c r="E2047" s="817"/>
      <c r="F2047" s="452"/>
      <c r="G2047" s="246">
        <v>5000</v>
      </c>
      <c r="H2047" s="246"/>
      <c r="I2047" s="480">
        <f t="shared" si="562"/>
        <v>5000</v>
      </c>
      <c r="J2047" s="244">
        <f t="shared" si="556"/>
        <v>1</v>
      </c>
      <c r="K2047" s="245"/>
      <c r="L2047" s="426"/>
      <c r="M2047" s="253"/>
      <c r="N2047" s="316">
        <f t="shared" si="563"/>
        <v>5000</v>
      </c>
      <c r="O2047" s="427">
        <f t="shared" si="564"/>
        <v>-5000</v>
      </c>
      <c r="P2047" s="245"/>
      <c r="Q2047" s="775"/>
      <c r="R2047" s="779"/>
      <c r="S2047" s="779"/>
      <c r="T2047" s="779"/>
      <c r="U2047" s="779"/>
      <c r="V2047" s="779"/>
      <c r="W2047" s="824"/>
      <c r="X2047" s="314">
        <f t="shared" si="557"/>
        <v>0</v>
      </c>
    </row>
    <row r="2048" spans="2:24" ht="18.75">
      <c r="B2048" s="136"/>
      <c r="C2048" s="137">
        <v>1052</v>
      </c>
      <c r="D2048" s="145" t="s">
        <v>227</v>
      </c>
      <c r="E2048" s="817"/>
      <c r="F2048" s="452"/>
      <c r="G2048" s="246"/>
      <c r="H2048" s="246"/>
      <c r="I2048" s="480">
        <f t="shared" si="562"/>
        <v>0</v>
      </c>
      <c r="J2048" s="244" t="str">
        <f t="shared" si="556"/>
        <v/>
      </c>
      <c r="K2048" s="245"/>
      <c r="L2048" s="426"/>
      <c r="M2048" s="253"/>
      <c r="N2048" s="316">
        <f t="shared" si="563"/>
        <v>0</v>
      </c>
      <c r="O2048" s="427">
        <f t="shared" si="564"/>
        <v>0</v>
      </c>
      <c r="P2048" s="245"/>
      <c r="Q2048" s="775"/>
      <c r="R2048" s="779"/>
      <c r="S2048" s="779"/>
      <c r="T2048" s="779"/>
      <c r="U2048" s="779"/>
      <c r="V2048" s="779"/>
      <c r="W2048" s="824"/>
      <c r="X2048" s="314">
        <f t="shared" si="557"/>
        <v>0</v>
      </c>
    </row>
    <row r="2049" spans="2:24" ht="18.75">
      <c r="B2049" s="136"/>
      <c r="C2049" s="168">
        <v>1053</v>
      </c>
      <c r="D2049" s="169" t="s">
        <v>1737</v>
      </c>
      <c r="E2049" s="817"/>
      <c r="F2049" s="452"/>
      <c r="G2049" s="246"/>
      <c r="H2049" s="246"/>
      <c r="I2049" s="480">
        <f t="shared" si="562"/>
        <v>0</v>
      </c>
      <c r="J2049" s="244" t="str">
        <f t="shared" si="556"/>
        <v/>
      </c>
      <c r="K2049" s="245"/>
      <c r="L2049" s="426"/>
      <c r="M2049" s="253"/>
      <c r="N2049" s="316">
        <f t="shared" si="563"/>
        <v>0</v>
      </c>
      <c r="O2049" s="427">
        <f t="shared" si="564"/>
        <v>0</v>
      </c>
      <c r="P2049" s="245"/>
      <c r="Q2049" s="775"/>
      <c r="R2049" s="779"/>
      <c r="S2049" s="779"/>
      <c r="T2049" s="779"/>
      <c r="U2049" s="779"/>
      <c r="V2049" s="779"/>
      <c r="W2049" s="824"/>
      <c r="X2049" s="314">
        <f t="shared" si="557"/>
        <v>0</v>
      </c>
    </row>
    <row r="2050" spans="2:24" ht="18.75">
      <c r="B2050" s="136"/>
      <c r="C2050" s="137">
        <v>1062</v>
      </c>
      <c r="D2050" s="139" t="s">
        <v>228</v>
      </c>
      <c r="E2050" s="817"/>
      <c r="F2050" s="452"/>
      <c r="G2050" s="246">
        <v>500</v>
      </c>
      <c r="H2050" s="246"/>
      <c r="I2050" s="480">
        <f t="shared" si="562"/>
        <v>500</v>
      </c>
      <c r="J2050" s="244">
        <f t="shared" si="556"/>
        <v>1</v>
      </c>
      <c r="K2050" s="245"/>
      <c r="L2050" s="426"/>
      <c r="M2050" s="253"/>
      <c r="N2050" s="316">
        <f t="shared" si="563"/>
        <v>500</v>
      </c>
      <c r="O2050" s="427">
        <f t="shared" si="564"/>
        <v>-500</v>
      </c>
      <c r="P2050" s="245"/>
      <c r="Q2050" s="426"/>
      <c r="R2050" s="253"/>
      <c r="S2050" s="432">
        <f>+IF(+(L2050+M2050)&gt;=I2050,+M2050,+(+I2050-L2050))</f>
        <v>500</v>
      </c>
      <c r="T2050" s="316">
        <f>Q2050+R2050-S2050</f>
        <v>-500</v>
      </c>
      <c r="U2050" s="253"/>
      <c r="V2050" s="253"/>
      <c r="W2050" s="254"/>
      <c r="X2050" s="314">
        <f t="shared" si="557"/>
        <v>-500</v>
      </c>
    </row>
    <row r="2051" spans="2:24" ht="18.75">
      <c r="B2051" s="136"/>
      <c r="C2051" s="137">
        <v>1063</v>
      </c>
      <c r="D2051" s="139" t="s">
        <v>229</v>
      </c>
      <c r="E2051" s="817"/>
      <c r="F2051" s="452"/>
      <c r="G2051" s="246"/>
      <c r="H2051" s="246"/>
      <c r="I2051" s="480">
        <f t="shared" si="562"/>
        <v>0</v>
      </c>
      <c r="J2051" s="244" t="str">
        <f t="shared" si="556"/>
        <v/>
      </c>
      <c r="K2051" s="245"/>
      <c r="L2051" s="426"/>
      <c r="M2051" s="253"/>
      <c r="N2051" s="316">
        <f t="shared" si="563"/>
        <v>0</v>
      </c>
      <c r="O2051" s="427">
        <f t="shared" si="564"/>
        <v>0</v>
      </c>
      <c r="P2051" s="245"/>
      <c r="Q2051" s="775"/>
      <c r="R2051" s="779"/>
      <c r="S2051" s="779"/>
      <c r="T2051" s="779"/>
      <c r="U2051" s="779"/>
      <c r="V2051" s="779"/>
      <c r="W2051" s="824"/>
      <c r="X2051" s="314">
        <f t="shared" si="557"/>
        <v>0</v>
      </c>
    </row>
    <row r="2052" spans="2:24" ht="18.75">
      <c r="B2052" s="136"/>
      <c r="C2052" s="168">
        <v>1069</v>
      </c>
      <c r="D2052" s="170" t="s">
        <v>230</v>
      </c>
      <c r="E2052" s="817"/>
      <c r="F2052" s="452"/>
      <c r="G2052" s="246"/>
      <c r="H2052" s="246"/>
      <c r="I2052" s="480">
        <f t="shared" si="562"/>
        <v>0</v>
      </c>
      <c r="J2052" s="244" t="str">
        <f t="shared" ref="J2052:J2083" si="567">(IF($E2052&lt;&gt;0,$J$2,IF($I2052&lt;&gt;0,$J$2,"")))</f>
        <v/>
      </c>
      <c r="K2052" s="245"/>
      <c r="L2052" s="426"/>
      <c r="M2052" s="253"/>
      <c r="N2052" s="316">
        <f t="shared" si="563"/>
        <v>0</v>
      </c>
      <c r="O2052" s="427">
        <f t="shared" si="564"/>
        <v>0</v>
      </c>
      <c r="P2052" s="245"/>
      <c r="Q2052" s="426"/>
      <c r="R2052" s="253"/>
      <c r="S2052" s="432">
        <f>+IF(+(L2052+M2052)&gt;=I2052,+M2052,+(+I2052-L2052))</f>
        <v>0</v>
      </c>
      <c r="T2052" s="316">
        <f>Q2052+R2052-S2052</f>
        <v>0</v>
      </c>
      <c r="U2052" s="253"/>
      <c r="V2052" s="253"/>
      <c r="W2052" s="254"/>
      <c r="X2052" s="314">
        <f t="shared" ref="X2052:X2083" si="568">T2052-U2052-V2052-W2052</f>
        <v>0</v>
      </c>
    </row>
    <row r="2053" spans="2:24" ht="31.5">
      <c r="B2053" s="140"/>
      <c r="C2053" s="137">
        <v>1091</v>
      </c>
      <c r="D2053" s="145" t="s">
        <v>231</v>
      </c>
      <c r="E2053" s="817"/>
      <c r="F2053" s="452"/>
      <c r="G2053" s="246"/>
      <c r="H2053" s="246"/>
      <c r="I2053" s="480">
        <f t="shared" si="562"/>
        <v>0</v>
      </c>
      <c r="J2053" s="244" t="str">
        <f t="shared" si="567"/>
        <v/>
      </c>
      <c r="K2053" s="245"/>
      <c r="L2053" s="426"/>
      <c r="M2053" s="253"/>
      <c r="N2053" s="316">
        <f t="shared" si="563"/>
        <v>0</v>
      </c>
      <c r="O2053" s="427">
        <f t="shared" si="564"/>
        <v>0</v>
      </c>
      <c r="P2053" s="245"/>
      <c r="Q2053" s="426"/>
      <c r="R2053" s="253"/>
      <c r="S2053" s="432">
        <f>+IF(+(L2053+M2053)&gt;=I2053,+M2053,+(+I2053-L2053))</f>
        <v>0</v>
      </c>
      <c r="T2053" s="316">
        <f>Q2053+R2053-S2053</f>
        <v>0</v>
      </c>
      <c r="U2053" s="253"/>
      <c r="V2053" s="253"/>
      <c r="W2053" s="254"/>
      <c r="X2053" s="314">
        <f t="shared" si="568"/>
        <v>0</v>
      </c>
    </row>
    <row r="2054" spans="2:24" ht="18.75">
      <c r="B2054" s="136"/>
      <c r="C2054" s="137">
        <v>1092</v>
      </c>
      <c r="D2054" s="145" t="s">
        <v>364</v>
      </c>
      <c r="E2054" s="817"/>
      <c r="F2054" s="452"/>
      <c r="G2054" s="246"/>
      <c r="H2054" s="246"/>
      <c r="I2054" s="480">
        <f t="shared" si="562"/>
        <v>0</v>
      </c>
      <c r="J2054" s="244" t="str">
        <f t="shared" si="567"/>
        <v/>
      </c>
      <c r="K2054" s="245"/>
      <c r="L2054" s="426"/>
      <c r="M2054" s="253"/>
      <c r="N2054" s="316">
        <f t="shared" si="563"/>
        <v>0</v>
      </c>
      <c r="O2054" s="427">
        <f t="shared" si="564"/>
        <v>0</v>
      </c>
      <c r="P2054" s="245"/>
      <c r="Q2054" s="775"/>
      <c r="R2054" s="779"/>
      <c r="S2054" s="779"/>
      <c r="T2054" s="779"/>
      <c r="U2054" s="779"/>
      <c r="V2054" s="779"/>
      <c r="W2054" s="824"/>
      <c r="X2054" s="314">
        <f t="shared" si="568"/>
        <v>0</v>
      </c>
    </row>
    <row r="2055" spans="2:24" ht="18.75">
      <c r="B2055" s="136"/>
      <c r="C2055" s="142">
        <v>1098</v>
      </c>
      <c r="D2055" s="146" t="s">
        <v>232</v>
      </c>
      <c r="E2055" s="817"/>
      <c r="F2055" s="452"/>
      <c r="G2055" s="246"/>
      <c r="H2055" s="246"/>
      <c r="I2055" s="480">
        <f t="shared" si="562"/>
        <v>0</v>
      </c>
      <c r="J2055" s="244" t="str">
        <f t="shared" si="567"/>
        <v/>
      </c>
      <c r="K2055" s="245"/>
      <c r="L2055" s="426"/>
      <c r="M2055" s="253"/>
      <c r="N2055" s="316">
        <f t="shared" si="563"/>
        <v>0</v>
      </c>
      <c r="O2055" s="427">
        <f t="shared" si="564"/>
        <v>0</v>
      </c>
      <c r="P2055" s="245"/>
      <c r="Q2055" s="426"/>
      <c r="R2055" s="253"/>
      <c r="S2055" s="432">
        <f>+IF(+(L2055+M2055)&gt;=I2055,+M2055,+(+I2055-L2055))</f>
        <v>0</v>
      </c>
      <c r="T2055" s="316">
        <f>Q2055+R2055-S2055</f>
        <v>0</v>
      </c>
      <c r="U2055" s="253"/>
      <c r="V2055" s="253"/>
      <c r="W2055" s="254"/>
      <c r="X2055" s="314">
        <f t="shared" si="568"/>
        <v>0</v>
      </c>
    </row>
    <row r="2056" spans="2:24" ht="18.75">
      <c r="B2056" s="799">
        <v>1900</v>
      </c>
      <c r="C2056" s="955" t="s">
        <v>296</v>
      </c>
      <c r="D2056" s="955"/>
      <c r="E2056" s="800"/>
      <c r="F2056" s="801">
        <f>SUM(F2057:F2059)</f>
        <v>0</v>
      </c>
      <c r="G2056" s="802">
        <f>SUM(G2057:G2059)</f>
        <v>0</v>
      </c>
      <c r="H2056" s="802">
        <f>SUM(H2057:H2059)</f>
        <v>0</v>
      </c>
      <c r="I2056" s="802">
        <f>SUM(I2057:I2059)</f>
        <v>0</v>
      </c>
      <c r="J2056" s="244" t="str">
        <f t="shared" si="567"/>
        <v/>
      </c>
      <c r="K2056" s="245"/>
      <c r="L2056" s="317">
        <f>SUM(L2057:L2059)</f>
        <v>0</v>
      </c>
      <c r="M2056" s="318">
        <f>SUM(M2057:M2059)</f>
        <v>0</v>
      </c>
      <c r="N2056" s="428">
        <f>SUM(N2057:N2059)</f>
        <v>0</v>
      </c>
      <c r="O2056" s="429">
        <f>SUM(O2057:O2059)</f>
        <v>0</v>
      </c>
      <c r="P2056" s="245"/>
      <c r="Q2056" s="777"/>
      <c r="R2056" s="778"/>
      <c r="S2056" s="778"/>
      <c r="T2056" s="778"/>
      <c r="U2056" s="778"/>
      <c r="V2056" s="778"/>
      <c r="W2056" s="825"/>
      <c r="X2056" s="314">
        <f t="shared" si="568"/>
        <v>0</v>
      </c>
    </row>
    <row r="2057" spans="2:24" ht="18.75">
      <c r="B2057" s="136"/>
      <c r="C2057" s="144">
        <v>1901</v>
      </c>
      <c r="D2057" s="138" t="s">
        <v>297</v>
      </c>
      <c r="E2057" s="817"/>
      <c r="F2057" s="452"/>
      <c r="G2057" s="246"/>
      <c r="H2057" s="246"/>
      <c r="I2057" s="480">
        <f>F2057+G2057+H2057</f>
        <v>0</v>
      </c>
      <c r="J2057" s="244" t="str">
        <f t="shared" si="567"/>
        <v/>
      </c>
      <c r="K2057" s="245"/>
      <c r="L2057" s="426"/>
      <c r="M2057" s="253"/>
      <c r="N2057" s="316">
        <f>I2057</f>
        <v>0</v>
      </c>
      <c r="O2057" s="427">
        <f>L2057+M2057-N2057</f>
        <v>0</v>
      </c>
      <c r="P2057" s="245"/>
      <c r="Q2057" s="775"/>
      <c r="R2057" s="779"/>
      <c r="S2057" s="779"/>
      <c r="T2057" s="779"/>
      <c r="U2057" s="779"/>
      <c r="V2057" s="779"/>
      <c r="W2057" s="824"/>
      <c r="X2057" s="314">
        <f t="shared" si="568"/>
        <v>0</v>
      </c>
    </row>
    <row r="2058" spans="2:24" ht="18.75">
      <c r="B2058" s="136"/>
      <c r="C2058" s="137">
        <v>1981</v>
      </c>
      <c r="D2058" s="139" t="s">
        <v>298</v>
      </c>
      <c r="E2058" s="817"/>
      <c r="F2058" s="452"/>
      <c r="G2058" s="246"/>
      <c r="H2058" s="246"/>
      <c r="I2058" s="480">
        <f>F2058+G2058+H2058</f>
        <v>0</v>
      </c>
      <c r="J2058" s="244" t="str">
        <f t="shared" si="567"/>
        <v/>
      </c>
      <c r="K2058" s="245"/>
      <c r="L2058" s="426"/>
      <c r="M2058" s="253"/>
      <c r="N2058" s="316">
        <f>I2058</f>
        <v>0</v>
      </c>
      <c r="O2058" s="427">
        <f>L2058+M2058-N2058</f>
        <v>0</v>
      </c>
      <c r="P2058" s="245"/>
      <c r="Q2058" s="775"/>
      <c r="R2058" s="779"/>
      <c r="S2058" s="779"/>
      <c r="T2058" s="779"/>
      <c r="U2058" s="779"/>
      <c r="V2058" s="779"/>
      <c r="W2058" s="824"/>
      <c r="X2058" s="314">
        <f t="shared" si="568"/>
        <v>0</v>
      </c>
    </row>
    <row r="2059" spans="2:24" ht="18.75">
      <c r="B2059" s="136"/>
      <c r="C2059" s="142">
        <v>1991</v>
      </c>
      <c r="D2059" s="141" t="s">
        <v>299</v>
      </c>
      <c r="E2059" s="817"/>
      <c r="F2059" s="452"/>
      <c r="G2059" s="246"/>
      <c r="H2059" s="246"/>
      <c r="I2059" s="480">
        <f>F2059+G2059+H2059</f>
        <v>0</v>
      </c>
      <c r="J2059" s="244" t="str">
        <f t="shared" si="567"/>
        <v/>
      </c>
      <c r="K2059" s="245"/>
      <c r="L2059" s="426"/>
      <c r="M2059" s="253"/>
      <c r="N2059" s="316">
        <f>I2059</f>
        <v>0</v>
      </c>
      <c r="O2059" s="427">
        <f>L2059+M2059-N2059</f>
        <v>0</v>
      </c>
      <c r="P2059" s="245"/>
      <c r="Q2059" s="775"/>
      <c r="R2059" s="779"/>
      <c r="S2059" s="779"/>
      <c r="T2059" s="779"/>
      <c r="U2059" s="779"/>
      <c r="V2059" s="779"/>
      <c r="W2059" s="824"/>
      <c r="X2059" s="314">
        <f t="shared" si="568"/>
        <v>0</v>
      </c>
    </row>
    <row r="2060" spans="2:24" ht="18.75">
      <c r="B2060" s="799">
        <v>2100</v>
      </c>
      <c r="C2060" s="955" t="s">
        <v>1106</v>
      </c>
      <c r="D2060" s="955"/>
      <c r="E2060" s="800"/>
      <c r="F2060" s="801">
        <f>SUM(F2061:F2065)</f>
        <v>0</v>
      </c>
      <c r="G2060" s="802">
        <f>SUM(G2061:G2065)</f>
        <v>0</v>
      </c>
      <c r="H2060" s="802">
        <f>SUM(H2061:H2065)</f>
        <v>0</v>
      </c>
      <c r="I2060" s="802">
        <f>SUM(I2061:I2065)</f>
        <v>0</v>
      </c>
      <c r="J2060" s="244" t="str">
        <f t="shared" si="567"/>
        <v/>
      </c>
      <c r="K2060" s="245"/>
      <c r="L2060" s="317">
        <f>SUM(L2061:L2065)</f>
        <v>0</v>
      </c>
      <c r="M2060" s="318">
        <f>SUM(M2061:M2065)</f>
        <v>0</v>
      </c>
      <c r="N2060" s="428">
        <f>SUM(N2061:N2065)</f>
        <v>0</v>
      </c>
      <c r="O2060" s="429">
        <f>SUM(O2061:O2065)</f>
        <v>0</v>
      </c>
      <c r="P2060" s="245"/>
      <c r="Q2060" s="777"/>
      <c r="R2060" s="778"/>
      <c r="S2060" s="778"/>
      <c r="T2060" s="778"/>
      <c r="U2060" s="778"/>
      <c r="V2060" s="778"/>
      <c r="W2060" s="825"/>
      <c r="X2060" s="314">
        <f t="shared" si="568"/>
        <v>0</v>
      </c>
    </row>
    <row r="2061" spans="2:24" ht="18.75">
      <c r="B2061" s="136"/>
      <c r="C2061" s="144">
        <v>2110</v>
      </c>
      <c r="D2061" s="147" t="s">
        <v>233</v>
      </c>
      <c r="E2061" s="817"/>
      <c r="F2061" s="452"/>
      <c r="G2061" s="246"/>
      <c r="H2061" s="246"/>
      <c r="I2061" s="480">
        <f>F2061+G2061+H2061</f>
        <v>0</v>
      </c>
      <c r="J2061" s="244" t="str">
        <f t="shared" si="567"/>
        <v/>
      </c>
      <c r="K2061" s="245"/>
      <c r="L2061" s="426"/>
      <c r="M2061" s="253"/>
      <c r="N2061" s="316">
        <f>I2061</f>
        <v>0</v>
      </c>
      <c r="O2061" s="427">
        <f>L2061+M2061-N2061</f>
        <v>0</v>
      </c>
      <c r="P2061" s="245"/>
      <c r="Q2061" s="775"/>
      <c r="R2061" s="779"/>
      <c r="S2061" s="779"/>
      <c r="T2061" s="779"/>
      <c r="U2061" s="779"/>
      <c r="V2061" s="779"/>
      <c r="W2061" s="824"/>
      <c r="X2061" s="314">
        <f t="shared" si="568"/>
        <v>0</v>
      </c>
    </row>
    <row r="2062" spans="2:24" ht="18.75">
      <c r="B2062" s="171"/>
      <c r="C2062" s="137">
        <v>2120</v>
      </c>
      <c r="D2062" s="159" t="s">
        <v>234</v>
      </c>
      <c r="E2062" s="817"/>
      <c r="F2062" s="452"/>
      <c r="G2062" s="246"/>
      <c r="H2062" s="246"/>
      <c r="I2062" s="480">
        <f>F2062+G2062+H2062</f>
        <v>0</v>
      </c>
      <c r="J2062" s="244" t="str">
        <f t="shared" si="567"/>
        <v/>
      </c>
      <c r="K2062" s="245"/>
      <c r="L2062" s="426"/>
      <c r="M2062" s="253"/>
      <c r="N2062" s="316">
        <f>I2062</f>
        <v>0</v>
      </c>
      <c r="O2062" s="427">
        <f>L2062+M2062-N2062</f>
        <v>0</v>
      </c>
      <c r="P2062" s="245"/>
      <c r="Q2062" s="775"/>
      <c r="R2062" s="779"/>
      <c r="S2062" s="779"/>
      <c r="T2062" s="779"/>
      <c r="U2062" s="779"/>
      <c r="V2062" s="779"/>
      <c r="W2062" s="824"/>
      <c r="X2062" s="314">
        <f t="shared" si="568"/>
        <v>0</v>
      </c>
    </row>
    <row r="2063" spans="2:24" ht="18.75">
      <c r="B2063" s="171"/>
      <c r="C2063" s="137">
        <v>2125</v>
      </c>
      <c r="D2063" s="156" t="s">
        <v>1098</v>
      </c>
      <c r="E2063" s="817"/>
      <c r="F2063" s="452"/>
      <c r="G2063" s="246"/>
      <c r="H2063" s="246"/>
      <c r="I2063" s="480">
        <f>F2063+G2063+H2063</f>
        <v>0</v>
      </c>
      <c r="J2063" s="244" t="str">
        <f t="shared" si="567"/>
        <v/>
      </c>
      <c r="K2063" s="245"/>
      <c r="L2063" s="426"/>
      <c r="M2063" s="253"/>
      <c r="N2063" s="316">
        <f>I2063</f>
        <v>0</v>
      </c>
      <c r="O2063" s="427">
        <f>L2063+M2063-N2063</f>
        <v>0</v>
      </c>
      <c r="P2063" s="245"/>
      <c r="Q2063" s="775"/>
      <c r="R2063" s="779"/>
      <c r="S2063" s="779"/>
      <c r="T2063" s="779"/>
      <c r="U2063" s="779"/>
      <c r="V2063" s="779"/>
      <c r="W2063" s="824"/>
      <c r="X2063" s="314">
        <f t="shared" si="568"/>
        <v>0</v>
      </c>
    </row>
    <row r="2064" spans="2:24" ht="18.75">
      <c r="B2064" s="143"/>
      <c r="C2064" s="137">
        <v>2140</v>
      </c>
      <c r="D2064" s="159" t="s">
        <v>236</v>
      </c>
      <c r="E2064" s="817"/>
      <c r="F2064" s="452"/>
      <c r="G2064" s="246"/>
      <c r="H2064" s="246"/>
      <c r="I2064" s="480">
        <f>F2064+G2064+H2064</f>
        <v>0</v>
      </c>
      <c r="J2064" s="244" t="str">
        <f t="shared" si="567"/>
        <v/>
      </c>
      <c r="K2064" s="245"/>
      <c r="L2064" s="426"/>
      <c r="M2064" s="253"/>
      <c r="N2064" s="316">
        <f>I2064</f>
        <v>0</v>
      </c>
      <c r="O2064" s="427">
        <f>L2064+M2064-N2064</f>
        <v>0</v>
      </c>
      <c r="P2064" s="245"/>
      <c r="Q2064" s="775"/>
      <c r="R2064" s="779"/>
      <c r="S2064" s="779"/>
      <c r="T2064" s="779"/>
      <c r="U2064" s="779"/>
      <c r="V2064" s="779"/>
      <c r="W2064" s="824"/>
      <c r="X2064" s="314">
        <f t="shared" si="568"/>
        <v>0</v>
      </c>
    </row>
    <row r="2065" spans="2:24" ht="18.75">
      <c r="B2065" s="136"/>
      <c r="C2065" s="142">
        <v>2190</v>
      </c>
      <c r="D2065" s="516" t="s">
        <v>237</v>
      </c>
      <c r="E2065" s="817"/>
      <c r="F2065" s="452"/>
      <c r="G2065" s="246"/>
      <c r="H2065" s="246"/>
      <c r="I2065" s="480">
        <f>F2065+G2065+H2065</f>
        <v>0</v>
      </c>
      <c r="J2065" s="244" t="str">
        <f t="shared" si="567"/>
        <v/>
      </c>
      <c r="K2065" s="245"/>
      <c r="L2065" s="426"/>
      <c r="M2065" s="253"/>
      <c r="N2065" s="316">
        <f>I2065</f>
        <v>0</v>
      </c>
      <c r="O2065" s="427">
        <f>L2065+M2065-N2065</f>
        <v>0</v>
      </c>
      <c r="P2065" s="245"/>
      <c r="Q2065" s="775"/>
      <c r="R2065" s="779"/>
      <c r="S2065" s="779"/>
      <c r="T2065" s="779"/>
      <c r="U2065" s="779"/>
      <c r="V2065" s="779"/>
      <c r="W2065" s="824"/>
      <c r="X2065" s="314">
        <f t="shared" si="568"/>
        <v>0</v>
      </c>
    </row>
    <row r="2066" spans="2:24" ht="18.75">
      <c r="B2066" s="799">
        <v>2200</v>
      </c>
      <c r="C2066" s="955" t="s">
        <v>238</v>
      </c>
      <c r="D2066" s="955"/>
      <c r="E2066" s="800"/>
      <c r="F2066" s="801">
        <f>SUM(F2067:F2068)</f>
        <v>0</v>
      </c>
      <c r="G2066" s="802">
        <f>SUM(G2067:G2068)</f>
        <v>0</v>
      </c>
      <c r="H2066" s="802">
        <f>SUM(H2067:H2068)</f>
        <v>0</v>
      </c>
      <c r="I2066" s="802">
        <f>SUM(I2067:I2068)</f>
        <v>0</v>
      </c>
      <c r="J2066" s="244" t="str">
        <f t="shared" si="567"/>
        <v/>
      </c>
      <c r="K2066" s="245"/>
      <c r="L2066" s="317">
        <f>SUM(L2067:L2068)</f>
        <v>0</v>
      </c>
      <c r="M2066" s="318">
        <f>SUM(M2067:M2068)</f>
        <v>0</v>
      </c>
      <c r="N2066" s="428">
        <f>SUM(N2067:N2068)</f>
        <v>0</v>
      </c>
      <c r="O2066" s="429">
        <f>SUM(O2067:O2068)</f>
        <v>0</v>
      </c>
      <c r="P2066" s="245"/>
      <c r="Q2066" s="777"/>
      <c r="R2066" s="778"/>
      <c r="S2066" s="778"/>
      <c r="T2066" s="778"/>
      <c r="U2066" s="778"/>
      <c r="V2066" s="778"/>
      <c r="W2066" s="825"/>
      <c r="X2066" s="314">
        <f t="shared" si="568"/>
        <v>0</v>
      </c>
    </row>
    <row r="2067" spans="2:24" ht="18.75">
      <c r="B2067" s="136"/>
      <c r="C2067" s="137">
        <v>2221</v>
      </c>
      <c r="D2067" s="139" t="s">
        <v>1479</v>
      </c>
      <c r="E2067" s="817"/>
      <c r="F2067" s="452"/>
      <c r="G2067" s="246"/>
      <c r="H2067" s="246"/>
      <c r="I2067" s="480">
        <f t="shared" ref="I2067:I2072" si="569">F2067+G2067+H2067</f>
        <v>0</v>
      </c>
      <c r="J2067" s="244" t="str">
        <f t="shared" si="567"/>
        <v/>
      </c>
      <c r="K2067" s="245"/>
      <c r="L2067" s="426"/>
      <c r="M2067" s="253"/>
      <c r="N2067" s="316">
        <f t="shared" ref="N2067:N2072" si="570">I2067</f>
        <v>0</v>
      </c>
      <c r="O2067" s="427">
        <f t="shared" ref="O2067:O2072" si="571">L2067+M2067-N2067</f>
        <v>0</v>
      </c>
      <c r="P2067" s="245"/>
      <c r="Q2067" s="775"/>
      <c r="R2067" s="779"/>
      <c r="S2067" s="779"/>
      <c r="T2067" s="779"/>
      <c r="U2067" s="779"/>
      <c r="V2067" s="779"/>
      <c r="W2067" s="824"/>
      <c r="X2067" s="314">
        <f t="shared" si="568"/>
        <v>0</v>
      </c>
    </row>
    <row r="2068" spans="2:24" ht="18.75">
      <c r="B2068" s="136"/>
      <c r="C2068" s="142">
        <v>2224</v>
      </c>
      <c r="D2068" s="141" t="s">
        <v>239</v>
      </c>
      <c r="E2068" s="817"/>
      <c r="F2068" s="452"/>
      <c r="G2068" s="246"/>
      <c r="H2068" s="246"/>
      <c r="I2068" s="480">
        <f t="shared" si="569"/>
        <v>0</v>
      </c>
      <c r="J2068" s="244" t="str">
        <f t="shared" si="567"/>
        <v/>
      </c>
      <c r="K2068" s="245"/>
      <c r="L2068" s="426"/>
      <c r="M2068" s="253"/>
      <c r="N2068" s="316">
        <f t="shared" si="570"/>
        <v>0</v>
      </c>
      <c r="O2068" s="427">
        <f t="shared" si="571"/>
        <v>0</v>
      </c>
      <c r="P2068" s="245"/>
      <c r="Q2068" s="775"/>
      <c r="R2068" s="779"/>
      <c r="S2068" s="779"/>
      <c r="T2068" s="779"/>
      <c r="U2068" s="779"/>
      <c r="V2068" s="779"/>
      <c r="W2068" s="824"/>
      <c r="X2068" s="314">
        <f t="shared" si="568"/>
        <v>0</v>
      </c>
    </row>
    <row r="2069" spans="2:24" ht="18.75">
      <c r="B2069" s="799">
        <v>2500</v>
      </c>
      <c r="C2069" s="957" t="s">
        <v>240</v>
      </c>
      <c r="D2069" s="957"/>
      <c r="E2069" s="800"/>
      <c r="F2069" s="803"/>
      <c r="G2069" s="804"/>
      <c r="H2069" s="804"/>
      <c r="I2069" s="805">
        <f t="shared" si="569"/>
        <v>0</v>
      </c>
      <c r="J2069" s="244" t="str">
        <f t="shared" si="567"/>
        <v/>
      </c>
      <c r="K2069" s="245"/>
      <c r="L2069" s="431"/>
      <c r="M2069" s="255"/>
      <c r="N2069" s="316">
        <f t="shared" si="570"/>
        <v>0</v>
      </c>
      <c r="O2069" s="427">
        <f t="shared" si="571"/>
        <v>0</v>
      </c>
      <c r="P2069" s="245"/>
      <c r="Q2069" s="777"/>
      <c r="R2069" s="778"/>
      <c r="S2069" s="779"/>
      <c r="T2069" s="779"/>
      <c r="U2069" s="778"/>
      <c r="V2069" s="779"/>
      <c r="W2069" s="824"/>
      <c r="X2069" s="314">
        <f t="shared" si="568"/>
        <v>0</v>
      </c>
    </row>
    <row r="2070" spans="2:24" ht="18.75">
      <c r="B2070" s="799">
        <v>2600</v>
      </c>
      <c r="C2070" s="974" t="s">
        <v>241</v>
      </c>
      <c r="D2070" s="975"/>
      <c r="E2070" s="800"/>
      <c r="F2070" s="803"/>
      <c r="G2070" s="804"/>
      <c r="H2070" s="804"/>
      <c r="I2070" s="805">
        <f t="shared" si="569"/>
        <v>0</v>
      </c>
      <c r="J2070" s="244" t="str">
        <f t="shared" si="567"/>
        <v/>
      </c>
      <c r="K2070" s="245"/>
      <c r="L2070" s="431"/>
      <c r="M2070" s="255"/>
      <c r="N2070" s="316">
        <f t="shared" si="570"/>
        <v>0</v>
      </c>
      <c r="O2070" s="427">
        <f t="shared" si="571"/>
        <v>0</v>
      </c>
      <c r="P2070" s="245"/>
      <c r="Q2070" s="777"/>
      <c r="R2070" s="778"/>
      <c r="S2070" s="779"/>
      <c r="T2070" s="779"/>
      <c r="U2070" s="778"/>
      <c r="V2070" s="779"/>
      <c r="W2070" s="824"/>
      <c r="X2070" s="314">
        <f t="shared" si="568"/>
        <v>0</v>
      </c>
    </row>
    <row r="2071" spans="2:24" ht="18.75">
      <c r="B2071" s="799">
        <v>2700</v>
      </c>
      <c r="C2071" s="974" t="s">
        <v>242</v>
      </c>
      <c r="D2071" s="975"/>
      <c r="E2071" s="800"/>
      <c r="F2071" s="803"/>
      <c r="G2071" s="804"/>
      <c r="H2071" s="804"/>
      <c r="I2071" s="805">
        <f t="shared" si="569"/>
        <v>0</v>
      </c>
      <c r="J2071" s="244" t="str">
        <f t="shared" si="567"/>
        <v/>
      </c>
      <c r="K2071" s="245"/>
      <c r="L2071" s="431"/>
      <c r="M2071" s="255"/>
      <c r="N2071" s="316">
        <f t="shared" si="570"/>
        <v>0</v>
      </c>
      <c r="O2071" s="427">
        <f t="shared" si="571"/>
        <v>0</v>
      </c>
      <c r="P2071" s="245"/>
      <c r="Q2071" s="777"/>
      <c r="R2071" s="778"/>
      <c r="S2071" s="779"/>
      <c r="T2071" s="779"/>
      <c r="U2071" s="778"/>
      <c r="V2071" s="779"/>
      <c r="W2071" s="824"/>
      <c r="X2071" s="314">
        <f t="shared" si="568"/>
        <v>0</v>
      </c>
    </row>
    <row r="2072" spans="2:24" ht="18.75">
      <c r="B2072" s="799">
        <v>2800</v>
      </c>
      <c r="C2072" s="974" t="s">
        <v>1738</v>
      </c>
      <c r="D2072" s="975"/>
      <c r="E2072" s="800"/>
      <c r="F2072" s="803"/>
      <c r="G2072" s="804"/>
      <c r="H2072" s="804"/>
      <c r="I2072" s="805">
        <f t="shared" si="569"/>
        <v>0</v>
      </c>
      <c r="J2072" s="244" t="str">
        <f t="shared" si="567"/>
        <v/>
      </c>
      <c r="K2072" s="245"/>
      <c r="L2072" s="431"/>
      <c r="M2072" s="255"/>
      <c r="N2072" s="316">
        <f t="shared" si="570"/>
        <v>0</v>
      </c>
      <c r="O2072" s="427">
        <f t="shared" si="571"/>
        <v>0</v>
      </c>
      <c r="P2072" s="245"/>
      <c r="Q2072" s="777"/>
      <c r="R2072" s="778"/>
      <c r="S2072" s="779"/>
      <c r="T2072" s="779"/>
      <c r="U2072" s="778"/>
      <c r="V2072" s="779"/>
      <c r="W2072" s="824"/>
      <c r="X2072" s="314">
        <f t="shared" si="568"/>
        <v>0</v>
      </c>
    </row>
    <row r="2073" spans="2:24" ht="18.75">
      <c r="B2073" s="799">
        <v>2900</v>
      </c>
      <c r="C2073" s="965" t="s">
        <v>243</v>
      </c>
      <c r="D2073" s="966"/>
      <c r="E2073" s="800"/>
      <c r="F2073" s="801">
        <f>SUM(F2074:F2081)</f>
        <v>0</v>
      </c>
      <c r="G2073" s="802">
        <f>SUM(G2074:G2081)</f>
        <v>0</v>
      </c>
      <c r="H2073" s="802">
        <f>SUM(H2074:H2081)</f>
        <v>0</v>
      </c>
      <c r="I2073" s="802">
        <f>SUM(I2074:I2081)</f>
        <v>0</v>
      </c>
      <c r="J2073" s="244" t="str">
        <f t="shared" si="567"/>
        <v/>
      </c>
      <c r="K2073" s="245"/>
      <c r="L2073" s="317">
        <f>SUM(L2074:L2081)</f>
        <v>0</v>
      </c>
      <c r="M2073" s="318">
        <f>SUM(M2074:M2081)</f>
        <v>0</v>
      </c>
      <c r="N2073" s="428">
        <f>SUM(N2074:N2081)</f>
        <v>0</v>
      </c>
      <c r="O2073" s="429">
        <f>SUM(O2074:O2081)</f>
        <v>0</v>
      </c>
      <c r="P2073" s="245"/>
      <c r="Q2073" s="777"/>
      <c r="R2073" s="778"/>
      <c r="S2073" s="778"/>
      <c r="T2073" s="778"/>
      <c r="U2073" s="778"/>
      <c r="V2073" s="778"/>
      <c r="W2073" s="825"/>
      <c r="X2073" s="314">
        <f t="shared" si="568"/>
        <v>0</v>
      </c>
    </row>
    <row r="2074" spans="2:24" ht="18.75">
      <c r="B2074" s="172"/>
      <c r="C2074" s="144">
        <v>2910</v>
      </c>
      <c r="D2074" s="320" t="s">
        <v>1780</v>
      </c>
      <c r="E2074" s="817"/>
      <c r="F2074" s="452"/>
      <c r="G2074" s="246"/>
      <c r="H2074" s="246"/>
      <c r="I2074" s="480">
        <f t="shared" ref="I2074:I2081" si="572">F2074+G2074+H2074</f>
        <v>0</v>
      </c>
      <c r="J2074" s="244" t="str">
        <f t="shared" si="567"/>
        <v/>
      </c>
      <c r="K2074" s="245"/>
      <c r="L2074" s="426"/>
      <c r="M2074" s="253"/>
      <c r="N2074" s="316">
        <f t="shared" ref="N2074:N2081" si="573">I2074</f>
        <v>0</v>
      </c>
      <c r="O2074" s="427">
        <f t="shared" ref="O2074:O2081" si="574">L2074+M2074-N2074</f>
        <v>0</v>
      </c>
      <c r="P2074" s="245"/>
      <c r="Q2074" s="775"/>
      <c r="R2074" s="779"/>
      <c r="S2074" s="779"/>
      <c r="T2074" s="779"/>
      <c r="U2074" s="779"/>
      <c r="V2074" s="779"/>
      <c r="W2074" s="824"/>
      <c r="X2074" s="314">
        <f t="shared" si="568"/>
        <v>0</v>
      </c>
    </row>
    <row r="2075" spans="2:24" ht="18.75">
      <c r="B2075" s="172"/>
      <c r="C2075" s="144">
        <v>2920</v>
      </c>
      <c r="D2075" s="320" t="s">
        <v>244</v>
      </c>
      <c r="E2075" s="817"/>
      <c r="F2075" s="452"/>
      <c r="G2075" s="246"/>
      <c r="H2075" s="246"/>
      <c r="I2075" s="480">
        <f t="shared" si="572"/>
        <v>0</v>
      </c>
      <c r="J2075" s="244" t="str">
        <f t="shared" si="567"/>
        <v/>
      </c>
      <c r="K2075" s="245"/>
      <c r="L2075" s="426"/>
      <c r="M2075" s="253"/>
      <c r="N2075" s="316">
        <f t="shared" si="573"/>
        <v>0</v>
      </c>
      <c r="O2075" s="427">
        <f t="shared" si="574"/>
        <v>0</v>
      </c>
      <c r="P2075" s="245"/>
      <c r="Q2075" s="775"/>
      <c r="R2075" s="779"/>
      <c r="S2075" s="779"/>
      <c r="T2075" s="779"/>
      <c r="U2075" s="779"/>
      <c r="V2075" s="779"/>
      <c r="W2075" s="824"/>
      <c r="X2075" s="314">
        <f t="shared" si="568"/>
        <v>0</v>
      </c>
    </row>
    <row r="2076" spans="2:24" ht="31.5">
      <c r="B2076" s="172"/>
      <c r="C2076" s="168">
        <v>2969</v>
      </c>
      <c r="D2076" s="321" t="s">
        <v>245</v>
      </c>
      <c r="E2076" s="817"/>
      <c r="F2076" s="452"/>
      <c r="G2076" s="246"/>
      <c r="H2076" s="246"/>
      <c r="I2076" s="480">
        <f t="shared" si="572"/>
        <v>0</v>
      </c>
      <c r="J2076" s="244" t="str">
        <f t="shared" si="567"/>
        <v/>
      </c>
      <c r="K2076" s="245"/>
      <c r="L2076" s="426"/>
      <c r="M2076" s="253"/>
      <c r="N2076" s="316">
        <f t="shared" si="573"/>
        <v>0</v>
      </c>
      <c r="O2076" s="427">
        <f t="shared" si="574"/>
        <v>0</v>
      </c>
      <c r="P2076" s="245"/>
      <c r="Q2076" s="775"/>
      <c r="R2076" s="779"/>
      <c r="S2076" s="779"/>
      <c r="T2076" s="779"/>
      <c r="U2076" s="779"/>
      <c r="V2076" s="779"/>
      <c r="W2076" s="824"/>
      <c r="X2076" s="314">
        <f t="shared" si="568"/>
        <v>0</v>
      </c>
    </row>
    <row r="2077" spans="2:24" ht="31.5">
      <c r="B2077" s="172"/>
      <c r="C2077" s="168">
        <v>2970</v>
      </c>
      <c r="D2077" s="321" t="s">
        <v>246</v>
      </c>
      <c r="E2077" s="817"/>
      <c r="F2077" s="452"/>
      <c r="G2077" s="246"/>
      <c r="H2077" s="246"/>
      <c r="I2077" s="480">
        <f t="shared" si="572"/>
        <v>0</v>
      </c>
      <c r="J2077" s="244" t="str">
        <f t="shared" si="567"/>
        <v/>
      </c>
      <c r="K2077" s="245"/>
      <c r="L2077" s="426"/>
      <c r="M2077" s="253"/>
      <c r="N2077" s="316">
        <f t="shared" si="573"/>
        <v>0</v>
      </c>
      <c r="O2077" s="427">
        <f t="shared" si="574"/>
        <v>0</v>
      </c>
      <c r="P2077" s="245"/>
      <c r="Q2077" s="775"/>
      <c r="R2077" s="779"/>
      <c r="S2077" s="779"/>
      <c r="T2077" s="779"/>
      <c r="U2077" s="779"/>
      <c r="V2077" s="779"/>
      <c r="W2077" s="824"/>
      <c r="X2077" s="314">
        <f t="shared" si="568"/>
        <v>0</v>
      </c>
    </row>
    <row r="2078" spans="2:24" ht="18.75">
      <c r="B2078" s="172"/>
      <c r="C2078" s="166">
        <v>2989</v>
      </c>
      <c r="D2078" s="322" t="s">
        <v>247</v>
      </c>
      <c r="E2078" s="817"/>
      <c r="F2078" s="452"/>
      <c r="G2078" s="246"/>
      <c r="H2078" s="246"/>
      <c r="I2078" s="480">
        <f t="shared" si="572"/>
        <v>0</v>
      </c>
      <c r="J2078" s="244" t="str">
        <f t="shared" si="567"/>
        <v/>
      </c>
      <c r="K2078" s="245"/>
      <c r="L2078" s="426"/>
      <c r="M2078" s="253"/>
      <c r="N2078" s="316">
        <f t="shared" si="573"/>
        <v>0</v>
      </c>
      <c r="O2078" s="427">
        <f t="shared" si="574"/>
        <v>0</v>
      </c>
      <c r="P2078" s="245"/>
      <c r="Q2078" s="775"/>
      <c r="R2078" s="779"/>
      <c r="S2078" s="779"/>
      <c r="T2078" s="779"/>
      <c r="U2078" s="779"/>
      <c r="V2078" s="779"/>
      <c r="W2078" s="824"/>
      <c r="X2078" s="314">
        <f t="shared" si="568"/>
        <v>0</v>
      </c>
    </row>
    <row r="2079" spans="2:24" ht="31.5">
      <c r="B2079" s="136"/>
      <c r="C2079" s="137">
        <v>2990</v>
      </c>
      <c r="D2079" s="323" t="s">
        <v>1760</v>
      </c>
      <c r="E2079" s="817"/>
      <c r="F2079" s="452"/>
      <c r="G2079" s="246"/>
      <c r="H2079" s="246"/>
      <c r="I2079" s="480">
        <f t="shared" si="572"/>
        <v>0</v>
      </c>
      <c r="J2079" s="244" t="str">
        <f t="shared" si="567"/>
        <v/>
      </c>
      <c r="K2079" s="245"/>
      <c r="L2079" s="426"/>
      <c r="M2079" s="253"/>
      <c r="N2079" s="316">
        <f t="shared" si="573"/>
        <v>0</v>
      </c>
      <c r="O2079" s="427">
        <f t="shared" si="574"/>
        <v>0</v>
      </c>
      <c r="P2079" s="245"/>
      <c r="Q2079" s="775"/>
      <c r="R2079" s="779"/>
      <c r="S2079" s="779"/>
      <c r="T2079" s="779"/>
      <c r="U2079" s="779"/>
      <c r="V2079" s="779"/>
      <c r="W2079" s="824"/>
      <c r="X2079" s="314">
        <f t="shared" si="568"/>
        <v>0</v>
      </c>
    </row>
    <row r="2080" spans="2:24" ht="18.75">
      <c r="B2080" s="136"/>
      <c r="C2080" s="137">
        <v>2991</v>
      </c>
      <c r="D2080" s="323" t="s">
        <v>248</v>
      </c>
      <c r="E2080" s="817"/>
      <c r="F2080" s="452"/>
      <c r="G2080" s="246"/>
      <c r="H2080" s="246"/>
      <c r="I2080" s="480">
        <f t="shared" si="572"/>
        <v>0</v>
      </c>
      <c r="J2080" s="244" t="str">
        <f t="shared" si="567"/>
        <v/>
      </c>
      <c r="K2080" s="245"/>
      <c r="L2080" s="426"/>
      <c r="M2080" s="253"/>
      <c r="N2080" s="316">
        <f t="shared" si="573"/>
        <v>0</v>
      </c>
      <c r="O2080" s="427">
        <f t="shared" si="574"/>
        <v>0</v>
      </c>
      <c r="P2080" s="245"/>
      <c r="Q2080" s="775"/>
      <c r="R2080" s="779"/>
      <c r="S2080" s="779"/>
      <c r="T2080" s="779"/>
      <c r="U2080" s="779"/>
      <c r="V2080" s="779"/>
      <c r="W2080" s="824"/>
      <c r="X2080" s="314">
        <f t="shared" si="568"/>
        <v>0</v>
      </c>
    </row>
    <row r="2081" spans="2:24" ht="18.75">
      <c r="B2081" s="136"/>
      <c r="C2081" s="142">
        <v>2992</v>
      </c>
      <c r="D2081" s="154" t="s">
        <v>249</v>
      </c>
      <c r="E2081" s="817"/>
      <c r="F2081" s="452"/>
      <c r="G2081" s="246"/>
      <c r="H2081" s="246"/>
      <c r="I2081" s="480">
        <f t="shared" si="572"/>
        <v>0</v>
      </c>
      <c r="J2081" s="244" t="str">
        <f t="shared" si="567"/>
        <v/>
      </c>
      <c r="K2081" s="245"/>
      <c r="L2081" s="426"/>
      <c r="M2081" s="253"/>
      <c r="N2081" s="316">
        <f t="shared" si="573"/>
        <v>0</v>
      </c>
      <c r="O2081" s="427">
        <f t="shared" si="574"/>
        <v>0</v>
      </c>
      <c r="P2081" s="245"/>
      <c r="Q2081" s="775"/>
      <c r="R2081" s="779"/>
      <c r="S2081" s="779"/>
      <c r="T2081" s="779"/>
      <c r="U2081" s="779"/>
      <c r="V2081" s="779"/>
      <c r="W2081" s="824"/>
      <c r="X2081" s="314">
        <f t="shared" si="568"/>
        <v>0</v>
      </c>
    </row>
    <row r="2082" spans="2:24" ht="18.75">
      <c r="B2082" s="799">
        <v>3300</v>
      </c>
      <c r="C2082" s="965" t="s">
        <v>250</v>
      </c>
      <c r="D2082" s="965"/>
      <c r="E2082" s="800"/>
      <c r="F2082" s="801">
        <f>SUM(F2083:F2088)</f>
        <v>0</v>
      </c>
      <c r="G2082" s="802">
        <f>SUM(G2083:G2088)</f>
        <v>0</v>
      </c>
      <c r="H2082" s="802">
        <f>SUM(H2083:H2088)</f>
        <v>0</v>
      </c>
      <c r="I2082" s="802">
        <f>SUM(I2083:I2088)</f>
        <v>0</v>
      </c>
      <c r="J2082" s="244" t="str">
        <f t="shared" si="567"/>
        <v/>
      </c>
      <c r="K2082" s="245"/>
      <c r="L2082" s="777"/>
      <c r="M2082" s="778"/>
      <c r="N2082" s="778"/>
      <c r="O2082" s="825"/>
      <c r="P2082" s="245"/>
      <c r="Q2082" s="777"/>
      <c r="R2082" s="778"/>
      <c r="S2082" s="778"/>
      <c r="T2082" s="778"/>
      <c r="U2082" s="778"/>
      <c r="V2082" s="778"/>
      <c r="W2082" s="825"/>
      <c r="X2082" s="314">
        <f t="shared" si="568"/>
        <v>0</v>
      </c>
    </row>
    <row r="2083" spans="2:24" ht="18.75">
      <c r="B2083" s="143"/>
      <c r="C2083" s="144">
        <v>3301</v>
      </c>
      <c r="D2083" s="463" t="s">
        <v>251</v>
      </c>
      <c r="E2083" s="817"/>
      <c r="F2083" s="452"/>
      <c r="G2083" s="246"/>
      <c r="H2083" s="246"/>
      <c r="I2083" s="480">
        <f t="shared" ref="I2083:I2091" si="575">F2083+G2083+H2083</f>
        <v>0</v>
      </c>
      <c r="J2083" s="244" t="str">
        <f t="shared" si="567"/>
        <v/>
      </c>
      <c r="K2083" s="245"/>
      <c r="L2083" s="775"/>
      <c r="M2083" s="779"/>
      <c r="N2083" s="779"/>
      <c r="O2083" s="824"/>
      <c r="P2083" s="245"/>
      <c r="Q2083" s="775"/>
      <c r="R2083" s="779"/>
      <c r="S2083" s="779"/>
      <c r="T2083" s="779"/>
      <c r="U2083" s="779"/>
      <c r="V2083" s="779"/>
      <c r="W2083" s="824"/>
      <c r="X2083" s="314">
        <f t="shared" si="568"/>
        <v>0</v>
      </c>
    </row>
    <row r="2084" spans="2:24" ht="18.75">
      <c r="B2084" s="143"/>
      <c r="C2084" s="168">
        <v>3302</v>
      </c>
      <c r="D2084" s="464" t="s">
        <v>1099</v>
      </c>
      <c r="E2084" s="817"/>
      <c r="F2084" s="452"/>
      <c r="G2084" s="246"/>
      <c r="H2084" s="246"/>
      <c r="I2084" s="480">
        <f t="shared" si="575"/>
        <v>0</v>
      </c>
      <c r="J2084" s="244" t="str">
        <f t="shared" ref="J2084:J2115" si="576">(IF($E2084&lt;&gt;0,$J$2,IF($I2084&lt;&gt;0,$J$2,"")))</f>
        <v/>
      </c>
      <c r="K2084" s="245"/>
      <c r="L2084" s="775"/>
      <c r="M2084" s="779"/>
      <c r="N2084" s="779"/>
      <c r="O2084" s="824"/>
      <c r="P2084" s="245"/>
      <c r="Q2084" s="775"/>
      <c r="R2084" s="779"/>
      <c r="S2084" s="779"/>
      <c r="T2084" s="779"/>
      <c r="U2084" s="779"/>
      <c r="V2084" s="779"/>
      <c r="W2084" s="824"/>
      <c r="X2084" s="314">
        <f t="shared" ref="X2084:X2115" si="577">T2084-U2084-V2084-W2084</f>
        <v>0</v>
      </c>
    </row>
    <row r="2085" spans="2:24" ht="18.75">
      <c r="B2085" s="143"/>
      <c r="C2085" s="168">
        <v>3303</v>
      </c>
      <c r="D2085" s="464" t="s">
        <v>253</v>
      </c>
      <c r="E2085" s="817"/>
      <c r="F2085" s="452"/>
      <c r="G2085" s="246"/>
      <c r="H2085" s="246"/>
      <c r="I2085" s="480">
        <f t="shared" si="575"/>
        <v>0</v>
      </c>
      <c r="J2085" s="244" t="str">
        <f t="shared" si="576"/>
        <v/>
      </c>
      <c r="K2085" s="245"/>
      <c r="L2085" s="775"/>
      <c r="M2085" s="779"/>
      <c r="N2085" s="779"/>
      <c r="O2085" s="824"/>
      <c r="P2085" s="245"/>
      <c r="Q2085" s="775"/>
      <c r="R2085" s="779"/>
      <c r="S2085" s="779"/>
      <c r="T2085" s="779"/>
      <c r="U2085" s="779"/>
      <c r="V2085" s="779"/>
      <c r="W2085" s="824"/>
      <c r="X2085" s="314">
        <f t="shared" si="577"/>
        <v>0</v>
      </c>
    </row>
    <row r="2086" spans="2:24" ht="18.75">
      <c r="B2086" s="143"/>
      <c r="C2086" s="166">
        <v>3304</v>
      </c>
      <c r="D2086" s="465" t="s">
        <v>254</v>
      </c>
      <c r="E2086" s="817"/>
      <c r="F2086" s="452"/>
      <c r="G2086" s="246"/>
      <c r="H2086" s="246"/>
      <c r="I2086" s="480">
        <f t="shared" si="575"/>
        <v>0</v>
      </c>
      <c r="J2086" s="244" t="str">
        <f t="shared" si="576"/>
        <v/>
      </c>
      <c r="K2086" s="245"/>
      <c r="L2086" s="775"/>
      <c r="M2086" s="779"/>
      <c r="N2086" s="779"/>
      <c r="O2086" s="824"/>
      <c r="P2086" s="245"/>
      <c r="Q2086" s="775"/>
      <c r="R2086" s="779"/>
      <c r="S2086" s="779"/>
      <c r="T2086" s="779"/>
      <c r="U2086" s="779"/>
      <c r="V2086" s="779"/>
      <c r="W2086" s="824"/>
      <c r="X2086" s="314">
        <f t="shared" si="577"/>
        <v>0</v>
      </c>
    </row>
    <row r="2087" spans="2:24" ht="18.75">
      <c r="B2087" s="143"/>
      <c r="C2087" s="142">
        <v>3305</v>
      </c>
      <c r="D2087" s="466" t="s">
        <v>255</v>
      </c>
      <c r="E2087" s="817"/>
      <c r="F2087" s="452"/>
      <c r="G2087" s="246"/>
      <c r="H2087" s="246"/>
      <c r="I2087" s="480">
        <f t="shared" si="575"/>
        <v>0</v>
      </c>
      <c r="J2087" s="244" t="str">
        <f t="shared" si="576"/>
        <v/>
      </c>
      <c r="K2087" s="245"/>
      <c r="L2087" s="775"/>
      <c r="M2087" s="779"/>
      <c r="N2087" s="779"/>
      <c r="O2087" s="824"/>
      <c r="P2087" s="245"/>
      <c r="Q2087" s="775"/>
      <c r="R2087" s="779"/>
      <c r="S2087" s="779"/>
      <c r="T2087" s="779"/>
      <c r="U2087" s="779"/>
      <c r="V2087" s="779"/>
      <c r="W2087" s="824"/>
      <c r="X2087" s="314">
        <f t="shared" si="577"/>
        <v>0</v>
      </c>
    </row>
    <row r="2088" spans="2:24" ht="31.5">
      <c r="B2088" s="143"/>
      <c r="C2088" s="142">
        <v>3306</v>
      </c>
      <c r="D2088" s="466" t="s">
        <v>1739</v>
      </c>
      <c r="E2088" s="817"/>
      <c r="F2088" s="452"/>
      <c r="G2088" s="246"/>
      <c r="H2088" s="246"/>
      <c r="I2088" s="480">
        <f t="shared" si="575"/>
        <v>0</v>
      </c>
      <c r="J2088" s="244" t="str">
        <f t="shared" si="576"/>
        <v/>
      </c>
      <c r="K2088" s="245"/>
      <c r="L2088" s="775"/>
      <c r="M2088" s="779"/>
      <c r="N2088" s="779"/>
      <c r="O2088" s="824"/>
      <c r="P2088" s="245"/>
      <c r="Q2088" s="775"/>
      <c r="R2088" s="779"/>
      <c r="S2088" s="779"/>
      <c r="T2088" s="779"/>
      <c r="U2088" s="779"/>
      <c r="V2088" s="779"/>
      <c r="W2088" s="824"/>
      <c r="X2088" s="314">
        <f t="shared" si="577"/>
        <v>0</v>
      </c>
    </row>
    <row r="2089" spans="2:24" ht="18.75">
      <c r="B2089" s="799">
        <v>3900</v>
      </c>
      <c r="C2089" s="957" t="s">
        <v>256</v>
      </c>
      <c r="D2089" s="978"/>
      <c r="E2089" s="800"/>
      <c r="F2089" s="803"/>
      <c r="G2089" s="804"/>
      <c r="H2089" s="804"/>
      <c r="I2089" s="805">
        <f t="shared" si="575"/>
        <v>0</v>
      </c>
      <c r="J2089" s="244" t="str">
        <f t="shared" si="576"/>
        <v/>
      </c>
      <c r="K2089" s="245"/>
      <c r="L2089" s="431"/>
      <c r="M2089" s="255"/>
      <c r="N2089" s="318">
        <f>I2089</f>
        <v>0</v>
      </c>
      <c r="O2089" s="427">
        <f>L2089+M2089-N2089</f>
        <v>0</v>
      </c>
      <c r="P2089" s="245"/>
      <c r="Q2089" s="431"/>
      <c r="R2089" s="255"/>
      <c r="S2089" s="432">
        <f>+IF(+(L2089+M2089)&gt;=I2089,+M2089,+(+I2089-L2089))</f>
        <v>0</v>
      </c>
      <c r="T2089" s="316">
        <f>Q2089+R2089-S2089</f>
        <v>0</v>
      </c>
      <c r="U2089" s="255"/>
      <c r="V2089" s="255"/>
      <c r="W2089" s="254"/>
      <c r="X2089" s="314">
        <f t="shared" si="577"/>
        <v>0</v>
      </c>
    </row>
    <row r="2090" spans="2:24" ht="18.75">
      <c r="B2090" s="799">
        <v>4000</v>
      </c>
      <c r="C2090" s="979" t="s">
        <v>257</v>
      </c>
      <c r="D2090" s="979"/>
      <c r="E2090" s="800"/>
      <c r="F2090" s="803"/>
      <c r="G2090" s="804"/>
      <c r="H2090" s="804"/>
      <c r="I2090" s="805">
        <f t="shared" si="575"/>
        <v>0</v>
      </c>
      <c r="J2090" s="244" t="str">
        <f t="shared" si="576"/>
        <v/>
      </c>
      <c r="K2090" s="245"/>
      <c r="L2090" s="431"/>
      <c r="M2090" s="255"/>
      <c r="N2090" s="318">
        <f>I2090</f>
        <v>0</v>
      </c>
      <c r="O2090" s="427">
        <f>L2090+M2090-N2090</f>
        <v>0</v>
      </c>
      <c r="P2090" s="245"/>
      <c r="Q2090" s="777"/>
      <c r="R2090" s="778"/>
      <c r="S2090" s="778"/>
      <c r="T2090" s="779"/>
      <c r="U2090" s="778"/>
      <c r="V2090" s="778"/>
      <c r="W2090" s="824"/>
      <c r="X2090" s="314">
        <f t="shared" si="577"/>
        <v>0</v>
      </c>
    </row>
    <row r="2091" spans="2:24" ht="18.75">
      <c r="B2091" s="799">
        <v>4100</v>
      </c>
      <c r="C2091" s="979" t="s">
        <v>258</v>
      </c>
      <c r="D2091" s="979"/>
      <c r="E2091" s="800"/>
      <c r="F2091" s="803"/>
      <c r="G2091" s="804"/>
      <c r="H2091" s="804"/>
      <c r="I2091" s="805">
        <f t="shared" si="575"/>
        <v>0</v>
      </c>
      <c r="J2091" s="244" t="str">
        <f t="shared" si="576"/>
        <v/>
      </c>
      <c r="K2091" s="245"/>
      <c r="L2091" s="777"/>
      <c r="M2091" s="778"/>
      <c r="N2091" s="778"/>
      <c r="O2091" s="825"/>
      <c r="P2091" s="245"/>
      <c r="Q2091" s="777"/>
      <c r="R2091" s="778"/>
      <c r="S2091" s="778"/>
      <c r="T2091" s="778"/>
      <c r="U2091" s="778"/>
      <c r="V2091" s="778"/>
      <c r="W2091" s="825"/>
      <c r="X2091" s="314">
        <f t="shared" si="577"/>
        <v>0</v>
      </c>
    </row>
    <row r="2092" spans="2:24" ht="18.75">
      <c r="B2092" s="799">
        <v>4200</v>
      </c>
      <c r="C2092" s="965" t="s">
        <v>259</v>
      </c>
      <c r="D2092" s="966"/>
      <c r="E2092" s="800"/>
      <c r="F2092" s="801">
        <f>SUM(F2093:F2098)</f>
        <v>0</v>
      </c>
      <c r="G2092" s="802">
        <f>SUM(G2093:G2098)</f>
        <v>0</v>
      </c>
      <c r="H2092" s="802">
        <f>SUM(H2093:H2098)</f>
        <v>0</v>
      </c>
      <c r="I2092" s="802">
        <f>SUM(I2093:I2098)</f>
        <v>0</v>
      </c>
      <c r="J2092" s="244" t="str">
        <f t="shared" si="576"/>
        <v/>
      </c>
      <c r="K2092" s="245"/>
      <c r="L2092" s="317">
        <f>SUM(L2093:L2098)</f>
        <v>0</v>
      </c>
      <c r="M2092" s="318">
        <f>SUM(M2093:M2098)</f>
        <v>0</v>
      </c>
      <c r="N2092" s="428">
        <f>SUM(N2093:N2098)</f>
        <v>0</v>
      </c>
      <c r="O2092" s="429">
        <f>SUM(O2093:O2098)</f>
        <v>0</v>
      </c>
      <c r="P2092" s="245"/>
      <c r="Q2092" s="317">
        <f t="shared" ref="Q2092:W2092" si="578">SUM(Q2093:Q2098)</f>
        <v>0</v>
      </c>
      <c r="R2092" s="318">
        <f t="shared" si="578"/>
        <v>0</v>
      </c>
      <c r="S2092" s="318">
        <f t="shared" si="578"/>
        <v>0</v>
      </c>
      <c r="T2092" s="318">
        <f t="shared" si="578"/>
        <v>0</v>
      </c>
      <c r="U2092" s="318">
        <f t="shared" si="578"/>
        <v>0</v>
      </c>
      <c r="V2092" s="318">
        <f t="shared" si="578"/>
        <v>0</v>
      </c>
      <c r="W2092" s="429">
        <f t="shared" si="578"/>
        <v>0</v>
      </c>
      <c r="X2092" s="314">
        <f t="shared" si="577"/>
        <v>0</v>
      </c>
    </row>
    <row r="2093" spans="2:24" ht="18.75">
      <c r="B2093" s="173"/>
      <c r="C2093" s="144">
        <v>4201</v>
      </c>
      <c r="D2093" s="138" t="s">
        <v>260</v>
      </c>
      <c r="E2093" s="817"/>
      <c r="F2093" s="452"/>
      <c r="G2093" s="246"/>
      <c r="H2093" s="246"/>
      <c r="I2093" s="480">
        <f t="shared" ref="I2093:I2098" si="579">F2093+G2093+H2093</f>
        <v>0</v>
      </c>
      <c r="J2093" s="244" t="str">
        <f t="shared" si="576"/>
        <v/>
      </c>
      <c r="K2093" s="245"/>
      <c r="L2093" s="426"/>
      <c r="M2093" s="253"/>
      <c r="N2093" s="316">
        <f t="shared" ref="N2093:N2098" si="580">I2093</f>
        <v>0</v>
      </c>
      <c r="O2093" s="427">
        <f t="shared" ref="O2093:O2098" si="581">L2093+M2093-N2093</f>
        <v>0</v>
      </c>
      <c r="P2093" s="245"/>
      <c r="Q2093" s="426"/>
      <c r="R2093" s="253"/>
      <c r="S2093" s="432">
        <f t="shared" ref="S2093:S2098" si="582">+IF(+(L2093+M2093)&gt;=I2093,+M2093,+(+I2093-L2093))</f>
        <v>0</v>
      </c>
      <c r="T2093" s="316">
        <f t="shared" ref="T2093:T2098" si="583">Q2093+R2093-S2093</f>
        <v>0</v>
      </c>
      <c r="U2093" s="253"/>
      <c r="V2093" s="253"/>
      <c r="W2093" s="254"/>
      <c r="X2093" s="314">
        <f t="shared" si="577"/>
        <v>0</v>
      </c>
    </row>
    <row r="2094" spans="2:24" ht="18.75">
      <c r="B2094" s="173"/>
      <c r="C2094" s="137">
        <v>4202</v>
      </c>
      <c r="D2094" s="139" t="s">
        <v>261</v>
      </c>
      <c r="E2094" s="817"/>
      <c r="F2094" s="452"/>
      <c r="G2094" s="246"/>
      <c r="H2094" s="246"/>
      <c r="I2094" s="480">
        <f t="shared" si="579"/>
        <v>0</v>
      </c>
      <c r="J2094" s="244" t="str">
        <f t="shared" si="576"/>
        <v/>
      </c>
      <c r="K2094" s="245"/>
      <c r="L2094" s="426"/>
      <c r="M2094" s="253"/>
      <c r="N2094" s="316">
        <f t="shared" si="580"/>
        <v>0</v>
      </c>
      <c r="O2094" s="427">
        <f t="shared" si="581"/>
        <v>0</v>
      </c>
      <c r="P2094" s="245"/>
      <c r="Q2094" s="426"/>
      <c r="R2094" s="253"/>
      <c r="S2094" s="432">
        <f t="shared" si="582"/>
        <v>0</v>
      </c>
      <c r="T2094" s="316">
        <f t="shared" si="583"/>
        <v>0</v>
      </c>
      <c r="U2094" s="253"/>
      <c r="V2094" s="253"/>
      <c r="W2094" s="254"/>
      <c r="X2094" s="314">
        <f t="shared" si="577"/>
        <v>0</v>
      </c>
    </row>
    <row r="2095" spans="2:24" ht="18.75">
      <c r="B2095" s="173"/>
      <c r="C2095" s="137">
        <v>4214</v>
      </c>
      <c r="D2095" s="139" t="s">
        <v>262</v>
      </c>
      <c r="E2095" s="817"/>
      <c r="F2095" s="452"/>
      <c r="G2095" s="246"/>
      <c r="H2095" s="246"/>
      <c r="I2095" s="480">
        <f t="shared" si="579"/>
        <v>0</v>
      </c>
      <c r="J2095" s="244" t="str">
        <f t="shared" si="576"/>
        <v/>
      </c>
      <c r="K2095" s="245"/>
      <c r="L2095" s="426"/>
      <c r="M2095" s="253"/>
      <c r="N2095" s="316">
        <f t="shared" si="580"/>
        <v>0</v>
      </c>
      <c r="O2095" s="427">
        <f t="shared" si="581"/>
        <v>0</v>
      </c>
      <c r="P2095" s="245"/>
      <c r="Q2095" s="426"/>
      <c r="R2095" s="253"/>
      <c r="S2095" s="432">
        <f t="shared" si="582"/>
        <v>0</v>
      </c>
      <c r="T2095" s="316">
        <f t="shared" si="583"/>
        <v>0</v>
      </c>
      <c r="U2095" s="253"/>
      <c r="V2095" s="253"/>
      <c r="W2095" s="254"/>
      <c r="X2095" s="314">
        <f t="shared" si="577"/>
        <v>0</v>
      </c>
    </row>
    <row r="2096" spans="2:24" ht="18.75">
      <c r="B2096" s="173"/>
      <c r="C2096" s="137">
        <v>4217</v>
      </c>
      <c r="D2096" s="139" t="s">
        <v>263</v>
      </c>
      <c r="E2096" s="817"/>
      <c r="F2096" s="452"/>
      <c r="G2096" s="246"/>
      <c r="H2096" s="246"/>
      <c r="I2096" s="480">
        <f t="shared" si="579"/>
        <v>0</v>
      </c>
      <c r="J2096" s="244" t="str">
        <f t="shared" si="576"/>
        <v/>
      </c>
      <c r="K2096" s="245"/>
      <c r="L2096" s="426"/>
      <c r="M2096" s="253"/>
      <c r="N2096" s="316">
        <f t="shared" si="580"/>
        <v>0</v>
      </c>
      <c r="O2096" s="427">
        <f t="shared" si="581"/>
        <v>0</v>
      </c>
      <c r="P2096" s="245"/>
      <c r="Q2096" s="426"/>
      <c r="R2096" s="253"/>
      <c r="S2096" s="432">
        <f t="shared" si="582"/>
        <v>0</v>
      </c>
      <c r="T2096" s="316">
        <f t="shared" si="583"/>
        <v>0</v>
      </c>
      <c r="U2096" s="253"/>
      <c r="V2096" s="253"/>
      <c r="W2096" s="254"/>
      <c r="X2096" s="314">
        <f t="shared" si="577"/>
        <v>0</v>
      </c>
    </row>
    <row r="2097" spans="2:24" ht="18.75">
      <c r="B2097" s="173"/>
      <c r="C2097" s="137">
        <v>4218</v>
      </c>
      <c r="D2097" s="145" t="s">
        <v>264</v>
      </c>
      <c r="E2097" s="817"/>
      <c r="F2097" s="452"/>
      <c r="G2097" s="246"/>
      <c r="H2097" s="246"/>
      <c r="I2097" s="480">
        <f t="shared" si="579"/>
        <v>0</v>
      </c>
      <c r="J2097" s="244" t="str">
        <f t="shared" si="576"/>
        <v/>
      </c>
      <c r="K2097" s="245"/>
      <c r="L2097" s="426"/>
      <c r="M2097" s="253"/>
      <c r="N2097" s="316">
        <f t="shared" si="580"/>
        <v>0</v>
      </c>
      <c r="O2097" s="427">
        <f t="shared" si="581"/>
        <v>0</v>
      </c>
      <c r="P2097" s="245"/>
      <c r="Q2097" s="426"/>
      <c r="R2097" s="253"/>
      <c r="S2097" s="432">
        <f t="shared" si="582"/>
        <v>0</v>
      </c>
      <c r="T2097" s="316">
        <f t="shared" si="583"/>
        <v>0</v>
      </c>
      <c r="U2097" s="253"/>
      <c r="V2097" s="253"/>
      <c r="W2097" s="254"/>
      <c r="X2097" s="314">
        <f t="shared" si="577"/>
        <v>0</v>
      </c>
    </row>
    <row r="2098" spans="2:24" ht="18.75">
      <c r="B2098" s="173"/>
      <c r="C2098" s="137">
        <v>4219</v>
      </c>
      <c r="D2098" s="156" t="s">
        <v>265</v>
      </c>
      <c r="E2098" s="817"/>
      <c r="F2098" s="452"/>
      <c r="G2098" s="246"/>
      <c r="H2098" s="246"/>
      <c r="I2098" s="480">
        <f t="shared" si="579"/>
        <v>0</v>
      </c>
      <c r="J2098" s="244" t="str">
        <f t="shared" si="576"/>
        <v/>
      </c>
      <c r="K2098" s="245"/>
      <c r="L2098" s="426"/>
      <c r="M2098" s="253"/>
      <c r="N2098" s="316">
        <f t="shared" si="580"/>
        <v>0</v>
      </c>
      <c r="O2098" s="427">
        <f t="shared" si="581"/>
        <v>0</v>
      </c>
      <c r="P2098" s="245"/>
      <c r="Q2098" s="426"/>
      <c r="R2098" s="253"/>
      <c r="S2098" s="432">
        <f t="shared" si="582"/>
        <v>0</v>
      </c>
      <c r="T2098" s="316">
        <f t="shared" si="583"/>
        <v>0</v>
      </c>
      <c r="U2098" s="253"/>
      <c r="V2098" s="253"/>
      <c r="W2098" s="254"/>
      <c r="X2098" s="314">
        <f t="shared" si="577"/>
        <v>0</v>
      </c>
    </row>
    <row r="2099" spans="2:24" ht="18.75">
      <c r="B2099" s="799">
        <v>4300</v>
      </c>
      <c r="C2099" s="955" t="s">
        <v>1740</v>
      </c>
      <c r="D2099" s="955"/>
      <c r="E2099" s="800"/>
      <c r="F2099" s="801">
        <f>SUM(F2100:F2102)</f>
        <v>0</v>
      </c>
      <c r="G2099" s="802">
        <f>SUM(G2100:G2102)</f>
        <v>0</v>
      </c>
      <c r="H2099" s="802">
        <f>SUM(H2100:H2102)</f>
        <v>0</v>
      </c>
      <c r="I2099" s="802">
        <f>SUM(I2100:I2102)</f>
        <v>0</v>
      </c>
      <c r="J2099" s="244" t="str">
        <f t="shared" si="576"/>
        <v/>
      </c>
      <c r="K2099" s="245"/>
      <c r="L2099" s="317">
        <f>SUM(L2100:L2102)</f>
        <v>0</v>
      </c>
      <c r="M2099" s="318">
        <f>SUM(M2100:M2102)</f>
        <v>0</v>
      </c>
      <c r="N2099" s="428">
        <f>SUM(N2100:N2102)</f>
        <v>0</v>
      </c>
      <c r="O2099" s="429">
        <f>SUM(O2100:O2102)</f>
        <v>0</v>
      </c>
      <c r="P2099" s="245"/>
      <c r="Q2099" s="317">
        <f t="shared" ref="Q2099:W2099" si="584">SUM(Q2100:Q2102)</f>
        <v>0</v>
      </c>
      <c r="R2099" s="318">
        <f t="shared" si="584"/>
        <v>0</v>
      </c>
      <c r="S2099" s="318">
        <f t="shared" si="584"/>
        <v>0</v>
      </c>
      <c r="T2099" s="318">
        <f t="shared" si="584"/>
        <v>0</v>
      </c>
      <c r="U2099" s="318">
        <f t="shared" si="584"/>
        <v>0</v>
      </c>
      <c r="V2099" s="318">
        <f t="shared" si="584"/>
        <v>0</v>
      </c>
      <c r="W2099" s="429">
        <f t="shared" si="584"/>
        <v>0</v>
      </c>
      <c r="X2099" s="314">
        <f t="shared" si="577"/>
        <v>0</v>
      </c>
    </row>
    <row r="2100" spans="2:24" ht="18.75">
      <c r="B2100" s="173"/>
      <c r="C2100" s="144">
        <v>4301</v>
      </c>
      <c r="D2100" s="163" t="s">
        <v>266</v>
      </c>
      <c r="E2100" s="817"/>
      <c r="F2100" s="452"/>
      <c r="G2100" s="246"/>
      <c r="H2100" s="246"/>
      <c r="I2100" s="480">
        <f t="shared" ref="I2100:I2105" si="585">F2100+G2100+H2100</f>
        <v>0</v>
      </c>
      <c r="J2100" s="244" t="str">
        <f t="shared" si="576"/>
        <v/>
      </c>
      <c r="K2100" s="245"/>
      <c r="L2100" s="426"/>
      <c r="M2100" s="253"/>
      <c r="N2100" s="316">
        <f t="shared" ref="N2100:N2105" si="586">I2100</f>
        <v>0</v>
      </c>
      <c r="O2100" s="427">
        <f t="shared" ref="O2100:O2105" si="587">L2100+M2100-N2100</f>
        <v>0</v>
      </c>
      <c r="P2100" s="245"/>
      <c r="Q2100" s="426"/>
      <c r="R2100" s="253"/>
      <c r="S2100" s="432">
        <f t="shared" ref="S2100:S2105" si="588">+IF(+(L2100+M2100)&gt;=I2100,+M2100,+(+I2100-L2100))</f>
        <v>0</v>
      </c>
      <c r="T2100" s="316">
        <f t="shared" ref="T2100:T2105" si="589">Q2100+R2100-S2100</f>
        <v>0</v>
      </c>
      <c r="U2100" s="253"/>
      <c r="V2100" s="253"/>
      <c r="W2100" s="254"/>
      <c r="X2100" s="314">
        <f t="shared" si="577"/>
        <v>0</v>
      </c>
    </row>
    <row r="2101" spans="2:24" ht="18.75">
      <c r="B2101" s="173"/>
      <c r="C2101" s="137">
        <v>4302</v>
      </c>
      <c r="D2101" s="139" t="s">
        <v>1100</v>
      </c>
      <c r="E2101" s="817"/>
      <c r="F2101" s="452"/>
      <c r="G2101" s="246"/>
      <c r="H2101" s="246"/>
      <c r="I2101" s="480">
        <f t="shared" si="585"/>
        <v>0</v>
      </c>
      <c r="J2101" s="244" t="str">
        <f t="shared" si="576"/>
        <v/>
      </c>
      <c r="K2101" s="245"/>
      <c r="L2101" s="426"/>
      <c r="M2101" s="253"/>
      <c r="N2101" s="316">
        <f t="shared" si="586"/>
        <v>0</v>
      </c>
      <c r="O2101" s="427">
        <f t="shared" si="587"/>
        <v>0</v>
      </c>
      <c r="P2101" s="245"/>
      <c r="Q2101" s="426"/>
      <c r="R2101" s="253"/>
      <c r="S2101" s="432">
        <f t="shared" si="588"/>
        <v>0</v>
      </c>
      <c r="T2101" s="316">
        <f t="shared" si="589"/>
        <v>0</v>
      </c>
      <c r="U2101" s="253"/>
      <c r="V2101" s="253"/>
      <c r="W2101" s="254"/>
      <c r="X2101" s="314">
        <f t="shared" si="577"/>
        <v>0</v>
      </c>
    </row>
    <row r="2102" spans="2:24" ht="18.75">
      <c r="B2102" s="173"/>
      <c r="C2102" s="142">
        <v>4309</v>
      </c>
      <c r="D2102" s="148" t="s">
        <v>268</v>
      </c>
      <c r="E2102" s="817"/>
      <c r="F2102" s="452"/>
      <c r="G2102" s="246"/>
      <c r="H2102" s="246"/>
      <c r="I2102" s="480">
        <f t="shared" si="585"/>
        <v>0</v>
      </c>
      <c r="J2102" s="244" t="str">
        <f t="shared" si="576"/>
        <v/>
      </c>
      <c r="K2102" s="245"/>
      <c r="L2102" s="426"/>
      <c r="M2102" s="253"/>
      <c r="N2102" s="316">
        <f t="shared" si="586"/>
        <v>0</v>
      </c>
      <c r="O2102" s="427">
        <f t="shared" si="587"/>
        <v>0</v>
      </c>
      <c r="P2102" s="245"/>
      <c r="Q2102" s="426"/>
      <c r="R2102" s="253"/>
      <c r="S2102" s="432">
        <f t="shared" si="588"/>
        <v>0</v>
      </c>
      <c r="T2102" s="316">
        <f t="shared" si="589"/>
        <v>0</v>
      </c>
      <c r="U2102" s="253"/>
      <c r="V2102" s="253"/>
      <c r="W2102" s="254"/>
      <c r="X2102" s="314">
        <f t="shared" si="577"/>
        <v>0</v>
      </c>
    </row>
    <row r="2103" spans="2:24" ht="18.75">
      <c r="B2103" s="799">
        <v>4400</v>
      </c>
      <c r="C2103" s="957" t="s">
        <v>1741</v>
      </c>
      <c r="D2103" s="957"/>
      <c r="E2103" s="800"/>
      <c r="F2103" s="803"/>
      <c r="G2103" s="804"/>
      <c r="H2103" s="804"/>
      <c r="I2103" s="805">
        <f t="shared" si="585"/>
        <v>0</v>
      </c>
      <c r="J2103" s="244" t="str">
        <f t="shared" si="576"/>
        <v/>
      </c>
      <c r="K2103" s="245"/>
      <c r="L2103" s="431"/>
      <c r="M2103" s="255"/>
      <c r="N2103" s="318">
        <f t="shared" si="586"/>
        <v>0</v>
      </c>
      <c r="O2103" s="427">
        <f t="shared" si="587"/>
        <v>0</v>
      </c>
      <c r="P2103" s="245"/>
      <c r="Q2103" s="431"/>
      <c r="R2103" s="255"/>
      <c r="S2103" s="432">
        <f t="shared" si="588"/>
        <v>0</v>
      </c>
      <c r="T2103" s="316">
        <f t="shared" si="589"/>
        <v>0</v>
      </c>
      <c r="U2103" s="255"/>
      <c r="V2103" s="255"/>
      <c r="W2103" s="254"/>
      <c r="X2103" s="314">
        <f t="shared" si="577"/>
        <v>0</v>
      </c>
    </row>
    <row r="2104" spans="2:24" ht="18.75">
      <c r="B2104" s="799">
        <v>4500</v>
      </c>
      <c r="C2104" s="979" t="s">
        <v>1742</v>
      </c>
      <c r="D2104" s="979"/>
      <c r="E2104" s="800"/>
      <c r="F2104" s="803"/>
      <c r="G2104" s="804"/>
      <c r="H2104" s="804"/>
      <c r="I2104" s="805">
        <f t="shared" si="585"/>
        <v>0</v>
      </c>
      <c r="J2104" s="244" t="str">
        <f t="shared" si="576"/>
        <v/>
      </c>
      <c r="K2104" s="245"/>
      <c r="L2104" s="431"/>
      <c r="M2104" s="255"/>
      <c r="N2104" s="318">
        <f t="shared" si="586"/>
        <v>0</v>
      </c>
      <c r="O2104" s="427">
        <f t="shared" si="587"/>
        <v>0</v>
      </c>
      <c r="P2104" s="245"/>
      <c r="Q2104" s="431"/>
      <c r="R2104" s="255"/>
      <c r="S2104" s="432">
        <f t="shared" si="588"/>
        <v>0</v>
      </c>
      <c r="T2104" s="316">
        <f t="shared" si="589"/>
        <v>0</v>
      </c>
      <c r="U2104" s="255"/>
      <c r="V2104" s="255"/>
      <c r="W2104" s="254"/>
      <c r="X2104" s="314">
        <f t="shared" si="577"/>
        <v>0</v>
      </c>
    </row>
    <row r="2105" spans="2:24" ht="18.75">
      <c r="B2105" s="799">
        <v>4600</v>
      </c>
      <c r="C2105" s="974" t="s">
        <v>269</v>
      </c>
      <c r="D2105" s="980"/>
      <c r="E2105" s="800"/>
      <c r="F2105" s="803"/>
      <c r="G2105" s="804"/>
      <c r="H2105" s="804"/>
      <c r="I2105" s="805">
        <f t="shared" si="585"/>
        <v>0</v>
      </c>
      <c r="J2105" s="244" t="str">
        <f t="shared" si="576"/>
        <v/>
      </c>
      <c r="K2105" s="245"/>
      <c r="L2105" s="431"/>
      <c r="M2105" s="255"/>
      <c r="N2105" s="318">
        <f t="shared" si="586"/>
        <v>0</v>
      </c>
      <c r="O2105" s="427">
        <f t="shared" si="587"/>
        <v>0</v>
      </c>
      <c r="P2105" s="245"/>
      <c r="Q2105" s="431"/>
      <c r="R2105" s="255"/>
      <c r="S2105" s="432">
        <f t="shared" si="588"/>
        <v>0</v>
      </c>
      <c r="T2105" s="316">
        <f t="shared" si="589"/>
        <v>0</v>
      </c>
      <c r="U2105" s="255"/>
      <c r="V2105" s="255"/>
      <c r="W2105" s="254"/>
      <c r="X2105" s="314">
        <f t="shared" si="577"/>
        <v>0</v>
      </c>
    </row>
    <row r="2106" spans="2:24" ht="18.75">
      <c r="B2106" s="799">
        <v>4900</v>
      </c>
      <c r="C2106" s="965" t="s">
        <v>300</v>
      </c>
      <c r="D2106" s="965"/>
      <c r="E2106" s="800"/>
      <c r="F2106" s="801">
        <f>+F2107+F2108</f>
        <v>0</v>
      </c>
      <c r="G2106" s="802">
        <f>+G2107+G2108</f>
        <v>0</v>
      </c>
      <c r="H2106" s="802">
        <f>+H2107+H2108</f>
        <v>0</v>
      </c>
      <c r="I2106" s="802">
        <f>+I2107+I2108</f>
        <v>0</v>
      </c>
      <c r="J2106" s="244" t="str">
        <f t="shared" si="576"/>
        <v/>
      </c>
      <c r="K2106" s="245"/>
      <c r="L2106" s="777"/>
      <c r="M2106" s="778"/>
      <c r="N2106" s="778"/>
      <c r="O2106" s="825"/>
      <c r="P2106" s="245"/>
      <c r="Q2106" s="777"/>
      <c r="R2106" s="778"/>
      <c r="S2106" s="778"/>
      <c r="T2106" s="778"/>
      <c r="U2106" s="778"/>
      <c r="V2106" s="778"/>
      <c r="W2106" s="825"/>
      <c r="X2106" s="314">
        <f t="shared" si="577"/>
        <v>0</v>
      </c>
    </row>
    <row r="2107" spans="2:24" ht="18.75">
      <c r="B2107" s="173"/>
      <c r="C2107" s="144">
        <v>4901</v>
      </c>
      <c r="D2107" s="174" t="s">
        <v>301</v>
      </c>
      <c r="E2107" s="817"/>
      <c r="F2107" s="452"/>
      <c r="G2107" s="246"/>
      <c r="H2107" s="246"/>
      <c r="I2107" s="480">
        <f>F2107+G2107+H2107</f>
        <v>0</v>
      </c>
      <c r="J2107" s="244" t="str">
        <f t="shared" si="576"/>
        <v/>
      </c>
      <c r="K2107" s="245"/>
      <c r="L2107" s="775"/>
      <c r="M2107" s="779"/>
      <c r="N2107" s="779"/>
      <c r="O2107" s="824"/>
      <c r="P2107" s="245"/>
      <c r="Q2107" s="775"/>
      <c r="R2107" s="779"/>
      <c r="S2107" s="779"/>
      <c r="T2107" s="779"/>
      <c r="U2107" s="779"/>
      <c r="V2107" s="779"/>
      <c r="W2107" s="824"/>
      <c r="X2107" s="314">
        <f t="shared" si="577"/>
        <v>0</v>
      </c>
    </row>
    <row r="2108" spans="2:24" ht="18.75">
      <c r="B2108" s="173"/>
      <c r="C2108" s="142">
        <v>4902</v>
      </c>
      <c r="D2108" s="148" t="s">
        <v>302</v>
      </c>
      <c r="E2108" s="817"/>
      <c r="F2108" s="452"/>
      <c r="G2108" s="246"/>
      <c r="H2108" s="246"/>
      <c r="I2108" s="480">
        <f>F2108+G2108+H2108</f>
        <v>0</v>
      </c>
      <c r="J2108" s="244" t="str">
        <f t="shared" si="576"/>
        <v/>
      </c>
      <c r="K2108" s="245"/>
      <c r="L2108" s="775"/>
      <c r="M2108" s="779"/>
      <c r="N2108" s="779"/>
      <c r="O2108" s="824"/>
      <c r="P2108" s="245"/>
      <c r="Q2108" s="775"/>
      <c r="R2108" s="779"/>
      <c r="S2108" s="779"/>
      <c r="T2108" s="779"/>
      <c r="U2108" s="779"/>
      <c r="V2108" s="779"/>
      <c r="W2108" s="824"/>
      <c r="X2108" s="314">
        <f t="shared" si="577"/>
        <v>0</v>
      </c>
    </row>
    <row r="2109" spans="2:24" ht="18.75">
      <c r="B2109" s="806">
        <v>5100</v>
      </c>
      <c r="C2109" s="962" t="s">
        <v>270</v>
      </c>
      <c r="D2109" s="962"/>
      <c r="E2109" s="807"/>
      <c r="F2109" s="808"/>
      <c r="G2109" s="809"/>
      <c r="H2109" s="809"/>
      <c r="I2109" s="805">
        <f>F2109+G2109+H2109</f>
        <v>0</v>
      </c>
      <c r="J2109" s="244" t="str">
        <f t="shared" si="576"/>
        <v/>
      </c>
      <c r="K2109" s="245"/>
      <c r="L2109" s="433"/>
      <c r="M2109" s="434"/>
      <c r="N2109" s="328">
        <f>I2109</f>
        <v>0</v>
      </c>
      <c r="O2109" s="427">
        <f>L2109+M2109-N2109</f>
        <v>0</v>
      </c>
      <c r="P2109" s="245"/>
      <c r="Q2109" s="433"/>
      <c r="R2109" s="434"/>
      <c r="S2109" s="432">
        <f>+IF(+(L2109+M2109)&gt;=I2109,+M2109,+(+I2109-L2109))</f>
        <v>0</v>
      </c>
      <c r="T2109" s="316">
        <f>Q2109+R2109-S2109</f>
        <v>0</v>
      </c>
      <c r="U2109" s="434"/>
      <c r="V2109" s="434"/>
      <c r="W2109" s="254"/>
      <c r="X2109" s="314">
        <f t="shared" si="577"/>
        <v>0</v>
      </c>
    </row>
    <row r="2110" spans="2:24" ht="18.75">
      <c r="B2110" s="806">
        <v>5200</v>
      </c>
      <c r="C2110" s="977" t="s">
        <v>271</v>
      </c>
      <c r="D2110" s="977"/>
      <c r="E2110" s="807"/>
      <c r="F2110" s="810">
        <f>SUM(F2111:F2117)</f>
        <v>0</v>
      </c>
      <c r="G2110" s="811">
        <f>SUM(G2111:G2117)</f>
        <v>0</v>
      </c>
      <c r="H2110" s="811">
        <f>SUM(H2111:H2117)</f>
        <v>0</v>
      </c>
      <c r="I2110" s="811">
        <f>SUM(I2111:I2117)</f>
        <v>0</v>
      </c>
      <c r="J2110" s="244" t="str">
        <f t="shared" si="576"/>
        <v/>
      </c>
      <c r="K2110" s="245"/>
      <c r="L2110" s="327">
        <f>SUM(L2111:L2117)</f>
        <v>0</v>
      </c>
      <c r="M2110" s="328">
        <f>SUM(M2111:M2117)</f>
        <v>0</v>
      </c>
      <c r="N2110" s="435">
        <f>SUM(N2111:N2117)</f>
        <v>0</v>
      </c>
      <c r="O2110" s="436">
        <f>SUM(O2111:O2117)</f>
        <v>0</v>
      </c>
      <c r="P2110" s="245"/>
      <c r="Q2110" s="327">
        <f t="shared" ref="Q2110:W2110" si="590">SUM(Q2111:Q2117)</f>
        <v>0</v>
      </c>
      <c r="R2110" s="328">
        <f t="shared" si="590"/>
        <v>0</v>
      </c>
      <c r="S2110" s="328">
        <f t="shared" si="590"/>
        <v>0</v>
      </c>
      <c r="T2110" s="328">
        <f t="shared" si="590"/>
        <v>0</v>
      </c>
      <c r="U2110" s="328">
        <f t="shared" si="590"/>
        <v>0</v>
      </c>
      <c r="V2110" s="328">
        <f t="shared" si="590"/>
        <v>0</v>
      </c>
      <c r="W2110" s="436">
        <f t="shared" si="590"/>
        <v>0</v>
      </c>
      <c r="X2110" s="314">
        <f t="shared" si="577"/>
        <v>0</v>
      </c>
    </row>
    <row r="2111" spans="2:24" ht="18.75">
      <c r="B2111" s="175"/>
      <c r="C2111" s="176">
        <v>5201</v>
      </c>
      <c r="D2111" s="177" t="s">
        <v>272</v>
      </c>
      <c r="E2111" s="818"/>
      <c r="F2111" s="477"/>
      <c r="G2111" s="437"/>
      <c r="H2111" s="437"/>
      <c r="I2111" s="480">
        <f t="shared" ref="I2111:I2117" si="591">F2111+G2111+H2111</f>
        <v>0</v>
      </c>
      <c r="J2111" s="244" t="str">
        <f t="shared" si="576"/>
        <v/>
      </c>
      <c r="K2111" s="245"/>
      <c r="L2111" s="438"/>
      <c r="M2111" s="439"/>
      <c r="N2111" s="331">
        <f t="shared" ref="N2111:N2117" si="592">I2111</f>
        <v>0</v>
      </c>
      <c r="O2111" s="427">
        <f t="shared" ref="O2111:O2117" si="593">L2111+M2111-N2111</f>
        <v>0</v>
      </c>
      <c r="P2111" s="245"/>
      <c r="Q2111" s="438"/>
      <c r="R2111" s="439"/>
      <c r="S2111" s="432">
        <f t="shared" ref="S2111:S2117" si="594">+IF(+(L2111+M2111)&gt;=I2111,+M2111,+(+I2111-L2111))</f>
        <v>0</v>
      </c>
      <c r="T2111" s="316">
        <f t="shared" ref="T2111:T2117" si="595">Q2111+R2111-S2111</f>
        <v>0</v>
      </c>
      <c r="U2111" s="439"/>
      <c r="V2111" s="439"/>
      <c r="W2111" s="254"/>
      <c r="X2111" s="314">
        <f t="shared" si="577"/>
        <v>0</v>
      </c>
    </row>
    <row r="2112" spans="2:24" ht="18.75">
      <c r="B2112" s="175"/>
      <c r="C2112" s="178">
        <v>5202</v>
      </c>
      <c r="D2112" s="179" t="s">
        <v>273</v>
      </c>
      <c r="E2112" s="818"/>
      <c r="F2112" s="477"/>
      <c r="G2112" s="437"/>
      <c r="H2112" s="437"/>
      <c r="I2112" s="480">
        <f t="shared" si="591"/>
        <v>0</v>
      </c>
      <c r="J2112" s="244" t="str">
        <f t="shared" si="576"/>
        <v/>
      </c>
      <c r="K2112" s="245"/>
      <c r="L2112" s="438"/>
      <c r="M2112" s="439"/>
      <c r="N2112" s="331">
        <f t="shared" si="592"/>
        <v>0</v>
      </c>
      <c r="O2112" s="427">
        <f t="shared" si="593"/>
        <v>0</v>
      </c>
      <c r="P2112" s="245"/>
      <c r="Q2112" s="438"/>
      <c r="R2112" s="439"/>
      <c r="S2112" s="432">
        <f t="shared" si="594"/>
        <v>0</v>
      </c>
      <c r="T2112" s="316">
        <f t="shared" si="595"/>
        <v>0</v>
      </c>
      <c r="U2112" s="439"/>
      <c r="V2112" s="439"/>
      <c r="W2112" s="254"/>
      <c r="X2112" s="314">
        <f t="shared" si="577"/>
        <v>0</v>
      </c>
    </row>
    <row r="2113" spans="2:24" ht="18.75">
      <c r="B2113" s="175"/>
      <c r="C2113" s="178">
        <v>5203</v>
      </c>
      <c r="D2113" s="179" t="s">
        <v>956</v>
      </c>
      <c r="E2113" s="818"/>
      <c r="F2113" s="477"/>
      <c r="G2113" s="437"/>
      <c r="H2113" s="437"/>
      <c r="I2113" s="480">
        <f t="shared" si="591"/>
        <v>0</v>
      </c>
      <c r="J2113" s="244" t="str">
        <f t="shared" si="576"/>
        <v/>
      </c>
      <c r="K2113" s="245"/>
      <c r="L2113" s="438"/>
      <c r="M2113" s="439"/>
      <c r="N2113" s="331">
        <f t="shared" si="592"/>
        <v>0</v>
      </c>
      <c r="O2113" s="427">
        <f t="shared" si="593"/>
        <v>0</v>
      </c>
      <c r="P2113" s="245"/>
      <c r="Q2113" s="438"/>
      <c r="R2113" s="439"/>
      <c r="S2113" s="432">
        <f t="shared" si="594"/>
        <v>0</v>
      </c>
      <c r="T2113" s="316">
        <f t="shared" si="595"/>
        <v>0</v>
      </c>
      <c r="U2113" s="439"/>
      <c r="V2113" s="439"/>
      <c r="W2113" s="254"/>
      <c r="X2113" s="314">
        <f t="shared" si="577"/>
        <v>0</v>
      </c>
    </row>
    <row r="2114" spans="2:24" ht="18.75">
      <c r="B2114" s="175"/>
      <c r="C2114" s="178">
        <v>5204</v>
      </c>
      <c r="D2114" s="179" t="s">
        <v>957</v>
      </c>
      <c r="E2114" s="818"/>
      <c r="F2114" s="477"/>
      <c r="G2114" s="437"/>
      <c r="H2114" s="437"/>
      <c r="I2114" s="480">
        <f t="shared" si="591"/>
        <v>0</v>
      </c>
      <c r="J2114" s="244" t="str">
        <f t="shared" si="576"/>
        <v/>
      </c>
      <c r="K2114" s="245"/>
      <c r="L2114" s="438"/>
      <c r="M2114" s="439"/>
      <c r="N2114" s="331">
        <f t="shared" si="592"/>
        <v>0</v>
      </c>
      <c r="O2114" s="427">
        <f t="shared" si="593"/>
        <v>0</v>
      </c>
      <c r="P2114" s="245"/>
      <c r="Q2114" s="438"/>
      <c r="R2114" s="439"/>
      <c r="S2114" s="432">
        <f t="shared" si="594"/>
        <v>0</v>
      </c>
      <c r="T2114" s="316">
        <f t="shared" si="595"/>
        <v>0</v>
      </c>
      <c r="U2114" s="439"/>
      <c r="V2114" s="439"/>
      <c r="W2114" s="254"/>
      <c r="X2114" s="314">
        <f t="shared" si="577"/>
        <v>0</v>
      </c>
    </row>
    <row r="2115" spans="2:24" ht="18.75">
      <c r="B2115" s="175"/>
      <c r="C2115" s="178">
        <v>5205</v>
      </c>
      <c r="D2115" s="179" t="s">
        <v>958</v>
      </c>
      <c r="E2115" s="818"/>
      <c r="F2115" s="477"/>
      <c r="G2115" s="437"/>
      <c r="H2115" s="437"/>
      <c r="I2115" s="480">
        <f t="shared" si="591"/>
        <v>0</v>
      </c>
      <c r="J2115" s="244" t="str">
        <f t="shared" si="576"/>
        <v/>
      </c>
      <c r="K2115" s="245"/>
      <c r="L2115" s="438"/>
      <c r="M2115" s="439"/>
      <c r="N2115" s="331">
        <f t="shared" si="592"/>
        <v>0</v>
      </c>
      <c r="O2115" s="427">
        <f t="shared" si="593"/>
        <v>0</v>
      </c>
      <c r="P2115" s="245"/>
      <c r="Q2115" s="438"/>
      <c r="R2115" s="439"/>
      <c r="S2115" s="432">
        <f t="shared" si="594"/>
        <v>0</v>
      </c>
      <c r="T2115" s="316">
        <f t="shared" si="595"/>
        <v>0</v>
      </c>
      <c r="U2115" s="439"/>
      <c r="V2115" s="439"/>
      <c r="W2115" s="254"/>
      <c r="X2115" s="314">
        <f t="shared" si="577"/>
        <v>0</v>
      </c>
    </row>
    <row r="2116" spans="2:24" ht="18.75">
      <c r="B2116" s="175"/>
      <c r="C2116" s="178">
        <v>5206</v>
      </c>
      <c r="D2116" s="179" t="s">
        <v>959</v>
      </c>
      <c r="E2116" s="818"/>
      <c r="F2116" s="477"/>
      <c r="G2116" s="437"/>
      <c r="H2116" s="437"/>
      <c r="I2116" s="480">
        <f t="shared" si="591"/>
        <v>0</v>
      </c>
      <c r="J2116" s="244" t="str">
        <f t="shared" ref="J2116:J2136" si="596">(IF($E2116&lt;&gt;0,$J$2,IF($I2116&lt;&gt;0,$J$2,"")))</f>
        <v/>
      </c>
      <c r="K2116" s="245"/>
      <c r="L2116" s="438"/>
      <c r="M2116" s="439"/>
      <c r="N2116" s="331">
        <f t="shared" si="592"/>
        <v>0</v>
      </c>
      <c r="O2116" s="427">
        <f t="shared" si="593"/>
        <v>0</v>
      </c>
      <c r="P2116" s="245"/>
      <c r="Q2116" s="438"/>
      <c r="R2116" s="439"/>
      <c r="S2116" s="432">
        <f t="shared" si="594"/>
        <v>0</v>
      </c>
      <c r="T2116" s="316">
        <f t="shared" si="595"/>
        <v>0</v>
      </c>
      <c r="U2116" s="439"/>
      <c r="V2116" s="439"/>
      <c r="W2116" s="254"/>
      <c r="X2116" s="314">
        <f t="shared" ref="X2116:X2147" si="597">T2116-U2116-V2116-W2116</f>
        <v>0</v>
      </c>
    </row>
    <row r="2117" spans="2:24" ht="18.75">
      <c r="B2117" s="175"/>
      <c r="C2117" s="180">
        <v>5219</v>
      </c>
      <c r="D2117" s="181" t="s">
        <v>960</v>
      </c>
      <c r="E2117" s="818"/>
      <c r="F2117" s="477"/>
      <c r="G2117" s="437"/>
      <c r="H2117" s="437"/>
      <c r="I2117" s="480">
        <f t="shared" si="591"/>
        <v>0</v>
      </c>
      <c r="J2117" s="244" t="str">
        <f t="shared" si="596"/>
        <v/>
      </c>
      <c r="K2117" s="245"/>
      <c r="L2117" s="438"/>
      <c r="M2117" s="439"/>
      <c r="N2117" s="331">
        <f t="shared" si="592"/>
        <v>0</v>
      </c>
      <c r="O2117" s="427">
        <f t="shared" si="593"/>
        <v>0</v>
      </c>
      <c r="P2117" s="245"/>
      <c r="Q2117" s="438"/>
      <c r="R2117" s="439"/>
      <c r="S2117" s="432">
        <f t="shared" si="594"/>
        <v>0</v>
      </c>
      <c r="T2117" s="316">
        <f t="shared" si="595"/>
        <v>0</v>
      </c>
      <c r="U2117" s="439"/>
      <c r="V2117" s="439"/>
      <c r="W2117" s="254"/>
      <c r="X2117" s="314">
        <f t="shared" si="597"/>
        <v>0</v>
      </c>
    </row>
    <row r="2118" spans="2:24" ht="18.75">
      <c r="B2118" s="806">
        <v>5300</v>
      </c>
      <c r="C2118" s="981" t="s">
        <v>961</v>
      </c>
      <c r="D2118" s="981"/>
      <c r="E2118" s="807"/>
      <c r="F2118" s="810">
        <f>SUM(F2119:F2120)</f>
        <v>0</v>
      </c>
      <c r="G2118" s="811">
        <f>SUM(G2119:G2120)</f>
        <v>0</v>
      </c>
      <c r="H2118" s="811">
        <f>SUM(H2119:H2120)</f>
        <v>0</v>
      </c>
      <c r="I2118" s="811">
        <f>SUM(I2119:I2120)</f>
        <v>0</v>
      </c>
      <c r="J2118" s="244" t="str">
        <f t="shared" si="596"/>
        <v/>
      </c>
      <c r="K2118" s="245"/>
      <c r="L2118" s="327">
        <f>SUM(L2119:L2120)</f>
        <v>0</v>
      </c>
      <c r="M2118" s="328">
        <f>SUM(M2119:M2120)</f>
        <v>0</v>
      </c>
      <c r="N2118" s="435">
        <f>SUM(N2119:N2120)</f>
        <v>0</v>
      </c>
      <c r="O2118" s="436">
        <f>SUM(O2119:O2120)</f>
        <v>0</v>
      </c>
      <c r="P2118" s="245"/>
      <c r="Q2118" s="327">
        <f t="shared" ref="Q2118:W2118" si="598">SUM(Q2119:Q2120)</f>
        <v>0</v>
      </c>
      <c r="R2118" s="328">
        <f t="shared" si="598"/>
        <v>0</v>
      </c>
      <c r="S2118" s="328">
        <f t="shared" si="598"/>
        <v>0</v>
      </c>
      <c r="T2118" s="328">
        <f t="shared" si="598"/>
        <v>0</v>
      </c>
      <c r="U2118" s="328">
        <f t="shared" si="598"/>
        <v>0</v>
      </c>
      <c r="V2118" s="328">
        <f t="shared" si="598"/>
        <v>0</v>
      </c>
      <c r="W2118" s="436">
        <f t="shared" si="598"/>
        <v>0</v>
      </c>
      <c r="X2118" s="314">
        <f t="shared" si="597"/>
        <v>0</v>
      </c>
    </row>
    <row r="2119" spans="2:24" ht="18.75">
      <c r="B2119" s="175"/>
      <c r="C2119" s="176">
        <v>5301</v>
      </c>
      <c r="D2119" s="177" t="s">
        <v>1480</v>
      </c>
      <c r="E2119" s="818"/>
      <c r="F2119" s="477"/>
      <c r="G2119" s="437"/>
      <c r="H2119" s="437"/>
      <c r="I2119" s="480">
        <f>F2119+G2119+H2119</f>
        <v>0</v>
      </c>
      <c r="J2119" s="244" t="str">
        <f t="shared" si="596"/>
        <v/>
      </c>
      <c r="K2119" s="245"/>
      <c r="L2119" s="438"/>
      <c r="M2119" s="439"/>
      <c r="N2119" s="331">
        <f>I2119</f>
        <v>0</v>
      </c>
      <c r="O2119" s="427">
        <f>L2119+M2119-N2119</f>
        <v>0</v>
      </c>
      <c r="P2119" s="245"/>
      <c r="Q2119" s="438"/>
      <c r="R2119" s="439"/>
      <c r="S2119" s="432">
        <f>+IF(+(L2119+M2119)&gt;=I2119,+M2119,+(+I2119-L2119))</f>
        <v>0</v>
      </c>
      <c r="T2119" s="316">
        <f>Q2119+R2119-S2119</f>
        <v>0</v>
      </c>
      <c r="U2119" s="439"/>
      <c r="V2119" s="439"/>
      <c r="W2119" s="254"/>
      <c r="X2119" s="314">
        <f t="shared" si="597"/>
        <v>0</v>
      </c>
    </row>
    <row r="2120" spans="2:24" ht="18.75">
      <c r="B2120" s="175"/>
      <c r="C2120" s="180">
        <v>5309</v>
      </c>
      <c r="D2120" s="181" t="s">
        <v>962</v>
      </c>
      <c r="E2120" s="818"/>
      <c r="F2120" s="477"/>
      <c r="G2120" s="437"/>
      <c r="H2120" s="437"/>
      <c r="I2120" s="480">
        <f>F2120+G2120+H2120</f>
        <v>0</v>
      </c>
      <c r="J2120" s="244" t="str">
        <f t="shared" si="596"/>
        <v/>
      </c>
      <c r="K2120" s="245"/>
      <c r="L2120" s="438"/>
      <c r="M2120" s="439"/>
      <c r="N2120" s="331">
        <f>I2120</f>
        <v>0</v>
      </c>
      <c r="O2120" s="427">
        <f>L2120+M2120-N2120</f>
        <v>0</v>
      </c>
      <c r="P2120" s="245"/>
      <c r="Q2120" s="438"/>
      <c r="R2120" s="439"/>
      <c r="S2120" s="432">
        <f>+IF(+(L2120+M2120)&gt;=I2120,+M2120,+(+I2120-L2120))</f>
        <v>0</v>
      </c>
      <c r="T2120" s="316">
        <f>Q2120+R2120-S2120</f>
        <v>0</v>
      </c>
      <c r="U2120" s="439"/>
      <c r="V2120" s="439"/>
      <c r="W2120" s="254"/>
      <c r="X2120" s="314">
        <f t="shared" si="597"/>
        <v>0</v>
      </c>
    </row>
    <row r="2121" spans="2:24" ht="18.75">
      <c r="B2121" s="806">
        <v>5400</v>
      </c>
      <c r="C2121" s="962" t="s">
        <v>1049</v>
      </c>
      <c r="D2121" s="962"/>
      <c r="E2121" s="807"/>
      <c r="F2121" s="808"/>
      <c r="G2121" s="809"/>
      <c r="H2121" s="809"/>
      <c r="I2121" s="805">
        <f>F2121+G2121+H2121</f>
        <v>0</v>
      </c>
      <c r="J2121" s="244" t="str">
        <f t="shared" si="596"/>
        <v/>
      </c>
      <c r="K2121" s="245"/>
      <c r="L2121" s="433"/>
      <c r="M2121" s="434"/>
      <c r="N2121" s="328">
        <f>I2121</f>
        <v>0</v>
      </c>
      <c r="O2121" s="427">
        <f>L2121+M2121-N2121</f>
        <v>0</v>
      </c>
      <c r="P2121" s="245"/>
      <c r="Q2121" s="433"/>
      <c r="R2121" s="434"/>
      <c r="S2121" s="432">
        <f>+IF(+(L2121+M2121)&gt;=I2121,+M2121,+(+I2121-L2121))</f>
        <v>0</v>
      </c>
      <c r="T2121" s="316">
        <f>Q2121+R2121-S2121</f>
        <v>0</v>
      </c>
      <c r="U2121" s="434"/>
      <c r="V2121" s="434"/>
      <c r="W2121" s="254"/>
      <c r="X2121" s="314">
        <f t="shared" si="597"/>
        <v>0</v>
      </c>
    </row>
    <row r="2122" spans="2:24" ht="18.75">
      <c r="B2122" s="799">
        <v>5500</v>
      </c>
      <c r="C2122" s="965" t="s">
        <v>1050</v>
      </c>
      <c r="D2122" s="965"/>
      <c r="E2122" s="800"/>
      <c r="F2122" s="801">
        <f>SUM(F2123:F2126)</f>
        <v>0</v>
      </c>
      <c r="G2122" s="802">
        <f>SUM(G2123:G2126)</f>
        <v>0</v>
      </c>
      <c r="H2122" s="802">
        <f>SUM(H2123:H2126)</f>
        <v>0</v>
      </c>
      <c r="I2122" s="802">
        <f>SUM(I2123:I2126)</f>
        <v>0</v>
      </c>
      <c r="J2122" s="244" t="str">
        <f t="shared" si="596"/>
        <v/>
      </c>
      <c r="K2122" s="245"/>
      <c r="L2122" s="317">
        <f>SUM(L2123:L2126)</f>
        <v>0</v>
      </c>
      <c r="M2122" s="318">
        <f>SUM(M2123:M2126)</f>
        <v>0</v>
      </c>
      <c r="N2122" s="428">
        <f>SUM(N2123:N2126)</f>
        <v>0</v>
      </c>
      <c r="O2122" s="429">
        <f>SUM(O2123:O2126)</f>
        <v>0</v>
      </c>
      <c r="P2122" s="245"/>
      <c r="Q2122" s="317">
        <f t="shared" ref="Q2122:W2122" si="599">SUM(Q2123:Q2126)</f>
        <v>0</v>
      </c>
      <c r="R2122" s="318">
        <f t="shared" si="599"/>
        <v>0</v>
      </c>
      <c r="S2122" s="318">
        <f t="shared" si="599"/>
        <v>0</v>
      </c>
      <c r="T2122" s="318">
        <f t="shared" si="599"/>
        <v>0</v>
      </c>
      <c r="U2122" s="318">
        <f t="shared" si="599"/>
        <v>0</v>
      </c>
      <c r="V2122" s="318">
        <f t="shared" si="599"/>
        <v>0</v>
      </c>
      <c r="W2122" s="429">
        <f t="shared" si="599"/>
        <v>0</v>
      </c>
      <c r="X2122" s="314">
        <f t="shared" si="597"/>
        <v>0</v>
      </c>
    </row>
    <row r="2123" spans="2:24" ht="18.75">
      <c r="B2123" s="173"/>
      <c r="C2123" s="144">
        <v>5501</v>
      </c>
      <c r="D2123" s="163" t="s">
        <v>1051</v>
      </c>
      <c r="E2123" s="817"/>
      <c r="F2123" s="452"/>
      <c r="G2123" s="246"/>
      <c r="H2123" s="246"/>
      <c r="I2123" s="480">
        <f>F2123+G2123+H2123</f>
        <v>0</v>
      </c>
      <c r="J2123" s="244" t="str">
        <f t="shared" si="596"/>
        <v/>
      </c>
      <c r="K2123" s="245"/>
      <c r="L2123" s="426"/>
      <c r="M2123" s="253"/>
      <c r="N2123" s="316">
        <f>I2123</f>
        <v>0</v>
      </c>
      <c r="O2123" s="427">
        <f>L2123+M2123-N2123</f>
        <v>0</v>
      </c>
      <c r="P2123" s="245"/>
      <c r="Q2123" s="426"/>
      <c r="R2123" s="253"/>
      <c r="S2123" s="432">
        <f>+IF(+(L2123+M2123)&gt;=I2123,+M2123,+(+I2123-L2123))</f>
        <v>0</v>
      </c>
      <c r="T2123" s="316">
        <f>Q2123+R2123-S2123</f>
        <v>0</v>
      </c>
      <c r="U2123" s="253"/>
      <c r="V2123" s="253"/>
      <c r="W2123" s="254"/>
      <c r="X2123" s="314">
        <f t="shared" si="597"/>
        <v>0</v>
      </c>
    </row>
    <row r="2124" spans="2:24" ht="18.75">
      <c r="B2124" s="173"/>
      <c r="C2124" s="137">
        <v>5502</v>
      </c>
      <c r="D2124" s="145" t="s">
        <v>1052</v>
      </c>
      <c r="E2124" s="817"/>
      <c r="F2124" s="452"/>
      <c r="G2124" s="246"/>
      <c r="H2124" s="246"/>
      <c r="I2124" s="480">
        <f>F2124+G2124+H2124</f>
        <v>0</v>
      </c>
      <c r="J2124" s="244" t="str">
        <f t="shared" si="596"/>
        <v/>
      </c>
      <c r="K2124" s="245"/>
      <c r="L2124" s="426"/>
      <c r="M2124" s="253"/>
      <c r="N2124" s="316">
        <f>I2124</f>
        <v>0</v>
      </c>
      <c r="O2124" s="427">
        <f>L2124+M2124-N2124</f>
        <v>0</v>
      </c>
      <c r="P2124" s="245"/>
      <c r="Q2124" s="426"/>
      <c r="R2124" s="253"/>
      <c r="S2124" s="432">
        <f>+IF(+(L2124+M2124)&gt;=I2124,+M2124,+(+I2124-L2124))</f>
        <v>0</v>
      </c>
      <c r="T2124" s="316">
        <f>Q2124+R2124-S2124</f>
        <v>0</v>
      </c>
      <c r="U2124" s="253"/>
      <c r="V2124" s="253"/>
      <c r="W2124" s="254"/>
      <c r="X2124" s="314">
        <f t="shared" si="597"/>
        <v>0</v>
      </c>
    </row>
    <row r="2125" spans="2:24" ht="18.75">
      <c r="B2125" s="173"/>
      <c r="C2125" s="137">
        <v>5503</v>
      </c>
      <c r="D2125" s="139" t="s">
        <v>1053</v>
      </c>
      <c r="E2125" s="817"/>
      <c r="F2125" s="452"/>
      <c r="G2125" s="246"/>
      <c r="H2125" s="246"/>
      <c r="I2125" s="480">
        <f>F2125+G2125+H2125</f>
        <v>0</v>
      </c>
      <c r="J2125" s="244" t="str">
        <f t="shared" si="596"/>
        <v/>
      </c>
      <c r="K2125" s="245"/>
      <c r="L2125" s="426"/>
      <c r="M2125" s="253"/>
      <c r="N2125" s="316">
        <f>I2125</f>
        <v>0</v>
      </c>
      <c r="O2125" s="427">
        <f>L2125+M2125-N2125</f>
        <v>0</v>
      </c>
      <c r="P2125" s="245"/>
      <c r="Q2125" s="426"/>
      <c r="R2125" s="253"/>
      <c r="S2125" s="432">
        <f>+IF(+(L2125+M2125)&gt;=I2125,+M2125,+(+I2125-L2125))</f>
        <v>0</v>
      </c>
      <c r="T2125" s="316">
        <f>Q2125+R2125-S2125</f>
        <v>0</v>
      </c>
      <c r="U2125" s="253"/>
      <c r="V2125" s="253"/>
      <c r="W2125" s="254"/>
      <c r="X2125" s="314">
        <f t="shared" si="597"/>
        <v>0</v>
      </c>
    </row>
    <row r="2126" spans="2:24" ht="18.75">
      <c r="B2126" s="173"/>
      <c r="C2126" s="137">
        <v>5504</v>
      </c>
      <c r="D2126" s="145" t="s">
        <v>1054</v>
      </c>
      <c r="E2126" s="817"/>
      <c r="F2126" s="452"/>
      <c r="G2126" s="246"/>
      <c r="H2126" s="246"/>
      <c r="I2126" s="480">
        <f>F2126+G2126+H2126</f>
        <v>0</v>
      </c>
      <c r="J2126" s="244" t="str">
        <f t="shared" si="596"/>
        <v/>
      </c>
      <c r="K2126" s="245"/>
      <c r="L2126" s="426"/>
      <c r="M2126" s="253"/>
      <c r="N2126" s="316">
        <f>I2126</f>
        <v>0</v>
      </c>
      <c r="O2126" s="427">
        <f>L2126+M2126-N2126</f>
        <v>0</v>
      </c>
      <c r="P2126" s="245"/>
      <c r="Q2126" s="426"/>
      <c r="R2126" s="253"/>
      <c r="S2126" s="432">
        <f>+IF(+(L2126+M2126)&gt;=I2126,+M2126,+(+I2126-L2126))</f>
        <v>0</v>
      </c>
      <c r="T2126" s="316">
        <f>Q2126+R2126-S2126</f>
        <v>0</v>
      </c>
      <c r="U2126" s="253"/>
      <c r="V2126" s="253"/>
      <c r="W2126" s="254"/>
      <c r="X2126" s="314">
        <f t="shared" si="597"/>
        <v>0</v>
      </c>
    </row>
    <row r="2127" spans="2:24" ht="18.75">
      <c r="B2127" s="799">
        <v>5700</v>
      </c>
      <c r="C2127" s="963" t="s">
        <v>1055</v>
      </c>
      <c r="D2127" s="964"/>
      <c r="E2127" s="807"/>
      <c r="F2127" s="810">
        <f>SUM(F2128:F2130)</f>
        <v>0</v>
      </c>
      <c r="G2127" s="811">
        <f>SUM(G2128:G2130)</f>
        <v>0</v>
      </c>
      <c r="H2127" s="811">
        <f>SUM(H2128:H2130)</f>
        <v>0</v>
      </c>
      <c r="I2127" s="811">
        <f>SUM(I2128:I2130)</f>
        <v>0</v>
      </c>
      <c r="J2127" s="244" t="str">
        <f t="shared" si="596"/>
        <v/>
      </c>
      <c r="K2127" s="245"/>
      <c r="L2127" s="327">
        <f>SUM(L2128:L2130)</f>
        <v>0</v>
      </c>
      <c r="M2127" s="328">
        <f>SUM(M2128:M2130)</f>
        <v>0</v>
      </c>
      <c r="N2127" s="435">
        <f>SUM(N2128:N2129)</f>
        <v>0</v>
      </c>
      <c r="O2127" s="436">
        <f>SUM(O2128:O2130)</f>
        <v>0</v>
      </c>
      <c r="P2127" s="245"/>
      <c r="Q2127" s="327">
        <f>SUM(Q2128:Q2130)</f>
        <v>0</v>
      </c>
      <c r="R2127" s="328">
        <f>SUM(R2128:R2130)</f>
        <v>0</v>
      </c>
      <c r="S2127" s="328">
        <f>SUM(S2128:S2130)</f>
        <v>0</v>
      </c>
      <c r="T2127" s="328">
        <f>SUM(T2128:T2130)</f>
        <v>0</v>
      </c>
      <c r="U2127" s="328">
        <f>SUM(U2128:U2130)</f>
        <v>0</v>
      </c>
      <c r="V2127" s="328">
        <f>SUM(V2128:V2129)</f>
        <v>0</v>
      </c>
      <c r="W2127" s="436">
        <f>SUM(W2128:W2130)</f>
        <v>0</v>
      </c>
      <c r="X2127" s="314">
        <f t="shared" si="597"/>
        <v>0</v>
      </c>
    </row>
    <row r="2128" spans="2:24" ht="18.75">
      <c r="B2128" s="175"/>
      <c r="C2128" s="176">
        <v>5701</v>
      </c>
      <c r="D2128" s="177" t="s">
        <v>1056</v>
      </c>
      <c r="E2128" s="818"/>
      <c r="F2128" s="477"/>
      <c r="G2128" s="437"/>
      <c r="H2128" s="437"/>
      <c r="I2128" s="480">
        <f>F2128+G2128+H2128</f>
        <v>0</v>
      </c>
      <c r="J2128" s="244" t="str">
        <f t="shared" si="596"/>
        <v/>
      </c>
      <c r="K2128" s="245"/>
      <c r="L2128" s="438"/>
      <c r="M2128" s="439"/>
      <c r="N2128" s="331">
        <f>I2128</f>
        <v>0</v>
      </c>
      <c r="O2128" s="427">
        <f>L2128+M2128-N2128</f>
        <v>0</v>
      </c>
      <c r="P2128" s="245"/>
      <c r="Q2128" s="438"/>
      <c r="R2128" s="439"/>
      <c r="S2128" s="432">
        <f>+IF(+(L2128+M2128)&gt;=I2128,+M2128,+(+I2128-L2128))</f>
        <v>0</v>
      </c>
      <c r="T2128" s="316">
        <f>Q2128+R2128-S2128</f>
        <v>0</v>
      </c>
      <c r="U2128" s="439"/>
      <c r="V2128" s="439"/>
      <c r="W2128" s="254"/>
      <c r="X2128" s="314">
        <f t="shared" si="597"/>
        <v>0</v>
      </c>
    </row>
    <row r="2129" spans="2:24" ht="18.75">
      <c r="B2129" s="175"/>
      <c r="C2129" s="180">
        <v>5702</v>
      </c>
      <c r="D2129" s="181" t="s">
        <v>1057</v>
      </c>
      <c r="E2129" s="818"/>
      <c r="F2129" s="477"/>
      <c r="G2129" s="437"/>
      <c r="H2129" s="437"/>
      <c r="I2129" s="480">
        <f>F2129+G2129+H2129</f>
        <v>0</v>
      </c>
      <c r="J2129" s="244" t="str">
        <f t="shared" si="596"/>
        <v/>
      </c>
      <c r="K2129" s="245"/>
      <c r="L2129" s="438"/>
      <c r="M2129" s="439"/>
      <c r="N2129" s="331">
        <f>I2129</f>
        <v>0</v>
      </c>
      <c r="O2129" s="427">
        <f>L2129+M2129-N2129</f>
        <v>0</v>
      </c>
      <c r="P2129" s="245"/>
      <c r="Q2129" s="438"/>
      <c r="R2129" s="439"/>
      <c r="S2129" s="432">
        <f>+IF(+(L2129+M2129)&gt;=I2129,+M2129,+(+I2129-L2129))</f>
        <v>0</v>
      </c>
      <c r="T2129" s="316">
        <f>Q2129+R2129-S2129</f>
        <v>0</v>
      </c>
      <c r="U2129" s="439"/>
      <c r="V2129" s="439"/>
      <c r="W2129" s="254"/>
      <c r="X2129" s="314">
        <f t="shared" si="597"/>
        <v>0</v>
      </c>
    </row>
    <row r="2130" spans="2:24" ht="18.75">
      <c r="B2130" s="136"/>
      <c r="C2130" s="182">
        <v>4071</v>
      </c>
      <c r="D2130" s="467" t="s">
        <v>1058</v>
      </c>
      <c r="E2130" s="817"/>
      <c r="F2130" s="458"/>
      <c r="G2130" s="275"/>
      <c r="H2130" s="275"/>
      <c r="I2130" s="480">
        <f>F2130+G2130+H2130</f>
        <v>0</v>
      </c>
      <c r="J2130" s="244" t="str">
        <f t="shared" si="596"/>
        <v/>
      </c>
      <c r="K2130" s="245"/>
      <c r="L2130" s="826"/>
      <c r="M2130" s="779"/>
      <c r="N2130" s="779"/>
      <c r="O2130" s="827"/>
      <c r="P2130" s="245"/>
      <c r="Q2130" s="775"/>
      <c r="R2130" s="779"/>
      <c r="S2130" s="779"/>
      <c r="T2130" s="779"/>
      <c r="U2130" s="779"/>
      <c r="V2130" s="779"/>
      <c r="W2130" s="824"/>
      <c r="X2130" s="314">
        <f t="shared" si="597"/>
        <v>0</v>
      </c>
    </row>
    <row r="2131" spans="2:24">
      <c r="B2131" s="173"/>
      <c r="C2131" s="183"/>
      <c r="D2131" s="335"/>
      <c r="E2131" s="819"/>
      <c r="F2131" s="249"/>
      <c r="G2131" s="249"/>
      <c r="H2131" s="249"/>
      <c r="I2131" s="250"/>
      <c r="J2131" s="244" t="str">
        <f t="shared" si="596"/>
        <v/>
      </c>
      <c r="K2131" s="245"/>
      <c r="L2131" s="440"/>
      <c r="M2131" s="441"/>
      <c r="N2131" s="324"/>
      <c r="O2131" s="325"/>
      <c r="P2131" s="245"/>
      <c r="Q2131" s="440"/>
      <c r="R2131" s="441"/>
      <c r="S2131" s="324"/>
      <c r="T2131" s="324"/>
      <c r="U2131" s="441"/>
      <c r="V2131" s="324"/>
      <c r="W2131" s="325"/>
      <c r="X2131" s="325"/>
    </row>
    <row r="2132" spans="2:24" ht="18.75">
      <c r="B2132" s="812">
        <v>98</v>
      </c>
      <c r="C2132" s="976" t="s">
        <v>1059</v>
      </c>
      <c r="D2132" s="955"/>
      <c r="E2132" s="800"/>
      <c r="F2132" s="803"/>
      <c r="G2132" s="804"/>
      <c r="H2132" s="804"/>
      <c r="I2132" s="805">
        <f>F2132+G2132+H2132</f>
        <v>0</v>
      </c>
      <c r="J2132" s="244" t="str">
        <f t="shared" si="596"/>
        <v/>
      </c>
      <c r="K2132" s="245"/>
      <c r="L2132" s="431"/>
      <c r="M2132" s="255"/>
      <c r="N2132" s="318">
        <f>I2132</f>
        <v>0</v>
      </c>
      <c r="O2132" s="427">
        <f>L2132+M2132-N2132</f>
        <v>0</v>
      </c>
      <c r="P2132" s="245"/>
      <c r="Q2132" s="431"/>
      <c r="R2132" s="255"/>
      <c r="S2132" s="432">
        <f>+IF(+(L2132+M2132)&gt;=I2132,+M2132,+(+I2132-L2132))</f>
        <v>0</v>
      </c>
      <c r="T2132" s="316">
        <f>Q2132+R2132-S2132</f>
        <v>0</v>
      </c>
      <c r="U2132" s="255"/>
      <c r="V2132" s="255"/>
      <c r="W2132" s="254"/>
      <c r="X2132" s="314">
        <f>T2132-U2132-V2132-W2132</f>
        <v>0</v>
      </c>
    </row>
    <row r="2133" spans="2:24">
      <c r="B2133" s="184"/>
      <c r="C2133" s="336" t="s">
        <v>1060</v>
      </c>
      <c r="D2133" s="337"/>
      <c r="E2133" s="398"/>
      <c r="F2133" s="398"/>
      <c r="G2133" s="398"/>
      <c r="H2133" s="398"/>
      <c r="I2133" s="338"/>
      <c r="J2133" s="244" t="str">
        <f t="shared" si="596"/>
        <v/>
      </c>
      <c r="K2133" s="245"/>
      <c r="L2133" s="339"/>
      <c r="M2133" s="340"/>
      <c r="N2133" s="340"/>
      <c r="O2133" s="341"/>
      <c r="P2133" s="245"/>
      <c r="Q2133" s="339"/>
      <c r="R2133" s="340"/>
      <c r="S2133" s="340"/>
      <c r="T2133" s="340"/>
      <c r="U2133" s="340"/>
      <c r="V2133" s="340"/>
      <c r="W2133" s="341"/>
      <c r="X2133" s="341"/>
    </row>
    <row r="2134" spans="2:24">
      <c r="B2134" s="184"/>
      <c r="C2134" s="342" t="s">
        <v>1061</v>
      </c>
      <c r="D2134" s="335"/>
      <c r="E2134" s="386"/>
      <c r="F2134" s="386"/>
      <c r="G2134" s="386"/>
      <c r="H2134" s="386"/>
      <c r="I2134" s="308"/>
      <c r="J2134" s="244" t="str">
        <f t="shared" si="596"/>
        <v/>
      </c>
      <c r="K2134" s="245"/>
      <c r="L2134" s="343"/>
      <c r="M2134" s="344"/>
      <c r="N2134" s="344"/>
      <c r="O2134" s="345"/>
      <c r="P2134" s="245"/>
      <c r="Q2134" s="343"/>
      <c r="R2134" s="344"/>
      <c r="S2134" s="344"/>
      <c r="T2134" s="344"/>
      <c r="U2134" s="344"/>
      <c r="V2134" s="344"/>
      <c r="W2134" s="345"/>
      <c r="X2134" s="345"/>
    </row>
    <row r="2135" spans="2:24">
      <c r="B2135" s="185"/>
      <c r="C2135" s="346" t="s">
        <v>1743</v>
      </c>
      <c r="D2135" s="347"/>
      <c r="E2135" s="399"/>
      <c r="F2135" s="399"/>
      <c r="G2135" s="399"/>
      <c r="H2135" s="399"/>
      <c r="I2135" s="310"/>
      <c r="J2135" s="244" t="str">
        <f t="shared" si="596"/>
        <v/>
      </c>
      <c r="K2135" s="245"/>
      <c r="L2135" s="348"/>
      <c r="M2135" s="349"/>
      <c r="N2135" s="349"/>
      <c r="O2135" s="350"/>
      <c r="P2135" s="245"/>
      <c r="Q2135" s="348"/>
      <c r="R2135" s="349"/>
      <c r="S2135" s="349"/>
      <c r="T2135" s="349"/>
      <c r="U2135" s="349"/>
      <c r="V2135" s="349"/>
      <c r="W2135" s="350"/>
      <c r="X2135" s="350"/>
    </row>
    <row r="2136" spans="2:24" ht="18.75">
      <c r="B2136" s="719"/>
      <c r="C2136" s="720" t="s">
        <v>1281</v>
      </c>
      <c r="D2136" s="721" t="s">
        <v>1062</v>
      </c>
      <c r="E2136" s="813"/>
      <c r="F2136" s="813">
        <f>SUM(F2020,F2023,F2029,F2037,F2038,F2056,F2060,F2066,F2069,F2070,F2071,F2072,F2073,F2082,F2089,F2090,F2091,F2092,F2099,F2103,F2104,F2105,F2106,F2109,F2110,F2118,F2121,F2122,F2127)+F2132</f>
        <v>48432</v>
      </c>
      <c r="G2136" s="813">
        <f>SUM(G2020,G2023,G2029,G2037,G2038,G2056,G2060,G2066,G2069,G2070,G2071,G2072,G2073,G2082,G2089,G2090,G2091,G2092,G2099,G2103,G2104,G2105,G2106,G2109,G2110,G2118,G2121,G2122,G2127)+G2132</f>
        <v>176350</v>
      </c>
      <c r="H2136" s="813">
        <f>SUM(H2020,H2023,H2029,H2037,H2038,H2056,H2060,H2066,H2069,H2070,H2071,H2072,H2073,H2082,H2089,H2090,H2091,H2092,H2099,H2103,H2104,H2105,H2106,H2109,H2110,H2118,H2121,H2122,H2127)+H2132</f>
        <v>95000</v>
      </c>
      <c r="I2136" s="813">
        <f>SUM(I2020,I2023,I2029,I2037,I2038,I2056,I2060,I2066,I2069,I2070,I2071,I2072,I2073,I2082,I2089,I2090,I2091,I2092,I2099,I2103,I2104,I2105,I2106,I2109,I2110,I2118,I2121,I2122,I2127)+I2132</f>
        <v>319782</v>
      </c>
      <c r="J2136" s="244">
        <f t="shared" si="596"/>
        <v>1</v>
      </c>
      <c r="K2136" s="442" t="str">
        <f>LEFT(C2017,1)</f>
        <v>3</v>
      </c>
      <c r="L2136" s="277">
        <f>SUM(L2020,L2023,L2029,L2037,L2038,L2056,L2060,L2066,L2069,L2070,L2071,L2072,L2073,L2082,L2089,L2090,L2091,L2092,L2099,L2103,L2104,L2105,L2106,L2109,L2110,L2118,L2121,L2122,L2127)+L2132</f>
        <v>0</v>
      </c>
      <c r="M2136" s="277">
        <f>SUM(M2020,M2023,M2029,M2037,M2038,M2056,M2060,M2066,M2069,M2070,M2071,M2072,M2073,M2082,M2089,M2090,M2091,M2092,M2099,M2103,M2104,M2105,M2106,M2109,M2110,M2118,M2121,M2122,M2127)+M2132</f>
        <v>0</v>
      </c>
      <c r="N2136" s="277">
        <f>SUM(N2020,N2023,N2029,N2037,N2038,N2056,N2060,N2066,N2069,N2070,N2071,N2072,N2073,N2082,N2089,N2090,N2091,N2092,N2099,N2103,N2104,N2105,N2106,N2109,N2110,N2118,N2121,N2122,N2127)+N2132</f>
        <v>319782</v>
      </c>
      <c r="O2136" s="277">
        <f>SUM(O2020,O2023,O2029,O2037,O2038,O2056,O2060,O2066,O2069,O2070,O2071,O2072,O2073,O2082,O2089,O2090,O2091,O2092,O2099,O2103,O2104,O2105,O2106,O2109,O2110,O2118,O2121,O2122,O2127)+O2132</f>
        <v>-319782</v>
      </c>
      <c r="P2136" s="223"/>
      <c r="Q2136" s="277">
        <f t="shared" ref="Q2136:W2136" si="600">SUM(Q2020,Q2023,Q2029,Q2037,Q2038,Q2056,Q2060,Q2066,Q2069,Q2070,Q2071,Q2072,Q2073,Q2082,Q2089,Q2090,Q2091,Q2092,Q2099,Q2103,Q2104,Q2105,Q2106,Q2109,Q2110,Q2118,Q2121,Q2122,Q2127)+Q2132</f>
        <v>0</v>
      </c>
      <c r="R2136" s="277">
        <f t="shared" si="600"/>
        <v>0</v>
      </c>
      <c r="S2136" s="277">
        <f t="shared" si="600"/>
        <v>133132</v>
      </c>
      <c r="T2136" s="277">
        <f t="shared" si="600"/>
        <v>-133132</v>
      </c>
      <c r="U2136" s="277">
        <f t="shared" si="600"/>
        <v>0</v>
      </c>
      <c r="V2136" s="277">
        <f t="shared" si="600"/>
        <v>0</v>
      </c>
      <c r="W2136" s="277">
        <f t="shared" si="600"/>
        <v>0</v>
      </c>
      <c r="X2136" s="314">
        <f>T2136-U2136-V2136-W2136</f>
        <v>-133132</v>
      </c>
    </row>
    <row r="2137" spans="2:24">
      <c r="B2137" s="664" t="s">
        <v>32</v>
      </c>
      <c r="C2137" s="186"/>
      <c r="I2137" s="220"/>
      <c r="J2137" s="222">
        <f>J2136</f>
        <v>1</v>
      </c>
      <c r="P2137"/>
    </row>
    <row r="2138" spans="2:24">
      <c r="B2138" s="395"/>
      <c r="C2138" s="395"/>
      <c r="D2138" s="396"/>
      <c r="E2138" s="395"/>
      <c r="F2138" s="395"/>
      <c r="G2138" s="395"/>
      <c r="H2138" s="395"/>
      <c r="I2138" s="397"/>
      <c r="J2138" s="222">
        <f>J2136</f>
        <v>1</v>
      </c>
      <c r="L2138" s="395"/>
      <c r="M2138" s="395"/>
      <c r="N2138" s="397"/>
      <c r="O2138" s="397"/>
      <c r="P2138" s="397"/>
      <c r="Q2138" s="395"/>
      <c r="R2138" s="395"/>
      <c r="S2138" s="397"/>
      <c r="T2138" s="397"/>
      <c r="U2138" s="395"/>
      <c r="V2138" s="397"/>
      <c r="W2138" s="397"/>
      <c r="X2138" s="397"/>
    </row>
    <row r="2139" spans="2:24" ht="18.75">
      <c r="B2139" s="405"/>
      <c r="C2139" s="405"/>
      <c r="D2139" s="405"/>
      <c r="E2139" s="405"/>
      <c r="F2139" s="405"/>
      <c r="G2139" s="405"/>
      <c r="H2139" s="405"/>
      <c r="I2139" s="488"/>
      <c r="J2139" s="443">
        <f>(IF(E2136&lt;&gt;0,$G$2,IF(I2136&lt;&gt;0,$G$2,"")))</f>
        <v>0</v>
      </c>
    </row>
    <row r="2140" spans="2:24" ht="18.75">
      <c r="B2140" s="405"/>
      <c r="C2140" s="405"/>
      <c r="D2140" s="478"/>
      <c r="E2140" s="405"/>
      <c r="F2140" s="405"/>
      <c r="G2140" s="405"/>
      <c r="H2140" s="405"/>
      <c r="I2140" s="488"/>
      <c r="J2140" s="443" t="str">
        <f>(IF(E2137&lt;&gt;0,$G$2,IF(I2137&lt;&gt;0,$G$2,"")))</f>
        <v/>
      </c>
    </row>
    <row r="2141" spans="2:24">
      <c r="E2141" s="279"/>
      <c r="F2141" s="279"/>
      <c r="G2141" s="279"/>
      <c r="H2141" s="279"/>
      <c r="I2141" s="283"/>
      <c r="J2141" s="222">
        <f>(IF($E2275&lt;&gt;0,$J$2,IF($I2275&lt;&gt;0,$J$2,"")))</f>
        <v>1</v>
      </c>
      <c r="L2141" s="279"/>
      <c r="M2141" s="279"/>
      <c r="N2141" s="283"/>
      <c r="O2141" s="283"/>
      <c r="P2141" s="283"/>
      <c r="Q2141" s="279"/>
      <c r="R2141" s="279"/>
      <c r="S2141" s="283"/>
      <c r="T2141" s="283"/>
      <c r="U2141" s="279"/>
      <c r="V2141" s="283"/>
      <c r="W2141" s="283"/>
    </row>
    <row r="2142" spans="2:24">
      <c r="C2142" s="228"/>
      <c r="D2142" s="229"/>
      <c r="E2142" s="279"/>
      <c r="F2142" s="279"/>
      <c r="G2142" s="279"/>
      <c r="H2142" s="279"/>
      <c r="I2142" s="283"/>
      <c r="J2142" s="222">
        <f>(IF($E2275&lt;&gt;0,$J$2,IF($I2275&lt;&gt;0,$J$2,"")))</f>
        <v>1</v>
      </c>
      <c r="L2142" s="279"/>
      <c r="M2142" s="279"/>
      <c r="N2142" s="283"/>
      <c r="O2142" s="283"/>
      <c r="P2142" s="283"/>
      <c r="Q2142" s="279"/>
      <c r="R2142" s="279"/>
      <c r="S2142" s="283"/>
      <c r="T2142" s="283"/>
      <c r="U2142" s="279"/>
      <c r="V2142" s="283"/>
      <c r="W2142" s="283"/>
    </row>
    <row r="2143" spans="2:24">
      <c r="B2143" s="910" t="str">
        <f>$B$7</f>
        <v>БЮДЖЕТ - НАЧАЛЕН ПЛАН
ПО ПЪЛНА ЕДИННА БЮДЖЕТНА КЛАСИФИКАЦИЯ</v>
      </c>
      <c r="C2143" s="911"/>
      <c r="D2143" s="911"/>
      <c r="E2143" s="279"/>
      <c r="F2143" s="279"/>
      <c r="G2143" s="279"/>
      <c r="H2143" s="279"/>
      <c r="I2143" s="283"/>
      <c r="J2143" s="222">
        <f>(IF($E2275&lt;&gt;0,$J$2,IF($I2275&lt;&gt;0,$J$2,"")))</f>
        <v>1</v>
      </c>
      <c r="L2143" s="279"/>
      <c r="M2143" s="279"/>
      <c r="N2143" s="283"/>
      <c r="O2143" s="283"/>
      <c r="P2143" s="283"/>
      <c r="Q2143" s="279"/>
      <c r="R2143" s="279"/>
      <c r="S2143" s="283"/>
      <c r="T2143" s="283"/>
      <c r="U2143" s="279"/>
      <c r="V2143" s="283"/>
      <c r="W2143" s="283"/>
    </row>
    <row r="2144" spans="2:24">
      <c r="C2144" s="228"/>
      <c r="D2144" s="229"/>
      <c r="E2144" s="280" t="s">
        <v>1711</v>
      </c>
      <c r="F2144" s="280" t="s">
        <v>1568</v>
      </c>
      <c r="G2144" s="279"/>
      <c r="H2144" s="279"/>
      <c r="I2144" s="283"/>
      <c r="J2144" s="222">
        <f>(IF($E2275&lt;&gt;0,$J$2,IF($I2275&lt;&gt;0,$J$2,"")))</f>
        <v>1</v>
      </c>
      <c r="L2144" s="279"/>
      <c r="M2144" s="279"/>
      <c r="N2144" s="283"/>
      <c r="O2144" s="283"/>
      <c r="P2144" s="283"/>
      <c r="Q2144" s="279"/>
      <c r="R2144" s="279"/>
      <c r="S2144" s="283"/>
      <c r="T2144" s="283"/>
      <c r="U2144" s="279"/>
      <c r="V2144" s="283"/>
      <c r="W2144" s="283"/>
    </row>
    <row r="2145" spans="2:24" ht="18.75">
      <c r="B2145" s="912" t="str">
        <f>$B$9</f>
        <v>Несебър</v>
      </c>
      <c r="C2145" s="913"/>
      <c r="D2145" s="914"/>
      <c r="E2145" s="690">
        <f>$E$9</f>
        <v>43101</v>
      </c>
      <c r="F2145" s="691">
        <f>$F$9</f>
        <v>43465</v>
      </c>
      <c r="G2145" s="279"/>
      <c r="H2145" s="279"/>
      <c r="I2145" s="283"/>
      <c r="J2145" s="222">
        <f>(IF($E2275&lt;&gt;0,$J$2,IF($I2275&lt;&gt;0,$J$2,"")))</f>
        <v>1</v>
      </c>
      <c r="L2145" s="279"/>
      <c r="M2145" s="279"/>
      <c r="N2145" s="283"/>
      <c r="O2145" s="283"/>
      <c r="P2145" s="283"/>
      <c r="Q2145" s="279"/>
      <c r="R2145" s="279"/>
      <c r="S2145" s="283"/>
      <c r="T2145" s="283"/>
      <c r="U2145" s="279"/>
      <c r="V2145" s="283"/>
      <c r="W2145" s="283"/>
    </row>
    <row r="2146" spans="2:24">
      <c r="B2146" s="231" t="str">
        <f>$B$10</f>
        <v>(наименование на разпоредителя с бюджет)</v>
      </c>
      <c r="E2146" s="279"/>
      <c r="F2146" s="281">
        <f>$F$10</f>
        <v>0</v>
      </c>
      <c r="G2146" s="279"/>
      <c r="H2146" s="279"/>
      <c r="I2146" s="283"/>
      <c r="J2146" s="222">
        <f>(IF($E2275&lt;&gt;0,$J$2,IF($I2275&lt;&gt;0,$J$2,"")))</f>
        <v>1</v>
      </c>
      <c r="L2146" s="279"/>
      <c r="M2146" s="279"/>
      <c r="N2146" s="283"/>
      <c r="O2146" s="283"/>
      <c r="P2146" s="283"/>
      <c r="Q2146" s="279"/>
      <c r="R2146" s="279"/>
      <c r="S2146" s="283"/>
      <c r="T2146" s="283"/>
      <c r="U2146" s="279"/>
      <c r="V2146" s="283"/>
      <c r="W2146" s="283"/>
    </row>
    <row r="2147" spans="2:24">
      <c r="B2147" s="231"/>
      <c r="E2147" s="282"/>
      <c r="F2147" s="279"/>
      <c r="G2147" s="279"/>
      <c r="H2147" s="279"/>
      <c r="I2147" s="283"/>
      <c r="J2147" s="222">
        <f>(IF($E2275&lt;&gt;0,$J$2,IF($I2275&lt;&gt;0,$J$2,"")))</f>
        <v>1</v>
      </c>
      <c r="L2147" s="279"/>
      <c r="M2147" s="279"/>
      <c r="N2147" s="283"/>
      <c r="O2147" s="283"/>
      <c r="P2147" s="283"/>
      <c r="Q2147" s="279"/>
      <c r="R2147" s="279"/>
      <c r="S2147" s="283"/>
      <c r="T2147" s="283"/>
      <c r="U2147" s="279"/>
      <c r="V2147" s="283"/>
      <c r="W2147" s="283"/>
    </row>
    <row r="2148" spans="2:24" ht="19.5">
      <c r="B2148" s="896" t="str">
        <f>$B$12</f>
        <v>Несебър</v>
      </c>
      <c r="C2148" s="897"/>
      <c r="D2148" s="898"/>
      <c r="E2148" s="230" t="s">
        <v>1712</v>
      </c>
      <c r="F2148" s="692" t="str">
        <f>$F$12</f>
        <v>5206</v>
      </c>
      <c r="G2148" s="279"/>
      <c r="H2148" s="279"/>
      <c r="I2148" s="283"/>
      <c r="J2148" s="222">
        <f>(IF($E2275&lt;&gt;0,$J$2,IF($I2275&lt;&gt;0,$J$2,"")))</f>
        <v>1</v>
      </c>
      <c r="L2148" s="279"/>
      <c r="M2148" s="279"/>
      <c r="N2148" s="283"/>
      <c r="O2148" s="283"/>
      <c r="P2148" s="283"/>
      <c r="Q2148" s="279"/>
      <c r="R2148" s="279"/>
      <c r="S2148" s="283"/>
      <c r="T2148" s="283"/>
      <c r="U2148" s="279"/>
      <c r="V2148" s="283"/>
      <c r="W2148" s="283"/>
    </row>
    <row r="2149" spans="2:24">
      <c r="B2149" s="693" t="str">
        <f>$B$13</f>
        <v>(наименование на първостепенния разпоредител с бюджет)</v>
      </c>
      <c r="E2149" s="282" t="s">
        <v>1713</v>
      </c>
      <c r="F2149" s="279"/>
      <c r="G2149" s="279"/>
      <c r="H2149" s="279"/>
      <c r="I2149" s="283"/>
      <c r="J2149" s="222">
        <f>(IF($E2275&lt;&gt;0,$J$2,IF($I2275&lt;&gt;0,$J$2,"")))</f>
        <v>1</v>
      </c>
      <c r="L2149" s="279"/>
      <c r="M2149" s="279"/>
      <c r="N2149" s="283"/>
      <c r="O2149" s="283"/>
      <c r="P2149" s="283"/>
      <c r="Q2149" s="279"/>
      <c r="R2149" s="279"/>
      <c r="S2149" s="283"/>
      <c r="T2149" s="283"/>
      <c r="U2149" s="279"/>
      <c r="V2149" s="283"/>
      <c r="W2149" s="283"/>
    </row>
    <row r="2150" spans="2:24" ht="18.75">
      <c r="B2150" s="231"/>
      <c r="D2150" s="444"/>
      <c r="E2150" s="278"/>
      <c r="F2150" s="278"/>
      <c r="G2150" s="278"/>
      <c r="H2150" s="278"/>
      <c r="I2150" s="386"/>
      <c r="J2150" s="222">
        <f>(IF($E2275&lt;&gt;0,$J$2,IF($I2275&lt;&gt;0,$J$2,"")))</f>
        <v>1</v>
      </c>
      <c r="L2150" s="279"/>
      <c r="M2150" s="279"/>
      <c r="N2150" s="283"/>
      <c r="O2150" s="283"/>
      <c r="P2150" s="283"/>
      <c r="Q2150" s="279"/>
      <c r="R2150" s="279"/>
      <c r="S2150" s="283"/>
      <c r="T2150" s="283"/>
      <c r="U2150" s="279"/>
      <c r="V2150" s="283"/>
      <c r="W2150" s="283"/>
    </row>
    <row r="2151" spans="2:24">
      <c r="C2151" s="228"/>
      <c r="D2151" s="229"/>
      <c r="E2151" s="279"/>
      <c r="F2151" s="282"/>
      <c r="G2151" s="282"/>
      <c r="H2151" s="282"/>
      <c r="I2151" s="285" t="s">
        <v>1714</v>
      </c>
      <c r="J2151" s="222">
        <f>(IF($E2275&lt;&gt;0,$J$2,IF($I2275&lt;&gt;0,$J$2,"")))</f>
        <v>1</v>
      </c>
      <c r="L2151" s="284" t="s">
        <v>94</v>
      </c>
      <c r="M2151" s="279"/>
      <c r="N2151" s="283"/>
      <c r="O2151" s="285" t="s">
        <v>1714</v>
      </c>
      <c r="P2151" s="283"/>
      <c r="Q2151" s="284" t="s">
        <v>95</v>
      </c>
      <c r="R2151" s="279"/>
      <c r="S2151" s="283"/>
      <c r="T2151" s="285" t="s">
        <v>1714</v>
      </c>
      <c r="U2151" s="279"/>
      <c r="V2151" s="283"/>
      <c r="W2151" s="285" t="s">
        <v>1714</v>
      </c>
    </row>
    <row r="2152" spans="2:24" ht="18.75">
      <c r="B2152" s="787"/>
      <c r="C2152" s="788"/>
      <c r="D2152" s="789" t="s">
        <v>1093</v>
      </c>
      <c r="E2152" s="790"/>
      <c r="F2152" s="968" t="s">
        <v>1504</v>
      </c>
      <c r="G2152" s="969"/>
      <c r="H2152" s="970"/>
      <c r="I2152" s="971"/>
      <c r="J2152" s="222">
        <f>(IF($E2275&lt;&gt;0,$J$2,IF($I2275&lt;&gt;0,$J$2,"")))</f>
        <v>1</v>
      </c>
      <c r="L2152" s="925" t="s">
        <v>1800</v>
      </c>
      <c r="M2152" s="925" t="s">
        <v>1801</v>
      </c>
      <c r="N2152" s="918" t="s">
        <v>1802</v>
      </c>
      <c r="O2152" s="918" t="s">
        <v>96</v>
      </c>
      <c r="P2152" s="223"/>
      <c r="Q2152" s="918" t="s">
        <v>1803</v>
      </c>
      <c r="R2152" s="918" t="s">
        <v>1804</v>
      </c>
      <c r="S2152" s="918" t="s">
        <v>1805</v>
      </c>
      <c r="T2152" s="918" t="s">
        <v>97</v>
      </c>
      <c r="U2152" s="412" t="s">
        <v>98</v>
      </c>
      <c r="V2152" s="413"/>
      <c r="W2152" s="414"/>
      <c r="X2152" s="292"/>
    </row>
    <row r="2153" spans="2:24" ht="31.5">
      <c r="B2153" s="791" t="s">
        <v>1626</v>
      </c>
      <c r="C2153" s="792" t="s">
        <v>1715</v>
      </c>
      <c r="D2153" s="793" t="s">
        <v>1094</v>
      </c>
      <c r="E2153" s="794"/>
      <c r="F2153" s="717" t="s">
        <v>1505</v>
      </c>
      <c r="G2153" s="717" t="s">
        <v>1506</v>
      </c>
      <c r="H2153" s="717" t="s">
        <v>1503</v>
      </c>
      <c r="I2153" s="717" t="s">
        <v>1087</v>
      </c>
      <c r="J2153" s="222">
        <f>(IF($E2275&lt;&gt;0,$J$2,IF($I2275&lt;&gt;0,$J$2,"")))</f>
        <v>1</v>
      </c>
      <c r="L2153" s="961"/>
      <c r="M2153" s="967"/>
      <c r="N2153" s="961"/>
      <c r="O2153" s="967"/>
      <c r="P2153" s="223"/>
      <c r="Q2153" s="958"/>
      <c r="R2153" s="958"/>
      <c r="S2153" s="958"/>
      <c r="T2153" s="958"/>
      <c r="U2153" s="415">
        <v>2018</v>
      </c>
      <c r="V2153" s="415">
        <v>2019</v>
      </c>
      <c r="W2153" s="415" t="s">
        <v>1806</v>
      </c>
      <c r="X2153" s="416" t="s">
        <v>99</v>
      </c>
    </row>
    <row r="2154" spans="2:24" ht="18.75">
      <c r="B2154" s="616"/>
      <c r="C2154" s="400"/>
      <c r="D2154" s="296" t="s">
        <v>1283</v>
      </c>
      <c r="E2154" s="814"/>
      <c r="F2154" s="297"/>
      <c r="G2154" s="297"/>
      <c r="H2154" s="297"/>
      <c r="I2154" s="487"/>
      <c r="J2154" s="222">
        <f>(IF($E2275&lt;&gt;0,$J$2,IF($I2275&lt;&gt;0,$J$2,"")))</f>
        <v>1</v>
      </c>
      <c r="L2154" s="298" t="s">
        <v>100</v>
      </c>
      <c r="M2154" s="298" t="s">
        <v>101</v>
      </c>
      <c r="N2154" s="299" t="s">
        <v>102</v>
      </c>
      <c r="O2154" s="299" t="s">
        <v>103</v>
      </c>
      <c r="P2154" s="223"/>
      <c r="Q2154" s="614" t="s">
        <v>104</v>
      </c>
      <c r="R2154" s="614" t="s">
        <v>105</v>
      </c>
      <c r="S2154" s="614" t="s">
        <v>106</v>
      </c>
      <c r="T2154" s="614" t="s">
        <v>107</v>
      </c>
      <c r="U2154" s="614" t="s">
        <v>1064</v>
      </c>
      <c r="V2154" s="614" t="s">
        <v>1065</v>
      </c>
      <c r="W2154" s="614" t="s">
        <v>1066</v>
      </c>
      <c r="X2154" s="417" t="s">
        <v>1067</v>
      </c>
    </row>
    <row r="2155" spans="2:24" ht="131.25">
      <c r="B2155" s="237"/>
      <c r="C2155" s="621" t="e">
        <f>VLOOKUP(D2155,OP_LIST2,2,FALSE)</f>
        <v>#N/A</v>
      </c>
      <c r="D2155" s="622" t="s">
        <v>976</v>
      </c>
      <c r="E2155" s="815"/>
      <c r="F2155" s="369"/>
      <c r="G2155" s="369"/>
      <c r="H2155" s="369"/>
      <c r="I2155" s="304"/>
      <c r="J2155" s="222">
        <f>(IF($E2275&lt;&gt;0,$J$2,IF($I2275&lt;&gt;0,$J$2,"")))</f>
        <v>1</v>
      </c>
      <c r="L2155" s="418" t="s">
        <v>1068</v>
      </c>
      <c r="M2155" s="418" t="s">
        <v>1068</v>
      </c>
      <c r="N2155" s="418" t="s">
        <v>1069</v>
      </c>
      <c r="O2155" s="418" t="s">
        <v>1070</v>
      </c>
      <c r="P2155" s="223"/>
      <c r="Q2155" s="418" t="s">
        <v>1068</v>
      </c>
      <c r="R2155" s="418" t="s">
        <v>1068</v>
      </c>
      <c r="S2155" s="418" t="s">
        <v>1095</v>
      </c>
      <c r="T2155" s="418" t="s">
        <v>1072</v>
      </c>
      <c r="U2155" s="418" t="s">
        <v>1068</v>
      </c>
      <c r="V2155" s="418" t="s">
        <v>1068</v>
      </c>
      <c r="W2155" s="418" t="s">
        <v>1068</v>
      </c>
      <c r="X2155" s="307" t="s">
        <v>1073</v>
      </c>
    </row>
    <row r="2156" spans="2:24" ht="18.75">
      <c r="B2156" s="620"/>
      <c r="C2156" s="623">
        <f>VLOOKUP(D2157,EBK_DEIN2,2,FALSE)</f>
        <v>3389</v>
      </c>
      <c r="D2156" s="615" t="s">
        <v>1483</v>
      </c>
      <c r="E2156" s="816"/>
      <c r="F2156" s="369"/>
      <c r="G2156" s="369"/>
      <c r="H2156" s="369"/>
      <c r="I2156" s="304"/>
      <c r="J2156" s="222">
        <f>(IF($E2275&lt;&gt;0,$J$2,IF($I2275&lt;&gt;0,$J$2,"")))</f>
        <v>1</v>
      </c>
      <c r="L2156" s="419"/>
      <c r="M2156" s="419"/>
      <c r="N2156" s="345"/>
      <c r="O2156" s="420"/>
      <c r="P2156" s="223"/>
      <c r="Q2156" s="419"/>
      <c r="R2156" s="419"/>
      <c r="S2156" s="345"/>
      <c r="T2156" s="420"/>
      <c r="U2156" s="419"/>
      <c r="V2156" s="345"/>
      <c r="W2156" s="420"/>
      <c r="X2156" s="421"/>
    </row>
    <row r="2157" spans="2:24" ht="18.75">
      <c r="B2157" s="422"/>
      <c r="C2157" s="239"/>
      <c r="D2157" s="527" t="s">
        <v>756</v>
      </c>
      <c r="E2157" s="816"/>
      <c r="F2157" s="369"/>
      <c r="G2157" s="369"/>
      <c r="H2157" s="369"/>
      <c r="I2157" s="304"/>
      <c r="J2157" s="222">
        <f>(IF($E2275&lt;&gt;0,$J$2,IF($I2275&lt;&gt;0,$J$2,"")))</f>
        <v>1</v>
      </c>
      <c r="L2157" s="419"/>
      <c r="M2157" s="419"/>
      <c r="N2157" s="345"/>
      <c r="O2157" s="423">
        <f>SUMIF(O2160:O2161,"&lt;0")+SUMIF(O2163:O2167,"&lt;0")+SUMIF(O2169:O2176,"&lt;0")+SUMIF(O2178:O2194,"&lt;0")+SUMIF(O2200:O2204,"&lt;0")+SUMIF(O2206:O2211,"&lt;0")+SUMIF(O2214:O2220,"&lt;0")+SUMIF(O2228:O2229,"&lt;0")+SUMIF(O2232:O2237,"&lt;0")+SUMIF(O2239:O2244,"&lt;0")+SUMIF(O2248,"&lt;0")+SUMIF(O2250:O2256,"&lt;0")+SUMIF(O2258:O2260,"&lt;0")+SUMIF(O2262:O2265,"&lt;0")+SUMIF(O2267:O2268,"&lt;0")+SUMIF(O2271,"&lt;0")</f>
        <v>-200000</v>
      </c>
      <c r="P2157" s="223"/>
      <c r="Q2157" s="419"/>
      <c r="R2157" s="419"/>
      <c r="S2157" s="345"/>
      <c r="T2157" s="423">
        <f>SUMIF(T2160:T2161,"&lt;0")+SUMIF(T2163:T2167,"&lt;0")+SUMIF(T2169:T2176,"&lt;0")+SUMIF(T2178:T2194,"&lt;0")+SUMIF(T2200:T2204,"&lt;0")+SUMIF(T2206:T2211,"&lt;0")+SUMIF(T2214:T2220,"&lt;0")+SUMIF(T2228:T2229,"&lt;0")+SUMIF(T2232:T2237,"&lt;0")+SUMIF(T2239:T2244,"&lt;0")+SUMIF(T2248,"&lt;0")+SUMIF(T2250:T2256,"&lt;0")+SUMIF(T2258:T2260,"&lt;0")+SUMIF(T2262:T2265,"&lt;0")+SUMIF(T2267:T2268,"&lt;0")+SUMIF(T2271,"&lt;0")</f>
        <v>-200000</v>
      </c>
      <c r="U2157" s="419"/>
      <c r="V2157" s="345"/>
      <c r="W2157" s="420"/>
      <c r="X2157" s="309"/>
    </row>
    <row r="2158" spans="2:24" ht="18.75">
      <c r="B2158" s="355"/>
      <c r="C2158" s="239"/>
      <c r="D2158" s="293" t="s">
        <v>1096</v>
      </c>
      <c r="E2158" s="816"/>
      <c r="F2158" s="369"/>
      <c r="G2158" s="369"/>
      <c r="H2158" s="369"/>
      <c r="I2158" s="304"/>
      <c r="J2158" s="222">
        <f>(IF($E2275&lt;&gt;0,$J$2,IF($I2275&lt;&gt;0,$J$2,"")))</f>
        <v>1</v>
      </c>
      <c r="L2158" s="419"/>
      <c r="M2158" s="419"/>
      <c r="N2158" s="345"/>
      <c r="O2158" s="420"/>
      <c r="P2158" s="223"/>
      <c r="Q2158" s="419"/>
      <c r="R2158" s="419"/>
      <c r="S2158" s="345"/>
      <c r="T2158" s="420"/>
      <c r="U2158" s="419"/>
      <c r="V2158" s="345"/>
      <c r="W2158" s="420"/>
      <c r="X2158" s="311"/>
    </row>
    <row r="2159" spans="2:24" ht="18.75">
      <c r="B2159" s="795">
        <v>100</v>
      </c>
      <c r="C2159" s="972" t="s">
        <v>1284</v>
      </c>
      <c r="D2159" s="973"/>
      <c r="E2159" s="796"/>
      <c r="F2159" s="797">
        <f>SUM(F2160:F2161)</f>
        <v>0</v>
      </c>
      <c r="G2159" s="798">
        <f>SUM(G2160:G2161)</f>
        <v>0</v>
      </c>
      <c r="H2159" s="798">
        <f>SUM(H2160:H2161)</f>
        <v>0</v>
      </c>
      <c r="I2159" s="798">
        <f>SUM(I2160:I2161)</f>
        <v>0</v>
      </c>
      <c r="J2159" s="244" t="str">
        <f t="shared" ref="J2159:J2190" si="601">(IF($E2159&lt;&gt;0,$J$2,IF($I2159&lt;&gt;0,$J$2,"")))</f>
        <v/>
      </c>
      <c r="K2159" s="245"/>
      <c r="L2159" s="312">
        <f>SUM(L2160:L2161)</f>
        <v>0</v>
      </c>
      <c r="M2159" s="313">
        <f>SUM(M2160:M2161)</f>
        <v>0</v>
      </c>
      <c r="N2159" s="424">
        <f>SUM(N2160:N2161)</f>
        <v>0</v>
      </c>
      <c r="O2159" s="425">
        <f>SUM(O2160:O2161)</f>
        <v>0</v>
      </c>
      <c r="P2159" s="245"/>
      <c r="Q2159" s="820"/>
      <c r="R2159" s="821"/>
      <c r="S2159" s="822"/>
      <c r="T2159" s="821"/>
      <c r="U2159" s="821"/>
      <c r="V2159" s="821"/>
      <c r="W2159" s="823"/>
      <c r="X2159" s="314">
        <f t="shared" ref="X2159:X2190" si="602">T2159-U2159-V2159-W2159</f>
        <v>0</v>
      </c>
    </row>
    <row r="2160" spans="2:24" ht="18.75">
      <c r="B2160" s="140"/>
      <c r="C2160" s="144">
        <v>101</v>
      </c>
      <c r="D2160" s="138" t="s">
        <v>1285</v>
      </c>
      <c r="E2160" s="817"/>
      <c r="F2160" s="452"/>
      <c r="G2160" s="246"/>
      <c r="H2160" s="246"/>
      <c r="I2160" s="480">
        <f>F2160+G2160+H2160</f>
        <v>0</v>
      </c>
      <c r="J2160" s="244" t="str">
        <f t="shared" si="601"/>
        <v/>
      </c>
      <c r="K2160" s="245"/>
      <c r="L2160" s="426"/>
      <c r="M2160" s="253"/>
      <c r="N2160" s="316">
        <f>I2160</f>
        <v>0</v>
      </c>
      <c r="O2160" s="427">
        <f>L2160+M2160-N2160</f>
        <v>0</v>
      </c>
      <c r="P2160" s="245"/>
      <c r="Q2160" s="775"/>
      <c r="R2160" s="779"/>
      <c r="S2160" s="779"/>
      <c r="T2160" s="779"/>
      <c r="U2160" s="779"/>
      <c r="V2160" s="779"/>
      <c r="W2160" s="824"/>
      <c r="X2160" s="314">
        <f t="shared" si="602"/>
        <v>0</v>
      </c>
    </row>
    <row r="2161" spans="2:24" ht="18.75">
      <c r="B2161" s="140"/>
      <c r="C2161" s="137">
        <v>102</v>
      </c>
      <c r="D2161" s="139" t="s">
        <v>1286</v>
      </c>
      <c r="E2161" s="817"/>
      <c r="F2161" s="452"/>
      <c r="G2161" s="246"/>
      <c r="H2161" s="246"/>
      <c r="I2161" s="480">
        <f>F2161+G2161+H2161</f>
        <v>0</v>
      </c>
      <c r="J2161" s="244" t="str">
        <f t="shared" si="601"/>
        <v/>
      </c>
      <c r="K2161" s="245"/>
      <c r="L2161" s="426"/>
      <c r="M2161" s="253"/>
      <c r="N2161" s="316">
        <f>I2161</f>
        <v>0</v>
      </c>
      <c r="O2161" s="427">
        <f>L2161+M2161-N2161</f>
        <v>0</v>
      </c>
      <c r="P2161" s="245"/>
      <c r="Q2161" s="775"/>
      <c r="R2161" s="779"/>
      <c r="S2161" s="779"/>
      <c r="T2161" s="779"/>
      <c r="U2161" s="779"/>
      <c r="V2161" s="779"/>
      <c r="W2161" s="824"/>
      <c r="X2161" s="314">
        <f t="shared" si="602"/>
        <v>0</v>
      </c>
    </row>
    <row r="2162" spans="2:24" ht="18.75">
      <c r="B2162" s="799">
        <v>200</v>
      </c>
      <c r="C2162" s="959" t="s">
        <v>1287</v>
      </c>
      <c r="D2162" s="959"/>
      <c r="E2162" s="800"/>
      <c r="F2162" s="801">
        <f>SUM(F2163:F2167)</f>
        <v>0</v>
      </c>
      <c r="G2162" s="802">
        <f>SUM(G2163:G2167)</f>
        <v>0</v>
      </c>
      <c r="H2162" s="802">
        <f>SUM(H2163:H2167)</f>
        <v>0</v>
      </c>
      <c r="I2162" s="802">
        <f>SUM(I2163:I2167)</f>
        <v>0</v>
      </c>
      <c r="J2162" s="244" t="str">
        <f t="shared" si="601"/>
        <v/>
      </c>
      <c r="K2162" s="245"/>
      <c r="L2162" s="317">
        <f>SUM(L2163:L2167)</f>
        <v>0</v>
      </c>
      <c r="M2162" s="318">
        <f>SUM(M2163:M2167)</f>
        <v>0</v>
      </c>
      <c r="N2162" s="428">
        <f>SUM(N2163:N2167)</f>
        <v>0</v>
      </c>
      <c r="O2162" s="429">
        <f>SUM(O2163:O2167)</f>
        <v>0</v>
      </c>
      <c r="P2162" s="245"/>
      <c r="Q2162" s="777"/>
      <c r="R2162" s="778"/>
      <c r="S2162" s="778"/>
      <c r="T2162" s="778"/>
      <c r="U2162" s="778"/>
      <c r="V2162" s="778"/>
      <c r="W2162" s="825"/>
      <c r="X2162" s="314">
        <f t="shared" si="602"/>
        <v>0</v>
      </c>
    </row>
    <row r="2163" spans="2:24" ht="18.75">
      <c r="B2163" s="143"/>
      <c r="C2163" s="144">
        <v>201</v>
      </c>
      <c r="D2163" s="138" t="s">
        <v>1288</v>
      </c>
      <c r="E2163" s="817"/>
      <c r="F2163" s="452"/>
      <c r="G2163" s="246"/>
      <c r="H2163" s="246"/>
      <c r="I2163" s="480">
        <f>F2163+G2163+H2163</f>
        <v>0</v>
      </c>
      <c r="J2163" s="244" t="str">
        <f t="shared" si="601"/>
        <v/>
      </c>
      <c r="K2163" s="245"/>
      <c r="L2163" s="426"/>
      <c r="M2163" s="253"/>
      <c r="N2163" s="316">
        <f>I2163</f>
        <v>0</v>
      </c>
      <c r="O2163" s="427">
        <f>L2163+M2163-N2163</f>
        <v>0</v>
      </c>
      <c r="P2163" s="245"/>
      <c r="Q2163" s="775"/>
      <c r="R2163" s="779"/>
      <c r="S2163" s="779"/>
      <c r="T2163" s="779"/>
      <c r="U2163" s="779"/>
      <c r="V2163" s="779"/>
      <c r="W2163" s="824"/>
      <c r="X2163" s="314">
        <f t="shared" si="602"/>
        <v>0</v>
      </c>
    </row>
    <row r="2164" spans="2:24" ht="18.75">
      <c r="B2164" s="136"/>
      <c r="C2164" s="137">
        <v>202</v>
      </c>
      <c r="D2164" s="145" t="s">
        <v>1289</v>
      </c>
      <c r="E2164" s="817"/>
      <c r="F2164" s="452"/>
      <c r="G2164" s="246"/>
      <c r="H2164" s="246"/>
      <c r="I2164" s="480">
        <f>F2164+G2164+H2164</f>
        <v>0</v>
      </c>
      <c r="J2164" s="244" t="str">
        <f t="shared" si="601"/>
        <v/>
      </c>
      <c r="K2164" s="245"/>
      <c r="L2164" s="426"/>
      <c r="M2164" s="253"/>
      <c r="N2164" s="316">
        <f>I2164</f>
        <v>0</v>
      </c>
      <c r="O2164" s="427">
        <f>L2164+M2164-N2164</f>
        <v>0</v>
      </c>
      <c r="P2164" s="245"/>
      <c r="Q2164" s="775"/>
      <c r="R2164" s="779"/>
      <c r="S2164" s="779"/>
      <c r="T2164" s="779"/>
      <c r="U2164" s="779"/>
      <c r="V2164" s="779"/>
      <c r="W2164" s="824"/>
      <c r="X2164" s="314">
        <f t="shared" si="602"/>
        <v>0</v>
      </c>
    </row>
    <row r="2165" spans="2:24" ht="31.5">
      <c r="B2165" s="152"/>
      <c r="C2165" s="137">
        <v>205</v>
      </c>
      <c r="D2165" s="145" t="s">
        <v>933</v>
      </c>
      <c r="E2165" s="817"/>
      <c r="F2165" s="452"/>
      <c r="G2165" s="246"/>
      <c r="H2165" s="246"/>
      <c r="I2165" s="480">
        <f>F2165+G2165+H2165</f>
        <v>0</v>
      </c>
      <c r="J2165" s="244" t="str">
        <f t="shared" si="601"/>
        <v/>
      </c>
      <c r="K2165" s="245"/>
      <c r="L2165" s="426"/>
      <c r="M2165" s="253"/>
      <c r="N2165" s="316">
        <f>I2165</f>
        <v>0</v>
      </c>
      <c r="O2165" s="427">
        <f>L2165+M2165-N2165</f>
        <v>0</v>
      </c>
      <c r="P2165" s="245"/>
      <c r="Q2165" s="775"/>
      <c r="R2165" s="779"/>
      <c r="S2165" s="779"/>
      <c r="T2165" s="779"/>
      <c r="U2165" s="779"/>
      <c r="V2165" s="779"/>
      <c r="W2165" s="824"/>
      <c r="X2165" s="314">
        <f t="shared" si="602"/>
        <v>0</v>
      </c>
    </row>
    <row r="2166" spans="2:24" ht="18.75">
      <c r="B2166" s="152"/>
      <c r="C2166" s="137">
        <v>208</v>
      </c>
      <c r="D2166" s="159" t="s">
        <v>934</v>
      </c>
      <c r="E2166" s="817"/>
      <c r="F2166" s="452"/>
      <c r="G2166" s="246"/>
      <c r="H2166" s="246"/>
      <c r="I2166" s="480">
        <f>F2166+G2166+H2166</f>
        <v>0</v>
      </c>
      <c r="J2166" s="244" t="str">
        <f t="shared" si="601"/>
        <v/>
      </c>
      <c r="K2166" s="245"/>
      <c r="L2166" s="426"/>
      <c r="M2166" s="253"/>
      <c r="N2166" s="316">
        <f>I2166</f>
        <v>0</v>
      </c>
      <c r="O2166" s="427">
        <f>L2166+M2166-N2166</f>
        <v>0</v>
      </c>
      <c r="P2166" s="245"/>
      <c r="Q2166" s="775"/>
      <c r="R2166" s="779"/>
      <c r="S2166" s="779"/>
      <c r="T2166" s="779"/>
      <c r="U2166" s="779"/>
      <c r="V2166" s="779"/>
      <c r="W2166" s="824"/>
      <c r="X2166" s="314">
        <f t="shared" si="602"/>
        <v>0</v>
      </c>
    </row>
    <row r="2167" spans="2:24" ht="18.75">
      <c r="B2167" s="143"/>
      <c r="C2167" s="142">
        <v>209</v>
      </c>
      <c r="D2167" s="148" t="s">
        <v>935</v>
      </c>
      <c r="E2167" s="817"/>
      <c r="F2167" s="452"/>
      <c r="G2167" s="246"/>
      <c r="H2167" s="246"/>
      <c r="I2167" s="480">
        <f>F2167+G2167+H2167</f>
        <v>0</v>
      </c>
      <c r="J2167" s="244" t="str">
        <f t="shared" si="601"/>
        <v/>
      </c>
      <c r="K2167" s="245"/>
      <c r="L2167" s="426"/>
      <c r="M2167" s="253"/>
      <c r="N2167" s="316">
        <f>I2167</f>
        <v>0</v>
      </c>
      <c r="O2167" s="427">
        <f>L2167+M2167-N2167</f>
        <v>0</v>
      </c>
      <c r="P2167" s="245"/>
      <c r="Q2167" s="775"/>
      <c r="R2167" s="779"/>
      <c r="S2167" s="779"/>
      <c r="T2167" s="779"/>
      <c r="U2167" s="779"/>
      <c r="V2167" s="779"/>
      <c r="W2167" s="824"/>
      <c r="X2167" s="314">
        <f t="shared" si="602"/>
        <v>0</v>
      </c>
    </row>
    <row r="2168" spans="2:24" ht="18.75">
      <c r="B2168" s="799">
        <v>500</v>
      </c>
      <c r="C2168" s="960" t="s">
        <v>210</v>
      </c>
      <c r="D2168" s="960"/>
      <c r="E2168" s="800"/>
      <c r="F2168" s="801">
        <f>SUM(F2169:F2175)</f>
        <v>0</v>
      </c>
      <c r="G2168" s="802">
        <f>SUM(G2169:G2175)</f>
        <v>0</v>
      </c>
      <c r="H2168" s="802">
        <f>SUM(H2169:H2175)</f>
        <v>0</v>
      </c>
      <c r="I2168" s="802">
        <f>SUM(I2169:I2175)</f>
        <v>0</v>
      </c>
      <c r="J2168" s="244" t="str">
        <f t="shared" si="601"/>
        <v/>
      </c>
      <c r="K2168" s="245"/>
      <c r="L2168" s="317">
        <f>SUM(L2169:L2175)</f>
        <v>0</v>
      </c>
      <c r="M2168" s="318">
        <f>SUM(M2169:M2175)</f>
        <v>0</v>
      </c>
      <c r="N2168" s="428">
        <f>SUM(N2169:N2175)</f>
        <v>0</v>
      </c>
      <c r="O2168" s="429">
        <f>SUM(O2169:O2175)</f>
        <v>0</v>
      </c>
      <c r="P2168" s="245"/>
      <c r="Q2168" s="777"/>
      <c r="R2168" s="778"/>
      <c r="S2168" s="779"/>
      <c r="T2168" s="778"/>
      <c r="U2168" s="778"/>
      <c r="V2168" s="778"/>
      <c r="W2168" s="825"/>
      <c r="X2168" s="314">
        <f t="shared" si="602"/>
        <v>0</v>
      </c>
    </row>
    <row r="2169" spans="2:24" ht="18.75">
      <c r="B2169" s="143"/>
      <c r="C2169" s="160">
        <v>551</v>
      </c>
      <c r="D2169" s="459" t="s">
        <v>211</v>
      </c>
      <c r="E2169" s="817"/>
      <c r="F2169" s="452"/>
      <c r="G2169" s="246"/>
      <c r="H2169" s="246"/>
      <c r="I2169" s="480">
        <f t="shared" ref="I2169:I2176" si="603">F2169+G2169+H2169</f>
        <v>0</v>
      </c>
      <c r="J2169" s="244" t="str">
        <f t="shared" si="601"/>
        <v/>
      </c>
      <c r="K2169" s="245"/>
      <c r="L2169" s="426"/>
      <c r="M2169" s="253"/>
      <c r="N2169" s="316">
        <f t="shared" ref="N2169:N2176" si="604">I2169</f>
        <v>0</v>
      </c>
      <c r="O2169" s="427">
        <f t="shared" ref="O2169:O2176" si="605">L2169+M2169-N2169</f>
        <v>0</v>
      </c>
      <c r="P2169" s="245"/>
      <c r="Q2169" s="775"/>
      <c r="R2169" s="779"/>
      <c r="S2169" s="779"/>
      <c r="T2169" s="779"/>
      <c r="U2169" s="779"/>
      <c r="V2169" s="779"/>
      <c r="W2169" s="824"/>
      <c r="X2169" s="314">
        <f t="shared" si="602"/>
        <v>0</v>
      </c>
    </row>
    <row r="2170" spans="2:24" ht="18.75">
      <c r="B2170" s="143"/>
      <c r="C2170" s="161">
        <v>552</v>
      </c>
      <c r="D2170" s="460" t="s">
        <v>212</v>
      </c>
      <c r="E2170" s="817"/>
      <c r="F2170" s="452"/>
      <c r="G2170" s="246"/>
      <c r="H2170" s="246"/>
      <c r="I2170" s="480">
        <f t="shared" si="603"/>
        <v>0</v>
      </c>
      <c r="J2170" s="244" t="str">
        <f t="shared" si="601"/>
        <v/>
      </c>
      <c r="K2170" s="245"/>
      <c r="L2170" s="426"/>
      <c r="M2170" s="253"/>
      <c r="N2170" s="316">
        <f t="shared" si="604"/>
        <v>0</v>
      </c>
      <c r="O2170" s="427">
        <f t="shared" si="605"/>
        <v>0</v>
      </c>
      <c r="P2170" s="245"/>
      <c r="Q2170" s="775"/>
      <c r="R2170" s="779"/>
      <c r="S2170" s="779"/>
      <c r="T2170" s="779"/>
      <c r="U2170" s="779"/>
      <c r="V2170" s="779"/>
      <c r="W2170" s="824"/>
      <c r="X2170" s="314">
        <f t="shared" si="602"/>
        <v>0</v>
      </c>
    </row>
    <row r="2171" spans="2:24" ht="18.75">
      <c r="B2171" s="143"/>
      <c r="C2171" s="161">
        <v>558</v>
      </c>
      <c r="D2171" s="460" t="s">
        <v>1731</v>
      </c>
      <c r="E2171" s="817"/>
      <c r="F2171" s="452"/>
      <c r="G2171" s="246"/>
      <c r="H2171" s="246"/>
      <c r="I2171" s="480">
        <f t="shared" si="603"/>
        <v>0</v>
      </c>
      <c r="J2171" s="244" t="str">
        <f t="shared" si="601"/>
        <v/>
      </c>
      <c r="K2171" s="245"/>
      <c r="L2171" s="426"/>
      <c r="M2171" s="253"/>
      <c r="N2171" s="316">
        <f t="shared" si="604"/>
        <v>0</v>
      </c>
      <c r="O2171" s="427">
        <f t="shared" si="605"/>
        <v>0</v>
      </c>
      <c r="P2171" s="245"/>
      <c r="Q2171" s="775"/>
      <c r="R2171" s="779"/>
      <c r="S2171" s="779"/>
      <c r="T2171" s="779"/>
      <c r="U2171" s="779"/>
      <c r="V2171" s="779"/>
      <c r="W2171" s="824"/>
      <c r="X2171" s="314">
        <f t="shared" si="602"/>
        <v>0</v>
      </c>
    </row>
    <row r="2172" spans="2:24" ht="18.75">
      <c r="B2172" s="143"/>
      <c r="C2172" s="161">
        <v>560</v>
      </c>
      <c r="D2172" s="461" t="s">
        <v>213</v>
      </c>
      <c r="E2172" s="817"/>
      <c r="F2172" s="452"/>
      <c r="G2172" s="246"/>
      <c r="H2172" s="246"/>
      <c r="I2172" s="480">
        <f t="shared" si="603"/>
        <v>0</v>
      </c>
      <c r="J2172" s="244" t="str">
        <f t="shared" si="601"/>
        <v/>
      </c>
      <c r="K2172" s="245"/>
      <c r="L2172" s="426"/>
      <c r="M2172" s="253"/>
      <c r="N2172" s="316">
        <f t="shared" si="604"/>
        <v>0</v>
      </c>
      <c r="O2172" s="427">
        <f t="shared" si="605"/>
        <v>0</v>
      </c>
      <c r="P2172" s="245"/>
      <c r="Q2172" s="775"/>
      <c r="R2172" s="779"/>
      <c r="S2172" s="779"/>
      <c r="T2172" s="779"/>
      <c r="U2172" s="779"/>
      <c r="V2172" s="779"/>
      <c r="W2172" s="824"/>
      <c r="X2172" s="314">
        <f t="shared" si="602"/>
        <v>0</v>
      </c>
    </row>
    <row r="2173" spans="2:24" ht="18.75">
      <c r="B2173" s="143"/>
      <c r="C2173" s="161">
        <v>580</v>
      </c>
      <c r="D2173" s="460" t="s">
        <v>214</v>
      </c>
      <c r="E2173" s="817"/>
      <c r="F2173" s="452"/>
      <c r="G2173" s="246"/>
      <c r="H2173" s="246"/>
      <c r="I2173" s="480">
        <f t="shared" si="603"/>
        <v>0</v>
      </c>
      <c r="J2173" s="244" t="str">
        <f t="shared" si="601"/>
        <v/>
      </c>
      <c r="K2173" s="245"/>
      <c r="L2173" s="426"/>
      <c r="M2173" s="253"/>
      <c r="N2173" s="316">
        <f t="shared" si="604"/>
        <v>0</v>
      </c>
      <c r="O2173" s="427">
        <f t="shared" si="605"/>
        <v>0</v>
      </c>
      <c r="P2173" s="245"/>
      <c r="Q2173" s="775"/>
      <c r="R2173" s="779"/>
      <c r="S2173" s="779"/>
      <c r="T2173" s="779"/>
      <c r="U2173" s="779"/>
      <c r="V2173" s="779"/>
      <c r="W2173" s="824"/>
      <c r="X2173" s="314">
        <f t="shared" si="602"/>
        <v>0</v>
      </c>
    </row>
    <row r="2174" spans="2:24" ht="18.75">
      <c r="B2174" s="143"/>
      <c r="C2174" s="161">
        <v>588</v>
      </c>
      <c r="D2174" s="460" t="s">
        <v>1736</v>
      </c>
      <c r="E2174" s="817"/>
      <c r="F2174" s="452"/>
      <c r="G2174" s="246"/>
      <c r="H2174" s="246"/>
      <c r="I2174" s="480">
        <f t="shared" si="603"/>
        <v>0</v>
      </c>
      <c r="J2174" s="244" t="str">
        <f t="shared" si="601"/>
        <v/>
      </c>
      <c r="K2174" s="245"/>
      <c r="L2174" s="426"/>
      <c r="M2174" s="253"/>
      <c r="N2174" s="316">
        <f t="shared" si="604"/>
        <v>0</v>
      </c>
      <c r="O2174" s="427">
        <f t="shared" si="605"/>
        <v>0</v>
      </c>
      <c r="P2174" s="245"/>
      <c r="Q2174" s="775"/>
      <c r="R2174" s="779"/>
      <c r="S2174" s="779"/>
      <c r="T2174" s="779"/>
      <c r="U2174" s="779"/>
      <c r="V2174" s="779"/>
      <c r="W2174" s="824"/>
      <c r="X2174" s="314">
        <f t="shared" si="602"/>
        <v>0</v>
      </c>
    </row>
    <row r="2175" spans="2:24" ht="31.5">
      <c r="B2175" s="143"/>
      <c r="C2175" s="162">
        <v>590</v>
      </c>
      <c r="D2175" s="462" t="s">
        <v>215</v>
      </c>
      <c r="E2175" s="817"/>
      <c r="F2175" s="452"/>
      <c r="G2175" s="246"/>
      <c r="H2175" s="246"/>
      <c r="I2175" s="480">
        <f t="shared" si="603"/>
        <v>0</v>
      </c>
      <c r="J2175" s="244" t="str">
        <f t="shared" si="601"/>
        <v/>
      </c>
      <c r="K2175" s="245"/>
      <c r="L2175" s="426"/>
      <c r="M2175" s="253"/>
      <c r="N2175" s="316">
        <f t="shared" si="604"/>
        <v>0</v>
      </c>
      <c r="O2175" s="427">
        <f t="shared" si="605"/>
        <v>0</v>
      </c>
      <c r="P2175" s="245"/>
      <c r="Q2175" s="775"/>
      <c r="R2175" s="779"/>
      <c r="S2175" s="779"/>
      <c r="T2175" s="779"/>
      <c r="U2175" s="779"/>
      <c r="V2175" s="779"/>
      <c r="W2175" s="824"/>
      <c r="X2175" s="314">
        <f t="shared" si="602"/>
        <v>0</v>
      </c>
    </row>
    <row r="2176" spans="2:24" ht="18.75">
      <c r="B2176" s="799">
        <v>800</v>
      </c>
      <c r="C2176" s="960" t="s">
        <v>1097</v>
      </c>
      <c r="D2176" s="960"/>
      <c r="E2176" s="800"/>
      <c r="F2176" s="803"/>
      <c r="G2176" s="804"/>
      <c r="H2176" s="804"/>
      <c r="I2176" s="805">
        <f t="shared" si="603"/>
        <v>0</v>
      </c>
      <c r="J2176" s="244" t="str">
        <f t="shared" si="601"/>
        <v/>
      </c>
      <c r="K2176" s="245"/>
      <c r="L2176" s="431"/>
      <c r="M2176" s="255"/>
      <c r="N2176" s="316">
        <f t="shared" si="604"/>
        <v>0</v>
      </c>
      <c r="O2176" s="427">
        <f t="shared" si="605"/>
        <v>0</v>
      </c>
      <c r="P2176" s="245"/>
      <c r="Q2176" s="777"/>
      <c r="R2176" s="778"/>
      <c r="S2176" s="779"/>
      <c r="T2176" s="779"/>
      <c r="U2176" s="778"/>
      <c r="V2176" s="779"/>
      <c r="W2176" s="824"/>
      <c r="X2176" s="314">
        <f t="shared" si="602"/>
        <v>0</v>
      </c>
    </row>
    <row r="2177" spans="2:24" ht="18.75">
      <c r="B2177" s="799">
        <v>1000</v>
      </c>
      <c r="C2177" s="956" t="s">
        <v>217</v>
      </c>
      <c r="D2177" s="956"/>
      <c r="E2177" s="800"/>
      <c r="F2177" s="801">
        <f>SUM(F2178:F2194)</f>
        <v>0</v>
      </c>
      <c r="G2177" s="802">
        <f>SUM(G2178:G2194)</f>
        <v>200000</v>
      </c>
      <c r="H2177" s="802">
        <f>SUM(H2178:H2194)</f>
        <v>0</v>
      </c>
      <c r="I2177" s="802">
        <f>SUM(I2178:I2194)</f>
        <v>200000</v>
      </c>
      <c r="J2177" s="244">
        <f t="shared" si="601"/>
        <v>1</v>
      </c>
      <c r="K2177" s="245"/>
      <c r="L2177" s="317">
        <f>SUM(L2178:L2194)</f>
        <v>0</v>
      </c>
      <c r="M2177" s="318">
        <f>SUM(M2178:M2194)</f>
        <v>0</v>
      </c>
      <c r="N2177" s="428">
        <f>SUM(N2178:N2194)</f>
        <v>200000</v>
      </c>
      <c r="O2177" s="429">
        <f>SUM(O2178:O2194)</f>
        <v>-200000</v>
      </c>
      <c r="P2177" s="245"/>
      <c r="Q2177" s="317">
        <f t="shared" ref="Q2177:W2177" si="606">SUM(Q2178:Q2194)</f>
        <v>0</v>
      </c>
      <c r="R2177" s="318">
        <f t="shared" si="606"/>
        <v>0</v>
      </c>
      <c r="S2177" s="318">
        <f t="shared" si="606"/>
        <v>200000</v>
      </c>
      <c r="T2177" s="318">
        <f t="shared" si="606"/>
        <v>-200000</v>
      </c>
      <c r="U2177" s="318">
        <f t="shared" si="606"/>
        <v>0</v>
      </c>
      <c r="V2177" s="318">
        <f t="shared" si="606"/>
        <v>0</v>
      </c>
      <c r="W2177" s="429">
        <f t="shared" si="606"/>
        <v>0</v>
      </c>
      <c r="X2177" s="314">
        <f t="shared" si="602"/>
        <v>-200000</v>
      </c>
    </row>
    <row r="2178" spans="2:24" ht="18.75">
      <c r="B2178" s="136"/>
      <c r="C2178" s="144">
        <v>1011</v>
      </c>
      <c r="D2178" s="163" t="s">
        <v>218</v>
      </c>
      <c r="E2178" s="817"/>
      <c r="F2178" s="452"/>
      <c r="G2178" s="246"/>
      <c r="H2178" s="246"/>
      <c r="I2178" s="480">
        <f t="shared" ref="I2178:I2194" si="607">F2178+G2178+H2178</f>
        <v>0</v>
      </c>
      <c r="J2178" s="244" t="str">
        <f t="shared" si="601"/>
        <v/>
      </c>
      <c r="K2178" s="245"/>
      <c r="L2178" s="426"/>
      <c r="M2178" s="253"/>
      <c r="N2178" s="316">
        <f t="shared" ref="N2178:N2194" si="608">I2178</f>
        <v>0</v>
      </c>
      <c r="O2178" s="427">
        <f t="shared" ref="O2178:O2194" si="609">L2178+M2178-N2178</f>
        <v>0</v>
      </c>
      <c r="P2178" s="245"/>
      <c r="Q2178" s="426"/>
      <c r="R2178" s="253"/>
      <c r="S2178" s="432">
        <f t="shared" ref="S2178:S2185" si="610">+IF(+(L2178+M2178)&gt;=I2178,+M2178,+(+I2178-L2178))</f>
        <v>0</v>
      </c>
      <c r="T2178" s="316">
        <f t="shared" ref="T2178:T2185" si="611">Q2178+R2178-S2178</f>
        <v>0</v>
      </c>
      <c r="U2178" s="253"/>
      <c r="V2178" s="253"/>
      <c r="W2178" s="254"/>
      <c r="X2178" s="314">
        <f t="shared" si="602"/>
        <v>0</v>
      </c>
    </row>
    <row r="2179" spans="2:24" ht="18.75">
      <c r="B2179" s="136"/>
      <c r="C2179" s="137">
        <v>1012</v>
      </c>
      <c r="D2179" s="145" t="s">
        <v>219</v>
      </c>
      <c r="E2179" s="817"/>
      <c r="F2179" s="452"/>
      <c r="G2179" s="246"/>
      <c r="H2179" s="246"/>
      <c r="I2179" s="480">
        <f t="shared" si="607"/>
        <v>0</v>
      </c>
      <c r="J2179" s="244" t="str">
        <f t="shared" si="601"/>
        <v/>
      </c>
      <c r="K2179" s="245"/>
      <c r="L2179" s="426"/>
      <c r="M2179" s="253"/>
      <c r="N2179" s="316">
        <f t="shared" si="608"/>
        <v>0</v>
      </c>
      <c r="O2179" s="427">
        <f t="shared" si="609"/>
        <v>0</v>
      </c>
      <c r="P2179" s="245"/>
      <c r="Q2179" s="426"/>
      <c r="R2179" s="253"/>
      <c r="S2179" s="432">
        <f t="shared" si="610"/>
        <v>0</v>
      </c>
      <c r="T2179" s="316">
        <f t="shared" si="611"/>
        <v>0</v>
      </c>
      <c r="U2179" s="253"/>
      <c r="V2179" s="253"/>
      <c r="W2179" s="254"/>
      <c r="X2179" s="314">
        <f t="shared" si="602"/>
        <v>0</v>
      </c>
    </row>
    <row r="2180" spans="2:24" ht="18.75">
      <c r="B2180" s="136"/>
      <c r="C2180" s="137">
        <v>1013</v>
      </c>
      <c r="D2180" s="145" t="s">
        <v>220</v>
      </c>
      <c r="E2180" s="817"/>
      <c r="F2180" s="452"/>
      <c r="G2180" s="246"/>
      <c r="H2180" s="246"/>
      <c r="I2180" s="480">
        <f t="shared" si="607"/>
        <v>0</v>
      </c>
      <c r="J2180" s="244" t="str">
        <f t="shared" si="601"/>
        <v/>
      </c>
      <c r="K2180" s="245"/>
      <c r="L2180" s="426"/>
      <c r="M2180" s="253"/>
      <c r="N2180" s="316">
        <f t="shared" si="608"/>
        <v>0</v>
      </c>
      <c r="O2180" s="427">
        <f t="shared" si="609"/>
        <v>0</v>
      </c>
      <c r="P2180" s="245"/>
      <c r="Q2180" s="426"/>
      <c r="R2180" s="253"/>
      <c r="S2180" s="432">
        <f t="shared" si="610"/>
        <v>0</v>
      </c>
      <c r="T2180" s="316">
        <f t="shared" si="611"/>
        <v>0</v>
      </c>
      <c r="U2180" s="253"/>
      <c r="V2180" s="253"/>
      <c r="W2180" s="254"/>
      <c r="X2180" s="314">
        <f t="shared" si="602"/>
        <v>0</v>
      </c>
    </row>
    <row r="2181" spans="2:24" ht="18.75">
      <c r="B2181" s="136"/>
      <c r="C2181" s="137">
        <v>1014</v>
      </c>
      <c r="D2181" s="145" t="s">
        <v>221</v>
      </c>
      <c r="E2181" s="817"/>
      <c r="F2181" s="452"/>
      <c r="G2181" s="246"/>
      <c r="H2181" s="246"/>
      <c r="I2181" s="480">
        <f t="shared" si="607"/>
        <v>0</v>
      </c>
      <c r="J2181" s="244" t="str">
        <f t="shared" si="601"/>
        <v/>
      </c>
      <c r="K2181" s="245"/>
      <c r="L2181" s="426"/>
      <c r="M2181" s="253"/>
      <c r="N2181" s="316">
        <f t="shared" si="608"/>
        <v>0</v>
      </c>
      <c r="O2181" s="427">
        <f t="shared" si="609"/>
        <v>0</v>
      </c>
      <c r="P2181" s="245"/>
      <c r="Q2181" s="426"/>
      <c r="R2181" s="253"/>
      <c r="S2181" s="432">
        <f t="shared" si="610"/>
        <v>0</v>
      </c>
      <c r="T2181" s="316">
        <f t="shared" si="611"/>
        <v>0</v>
      </c>
      <c r="U2181" s="253"/>
      <c r="V2181" s="253"/>
      <c r="W2181" s="254"/>
      <c r="X2181" s="314">
        <f t="shared" si="602"/>
        <v>0</v>
      </c>
    </row>
    <row r="2182" spans="2:24" ht="18.75">
      <c r="B2182" s="136"/>
      <c r="C2182" s="137">
        <v>1015</v>
      </c>
      <c r="D2182" s="145" t="s">
        <v>222</v>
      </c>
      <c r="E2182" s="817"/>
      <c r="F2182" s="452"/>
      <c r="G2182" s="246"/>
      <c r="H2182" s="246"/>
      <c r="I2182" s="480">
        <f t="shared" si="607"/>
        <v>0</v>
      </c>
      <c r="J2182" s="244" t="str">
        <f t="shared" si="601"/>
        <v/>
      </c>
      <c r="K2182" s="245"/>
      <c r="L2182" s="426"/>
      <c r="M2182" s="253"/>
      <c r="N2182" s="316">
        <f t="shared" si="608"/>
        <v>0</v>
      </c>
      <c r="O2182" s="427">
        <f t="shared" si="609"/>
        <v>0</v>
      </c>
      <c r="P2182" s="245"/>
      <c r="Q2182" s="426"/>
      <c r="R2182" s="253"/>
      <c r="S2182" s="432">
        <f t="shared" si="610"/>
        <v>0</v>
      </c>
      <c r="T2182" s="316">
        <f t="shared" si="611"/>
        <v>0</v>
      </c>
      <c r="U2182" s="253"/>
      <c r="V2182" s="253"/>
      <c r="W2182" s="254"/>
      <c r="X2182" s="314">
        <f t="shared" si="602"/>
        <v>0</v>
      </c>
    </row>
    <row r="2183" spans="2:24" ht="18.75">
      <c r="B2183" s="136"/>
      <c r="C2183" s="137">
        <v>1016</v>
      </c>
      <c r="D2183" s="145" t="s">
        <v>223</v>
      </c>
      <c r="E2183" s="817"/>
      <c r="F2183" s="452"/>
      <c r="G2183" s="246"/>
      <c r="H2183" s="246"/>
      <c r="I2183" s="480">
        <f t="shared" si="607"/>
        <v>0</v>
      </c>
      <c r="J2183" s="244" t="str">
        <f t="shared" si="601"/>
        <v/>
      </c>
      <c r="K2183" s="245"/>
      <c r="L2183" s="426"/>
      <c r="M2183" s="253"/>
      <c r="N2183" s="316">
        <f t="shared" si="608"/>
        <v>0</v>
      </c>
      <c r="O2183" s="427">
        <f t="shared" si="609"/>
        <v>0</v>
      </c>
      <c r="P2183" s="245"/>
      <c r="Q2183" s="426"/>
      <c r="R2183" s="253"/>
      <c r="S2183" s="432">
        <f t="shared" si="610"/>
        <v>0</v>
      </c>
      <c r="T2183" s="316">
        <f t="shared" si="611"/>
        <v>0</v>
      </c>
      <c r="U2183" s="253"/>
      <c r="V2183" s="253"/>
      <c r="W2183" s="254"/>
      <c r="X2183" s="314">
        <f t="shared" si="602"/>
        <v>0</v>
      </c>
    </row>
    <row r="2184" spans="2:24" ht="18.75">
      <c r="B2184" s="140"/>
      <c r="C2184" s="164">
        <v>1020</v>
      </c>
      <c r="D2184" s="165" t="s">
        <v>224</v>
      </c>
      <c r="E2184" s="817"/>
      <c r="F2184" s="452"/>
      <c r="G2184" s="246"/>
      <c r="H2184" s="246"/>
      <c r="I2184" s="480">
        <f t="shared" si="607"/>
        <v>0</v>
      </c>
      <c r="J2184" s="244" t="str">
        <f t="shared" si="601"/>
        <v/>
      </c>
      <c r="K2184" s="245"/>
      <c r="L2184" s="426"/>
      <c r="M2184" s="253"/>
      <c r="N2184" s="316">
        <f t="shared" si="608"/>
        <v>0</v>
      </c>
      <c r="O2184" s="427">
        <f t="shared" si="609"/>
        <v>0</v>
      </c>
      <c r="P2184" s="245"/>
      <c r="Q2184" s="426"/>
      <c r="R2184" s="253"/>
      <c r="S2184" s="432">
        <f t="shared" si="610"/>
        <v>0</v>
      </c>
      <c r="T2184" s="316">
        <f t="shared" si="611"/>
        <v>0</v>
      </c>
      <c r="U2184" s="253"/>
      <c r="V2184" s="253"/>
      <c r="W2184" s="254"/>
      <c r="X2184" s="314">
        <f t="shared" si="602"/>
        <v>0</v>
      </c>
    </row>
    <row r="2185" spans="2:24" ht="18.75">
      <c r="B2185" s="136"/>
      <c r="C2185" s="137">
        <v>1030</v>
      </c>
      <c r="D2185" s="145" t="s">
        <v>225</v>
      </c>
      <c r="E2185" s="817"/>
      <c r="F2185" s="452"/>
      <c r="G2185" s="246">
        <v>200000</v>
      </c>
      <c r="H2185" s="246"/>
      <c r="I2185" s="480">
        <f t="shared" si="607"/>
        <v>200000</v>
      </c>
      <c r="J2185" s="244">
        <f t="shared" si="601"/>
        <v>1</v>
      </c>
      <c r="K2185" s="245"/>
      <c r="L2185" s="426"/>
      <c r="M2185" s="253"/>
      <c r="N2185" s="316">
        <f t="shared" si="608"/>
        <v>200000</v>
      </c>
      <c r="O2185" s="427">
        <f t="shared" si="609"/>
        <v>-200000</v>
      </c>
      <c r="P2185" s="245"/>
      <c r="Q2185" s="426"/>
      <c r="R2185" s="253"/>
      <c r="S2185" s="432">
        <f t="shared" si="610"/>
        <v>200000</v>
      </c>
      <c r="T2185" s="316">
        <f t="shared" si="611"/>
        <v>-200000</v>
      </c>
      <c r="U2185" s="253"/>
      <c r="V2185" s="253"/>
      <c r="W2185" s="254"/>
      <c r="X2185" s="314">
        <f t="shared" si="602"/>
        <v>-200000</v>
      </c>
    </row>
    <row r="2186" spans="2:24" ht="18.75">
      <c r="B2186" s="136"/>
      <c r="C2186" s="164">
        <v>1051</v>
      </c>
      <c r="D2186" s="167" t="s">
        <v>226</v>
      </c>
      <c r="E2186" s="817"/>
      <c r="F2186" s="452"/>
      <c r="G2186" s="246"/>
      <c r="H2186" s="246"/>
      <c r="I2186" s="480">
        <f t="shared" si="607"/>
        <v>0</v>
      </c>
      <c r="J2186" s="244" t="str">
        <f t="shared" si="601"/>
        <v/>
      </c>
      <c r="K2186" s="245"/>
      <c r="L2186" s="426"/>
      <c r="M2186" s="253"/>
      <c r="N2186" s="316">
        <f t="shared" si="608"/>
        <v>0</v>
      </c>
      <c r="O2186" s="427">
        <f t="shared" si="609"/>
        <v>0</v>
      </c>
      <c r="P2186" s="245"/>
      <c r="Q2186" s="775"/>
      <c r="R2186" s="779"/>
      <c r="S2186" s="779"/>
      <c r="T2186" s="779"/>
      <c r="U2186" s="779"/>
      <c r="V2186" s="779"/>
      <c r="W2186" s="824"/>
      <c r="X2186" s="314">
        <f t="shared" si="602"/>
        <v>0</v>
      </c>
    </row>
    <row r="2187" spans="2:24" ht="18.75">
      <c r="B2187" s="136"/>
      <c r="C2187" s="137">
        <v>1052</v>
      </c>
      <c r="D2187" s="145" t="s">
        <v>227</v>
      </c>
      <c r="E2187" s="817"/>
      <c r="F2187" s="452"/>
      <c r="G2187" s="246"/>
      <c r="H2187" s="246"/>
      <c r="I2187" s="480">
        <f t="shared" si="607"/>
        <v>0</v>
      </c>
      <c r="J2187" s="244" t="str">
        <f t="shared" si="601"/>
        <v/>
      </c>
      <c r="K2187" s="245"/>
      <c r="L2187" s="426"/>
      <c r="M2187" s="253"/>
      <c r="N2187" s="316">
        <f t="shared" si="608"/>
        <v>0</v>
      </c>
      <c r="O2187" s="427">
        <f t="shared" si="609"/>
        <v>0</v>
      </c>
      <c r="P2187" s="245"/>
      <c r="Q2187" s="775"/>
      <c r="R2187" s="779"/>
      <c r="S2187" s="779"/>
      <c r="T2187" s="779"/>
      <c r="U2187" s="779"/>
      <c r="V2187" s="779"/>
      <c r="W2187" s="824"/>
      <c r="X2187" s="314">
        <f t="shared" si="602"/>
        <v>0</v>
      </c>
    </row>
    <row r="2188" spans="2:24" ht="18.75">
      <c r="B2188" s="136"/>
      <c r="C2188" s="168">
        <v>1053</v>
      </c>
      <c r="D2188" s="169" t="s">
        <v>1737</v>
      </c>
      <c r="E2188" s="817"/>
      <c r="F2188" s="452"/>
      <c r="G2188" s="246"/>
      <c r="H2188" s="246"/>
      <c r="I2188" s="480">
        <f t="shared" si="607"/>
        <v>0</v>
      </c>
      <c r="J2188" s="244" t="str">
        <f t="shared" si="601"/>
        <v/>
      </c>
      <c r="K2188" s="245"/>
      <c r="L2188" s="426"/>
      <c r="M2188" s="253"/>
      <c r="N2188" s="316">
        <f t="shared" si="608"/>
        <v>0</v>
      </c>
      <c r="O2188" s="427">
        <f t="shared" si="609"/>
        <v>0</v>
      </c>
      <c r="P2188" s="245"/>
      <c r="Q2188" s="775"/>
      <c r="R2188" s="779"/>
      <c r="S2188" s="779"/>
      <c r="T2188" s="779"/>
      <c r="U2188" s="779"/>
      <c r="V2188" s="779"/>
      <c r="W2188" s="824"/>
      <c r="X2188" s="314">
        <f t="shared" si="602"/>
        <v>0</v>
      </c>
    </row>
    <row r="2189" spans="2:24" ht="18.75">
      <c r="B2189" s="136"/>
      <c r="C2189" s="137">
        <v>1062</v>
      </c>
      <c r="D2189" s="139" t="s">
        <v>228</v>
      </c>
      <c r="E2189" s="817"/>
      <c r="F2189" s="452"/>
      <c r="G2189" s="246"/>
      <c r="H2189" s="246"/>
      <c r="I2189" s="480">
        <f t="shared" si="607"/>
        <v>0</v>
      </c>
      <c r="J2189" s="244" t="str">
        <f t="shared" si="601"/>
        <v/>
      </c>
      <c r="K2189" s="245"/>
      <c r="L2189" s="426"/>
      <c r="M2189" s="253"/>
      <c r="N2189" s="316">
        <f t="shared" si="608"/>
        <v>0</v>
      </c>
      <c r="O2189" s="427">
        <f t="shared" si="609"/>
        <v>0</v>
      </c>
      <c r="P2189" s="245"/>
      <c r="Q2189" s="426"/>
      <c r="R2189" s="253"/>
      <c r="S2189" s="432">
        <f>+IF(+(L2189+M2189)&gt;=I2189,+M2189,+(+I2189-L2189))</f>
        <v>0</v>
      </c>
      <c r="T2189" s="316">
        <f>Q2189+R2189-S2189</f>
        <v>0</v>
      </c>
      <c r="U2189" s="253"/>
      <c r="V2189" s="253"/>
      <c r="W2189" s="254"/>
      <c r="X2189" s="314">
        <f t="shared" si="602"/>
        <v>0</v>
      </c>
    </row>
    <row r="2190" spans="2:24" ht="18.75">
      <c r="B2190" s="136"/>
      <c r="C2190" s="137">
        <v>1063</v>
      </c>
      <c r="D2190" s="139" t="s">
        <v>229</v>
      </c>
      <c r="E2190" s="817"/>
      <c r="F2190" s="452"/>
      <c r="G2190" s="246"/>
      <c r="H2190" s="246"/>
      <c r="I2190" s="480">
        <f t="shared" si="607"/>
        <v>0</v>
      </c>
      <c r="J2190" s="244" t="str">
        <f t="shared" si="601"/>
        <v/>
      </c>
      <c r="K2190" s="245"/>
      <c r="L2190" s="426"/>
      <c r="M2190" s="253"/>
      <c r="N2190" s="316">
        <f t="shared" si="608"/>
        <v>0</v>
      </c>
      <c r="O2190" s="427">
        <f t="shared" si="609"/>
        <v>0</v>
      </c>
      <c r="P2190" s="245"/>
      <c r="Q2190" s="775"/>
      <c r="R2190" s="779"/>
      <c r="S2190" s="779"/>
      <c r="T2190" s="779"/>
      <c r="U2190" s="779"/>
      <c r="V2190" s="779"/>
      <c r="W2190" s="824"/>
      <c r="X2190" s="314">
        <f t="shared" si="602"/>
        <v>0</v>
      </c>
    </row>
    <row r="2191" spans="2:24" ht="18.75">
      <c r="B2191" s="136"/>
      <c r="C2191" s="168">
        <v>1069</v>
      </c>
      <c r="D2191" s="170" t="s">
        <v>230</v>
      </c>
      <c r="E2191" s="817"/>
      <c r="F2191" s="452"/>
      <c r="G2191" s="246"/>
      <c r="H2191" s="246"/>
      <c r="I2191" s="480">
        <f t="shared" si="607"/>
        <v>0</v>
      </c>
      <c r="J2191" s="244" t="str">
        <f t="shared" ref="J2191:J2222" si="612">(IF($E2191&lt;&gt;0,$J$2,IF($I2191&lt;&gt;0,$J$2,"")))</f>
        <v/>
      </c>
      <c r="K2191" s="245"/>
      <c r="L2191" s="426"/>
      <c r="M2191" s="253"/>
      <c r="N2191" s="316">
        <f t="shared" si="608"/>
        <v>0</v>
      </c>
      <c r="O2191" s="427">
        <f t="shared" si="609"/>
        <v>0</v>
      </c>
      <c r="P2191" s="245"/>
      <c r="Q2191" s="426"/>
      <c r="R2191" s="253"/>
      <c r="S2191" s="432">
        <f>+IF(+(L2191+M2191)&gt;=I2191,+M2191,+(+I2191-L2191))</f>
        <v>0</v>
      </c>
      <c r="T2191" s="316">
        <f>Q2191+R2191-S2191</f>
        <v>0</v>
      </c>
      <c r="U2191" s="253"/>
      <c r="V2191" s="253"/>
      <c r="W2191" s="254"/>
      <c r="X2191" s="314">
        <f t="shared" ref="X2191:X2222" si="613">T2191-U2191-V2191-W2191</f>
        <v>0</v>
      </c>
    </row>
    <row r="2192" spans="2:24" ht="31.5">
      <c r="B2192" s="140"/>
      <c r="C2192" s="137">
        <v>1091</v>
      </c>
      <c r="D2192" s="145" t="s">
        <v>231</v>
      </c>
      <c r="E2192" s="817"/>
      <c r="F2192" s="452"/>
      <c r="G2192" s="246"/>
      <c r="H2192" s="246"/>
      <c r="I2192" s="480">
        <f t="shared" si="607"/>
        <v>0</v>
      </c>
      <c r="J2192" s="244" t="str">
        <f t="shared" si="612"/>
        <v/>
      </c>
      <c r="K2192" s="245"/>
      <c r="L2192" s="426"/>
      <c r="M2192" s="253"/>
      <c r="N2192" s="316">
        <f t="shared" si="608"/>
        <v>0</v>
      </c>
      <c r="O2192" s="427">
        <f t="shared" si="609"/>
        <v>0</v>
      </c>
      <c r="P2192" s="245"/>
      <c r="Q2192" s="426"/>
      <c r="R2192" s="253"/>
      <c r="S2192" s="432">
        <f>+IF(+(L2192+M2192)&gt;=I2192,+M2192,+(+I2192-L2192))</f>
        <v>0</v>
      </c>
      <c r="T2192" s="316">
        <f>Q2192+R2192-S2192</f>
        <v>0</v>
      </c>
      <c r="U2192" s="253"/>
      <c r="V2192" s="253"/>
      <c r="W2192" s="254"/>
      <c r="X2192" s="314">
        <f t="shared" si="613"/>
        <v>0</v>
      </c>
    </row>
    <row r="2193" spans="2:24" ht="18.75">
      <c r="B2193" s="136"/>
      <c r="C2193" s="137">
        <v>1092</v>
      </c>
      <c r="D2193" s="145" t="s">
        <v>364</v>
      </c>
      <c r="E2193" s="817"/>
      <c r="F2193" s="452"/>
      <c r="G2193" s="246"/>
      <c r="H2193" s="246"/>
      <c r="I2193" s="480">
        <f t="shared" si="607"/>
        <v>0</v>
      </c>
      <c r="J2193" s="244" t="str">
        <f t="shared" si="612"/>
        <v/>
      </c>
      <c r="K2193" s="245"/>
      <c r="L2193" s="426"/>
      <c r="M2193" s="253"/>
      <c r="N2193" s="316">
        <f t="shared" si="608"/>
        <v>0</v>
      </c>
      <c r="O2193" s="427">
        <f t="shared" si="609"/>
        <v>0</v>
      </c>
      <c r="P2193" s="245"/>
      <c r="Q2193" s="775"/>
      <c r="R2193" s="779"/>
      <c r="S2193" s="779"/>
      <c r="T2193" s="779"/>
      <c r="U2193" s="779"/>
      <c r="V2193" s="779"/>
      <c r="W2193" s="824"/>
      <c r="X2193" s="314">
        <f t="shared" si="613"/>
        <v>0</v>
      </c>
    </row>
    <row r="2194" spans="2:24" ht="18.75">
      <c r="B2194" s="136"/>
      <c r="C2194" s="142">
        <v>1098</v>
      </c>
      <c r="D2194" s="146" t="s">
        <v>232</v>
      </c>
      <c r="E2194" s="817"/>
      <c r="F2194" s="452"/>
      <c r="G2194" s="246"/>
      <c r="H2194" s="246"/>
      <c r="I2194" s="480">
        <f t="shared" si="607"/>
        <v>0</v>
      </c>
      <c r="J2194" s="244" t="str">
        <f t="shared" si="612"/>
        <v/>
      </c>
      <c r="K2194" s="245"/>
      <c r="L2194" s="426"/>
      <c r="M2194" s="253"/>
      <c r="N2194" s="316">
        <f t="shared" si="608"/>
        <v>0</v>
      </c>
      <c r="O2194" s="427">
        <f t="shared" si="609"/>
        <v>0</v>
      </c>
      <c r="P2194" s="245"/>
      <c r="Q2194" s="426"/>
      <c r="R2194" s="253"/>
      <c r="S2194" s="432">
        <f>+IF(+(L2194+M2194)&gt;=I2194,+M2194,+(+I2194-L2194))</f>
        <v>0</v>
      </c>
      <c r="T2194" s="316">
        <f>Q2194+R2194-S2194</f>
        <v>0</v>
      </c>
      <c r="U2194" s="253"/>
      <c r="V2194" s="253"/>
      <c r="W2194" s="254"/>
      <c r="X2194" s="314">
        <f t="shared" si="613"/>
        <v>0</v>
      </c>
    </row>
    <row r="2195" spans="2:24" ht="18.75">
      <c r="B2195" s="799">
        <v>1900</v>
      </c>
      <c r="C2195" s="955" t="s">
        <v>296</v>
      </c>
      <c r="D2195" s="955"/>
      <c r="E2195" s="800"/>
      <c r="F2195" s="801">
        <f>SUM(F2196:F2198)</f>
        <v>0</v>
      </c>
      <c r="G2195" s="802">
        <f>SUM(G2196:G2198)</f>
        <v>0</v>
      </c>
      <c r="H2195" s="802">
        <f>SUM(H2196:H2198)</f>
        <v>0</v>
      </c>
      <c r="I2195" s="802">
        <f>SUM(I2196:I2198)</f>
        <v>0</v>
      </c>
      <c r="J2195" s="244" t="str">
        <f t="shared" si="612"/>
        <v/>
      </c>
      <c r="K2195" s="245"/>
      <c r="L2195" s="317">
        <f>SUM(L2196:L2198)</f>
        <v>0</v>
      </c>
      <c r="M2195" s="318">
        <f>SUM(M2196:M2198)</f>
        <v>0</v>
      </c>
      <c r="N2195" s="428">
        <f>SUM(N2196:N2198)</f>
        <v>0</v>
      </c>
      <c r="O2195" s="429">
        <f>SUM(O2196:O2198)</f>
        <v>0</v>
      </c>
      <c r="P2195" s="245"/>
      <c r="Q2195" s="777"/>
      <c r="R2195" s="778"/>
      <c r="S2195" s="778"/>
      <c r="T2195" s="778"/>
      <c r="U2195" s="778"/>
      <c r="V2195" s="778"/>
      <c r="W2195" s="825"/>
      <c r="X2195" s="314">
        <f t="shared" si="613"/>
        <v>0</v>
      </c>
    </row>
    <row r="2196" spans="2:24" ht="18.75">
      <c r="B2196" s="136"/>
      <c r="C2196" s="144">
        <v>1901</v>
      </c>
      <c r="D2196" s="138" t="s">
        <v>297</v>
      </c>
      <c r="E2196" s="817"/>
      <c r="F2196" s="452"/>
      <c r="G2196" s="246"/>
      <c r="H2196" s="246"/>
      <c r="I2196" s="480">
        <f>F2196+G2196+H2196</f>
        <v>0</v>
      </c>
      <c r="J2196" s="244" t="str">
        <f t="shared" si="612"/>
        <v/>
      </c>
      <c r="K2196" s="245"/>
      <c r="L2196" s="426"/>
      <c r="M2196" s="253"/>
      <c r="N2196" s="316">
        <f>I2196</f>
        <v>0</v>
      </c>
      <c r="O2196" s="427">
        <f>L2196+M2196-N2196</f>
        <v>0</v>
      </c>
      <c r="P2196" s="245"/>
      <c r="Q2196" s="775"/>
      <c r="R2196" s="779"/>
      <c r="S2196" s="779"/>
      <c r="T2196" s="779"/>
      <c r="U2196" s="779"/>
      <c r="V2196" s="779"/>
      <c r="W2196" s="824"/>
      <c r="X2196" s="314">
        <f t="shared" si="613"/>
        <v>0</v>
      </c>
    </row>
    <row r="2197" spans="2:24" ht="18.75">
      <c r="B2197" s="136"/>
      <c r="C2197" s="137">
        <v>1981</v>
      </c>
      <c r="D2197" s="139" t="s">
        <v>298</v>
      </c>
      <c r="E2197" s="817"/>
      <c r="F2197" s="452"/>
      <c r="G2197" s="246"/>
      <c r="H2197" s="246"/>
      <c r="I2197" s="480">
        <f>F2197+G2197+H2197</f>
        <v>0</v>
      </c>
      <c r="J2197" s="244" t="str">
        <f t="shared" si="612"/>
        <v/>
      </c>
      <c r="K2197" s="245"/>
      <c r="L2197" s="426"/>
      <c r="M2197" s="253"/>
      <c r="N2197" s="316">
        <f>I2197</f>
        <v>0</v>
      </c>
      <c r="O2197" s="427">
        <f>L2197+M2197-N2197</f>
        <v>0</v>
      </c>
      <c r="P2197" s="245"/>
      <c r="Q2197" s="775"/>
      <c r="R2197" s="779"/>
      <c r="S2197" s="779"/>
      <c r="T2197" s="779"/>
      <c r="U2197" s="779"/>
      <c r="V2197" s="779"/>
      <c r="W2197" s="824"/>
      <c r="X2197" s="314">
        <f t="shared" si="613"/>
        <v>0</v>
      </c>
    </row>
    <row r="2198" spans="2:24" ht="18.75">
      <c r="B2198" s="136"/>
      <c r="C2198" s="142">
        <v>1991</v>
      </c>
      <c r="D2198" s="141" t="s">
        <v>299</v>
      </c>
      <c r="E2198" s="817"/>
      <c r="F2198" s="452"/>
      <c r="G2198" s="246"/>
      <c r="H2198" s="246"/>
      <c r="I2198" s="480">
        <f>F2198+G2198+H2198</f>
        <v>0</v>
      </c>
      <c r="J2198" s="244" t="str">
        <f t="shared" si="612"/>
        <v/>
      </c>
      <c r="K2198" s="245"/>
      <c r="L2198" s="426"/>
      <c r="M2198" s="253"/>
      <c r="N2198" s="316">
        <f>I2198</f>
        <v>0</v>
      </c>
      <c r="O2198" s="427">
        <f>L2198+M2198-N2198</f>
        <v>0</v>
      </c>
      <c r="P2198" s="245"/>
      <c r="Q2198" s="775"/>
      <c r="R2198" s="779"/>
      <c r="S2198" s="779"/>
      <c r="T2198" s="779"/>
      <c r="U2198" s="779"/>
      <c r="V2198" s="779"/>
      <c r="W2198" s="824"/>
      <c r="X2198" s="314">
        <f t="shared" si="613"/>
        <v>0</v>
      </c>
    </row>
    <row r="2199" spans="2:24" ht="18.75">
      <c r="B2199" s="799">
        <v>2100</v>
      </c>
      <c r="C2199" s="955" t="s">
        <v>1106</v>
      </c>
      <c r="D2199" s="955"/>
      <c r="E2199" s="800"/>
      <c r="F2199" s="801">
        <f>SUM(F2200:F2204)</f>
        <v>0</v>
      </c>
      <c r="G2199" s="802">
        <f>SUM(G2200:G2204)</f>
        <v>0</v>
      </c>
      <c r="H2199" s="802">
        <f>SUM(H2200:H2204)</f>
        <v>0</v>
      </c>
      <c r="I2199" s="802">
        <f>SUM(I2200:I2204)</f>
        <v>0</v>
      </c>
      <c r="J2199" s="244" t="str">
        <f t="shared" si="612"/>
        <v/>
      </c>
      <c r="K2199" s="245"/>
      <c r="L2199" s="317">
        <f>SUM(L2200:L2204)</f>
        <v>0</v>
      </c>
      <c r="M2199" s="318">
        <f>SUM(M2200:M2204)</f>
        <v>0</v>
      </c>
      <c r="N2199" s="428">
        <f>SUM(N2200:N2204)</f>
        <v>0</v>
      </c>
      <c r="O2199" s="429">
        <f>SUM(O2200:O2204)</f>
        <v>0</v>
      </c>
      <c r="P2199" s="245"/>
      <c r="Q2199" s="777"/>
      <c r="R2199" s="778"/>
      <c r="S2199" s="778"/>
      <c r="T2199" s="778"/>
      <c r="U2199" s="778"/>
      <c r="V2199" s="778"/>
      <c r="W2199" s="825"/>
      <c r="X2199" s="314">
        <f t="shared" si="613"/>
        <v>0</v>
      </c>
    </row>
    <row r="2200" spans="2:24" ht="18.75">
      <c r="B2200" s="136"/>
      <c r="C2200" s="144">
        <v>2110</v>
      </c>
      <c r="D2200" s="147" t="s">
        <v>233</v>
      </c>
      <c r="E2200" s="817"/>
      <c r="F2200" s="452"/>
      <c r="G2200" s="246"/>
      <c r="H2200" s="246"/>
      <c r="I2200" s="480">
        <f>F2200+G2200+H2200</f>
        <v>0</v>
      </c>
      <c r="J2200" s="244" t="str">
        <f t="shared" si="612"/>
        <v/>
      </c>
      <c r="K2200" s="245"/>
      <c r="L2200" s="426"/>
      <c r="M2200" s="253"/>
      <c r="N2200" s="316">
        <f>I2200</f>
        <v>0</v>
      </c>
      <c r="O2200" s="427">
        <f>L2200+M2200-N2200</f>
        <v>0</v>
      </c>
      <c r="P2200" s="245"/>
      <c r="Q2200" s="775"/>
      <c r="R2200" s="779"/>
      <c r="S2200" s="779"/>
      <c r="T2200" s="779"/>
      <c r="U2200" s="779"/>
      <c r="V2200" s="779"/>
      <c r="W2200" s="824"/>
      <c r="X2200" s="314">
        <f t="shared" si="613"/>
        <v>0</v>
      </c>
    </row>
    <row r="2201" spans="2:24" ht="18.75">
      <c r="B2201" s="171"/>
      <c r="C2201" s="137">
        <v>2120</v>
      </c>
      <c r="D2201" s="159" t="s">
        <v>234</v>
      </c>
      <c r="E2201" s="817"/>
      <c r="F2201" s="452"/>
      <c r="G2201" s="246"/>
      <c r="H2201" s="246"/>
      <c r="I2201" s="480">
        <f>F2201+G2201+H2201</f>
        <v>0</v>
      </c>
      <c r="J2201" s="244" t="str">
        <f t="shared" si="612"/>
        <v/>
      </c>
      <c r="K2201" s="245"/>
      <c r="L2201" s="426"/>
      <c r="M2201" s="253"/>
      <c r="N2201" s="316">
        <f>I2201</f>
        <v>0</v>
      </c>
      <c r="O2201" s="427">
        <f>L2201+M2201-N2201</f>
        <v>0</v>
      </c>
      <c r="P2201" s="245"/>
      <c r="Q2201" s="775"/>
      <c r="R2201" s="779"/>
      <c r="S2201" s="779"/>
      <c r="T2201" s="779"/>
      <c r="U2201" s="779"/>
      <c r="V2201" s="779"/>
      <c r="W2201" s="824"/>
      <c r="X2201" s="314">
        <f t="shared" si="613"/>
        <v>0</v>
      </c>
    </row>
    <row r="2202" spans="2:24" ht="18.75">
      <c r="B2202" s="171"/>
      <c r="C2202" s="137">
        <v>2125</v>
      </c>
      <c r="D2202" s="156" t="s">
        <v>1098</v>
      </c>
      <c r="E2202" s="817"/>
      <c r="F2202" s="452"/>
      <c r="G2202" s="246"/>
      <c r="H2202" s="246"/>
      <c r="I2202" s="480">
        <f>F2202+G2202+H2202</f>
        <v>0</v>
      </c>
      <c r="J2202" s="244" t="str">
        <f t="shared" si="612"/>
        <v/>
      </c>
      <c r="K2202" s="245"/>
      <c r="L2202" s="426"/>
      <c r="M2202" s="253"/>
      <c r="N2202" s="316">
        <f>I2202</f>
        <v>0</v>
      </c>
      <c r="O2202" s="427">
        <f>L2202+M2202-N2202</f>
        <v>0</v>
      </c>
      <c r="P2202" s="245"/>
      <c r="Q2202" s="775"/>
      <c r="R2202" s="779"/>
      <c r="S2202" s="779"/>
      <c r="T2202" s="779"/>
      <c r="U2202" s="779"/>
      <c r="V2202" s="779"/>
      <c r="W2202" s="824"/>
      <c r="X2202" s="314">
        <f t="shared" si="613"/>
        <v>0</v>
      </c>
    </row>
    <row r="2203" spans="2:24" ht="18.75">
      <c r="B2203" s="143"/>
      <c r="C2203" s="137">
        <v>2140</v>
      </c>
      <c r="D2203" s="159" t="s">
        <v>236</v>
      </c>
      <c r="E2203" s="817"/>
      <c r="F2203" s="452"/>
      <c r="G2203" s="246"/>
      <c r="H2203" s="246"/>
      <c r="I2203" s="480">
        <f>F2203+G2203+H2203</f>
        <v>0</v>
      </c>
      <c r="J2203" s="244" t="str">
        <f t="shared" si="612"/>
        <v/>
      </c>
      <c r="K2203" s="245"/>
      <c r="L2203" s="426"/>
      <c r="M2203" s="253"/>
      <c r="N2203" s="316">
        <f>I2203</f>
        <v>0</v>
      </c>
      <c r="O2203" s="427">
        <f>L2203+M2203-N2203</f>
        <v>0</v>
      </c>
      <c r="P2203" s="245"/>
      <c r="Q2203" s="775"/>
      <c r="R2203" s="779"/>
      <c r="S2203" s="779"/>
      <c r="T2203" s="779"/>
      <c r="U2203" s="779"/>
      <c r="V2203" s="779"/>
      <c r="W2203" s="824"/>
      <c r="X2203" s="314">
        <f t="shared" si="613"/>
        <v>0</v>
      </c>
    </row>
    <row r="2204" spans="2:24" ht="18.75">
      <c r="B2204" s="136"/>
      <c r="C2204" s="142">
        <v>2190</v>
      </c>
      <c r="D2204" s="516" t="s">
        <v>237</v>
      </c>
      <c r="E2204" s="817"/>
      <c r="F2204" s="452"/>
      <c r="G2204" s="246"/>
      <c r="H2204" s="246"/>
      <c r="I2204" s="480">
        <f>F2204+G2204+H2204</f>
        <v>0</v>
      </c>
      <c r="J2204" s="244" t="str">
        <f t="shared" si="612"/>
        <v/>
      </c>
      <c r="K2204" s="245"/>
      <c r="L2204" s="426"/>
      <c r="M2204" s="253"/>
      <c r="N2204" s="316">
        <f>I2204</f>
        <v>0</v>
      </c>
      <c r="O2204" s="427">
        <f>L2204+M2204-N2204</f>
        <v>0</v>
      </c>
      <c r="P2204" s="245"/>
      <c r="Q2204" s="775"/>
      <c r="R2204" s="779"/>
      <c r="S2204" s="779"/>
      <c r="T2204" s="779"/>
      <c r="U2204" s="779"/>
      <c r="V2204" s="779"/>
      <c r="W2204" s="824"/>
      <c r="X2204" s="314">
        <f t="shared" si="613"/>
        <v>0</v>
      </c>
    </row>
    <row r="2205" spans="2:24" ht="18.75">
      <c r="B2205" s="799">
        <v>2200</v>
      </c>
      <c r="C2205" s="955" t="s">
        <v>238</v>
      </c>
      <c r="D2205" s="955"/>
      <c r="E2205" s="800"/>
      <c r="F2205" s="801">
        <f>SUM(F2206:F2207)</f>
        <v>0</v>
      </c>
      <c r="G2205" s="802">
        <f>SUM(G2206:G2207)</f>
        <v>0</v>
      </c>
      <c r="H2205" s="802">
        <f>SUM(H2206:H2207)</f>
        <v>0</v>
      </c>
      <c r="I2205" s="802">
        <f>SUM(I2206:I2207)</f>
        <v>0</v>
      </c>
      <c r="J2205" s="244" t="str">
        <f t="shared" si="612"/>
        <v/>
      </c>
      <c r="K2205" s="245"/>
      <c r="L2205" s="317">
        <f>SUM(L2206:L2207)</f>
        <v>0</v>
      </c>
      <c r="M2205" s="318">
        <f>SUM(M2206:M2207)</f>
        <v>0</v>
      </c>
      <c r="N2205" s="428">
        <f>SUM(N2206:N2207)</f>
        <v>0</v>
      </c>
      <c r="O2205" s="429">
        <f>SUM(O2206:O2207)</f>
        <v>0</v>
      </c>
      <c r="P2205" s="245"/>
      <c r="Q2205" s="777"/>
      <c r="R2205" s="778"/>
      <c r="S2205" s="778"/>
      <c r="T2205" s="778"/>
      <c r="U2205" s="778"/>
      <c r="V2205" s="778"/>
      <c r="W2205" s="825"/>
      <c r="X2205" s="314">
        <f t="shared" si="613"/>
        <v>0</v>
      </c>
    </row>
    <row r="2206" spans="2:24" ht="18.75">
      <c r="B2206" s="136"/>
      <c r="C2206" s="137">
        <v>2221</v>
      </c>
      <c r="D2206" s="139" t="s">
        <v>1479</v>
      </c>
      <c r="E2206" s="817"/>
      <c r="F2206" s="452"/>
      <c r="G2206" s="246"/>
      <c r="H2206" s="246"/>
      <c r="I2206" s="480">
        <f t="shared" ref="I2206:I2211" si="614">F2206+G2206+H2206</f>
        <v>0</v>
      </c>
      <c r="J2206" s="244" t="str">
        <f t="shared" si="612"/>
        <v/>
      </c>
      <c r="K2206" s="245"/>
      <c r="L2206" s="426"/>
      <c r="M2206" s="253"/>
      <c r="N2206" s="316">
        <f t="shared" ref="N2206:N2211" si="615">I2206</f>
        <v>0</v>
      </c>
      <c r="O2206" s="427">
        <f t="shared" ref="O2206:O2211" si="616">L2206+M2206-N2206</f>
        <v>0</v>
      </c>
      <c r="P2206" s="245"/>
      <c r="Q2206" s="775"/>
      <c r="R2206" s="779"/>
      <c r="S2206" s="779"/>
      <c r="T2206" s="779"/>
      <c r="U2206" s="779"/>
      <c r="V2206" s="779"/>
      <c r="W2206" s="824"/>
      <c r="X2206" s="314">
        <f t="shared" si="613"/>
        <v>0</v>
      </c>
    </row>
    <row r="2207" spans="2:24" ht="18.75">
      <c r="B2207" s="136"/>
      <c r="C2207" s="142">
        <v>2224</v>
      </c>
      <c r="D2207" s="141" t="s">
        <v>239</v>
      </c>
      <c r="E2207" s="817"/>
      <c r="F2207" s="452"/>
      <c r="G2207" s="246"/>
      <c r="H2207" s="246"/>
      <c r="I2207" s="480">
        <f t="shared" si="614"/>
        <v>0</v>
      </c>
      <c r="J2207" s="244" t="str">
        <f t="shared" si="612"/>
        <v/>
      </c>
      <c r="K2207" s="245"/>
      <c r="L2207" s="426"/>
      <c r="M2207" s="253"/>
      <c r="N2207" s="316">
        <f t="shared" si="615"/>
        <v>0</v>
      </c>
      <c r="O2207" s="427">
        <f t="shared" si="616"/>
        <v>0</v>
      </c>
      <c r="P2207" s="245"/>
      <c r="Q2207" s="775"/>
      <c r="R2207" s="779"/>
      <c r="S2207" s="779"/>
      <c r="T2207" s="779"/>
      <c r="U2207" s="779"/>
      <c r="V2207" s="779"/>
      <c r="W2207" s="824"/>
      <c r="X2207" s="314">
        <f t="shared" si="613"/>
        <v>0</v>
      </c>
    </row>
    <row r="2208" spans="2:24" ht="18.75">
      <c r="B2208" s="799">
        <v>2500</v>
      </c>
      <c r="C2208" s="957" t="s">
        <v>240</v>
      </c>
      <c r="D2208" s="957"/>
      <c r="E2208" s="800"/>
      <c r="F2208" s="803"/>
      <c r="G2208" s="804"/>
      <c r="H2208" s="804"/>
      <c r="I2208" s="805">
        <f t="shared" si="614"/>
        <v>0</v>
      </c>
      <c r="J2208" s="244" t="str">
        <f t="shared" si="612"/>
        <v/>
      </c>
      <c r="K2208" s="245"/>
      <c r="L2208" s="431"/>
      <c r="M2208" s="255"/>
      <c r="N2208" s="316">
        <f t="shared" si="615"/>
        <v>0</v>
      </c>
      <c r="O2208" s="427">
        <f t="shared" si="616"/>
        <v>0</v>
      </c>
      <c r="P2208" s="245"/>
      <c r="Q2208" s="777"/>
      <c r="R2208" s="778"/>
      <c r="S2208" s="779"/>
      <c r="T2208" s="779"/>
      <c r="U2208" s="778"/>
      <c r="V2208" s="779"/>
      <c r="W2208" s="824"/>
      <c r="X2208" s="314">
        <f t="shared" si="613"/>
        <v>0</v>
      </c>
    </row>
    <row r="2209" spans="2:24" ht="18.75">
      <c r="B2209" s="799">
        <v>2600</v>
      </c>
      <c r="C2209" s="974" t="s">
        <v>241</v>
      </c>
      <c r="D2209" s="975"/>
      <c r="E2209" s="800"/>
      <c r="F2209" s="803"/>
      <c r="G2209" s="804"/>
      <c r="H2209" s="804"/>
      <c r="I2209" s="805">
        <f t="shared" si="614"/>
        <v>0</v>
      </c>
      <c r="J2209" s="244" t="str">
        <f t="shared" si="612"/>
        <v/>
      </c>
      <c r="K2209" s="245"/>
      <c r="L2209" s="431"/>
      <c r="M2209" s="255"/>
      <c r="N2209" s="316">
        <f t="shared" si="615"/>
        <v>0</v>
      </c>
      <c r="O2209" s="427">
        <f t="shared" si="616"/>
        <v>0</v>
      </c>
      <c r="P2209" s="245"/>
      <c r="Q2209" s="777"/>
      <c r="R2209" s="778"/>
      <c r="S2209" s="779"/>
      <c r="T2209" s="779"/>
      <c r="U2209" s="778"/>
      <c r="V2209" s="779"/>
      <c r="W2209" s="824"/>
      <c r="X2209" s="314">
        <f t="shared" si="613"/>
        <v>0</v>
      </c>
    </row>
    <row r="2210" spans="2:24" ht="18.75">
      <c r="B2210" s="799">
        <v>2700</v>
      </c>
      <c r="C2210" s="974" t="s">
        <v>242</v>
      </c>
      <c r="D2210" s="975"/>
      <c r="E2210" s="800"/>
      <c r="F2210" s="803"/>
      <c r="G2210" s="804"/>
      <c r="H2210" s="804"/>
      <c r="I2210" s="805">
        <f t="shared" si="614"/>
        <v>0</v>
      </c>
      <c r="J2210" s="244" t="str">
        <f t="shared" si="612"/>
        <v/>
      </c>
      <c r="K2210" s="245"/>
      <c r="L2210" s="431"/>
      <c r="M2210" s="255"/>
      <c r="N2210" s="316">
        <f t="shared" si="615"/>
        <v>0</v>
      </c>
      <c r="O2210" s="427">
        <f t="shared" si="616"/>
        <v>0</v>
      </c>
      <c r="P2210" s="245"/>
      <c r="Q2210" s="777"/>
      <c r="R2210" s="778"/>
      <c r="S2210" s="779"/>
      <c r="T2210" s="779"/>
      <c r="U2210" s="778"/>
      <c r="V2210" s="779"/>
      <c r="W2210" s="824"/>
      <c r="X2210" s="314">
        <f t="shared" si="613"/>
        <v>0</v>
      </c>
    </row>
    <row r="2211" spans="2:24" ht="18.75">
      <c r="B2211" s="799">
        <v>2800</v>
      </c>
      <c r="C2211" s="974" t="s">
        <v>1738</v>
      </c>
      <c r="D2211" s="975"/>
      <c r="E2211" s="800"/>
      <c r="F2211" s="803"/>
      <c r="G2211" s="804"/>
      <c r="H2211" s="804"/>
      <c r="I2211" s="805">
        <f t="shared" si="614"/>
        <v>0</v>
      </c>
      <c r="J2211" s="244" t="str">
        <f t="shared" si="612"/>
        <v/>
      </c>
      <c r="K2211" s="245"/>
      <c r="L2211" s="431"/>
      <c r="M2211" s="255"/>
      <c r="N2211" s="316">
        <f t="shared" si="615"/>
        <v>0</v>
      </c>
      <c r="O2211" s="427">
        <f t="shared" si="616"/>
        <v>0</v>
      </c>
      <c r="P2211" s="245"/>
      <c r="Q2211" s="777"/>
      <c r="R2211" s="778"/>
      <c r="S2211" s="779"/>
      <c r="T2211" s="779"/>
      <c r="U2211" s="778"/>
      <c r="V2211" s="779"/>
      <c r="W2211" s="824"/>
      <c r="X2211" s="314">
        <f t="shared" si="613"/>
        <v>0</v>
      </c>
    </row>
    <row r="2212" spans="2:24" ht="18.75">
      <c r="B2212" s="799">
        <v>2900</v>
      </c>
      <c r="C2212" s="965" t="s">
        <v>243</v>
      </c>
      <c r="D2212" s="966"/>
      <c r="E2212" s="800"/>
      <c r="F2212" s="801">
        <f>SUM(F2213:F2220)</f>
        <v>0</v>
      </c>
      <c r="G2212" s="802">
        <f>SUM(G2213:G2220)</f>
        <v>0</v>
      </c>
      <c r="H2212" s="802">
        <f>SUM(H2213:H2220)</f>
        <v>0</v>
      </c>
      <c r="I2212" s="802">
        <f>SUM(I2213:I2220)</f>
        <v>0</v>
      </c>
      <c r="J2212" s="244" t="str">
        <f t="shared" si="612"/>
        <v/>
      </c>
      <c r="K2212" s="245"/>
      <c r="L2212" s="317">
        <f>SUM(L2213:L2220)</f>
        <v>0</v>
      </c>
      <c r="M2212" s="318">
        <f>SUM(M2213:M2220)</f>
        <v>0</v>
      </c>
      <c r="N2212" s="428">
        <f>SUM(N2213:N2220)</f>
        <v>0</v>
      </c>
      <c r="O2212" s="429">
        <f>SUM(O2213:O2220)</f>
        <v>0</v>
      </c>
      <c r="P2212" s="245"/>
      <c r="Q2212" s="777"/>
      <c r="R2212" s="778"/>
      <c r="S2212" s="778"/>
      <c r="T2212" s="778"/>
      <c r="U2212" s="778"/>
      <c r="V2212" s="778"/>
      <c r="W2212" s="825"/>
      <c r="X2212" s="314">
        <f t="shared" si="613"/>
        <v>0</v>
      </c>
    </row>
    <row r="2213" spans="2:24" ht="18.75">
      <c r="B2213" s="172"/>
      <c r="C2213" s="144">
        <v>2910</v>
      </c>
      <c r="D2213" s="320" t="s">
        <v>1780</v>
      </c>
      <c r="E2213" s="817"/>
      <c r="F2213" s="452"/>
      <c r="G2213" s="246"/>
      <c r="H2213" s="246"/>
      <c r="I2213" s="480">
        <f t="shared" ref="I2213:I2220" si="617">F2213+G2213+H2213</f>
        <v>0</v>
      </c>
      <c r="J2213" s="244" t="str">
        <f t="shared" si="612"/>
        <v/>
      </c>
      <c r="K2213" s="245"/>
      <c r="L2213" s="426"/>
      <c r="M2213" s="253"/>
      <c r="N2213" s="316">
        <f t="shared" ref="N2213:N2220" si="618">I2213</f>
        <v>0</v>
      </c>
      <c r="O2213" s="427">
        <f t="shared" ref="O2213:O2220" si="619">L2213+M2213-N2213</f>
        <v>0</v>
      </c>
      <c r="P2213" s="245"/>
      <c r="Q2213" s="775"/>
      <c r="R2213" s="779"/>
      <c r="S2213" s="779"/>
      <c r="T2213" s="779"/>
      <c r="U2213" s="779"/>
      <c r="V2213" s="779"/>
      <c r="W2213" s="824"/>
      <c r="X2213" s="314">
        <f t="shared" si="613"/>
        <v>0</v>
      </c>
    </row>
    <row r="2214" spans="2:24" ht="18.75">
      <c r="B2214" s="172"/>
      <c r="C2214" s="144">
        <v>2920</v>
      </c>
      <c r="D2214" s="320" t="s">
        <v>244</v>
      </c>
      <c r="E2214" s="817"/>
      <c r="F2214" s="452"/>
      <c r="G2214" s="246"/>
      <c r="H2214" s="246"/>
      <c r="I2214" s="480">
        <f t="shared" si="617"/>
        <v>0</v>
      </c>
      <c r="J2214" s="244" t="str">
        <f t="shared" si="612"/>
        <v/>
      </c>
      <c r="K2214" s="245"/>
      <c r="L2214" s="426"/>
      <c r="M2214" s="253"/>
      <c r="N2214" s="316">
        <f t="shared" si="618"/>
        <v>0</v>
      </c>
      <c r="O2214" s="427">
        <f t="shared" si="619"/>
        <v>0</v>
      </c>
      <c r="P2214" s="245"/>
      <c r="Q2214" s="775"/>
      <c r="R2214" s="779"/>
      <c r="S2214" s="779"/>
      <c r="T2214" s="779"/>
      <c r="U2214" s="779"/>
      <c r="V2214" s="779"/>
      <c r="W2214" s="824"/>
      <c r="X2214" s="314">
        <f t="shared" si="613"/>
        <v>0</v>
      </c>
    </row>
    <row r="2215" spans="2:24" ht="31.5">
      <c r="B2215" s="172"/>
      <c r="C2215" s="168">
        <v>2969</v>
      </c>
      <c r="D2215" s="321" t="s">
        <v>245</v>
      </c>
      <c r="E2215" s="817"/>
      <c r="F2215" s="452"/>
      <c r="G2215" s="246"/>
      <c r="H2215" s="246"/>
      <c r="I2215" s="480">
        <f t="shared" si="617"/>
        <v>0</v>
      </c>
      <c r="J2215" s="244" t="str">
        <f t="shared" si="612"/>
        <v/>
      </c>
      <c r="K2215" s="245"/>
      <c r="L2215" s="426"/>
      <c r="M2215" s="253"/>
      <c r="N2215" s="316">
        <f t="shared" si="618"/>
        <v>0</v>
      </c>
      <c r="O2215" s="427">
        <f t="shared" si="619"/>
        <v>0</v>
      </c>
      <c r="P2215" s="245"/>
      <c r="Q2215" s="775"/>
      <c r="R2215" s="779"/>
      <c r="S2215" s="779"/>
      <c r="T2215" s="779"/>
      <c r="U2215" s="779"/>
      <c r="V2215" s="779"/>
      <c r="W2215" s="824"/>
      <c r="X2215" s="314">
        <f t="shared" si="613"/>
        <v>0</v>
      </c>
    </row>
    <row r="2216" spans="2:24" ht="31.5">
      <c r="B2216" s="172"/>
      <c r="C2216" s="168">
        <v>2970</v>
      </c>
      <c r="D2216" s="321" t="s">
        <v>246</v>
      </c>
      <c r="E2216" s="817"/>
      <c r="F2216" s="452"/>
      <c r="G2216" s="246"/>
      <c r="H2216" s="246"/>
      <c r="I2216" s="480">
        <f t="shared" si="617"/>
        <v>0</v>
      </c>
      <c r="J2216" s="244" t="str">
        <f t="shared" si="612"/>
        <v/>
      </c>
      <c r="K2216" s="245"/>
      <c r="L2216" s="426"/>
      <c r="M2216" s="253"/>
      <c r="N2216" s="316">
        <f t="shared" si="618"/>
        <v>0</v>
      </c>
      <c r="O2216" s="427">
        <f t="shared" si="619"/>
        <v>0</v>
      </c>
      <c r="P2216" s="245"/>
      <c r="Q2216" s="775"/>
      <c r="R2216" s="779"/>
      <c r="S2216" s="779"/>
      <c r="T2216" s="779"/>
      <c r="U2216" s="779"/>
      <c r="V2216" s="779"/>
      <c r="W2216" s="824"/>
      <c r="X2216" s="314">
        <f t="shared" si="613"/>
        <v>0</v>
      </c>
    </row>
    <row r="2217" spans="2:24" ht="18.75">
      <c r="B2217" s="172"/>
      <c r="C2217" s="166">
        <v>2989</v>
      </c>
      <c r="D2217" s="322" t="s">
        <v>247</v>
      </c>
      <c r="E2217" s="817"/>
      <c r="F2217" s="452"/>
      <c r="G2217" s="246"/>
      <c r="H2217" s="246"/>
      <c r="I2217" s="480">
        <f t="shared" si="617"/>
        <v>0</v>
      </c>
      <c r="J2217" s="244" t="str">
        <f t="shared" si="612"/>
        <v/>
      </c>
      <c r="K2217" s="245"/>
      <c r="L2217" s="426"/>
      <c r="M2217" s="253"/>
      <c r="N2217" s="316">
        <f t="shared" si="618"/>
        <v>0</v>
      </c>
      <c r="O2217" s="427">
        <f t="shared" si="619"/>
        <v>0</v>
      </c>
      <c r="P2217" s="245"/>
      <c r="Q2217" s="775"/>
      <c r="R2217" s="779"/>
      <c r="S2217" s="779"/>
      <c r="T2217" s="779"/>
      <c r="U2217" s="779"/>
      <c r="V2217" s="779"/>
      <c r="W2217" s="824"/>
      <c r="X2217" s="314">
        <f t="shared" si="613"/>
        <v>0</v>
      </c>
    </row>
    <row r="2218" spans="2:24" ht="31.5">
      <c r="B2218" s="136"/>
      <c r="C2218" s="137">
        <v>2990</v>
      </c>
      <c r="D2218" s="323" t="s">
        <v>1760</v>
      </c>
      <c r="E2218" s="817"/>
      <c r="F2218" s="452"/>
      <c r="G2218" s="246"/>
      <c r="H2218" s="246"/>
      <c r="I2218" s="480">
        <f t="shared" si="617"/>
        <v>0</v>
      </c>
      <c r="J2218" s="244" t="str">
        <f t="shared" si="612"/>
        <v/>
      </c>
      <c r="K2218" s="245"/>
      <c r="L2218" s="426"/>
      <c r="M2218" s="253"/>
      <c r="N2218" s="316">
        <f t="shared" si="618"/>
        <v>0</v>
      </c>
      <c r="O2218" s="427">
        <f t="shared" si="619"/>
        <v>0</v>
      </c>
      <c r="P2218" s="245"/>
      <c r="Q2218" s="775"/>
      <c r="R2218" s="779"/>
      <c r="S2218" s="779"/>
      <c r="T2218" s="779"/>
      <c r="U2218" s="779"/>
      <c r="V2218" s="779"/>
      <c r="W2218" s="824"/>
      <c r="X2218" s="314">
        <f t="shared" si="613"/>
        <v>0</v>
      </c>
    </row>
    <row r="2219" spans="2:24" ht="18.75">
      <c r="B2219" s="136"/>
      <c r="C2219" s="137">
        <v>2991</v>
      </c>
      <c r="D2219" s="323" t="s">
        <v>248</v>
      </c>
      <c r="E2219" s="817"/>
      <c r="F2219" s="452"/>
      <c r="G2219" s="246"/>
      <c r="H2219" s="246"/>
      <c r="I2219" s="480">
        <f t="shared" si="617"/>
        <v>0</v>
      </c>
      <c r="J2219" s="244" t="str">
        <f t="shared" si="612"/>
        <v/>
      </c>
      <c r="K2219" s="245"/>
      <c r="L2219" s="426"/>
      <c r="M2219" s="253"/>
      <c r="N2219" s="316">
        <f t="shared" si="618"/>
        <v>0</v>
      </c>
      <c r="O2219" s="427">
        <f t="shared" si="619"/>
        <v>0</v>
      </c>
      <c r="P2219" s="245"/>
      <c r="Q2219" s="775"/>
      <c r="R2219" s="779"/>
      <c r="S2219" s="779"/>
      <c r="T2219" s="779"/>
      <c r="U2219" s="779"/>
      <c r="V2219" s="779"/>
      <c r="W2219" s="824"/>
      <c r="X2219" s="314">
        <f t="shared" si="613"/>
        <v>0</v>
      </c>
    </row>
    <row r="2220" spans="2:24" ht="18.75">
      <c r="B2220" s="136"/>
      <c r="C2220" s="142">
        <v>2992</v>
      </c>
      <c r="D2220" s="154" t="s">
        <v>249</v>
      </c>
      <c r="E2220" s="817"/>
      <c r="F2220" s="452"/>
      <c r="G2220" s="246"/>
      <c r="H2220" s="246"/>
      <c r="I2220" s="480">
        <f t="shared" si="617"/>
        <v>0</v>
      </c>
      <c r="J2220" s="244" t="str">
        <f t="shared" si="612"/>
        <v/>
      </c>
      <c r="K2220" s="245"/>
      <c r="L2220" s="426"/>
      <c r="M2220" s="253"/>
      <c r="N2220" s="316">
        <f t="shared" si="618"/>
        <v>0</v>
      </c>
      <c r="O2220" s="427">
        <f t="shared" si="619"/>
        <v>0</v>
      </c>
      <c r="P2220" s="245"/>
      <c r="Q2220" s="775"/>
      <c r="R2220" s="779"/>
      <c r="S2220" s="779"/>
      <c r="T2220" s="779"/>
      <c r="U2220" s="779"/>
      <c r="V2220" s="779"/>
      <c r="W2220" s="824"/>
      <c r="X2220" s="314">
        <f t="shared" si="613"/>
        <v>0</v>
      </c>
    </row>
    <row r="2221" spans="2:24" ht="18.75">
      <c r="B2221" s="799">
        <v>3300</v>
      </c>
      <c r="C2221" s="965" t="s">
        <v>250</v>
      </c>
      <c r="D2221" s="965"/>
      <c r="E2221" s="800"/>
      <c r="F2221" s="801">
        <f>SUM(F2222:F2227)</f>
        <v>0</v>
      </c>
      <c r="G2221" s="802">
        <f>SUM(G2222:G2227)</f>
        <v>0</v>
      </c>
      <c r="H2221" s="802">
        <f>SUM(H2222:H2227)</f>
        <v>0</v>
      </c>
      <c r="I2221" s="802">
        <f>SUM(I2222:I2227)</f>
        <v>0</v>
      </c>
      <c r="J2221" s="244" t="str">
        <f t="shared" si="612"/>
        <v/>
      </c>
      <c r="K2221" s="245"/>
      <c r="L2221" s="777"/>
      <c r="M2221" s="778"/>
      <c r="N2221" s="778"/>
      <c r="O2221" s="825"/>
      <c r="P2221" s="245"/>
      <c r="Q2221" s="777"/>
      <c r="R2221" s="778"/>
      <c r="S2221" s="778"/>
      <c r="T2221" s="778"/>
      <c r="U2221" s="778"/>
      <c r="V2221" s="778"/>
      <c r="W2221" s="825"/>
      <c r="X2221" s="314">
        <f t="shared" si="613"/>
        <v>0</v>
      </c>
    </row>
    <row r="2222" spans="2:24" ht="18.75">
      <c r="B2222" s="143"/>
      <c r="C2222" s="144">
        <v>3301</v>
      </c>
      <c r="D2222" s="463" t="s">
        <v>251</v>
      </c>
      <c r="E2222" s="817"/>
      <c r="F2222" s="452"/>
      <c r="G2222" s="246"/>
      <c r="H2222" s="246"/>
      <c r="I2222" s="480">
        <f t="shared" ref="I2222:I2230" si="620">F2222+G2222+H2222</f>
        <v>0</v>
      </c>
      <c r="J2222" s="244" t="str">
        <f t="shared" si="612"/>
        <v/>
      </c>
      <c r="K2222" s="245"/>
      <c r="L2222" s="775"/>
      <c r="M2222" s="779"/>
      <c r="N2222" s="779"/>
      <c r="O2222" s="824"/>
      <c r="P2222" s="245"/>
      <c r="Q2222" s="775"/>
      <c r="R2222" s="779"/>
      <c r="S2222" s="779"/>
      <c r="T2222" s="779"/>
      <c r="U2222" s="779"/>
      <c r="V2222" s="779"/>
      <c r="W2222" s="824"/>
      <c r="X2222" s="314">
        <f t="shared" si="613"/>
        <v>0</v>
      </c>
    </row>
    <row r="2223" spans="2:24" ht="18.75">
      <c r="B2223" s="143"/>
      <c r="C2223" s="168">
        <v>3302</v>
      </c>
      <c r="D2223" s="464" t="s">
        <v>1099</v>
      </c>
      <c r="E2223" s="817"/>
      <c r="F2223" s="452"/>
      <c r="G2223" s="246"/>
      <c r="H2223" s="246"/>
      <c r="I2223" s="480">
        <f t="shared" si="620"/>
        <v>0</v>
      </c>
      <c r="J2223" s="244" t="str">
        <f t="shared" ref="J2223:J2254" si="621">(IF($E2223&lt;&gt;0,$J$2,IF($I2223&lt;&gt;0,$J$2,"")))</f>
        <v/>
      </c>
      <c r="K2223" s="245"/>
      <c r="L2223" s="775"/>
      <c r="M2223" s="779"/>
      <c r="N2223" s="779"/>
      <c r="O2223" s="824"/>
      <c r="P2223" s="245"/>
      <c r="Q2223" s="775"/>
      <c r="R2223" s="779"/>
      <c r="S2223" s="779"/>
      <c r="T2223" s="779"/>
      <c r="U2223" s="779"/>
      <c r="V2223" s="779"/>
      <c r="W2223" s="824"/>
      <c r="X2223" s="314">
        <f t="shared" ref="X2223:X2254" si="622">T2223-U2223-V2223-W2223</f>
        <v>0</v>
      </c>
    </row>
    <row r="2224" spans="2:24" ht="18.75">
      <c r="B2224" s="143"/>
      <c r="C2224" s="168">
        <v>3303</v>
      </c>
      <c r="D2224" s="464" t="s">
        <v>253</v>
      </c>
      <c r="E2224" s="817"/>
      <c r="F2224" s="452"/>
      <c r="G2224" s="246"/>
      <c r="H2224" s="246"/>
      <c r="I2224" s="480">
        <f t="shared" si="620"/>
        <v>0</v>
      </c>
      <c r="J2224" s="244" t="str">
        <f t="shared" si="621"/>
        <v/>
      </c>
      <c r="K2224" s="245"/>
      <c r="L2224" s="775"/>
      <c r="M2224" s="779"/>
      <c r="N2224" s="779"/>
      <c r="O2224" s="824"/>
      <c r="P2224" s="245"/>
      <c r="Q2224" s="775"/>
      <c r="R2224" s="779"/>
      <c r="S2224" s="779"/>
      <c r="T2224" s="779"/>
      <c r="U2224" s="779"/>
      <c r="V2224" s="779"/>
      <c r="W2224" s="824"/>
      <c r="X2224" s="314">
        <f t="shared" si="622"/>
        <v>0</v>
      </c>
    </row>
    <row r="2225" spans="2:24" ht="18.75">
      <c r="B2225" s="143"/>
      <c r="C2225" s="166">
        <v>3304</v>
      </c>
      <c r="D2225" s="465" t="s">
        <v>254</v>
      </c>
      <c r="E2225" s="817"/>
      <c r="F2225" s="452"/>
      <c r="G2225" s="246"/>
      <c r="H2225" s="246"/>
      <c r="I2225" s="480">
        <f t="shared" si="620"/>
        <v>0</v>
      </c>
      <c r="J2225" s="244" t="str">
        <f t="shared" si="621"/>
        <v/>
      </c>
      <c r="K2225" s="245"/>
      <c r="L2225" s="775"/>
      <c r="M2225" s="779"/>
      <c r="N2225" s="779"/>
      <c r="O2225" s="824"/>
      <c r="P2225" s="245"/>
      <c r="Q2225" s="775"/>
      <c r="R2225" s="779"/>
      <c r="S2225" s="779"/>
      <c r="T2225" s="779"/>
      <c r="U2225" s="779"/>
      <c r="V2225" s="779"/>
      <c r="W2225" s="824"/>
      <c r="X2225" s="314">
        <f t="shared" si="622"/>
        <v>0</v>
      </c>
    </row>
    <row r="2226" spans="2:24" ht="18.75">
      <c r="B2226" s="143"/>
      <c r="C2226" s="142">
        <v>3305</v>
      </c>
      <c r="D2226" s="466" t="s">
        <v>255</v>
      </c>
      <c r="E2226" s="817"/>
      <c r="F2226" s="452"/>
      <c r="G2226" s="246"/>
      <c r="H2226" s="246"/>
      <c r="I2226" s="480">
        <f t="shared" si="620"/>
        <v>0</v>
      </c>
      <c r="J2226" s="244" t="str">
        <f t="shared" si="621"/>
        <v/>
      </c>
      <c r="K2226" s="245"/>
      <c r="L2226" s="775"/>
      <c r="M2226" s="779"/>
      <c r="N2226" s="779"/>
      <c r="O2226" s="824"/>
      <c r="P2226" s="245"/>
      <c r="Q2226" s="775"/>
      <c r="R2226" s="779"/>
      <c r="S2226" s="779"/>
      <c r="T2226" s="779"/>
      <c r="U2226" s="779"/>
      <c r="V2226" s="779"/>
      <c r="W2226" s="824"/>
      <c r="X2226" s="314">
        <f t="shared" si="622"/>
        <v>0</v>
      </c>
    </row>
    <row r="2227" spans="2:24" ht="31.5">
      <c r="B2227" s="143"/>
      <c r="C2227" s="142">
        <v>3306</v>
      </c>
      <c r="D2227" s="466" t="s">
        <v>1739</v>
      </c>
      <c r="E2227" s="817"/>
      <c r="F2227" s="452"/>
      <c r="G2227" s="246"/>
      <c r="H2227" s="246"/>
      <c r="I2227" s="480">
        <f t="shared" si="620"/>
        <v>0</v>
      </c>
      <c r="J2227" s="244" t="str">
        <f t="shared" si="621"/>
        <v/>
      </c>
      <c r="K2227" s="245"/>
      <c r="L2227" s="775"/>
      <c r="M2227" s="779"/>
      <c r="N2227" s="779"/>
      <c r="O2227" s="824"/>
      <c r="P2227" s="245"/>
      <c r="Q2227" s="775"/>
      <c r="R2227" s="779"/>
      <c r="S2227" s="779"/>
      <c r="T2227" s="779"/>
      <c r="U2227" s="779"/>
      <c r="V2227" s="779"/>
      <c r="W2227" s="824"/>
      <c r="X2227" s="314">
        <f t="shared" si="622"/>
        <v>0</v>
      </c>
    </row>
    <row r="2228" spans="2:24" ht="18.75">
      <c r="B2228" s="799">
        <v>3900</v>
      </c>
      <c r="C2228" s="957" t="s">
        <v>256</v>
      </c>
      <c r="D2228" s="978"/>
      <c r="E2228" s="800"/>
      <c r="F2228" s="803"/>
      <c r="G2228" s="804"/>
      <c r="H2228" s="804"/>
      <c r="I2228" s="805">
        <f t="shared" si="620"/>
        <v>0</v>
      </c>
      <c r="J2228" s="244" t="str">
        <f t="shared" si="621"/>
        <v/>
      </c>
      <c r="K2228" s="245"/>
      <c r="L2228" s="431"/>
      <c r="M2228" s="255"/>
      <c r="N2228" s="318">
        <f>I2228</f>
        <v>0</v>
      </c>
      <c r="O2228" s="427">
        <f>L2228+M2228-N2228</f>
        <v>0</v>
      </c>
      <c r="P2228" s="245"/>
      <c r="Q2228" s="431"/>
      <c r="R2228" s="255"/>
      <c r="S2228" s="432">
        <f>+IF(+(L2228+M2228)&gt;=I2228,+M2228,+(+I2228-L2228))</f>
        <v>0</v>
      </c>
      <c r="T2228" s="316">
        <f>Q2228+R2228-S2228</f>
        <v>0</v>
      </c>
      <c r="U2228" s="255"/>
      <c r="V2228" s="255"/>
      <c r="W2228" s="254"/>
      <c r="X2228" s="314">
        <f t="shared" si="622"/>
        <v>0</v>
      </c>
    </row>
    <row r="2229" spans="2:24" ht="18.75">
      <c r="B2229" s="799">
        <v>4000</v>
      </c>
      <c r="C2229" s="979" t="s">
        <v>257</v>
      </c>
      <c r="D2229" s="979"/>
      <c r="E2229" s="800"/>
      <c r="F2229" s="803"/>
      <c r="G2229" s="804"/>
      <c r="H2229" s="804"/>
      <c r="I2229" s="805">
        <f t="shared" si="620"/>
        <v>0</v>
      </c>
      <c r="J2229" s="244" t="str">
        <f t="shared" si="621"/>
        <v/>
      </c>
      <c r="K2229" s="245"/>
      <c r="L2229" s="431"/>
      <c r="M2229" s="255"/>
      <c r="N2229" s="318">
        <f>I2229</f>
        <v>0</v>
      </c>
      <c r="O2229" s="427">
        <f>L2229+M2229-N2229</f>
        <v>0</v>
      </c>
      <c r="P2229" s="245"/>
      <c r="Q2229" s="777"/>
      <c r="R2229" s="778"/>
      <c r="S2229" s="778"/>
      <c r="T2229" s="779"/>
      <c r="U2229" s="778"/>
      <c r="V2229" s="778"/>
      <c r="W2229" s="824"/>
      <c r="X2229" s="314">
        <f t="shared" si="622"/>
        <v>0</v>
      </c>
    </row>
    <row r="2230" spans="2:24" ht="18.75">
      <c r="B2230" s="799">
        <v>4100</v>
      </c>
      <c r="C2230" s="979" t="s">
        <v>258</v>
      </c>
      <c r="D2230" s="979"/>
      <c r="E2230" s="800"/>
      <c r="F2230" s="803"/>
      <c r="G2230" s="804"/>
      <c r="H2230" s="804"/>
      <c r="I2230" s="805">
        <f t="shared" si="620"/>
        <v>0</v>
      </c>
      <c r="J2230" s="244" t="str">
        <f t="shared" si="621"/>
        <v/>
      </c>
      <c r="K2230" s="245"/>
      <c r="L2230" s="777"/>
      <c r="M2230" s="778"/>
      <c r="N2230" s="778"/>
      <c r="O2230" s="825"/>
      <c r="P2230" s="245"/>
      <c r="Q2230" s="777"/>
      <c r="R2230" s="778"/>
      <c r="S2230" s="778"/>
      <c r="T2230" s="778"/>
      <c r="U2230" s="778"/>
      <c r="V2230" s="778"/>
      <c r="W2230" s="825"/>
      <c r="X2230" s="314">
        <f t="shared" si="622"/>
        <v>0</v>
      </c>
    </row>
    <row r="2231" spans="2:24" ht="18.75">
      <c r="B2231" s="799">
        <v>4200</v>
      </c>
      <c r="C2231" s="965" t="s">
        <v>259</v>
      </c>
      <c r="D2231" s="966"/>
      <c r="E2231" s="800"/>
      <c r="F2231" s="801">
        <f>SUM(F2232:F2237)</f>
        <v>0</v>
      </c>
      <c r="G2231" s="802">
        <f>SUM(G2232:G2237)</f>
        <v>0</v>
      </c>
      <c r="H2231" s="802">
        <f>SUM(H2232:H2237)</f>
        <v>0</v>
      </c>
      <c r="I2231" s="802">
        <f>SUM(I2232:I2237)</f>
        <v>0</v>
      </c>
      <c r="J2231" s="244" t="str">
        <f t="shared" si="621"/>
        <v/>
      </c>
      <c r="K2231" s="245"/>
      <c r="L2231" s="317">
        <f>SUM(L2232:L2237)</f>
        <v>0</v>
      </c>
      <c r="M2231" s="318">
        <f>SUM(M2232:M2237)</f>
        <v>0</v>
      </c>
      <c r="N2231" s="428">
        <f>SUM(N2232:N2237)</f>
        <v>0</v>
      </c>
      <c r="O2231" s="429">
        <f>SUM(O2232:O2237)</f>
        <v>0</v>
      </c>
      <c r="P2231" s="245"/>
      <c r="Q2231" s="317">
        <f t="shared" ref="Q2231:W2231" si="623">SUM(Q2232:Q2237)</f>
        <v>0</v>
      </c>
      <c r="R2231" s="318">
        <f t="shared" si="623"/>
        <v>0</v>
      </c>
      <c r="S2231" s="318">
        <f t="shared" si="623"/>
        <v>0</v>
      </c>
      <c r="T2231" s="318">
        <f t="shared" si="623"/>
        <v>0</v>
      </c>
      <c r="U2231" s="318">
        <f t="shared" si="623"/>
        <v>0</v>
      </c>
      <c r="V2231" s="318">
        <f t="shared" si="623"/>
        <v>0</v>
      </c>
      <c r="W2231" s="429">
        <f t="shared" si="623"/>
        <v>0</v>
      </c>
      <c r="X2231" s="314">
        <f t="shared" si="622"/>
        <v>0</v>
      </c>
    </row>
    <row r="2232" spans="2:24" ht="18.75">
      <c r="B2232" s="173"/>
      <c r="C2232" s="144">
        <v>4201</v>
      </c>
      <c r="D2232" s="138" t="s">
        <v>260</v>
      </c>
      <c r="E2232" s="817"/>
      <c r="F2232" s="452"/>
      <c r="G2232" s="246"/>
      <c r="H2232" s="246"/>
      <c r="I2232" s="480">
        <f t="shared" ref="I2232:I2237" si="624">F2232+G2232+H2232</f>
        <v>0</v>
      </c>
      <c r="J2232" s="244" t="str">
        <f t="shared" si="621"/>
        <v/>
      </c>
      <c r="K2232" s="245"/>
      <c r="L2232" s="426"/>
      <c r="M2232" s="253"/>
      <c r="N2232" s="316">
        <f t="shared" ref="N2232:N2237" si="625">I2232</f>
        <v>0</v>
      </c>
      <c r="O2232" s="427">
        <f t="shared" ref="O2232:O2237" si="626">L2232+M2232-N2232</f>
        <v>0</v>
      </c>
      <c r="P2232" s="245"/>
      <c r="Q2232" s="426"/>
      <c r="R2232" s="253"/>
      <c r="S2232" s="432">
        <f t="shared" ref="S2232:S2237" si="627">+IF(+(L2232+M2232)&gt;=I2232,+M2232,+(+I2232-L2232))</f>
        <v>0</v>
      </c>
      <c r="T2232" s="316">
        <f t="shared" ref="T2232:T2237" si="628">Q2232+R2232-S2232</f>
        <v>0</v>
      </c>
      <c r="U2232" s="253"/>
      <c r="V2232" s="253"/>
      <c r="W2232" s="254"/>
      <c r="X2232" s="314">
        <f t="shared" si="622"/>
        <v>0</v>
      </c>
    </row>
    <row r="2233" spans="2:24" ht="18.75">
      <c r="B2233" s="173"/>
      <c r="C2233" s="137">
        <v>4202</v>
      </c>
      <c r="D2233" s="139" t="s">
        <v>261</v>
      </c>
      <c r="E2233" s="817"/>
      <c r="F2233" s="452"/>
      <c r="G2233" s="246"/>
      <c r="H2233" s="246"/>
      <c r="I2233" s="480">
        <f t="shared" si="624"/>
        <v>0</v>
      </c>
      <c r="J2233" s="244" t="str">
        <f t="shared" si="621"/>
        <v/>
      </c>
      <c r="K2233" s="245"/>
      <c r="L2233" s="426"/>
      <c r="M2233" s="253"/>
      <c r="N2233" s="316">
        <f t="shared" si="625"/>
        <v>0</v>
      </c>
      <c r="O2233" s="427">
        <f t="shared" si="626"/>
        <v>0</v>
      </c>
      <c r="P2233" s="245"/>
      <c r="Q2233" s="426"/>
      <c r="R2233" s="253"/>
      <c r="S2233" s="432">
        <f t="shared" si="627"/>
        <v>0</v>
      </c>
      <c r="T2233" s="316">
        <f t="shared" si="628"/>
        <v>0</v>
      </c>
      <c r="U2233" s="253"/>
      <c r="V2233" s="253"/>
      <c r="W2233" s="254"/>
      <c r="X2233" s="314">
        <f t="shared" si="622"/>
        <v>0</v>
      </c>
    </row>
    <row r="2234" spans="2:24" ht="18.75">
      <c r="B2234" s="173"/>
      <c r="C2234" s="137">
        <v>4214</v>
      </c>
      <c r="D2234" s="139" t="s">
        <v>262</v>
      </c>
      <c r="E2234" s="817"/>
      <c r="F2234" s="452"/>
      <c r="G2234" s="246"/>
      <c r="H2234" s="246"/>
      <c r="I2234" s="480">
        <f t="shared" si="624"/>
        <v>0</v>
      </c>
      <c r="J2234" s="244" t="str">
        <f t="shared" si="621"/>
        <v/>
      </c>
      <c r="K2234" s="245"/>
      <c r="L2234" s="426"/>
      <c r="M2234" s="253"/>
      <c r="N2234" s="316">
        <f t="shared" si="625"/>
        <v>0</v>
      </c>
      <c r="O2234" s="427">
        <f t="shared" si="626"/>
        <v>0</v>
      </c>
      <c r="P2234" s="245"/>
      <c r="Q2234" s="426"/>
      <c r="R2234" s="253"/>
      <c r="S2234" s="432">
        <f t="shared" si="627"/>
        <v>0</v>
      </c>
      <c r="T2234" s="316">
        <f t="shared" si="628"/>
        <v>0</v>
      </c>
      <c r="U2234" s="253"/>
      <c r="V2234" s="253"/>
      <c r="W2234" s="254"/>
      <c r="X2234" s="314">
        <f t="shared" si="622"/>
        <v>0</v>
      </c>
    </row>
    <row r="2235" spans="2:24" ht="18.75">
      <c r="B2235" s="173"/>
      <c r="C2235" s="137">
        <v>4217</v>
      </c>
      <c r="D2235" s="139" t="s">
        <v>263</v>
      </c>
      <c r="E2235" s="817"/>
      <c r="F2235" s="452"/>
      <c r="G2235" s="246"/>
      <c r="H2235" s="246"/>
      <c r="I2235" s="480">
        <f t="shared" si="624"/>
        <v>0</v>
      </c>
      <c r="J2235" s="244" t="str">
        <f t="shared" si="621"/>
        <v/>
      </c>
      <c r="K2235" s="245"/>
      <c r="L2235" s="426"/>
      <c r="M2235" s="253"/>
      <c r="N2235" s="316">
        <f t="shared" si="625"/>
        <v>0</v>
      </c>
      <c r="O2235" s="427">
        <f t="shared" si="626"/>
        <v>0</v>
      </c>
      <c r="P2235" s="245"/>
      <c r="Q2235" s="426"/>
      <c r="R2235" s="253"/>
      <c r="S2235" s="432">
        <f t="shared" si="627"/>
        <v>0</v>
      </c>
      <c r="T2235" s="316">
        <f t="shared" si="628"/>
        <v>0</v>
      </c>
      <c r="U2235" s="253"/>
      <c r="V2235" s="253"/>
      <c r="W2235" s="254"/>
      <c r="X2235" s="314">
        <f t="shared" si="622"/>
        <v>0</v>
      </c>
    </row>
    <row r="2236" spans="2:24" ht="18.75">
      <c r="B2236" s="173"/>
      <c r="C2236" s="137">
        <v>4218</v>
      </c>
      <c r="D2236" s="145" t="s">
        <v>264</v>
      </c>
      <c r="E2236" s="817"/>
      <c r="F2236" s="452"/>
      <c r="G2236" s="246"/>
      <c r="H2236" s="246"/>
      <c r="I2236" s="480">
        <f t="shared" si="624"/>
        <v>0</v>
      </c>
      <c r="J2236" s="244" t="str">
        <f t="shared" si="621"/>
        <v/>
      </c>
      <c r="K2236" s="245"/>
      <c r="L2236" s="426"/>
      <c r="M2236" s="253"/>
      <c r="N2236" s="316">
        <f t="shared" si="625"/>
        <v>0</v>
      </c>
      <c r="O2236" s="427">
        <f t="shared" si="626"/>
        <v>0</v>
      </c>
      <c r="P2236" s="245"/>
      <c r="Q2236" s="426"/>
      <c r="R2236" s="253"/>
      <c r="S2236" s="432">
        <f t="shared" si="627"/>
        <v>0</v>
      </c>
      <c r="T2236" s="316">
        <f t="shared" si="628"/>
        <v>0</v>
      </c>
      <c r="U2236" s="253"/>
      <c r="V2236" s="253"/>
      <c r="W2236" s="254"/>
      <c r="X2236" s="314">
        <f t="shared" si="622"/>
        <v>0</v>
      </c>
    </row>
    <row r="2237" spans="2:24" ht="18.75">
      <c r="B2237" s="173"/>
      <c r="C2237" s="137">
        <v>4219</v>
      </c>
      <c r="D2237" s="156" t="s">
        <v>265</v>
      </c>
      <c r="E2237" s="817"/>
      <c r="F2237" s="452"/>
      <c r="G2237" s="246"/>
      <c r="H2237" s="246"/>
      <c r="I2237" s="480">
        <f t="shared" si="624"/>
        <v>0</v>
      </c>
      <c r="J2237" s="244" t="str">
        <f t="shared" si="621"/>
        <v/>
      </c>
      <c r="K2237" s="245"/>
      <c r="L2237" s="426"/>
      <c r="M2237" s="253"/>
      <c r="N2237" s="316">
        <f t="shared" si="625"/>
        <v>0</v>
      </c>
      <c r="O2237" s="427">
        <f t="shared" si="626"/>
        <v>0</v>
      </c>
      <c r="P2237" s="245"/>
      <c r="Q2237" s="426"/>
      <c r="R2237" s="253"/>
      <c r="S2237" s="432">
        <f t="shared" si="627"/>
        <v>0</v>
      </c>
      <c r="T2237" s="316">
        <f t="shared" si="628"/>
        <v>0</v>
      </c>
      <c r="U2237" s="253"/>
      <c r="V2237" s="253"/>
      <c r="W2237" s="254"/>
      <c r="X2237" s="314">
        <f t="shared" si="622"/>
        <v>0</v>
      </c>
    </row>
    <row r="2238" spans="2:24" ht="18.75">
      <c r="B2238" s="799">
        <v>4300</v>
      </c>
      <c r="C2238" s="955" t="s">
        <v>1740</v>
      </c>
      <c r="D2238" s="955"/>
      <c r="E2238" s="800"/>
      <c r="F2238" s="801">
        <f>SUM(F2239:F2241)</f>
        <v>0</v>
      </c>
      <c r="G2238" s="802">
        <f>SUM(G2239:G2241)</f>
        <v>0</v>
      </c>
      <c r="H2238" s="802">
        <f>SUM(H2239:H2241)</f>
        <v>0</v>
      </c>
      <c r="I2238" s="802">
        <f>SUM(I2239:I2241)</f>
        <v>0</v>
      </c>
      <c r="J2238" s="244" t="str">
        <f t="shared" si="621"/>
        <v/>
      </c>
      <c r="K2238" s="245"/>
      <c r="L2238" s="317">
        <f>SUM(L2239:L2241)</f>
        <v>0</v>
      </c>
      <c r="M2238" s="318">
        <f>SUM(M2239:M2241)</f>
        <v>0</v>
      </c>
      <c r="N2238" s="428">
        <f>SUM(N2239:N2241)</f>
        <v>0</v>
      </c>
      <c r="O2238" s="429">
        <f>SUM(O2239:O2241)</f>
        <v>0</v>
      </c>
      <c r="P2238" s="245"/>
      <c r="Q2238" s="317">
        <f t="shared" ref="Q2238:W2238" si="629">SUM(Q2239:Q2241)</f>
        <v>0</v>
      </c>
      <c r="R2238" s="318">
        <f t="shared" si="629"/>
        <v>0</v>
      </c>
      <c r="S2238" s="318">
        <f t="shared" si="629"/>
        <v>0</v>
      </c>
      <c r="T2238" s="318">
        <f t="shared" si="629"/>
        <v>0</v>
      </c>
      <c r="U2238" s="318">
        <f t="shared" si="629"/>
        <v>0</v>
      </c>
      <c r="V2238" s="318">
        <f t="shared" si="629"/>
        <v>0</v>
      </c>
      <c r="W2238" s="429">
        <f t="shared" si="629"/>
        <v>0</v>
      </c>
      <c r="X2238" s="314">
        <f t="shared" si="622"/>
        <v>0</v>
      </c>
    </row>
    <row r="2239" spans="2:24" ht="18.75">
      <c r="B2239" s="173"/>
      <c r="C2239" s="144">
        <v>4301</v>
      </c>
      <c r="D2239" s="163" t="s">
        <v>266</v>
      </c>
      <c r="E2239" s="817"/>
      <c r="F2239" s="452"/>
      <c r="G2239" s="246"/>
      <c r="H2239" s="246"/>
      <c r="I2239" s="480">
        <f t="shared" ref="I2239:I2244" si="630">F2239+G2239+H2239</f>
        <v>0</v>
      </c>
      <c r="J2239" s="244" t="str">
        <f t="shared" si="621"/>
        <v/>
      </c>
      <c r="K2239" s="245"/>
      <c r="L2239" s="426"/>
      <c r="M2239" s="253"/>
      <c r="N2239" s="316">
        <f t="shared" ref="N2239:N2244" si="631">I2239</f>
        <v>0</v>
      </c>
      <c r="O2239" s="427">
        <f t="shared" ref="O2239:O2244" si="632">L2239+M2239-N2239</f>
        <v>0</v>
      </c>
      <c r="P2239" s="245"/>
      <c r="Q2239" s="426"/>
      <c r="R2239" s="253"/>
      <c r="S2239" s="432">
        <f t="shared" ref="S2239:S2244" si="633">+IF(+(L2239+M2239)&gt;=I2239,+M2239,+(+I2239-L2239))</f>
        <v>0</v>
      </c>
      <c r="T2239" s="316">
        <f t="shared" ref="T2239:T2244" si="634">Q2239+R2239-S2239</f>
        <v>0</v>
      </c>
      <c r="U2239" s="253"/>
      <c r="V2239" s="253"/>
      <c r="W2239" s="254"/>
      <c r="X2239" s="314">
        <f t="shared" si="622"/>
        <v>0</v>
      </c>
    </row>
    <row r="2240" spans="2:24" ht="18.75">
      <c r="B2240" s="173"/>
      <c r="C2240" s="137">
        <v>4302</v>
      </c>
      <c r="D2240" s="139" t="s">
        <v>1100</v>
      </c>
      <c r="E2240" s="817"/>
      <c r="F2240" s="452"/>
      <c r="G2240" s="246"/>
      <c r="H2240" s="246"/>
      <c r="I2240" s="480">
        <f t="shared" si="630"/>
        <v>0</v>
      </c>
      <c r="J2240" s="244" t="str">
        <f t="shared" si="621"/>
        <v/>
      </c>
      <c r="K2240" s="245"/>
      <c r="L2240" s="426"/>
      <c r="M2240" s="253"/>
      <c r="N2240" s="316">
        <f t="shared" si="631"/>
        <v>0</v>
      </c>
      <c r="O2240" s="427">
        <f t="shared" si="632"/>
        <v>0</v>
      </c>
      <c r="P2240" s="245"/>
      <c r="Q2240" s="426"/>
      <c r="R2240" s="253"/>
      <c r="S2240" s="432">
        <f t="shared" si="633"/>
        <v>0</v>
      </c>
      <c r="T2240" s="316">
        <f t="shared" si="634"/>
        <v>0</v>
      </c>
      <c r="U2240" s="253"/>
      <c r="V2240" s="253"/>
      <c r="W2240" s="254"/>
      <c r="X2240" s="314">
        <f t="shared" si="622"/>
        <v>0</v>
      </c>
    </row>
    <row r="2241" spans="2:24" ht="18.75">
      <c r="B2241" s="173"/>
      <c r="C2241" s="142">
        <v>4309</v>
      </c>
      <c r="D2241" s="148" t="s">
        <v>268</v>
      </c>
      <c r="E2241" s="817"/>
      <c r="F2241" s="452"/>
      <c r="G2241" s="246"/>
      <c r="H2241" s="246"/>
      <c r="I2241" s="480">
        <f t="shared" si="630"/>
        <v>0</v>
      </c>
      <c r="J2241" s="244" t="str">
        <f t="shared" si="621"/>
        <v/>
      </c>
      <c r="K2241" s="245"/>
      <c r="L2241" s="426"/>
      <c r="M2241" s="253"/>
      <c r="N2241" s="316">
        <f t="shared" si="631"/>
        <v>0</v>
      </c>
      <c r="O2241" s="427">
        <f t="shared" si="632"/>
        <v>0</v>
      </c>
      <c r="P2241" s="245"/>
      <c r="Q2241" s="426"/>
      <c r="R2241" s="253"/>
      <c r="S2241" s="432">
        <f t="shared" si="633"/>
        <v>0</v>
      </c>
      <c r="T2241" s="316">
        <f t="shared" si="634"/>
        <v>0</v>
      </c>
      <c r="U2241" s="253"/>
      <c r="V2241" s="253"/>
      <c r="W2241" s="254"/>
      <c r="X2241" s="314">
        <f t="shared" si="622"/>
        <v>0</v>
      </c>
    </row>
    <row r="2242" spans="2:24" ht="18.75">
      <c r="B2242" s="799">
        <v>4400</v>
      </c>
      <c r="C2242" s="957" t="s">
        <v>1741</v>
      </c>
      <c r="D2242" s="957"/>
      <c r="E2242" s="800"/>
      <c r="F2242" s="803"/>
      <c r="G2242" s="804"/>
      <c r="H2242" s="804"/>
      <c r="I2242" s="805">
        <f t="shared" si="630"/>
        <v>0</v>
      </c>
      <c r="J2242" s="244" t="str">
        <f t="shared" si="621"/>
        <v/>
      </c>
      <c r="K2242" s="245"/>
      <c r="L2242" s="431"/>
      <c r="M2242" s="255"/>
      <c r="N2242" s="318">
        <f t="shared" si="631"/>
        <v>0</v>
      </c>
      <c r="O2242" s="427">
        <f t="shared" si="632"/>
        <v>0</v>
      </c>
      <c r="P2242" s="245"/>
      <c r="Q2242" s="431"/>
      <c r="R2242" s="255"/>
      <c r="S2242" s="432">
        <f t="shared" si="633"/>
        <v>0</v>
      </c>
      <c r="T2242" s="316">
        <f t="shared" si="634"/>
        <v>0</v>
      </c>
      <c r="U2242" s="255"/>
      <c r="V2242" s="255"/>
      <c r="W2242" s="254"/>
      <c r="X2242" s="314">
        <f t="shared" si="622"/>
        <v>0</v>
      </c>
    </row>
    <row r="2243" spans="2:24" ht="18.75">
      <c r="B2243" s="799">
        <v>4500</v>
      </c>
      <c r="C2243" s="979" t="s">
        <v>1742</v>
      </c>
      <c r="D2243" s="979"/>
      <c r="E2243" s="800"/>
      <c r="F2243" s="803"/>
      <c r="G2243" s="804"/>
      <c r="H2243" s="804"/>
      <c r="I2243" s="805">
        <f t="shared" si="630"/>
        <v>0</v>
      </c>
      <c r="J2243" s="244" t="str">
        <f t="shared" si="621"/>
        <v/>
      </c>
      <c r="K2243" s="245"/>
      <c r="L2243" s="431"/>
      <c r="M2243" s="255"/>
      <c r="N2243" s="318">
        <f t="shared" si="631"/>
        <v>0</v>
      </c>
      <c r="O2243" s="427">
        <f t="shared" si="632"/>
        <v>0</v>
      </c>
      <c r="P2243" s="245"/>
      <c r="Q2243" s="431"/>
      <c r="R2243" s="255"/>
      <c r="S2243" s="432">
        <f t="shared" si="633"/>
        <v>0</v>
      </c>
      <c r="T2243" s="316">
        <f t="shared" si="634"/>
        <v>0</v>
      </c>
      <c r="U2243" s="255"/>
      <c r="V2243" s="255"/>
      <c r="W2243" s="254"/>
      <c r="X2243" s="314">
        <f t="shared" si="622"/>
        <v>0</v>
      </c>
    </row>
    <row r="2244" spans="2:24" ht="18.75">
      <c r="B2244" s="799">
        <v>4600</v>
      </c>
      <c r="C2244" s="974" t="s">
        <v>269</v>
      </c>
      <c r="D2244" s="980"/>
      <c r="E2244" s="800"/>
      <c r="F2244" s="803"/>
      <c r="G2244" s="804"/>
      <c r="H2244" s="804"/>
      <c r="I2244" s="805">
        <f t="shared" si="630"/>
        <v>0</v>
      </c>
      <c r="J2244" s="244" t="str">
        <f t="shared" si="621"/>
        <v/>
      </c>
      <c r="K2244" s="245"/>
      <c r="L2244" s="431"/>
      <c r="M2244" s="255"/>
      <c r="N2244" s="318">
        <f t="shared" si="631"/>
        <v>0</v>
      </c>
      <c r="O2244" s="427">
        <f t="shared" si="632"/>
        <v>0</v>
      </c>
      <c r="P2244" s="245"/>
      <c r="Q2244" s="431"/>
      <c r="R2244" s="255"/>
      <c r="S2244" s="432">
        <f t="shared" si="633"/>
        <v>0</v>
      </c>
      <c r="T2244" s="316">
        <f t="shared" si="634"/>
        <v>0</v>
      </c>
      <c r="U2244" s="255"/>
      <c r="V2244" s="255"/>
      <c r="W2244" s="254"/>
      <c r="X2244" s="314">
        <f t="shared" si="622"/>
        <v>0</v>
      </c>
    </row>
    <row r="2245" spans="2:24" ht="18.75">
      <c r="B2245" s="799">
        <v>4900</v>
      </c>
      <c r="C2245" s="965" t="s">
        <v>300</v>
      </c>
      <c r="D2245" s="965"/>
      <c r="E2245" s="800"/>
      <c r="F2245" s="801">
        <f>+F2246+F2247</f>
        <v>0</v>
      </c>
      <c r="G2245" s="802">
        <f>+G2246+G2247</f>
        <v>0</v>
      </c>
      <c r="H2245" s="802">
        <f>+H2246+H2247</f>
        <v>0</v>
      </c>
      <c r="I2245" s="802">
        <f>+I2246+I2247</f>
        <v>0</v>
      </c>
      <c r="J2245" s="244" t="str">
        <f t="shared" si="621"/>
        <v/>
      </c>
      <c r="K2245" s="245"/>
      <c r="L2245" s="777"/>
      <c r="M2245" s="778"/>
      <c r="N2245" s="778"/>
      <c r="O2245" s="825"/>
      <c r="P2245" s="245"/>
      <c r="Q2245" s="777"/>
      <c r="R2245" s="778"/>
      <c r="S2245" s="778"/>
      <c r="T2245" s="778"/>
      <c r="U2245" s="778"/>
      <c r="V2245" s="778"/>
      <c r="W2245" s="825"/>
      <c r="X2245" s="314">
        <f t="shared" si="622"/>
        <v>0</v>
      </c>
    </row>
    <row r="2246" spans="2:24" ht="18.75">
      <c r="B2246" s="173"/>
      <c r="C2246" s="144">
        <v>4901</v>
      </c>
      <c r="D2246" s="174" t="s">
        <v>301</v>
      </c>
      <c r="E2246" s="817"/>
      <c r="F2246" s="452"/>
      <c r="G2246" s="246"/>
      <c r="H2246" s="246"/>
      <c r="I2246" s="480">
        <f>F2246+G2246+H2246</f>
        <v>0</v>
      </c>
      <c r="J2246" s="244" t="str">
        <f t="shared" si="621"/>
        <v/>
      </c>
      <c r="K2246" s="245"/>
      <c r="L2246" s="775"/>
      <c r="M2246" s="779"/>
      <c r="N2246" s="779"/>
      <c r="O2246" s="824"/>
      <c r="P2246" s="245"/>
      <c r="Q2246" s="775"/>
      <c r="R2246" s="779"/>
      <c r="S2246" s="779"/>
      <c r="T2246" s="779"/>
      <c r="U2246" s="779"/>
      <c r="V2246" s="779"/>
      <c r="W2246" s="824"/>
      <c r="X2246" s="314">
        <f t="shared" si="622"/>
        <v>0</v>
      </c>
    </row>
    <row r="2247" spans="2:24" ht="18.75">
      <c r="B2247" s="173"/>
      <c r="C2247" s="142">
        <v>4902</v>
      </c>
      <c r="D2247" s="148" t="s">
        <v>302</v>
      </c>
      <c r="E2247" s="817"/>
      <c r="F2247" s="452"/>
      <c r="G2247" s="246"/>
      <c r="H2247" s="246"/>
      <c r="I2247" s="480">
        <f>F2247+G2247+H2247</f>
        <v>0</v>
      </c>
      <c r="J2247" s="244" t="str">
        <f t="shared" si="621"/>
        <v/>
      </c>
      <c r="K2247" s="245"/>
      <c r="L2247" s="775"/>
      <c r="M2247" s="779"/>
      <c r="N2247" s="779"/>
      <c r="O2247" s="824"/>
      <c r="P2247" s="245"/>
      <c r="Q2247" s="775"/>
      <c r="R2247" s="779"/>
      <c r="S2247" s="779"/>
      <c r="T2247" s="779"/>
      <c r="U2247" s="779"/>
      <c r="V2247" s="779"/>
      <c r="W2247" s="824"/>
      <c r="X2247" s="314">
        <f t="shared" si="622"/>
        <v>0</v>
      </c>
    </row>
    <row r="2248" spans="2:24" ht="18.75">
      <c r="B2248" s="806">
        <v>5100</v>
      </c>
      <c r="C2248" s="962" t="s">
        <v>270</v>
      </c>
      <c r="D2248" s="962"/>
      <c r="E2248" s="807"/>
      <c r="F2248" s="808"/>
      <c r="G2248" s="809"/>
      <c r="H2248" s="809"/>
      <c r="I2248" s="805">
        <f>F2248+G2248+H2248</f>
        <v>0</v>
      </c>
      <c r="J2248" s="244" t="str">
        <f t="shared" si="621"/>
        <v/>
      </c>
      <c r="K2248" s="245"/>
      <c r="L2248" s="433"/>
      <c r="M2248" s="434"/>
      <c r="N2248" s="328">
        <f>I2248</f>
        <v>0</v>
      </c>
      <c r="O2248" s="427">
        <f>L2248+M2248-N2248</f>
        <v>0</v>
      </c>
      <c r="P2248" s="245"/>
      <c r="Q2248" s="433"/>
      <c r="R2248" s="434"/>
      <c r="S2248" s="432">
        <f>+IF(+(L2248+M2248)&gt;=I2248,+M2248,+(+I2248-L2248))</f>
        <v>0</v>
      </c>
      <c r="T2248" s="316">
        <f>Q2248+R2248-S2248</f>
        <v>0</v>
      </c>
      <c r="U2248" s="434"/>
      <c r="V2248" s="434"/>
      <c r="W2248" s="254"/>
      <c r="X2248" s="314">
        <f t="shared" si="622"/>
        <v>0</v>
      </c>
    </row>
    <row r="2249" spans="2:24" ht="18.75">
      <c r="B2249" s="806">
        <v>5200</v>
      </c>
      <c r="C2249" s="977" t="s">
        <v>271</v>
      </c>
      <c r="D2249" s="977"/>
      <c r="E2249" s="807"/>
      <c r="F2249" s="810">
        <f>SUM(F2250:F2256)</f>
        <v>0</v>
      </c>
      <c r="G2249" s="811">
        <f>SUM(G2250:G2256)</f>
        <v>0</v>
      </c>
      <c r="H2249" s="811">
        <f>SUM(H2250:H2256)</f>
        <v>0</v>
      </c>
      <c r="I2249" s="811">
        <f>SUM(I2250:I2256)</f>
        <v>0</v>
      </c>
      <c r="J2249" s="244" t="str">
        <f t="shared" si="621"/>
        <v/>
      </c>
      <c r="K2249" s="245"/>
      <c r="L2249" s="327">
        <f>SUM(L2250:L2256)</f>
        <v>0</v>
      </c>
      <c r="M2249" s="328">
        <f>SUM(M2250:M2256)</f>
        <v>0</v>
      </c>
      <c r="N2249" s="435">
        <f>SUM(N2250:N2256)</f>
        <v>0</v>
      </c>
      <c r="O2249" s="436">
        <f>SUM(O2250:O2256)</f>
        <v>0</v>
      </c>
      <c r="P2249" s="245"/>
      <c r="Q2249" s="327">
        <f t="shared" ref="Q2249:W2249" si="635">SUM(Q2250:Q2256)</f>
        <v>0</v>
      </c>
      <c r="R2249" s="328">
        <f t="shared" si="635"/>
        <v>0</v>
      </c>
      <c r="S2249" s="328">
        <f t="shared" si="635"/>
        <v>0</v>
      </c>
      <c r="T2249" s="328">
        <f t="shared" si="635"/>
        <v>0</v>
      </c>
      <c r="U2249" s="328">
        <f t="shared" si="635"/>
        <v>0</v>
      </c>
      <c r="V2249" s="328">
        <f t="shared" si="635"/>
        <v>0</v>
      </c>
      <c r="W2249" s="436">
        <f t="shared" si="635"/>
        <v>0</v>
      </c>
      <c r="X2249" s="314">
        <f t="shared" si="622"/>
        <v>0</v>
      </c>
    </row>
    <row r="2250" spans="2:24" ht="18.75">
      <c r="B2250" s="175"/>
      <c r="C2250" s="176">
        <v>5201</v>
      </c>
      <c r="D2250" s="177" t="s">
        <v>272</v>
      </c>
      <c r="E2250" s="818"/>
      <c r="F2250" s="477"/>
      <c r="G2250" s="437"/>
      <c r="H2250" s="437"/>
      <c r="I2250" s="480">
        <f t="shared" ref="I2250:I2256" si="636">F2250+G2250+H2250</f>
        <v>0</v>
      </c>
      <c r="J2250" s="244" t="str">
        <f t="shared" si="621"/>
        <v/>
      </c>
      <c r="K2250" s="245"/>
      <c r="L2250" s="438"/>
      <c r="M2250" s="439"/>
      <c r="N2250" s="331">
        <f t="shared" ref="N2250:N2256" si="637">I2250</f>
        <v>0</v>
      </c>
      <c r="O2250" s="427">
        <f t="shared" ref="O2250:O2256" si="638">L2250+M2250-N2250</f>
        <v>0</v>
      </c>
      <c r="P2250" s="245"/>
      <c r="Q2250" s="438"/>
      <c r="R2250" s="439"/>
      <c r="S2250" s="432">
        <f t="shared" ref="S2250:S2256" si="639">+IF(+(L2250+M2250)&gt;=I2250,+M2250,+(+I2250-L2250))</f>
        <v>0</v>
      </c>
      <c r="T2250" s="316">
        <f t="shared" ref="T2250:T2256" si="640">Q2250+R2250-S2250</f>
        <v>0</v>
      </c>
      <c r="U2250" s="439"/>
      <c r="V2250" s="439"/>
      <c r="W2250" s="254"/>
      <c r="X2250" s="314">
        <f t="shared" si="622"/>
        <v>0</v>
      </c>
    </row>
    <row r="2251" spans="2:24" ht="18.75">
      <c r="B2251" s="175"/>
      <c r="C2251" s="178">
        <v>5202</v>
      </c>
      <c r="D2251" s="179" t="s">
        <v>273</v>
      </c>
      <c r="E2251" s="818"/>
      <c r="F2251" s="477"/>
      <c r="G2251" s="437"/>
      <c r="H2251" s="437"/>
      <c r="I2251" s="480">
        <f t="shared" si="636"/>
        <v>0</v>
      </c>
      <c r="J2251" s="244" t="str">
        <f t="shared" si="621"/>
        <v/>
      </c>
      <c r="K2251" s="245"/>
      <c r="L2251" s="438"/>
      <c r="M2251" s="439"/>
      <c r="N2251" s="331">
        <f t="shared" si="637"/>
        <v>0</v>
      </c>
      <c r="O2251" s="427">
        <f t="shared" si="638"/>
        <v>0</v>
      </c>
      <c r="P2251" s="245"/>
      <c r="Q2251" s="438"/>
      <c r="R2251" s="439"/>
      <c r="S2251" s="432">
        <f t="shared" si="639"/>
        <v>0</v>
      </c>
      <c r="T2251" s="316">
        <f t="shared" si="640"/>
        <v>0</v>
      </c>
      <c r="U2251" s="439"/>
      <c r="V2251" s="439"/>
      <c r="W2251" s="254"/>
      <c r="X2251" s="314">
        <f t="shared" si="622"/>
        <v>0</v>
      </c>
    </row>
    <row r="2252" spans="2:24" ht="18.75">
      <c r="B2252" s="175"/>
      <c r="C2252" s="178">
        <v>5203</v>
      </c>
      <c r="D2252" s="179" t="s">
        <v>956</v>
      </c>
      <c r="E2252" s="818"/>
      <c r="F2252" s="477"/>
      <c r="G2252" s="437"/>
      <c r="H2252" s="437"/>
      <c r="I2252" s="480">
        <f t="shared" si="636"/>
        <v>0</v>
      </c>
      <c r="J2252" s="244" t="str">
        <f t="shared" si="621"/>
        <v/>
      </c>
      <c r="K2252" s="245"/>
      <c r="L2252" s="438"/>
      <c r="M2252" s="439"/>
      <c r="N2252" s="331">
        <f t="shared" si="637"/>
        <v>0</v>
      </c>
      <c r="O2252" s="427">
        <f t="shared" si="638"/>
        <v>0</v>
      </c>
      <c r="P2252" s="245"/>
      <c r="Q2252" s="438"/>
      <c r="R2252" s="439"/>
      <c r="S2252" s="432">
        <f t="shared" si="639"/>
        <v>0</v>
      </c>
      <c r="T2252" s="316">
        <f t="shared" si="640"/>
        <v>0</v>
      </c>
      <c r="U2252" s="439"/>
      <c r="V2252" s="439"/>
      <c r="W2252" s="254"/>
      <c r="X2252" s="314">
        <f t="shared" si="622"/>
        <v>0</v>
      </c>
    </row>
    <row r="2253" spans="2:24" ht="18.75">
      <c r="B2253" s="175"/>
      <c r="C2253" s="178">
        <v>5204</v>
      </c>
      <c r="D2253" s="179" t="s">
        <v>957</v>
      </c>
      <c r="E2253" s="818"/>
      <c r="F2253" s="477"/>
      <c r="G2253" s="437"/>
      <c r="H2253" s="437"/>
      <c r="I2253" s="480">
        <f t="shared" si="636"/>
        <v>0</v>
      </c>
      <c r="J2253" s="244" t="str">
        <f t="shared" si="621"/>
        <v/>
      </c>
      <c r="K2253" s="245"/>
      <c r="L2253" s="438"/>
      <c r="M2253" s="439"/>
      <c r="N2253" s="331">
        <f t="shared" si="637"/>
        <v>0</v>
      </c>
      <c r="O2253" s="427">
        <f t="shared" si="638"/>
        <v>0</v>
      </c>
      <c r="P2253" s="245"/>
      <c r="Q2253" s="438"/>
      <c r="R2253" s="439"/>
      <c r="S2253" s="432">
        <f t="shared" si="639"/>
        <v>0</v>
      </c>
      <c r="T2253" s="316">
        <f t="shared" si="640"/>
        <v>0</v>
      </c>
      <c r="U2253" s="439"/>
      <c r="V2253" s="439"/>
      <c r="W2253" s="254"/>
      <c r="X2253" s="314">
        <f t="shared" si="622"/>
        <v>0</v>
      </c>
    </row>
    <row r="2254" spans="2:24" ht="18.75">
      <c r="B2254" s="175"/>
      <c r="C2254" s="178">
        <v>5205</v>
      </c>
      <c r="D2254" s="179" t="s">
        <v>958</v>
      </c>
      <c r="E2254" s="818"/>
      <c r="F2254" s="477"/>
      <c r="G2254" s="437"/>
      <c r="H2254" s="437"/>
      <c r="I2254" s="480">
        <f t="shared" si="636"/>
        <v>0</v>
      </c>
      <c r="J2254" s="244" t="str">
        <f t="shared" si="621"/>
        <v/>
      </c>
      <c r="K2254" s="245"/>
      <c r="L2254" s="438"/>
      <c r="M2254" s="439"/>
      <c r="N2254" s="331">
        <f t="shared" si="637"/>
        <v>0</v>
      </c>
      <c r="O2254" s="427">
        <f t="shared" si="638"/>
        <v>0</v>
      </c>
      <c r="P2254" s="245"/>
      <c r="Q2254" s="438"/>
      <c r="R2254" s="439"/>
      <c r="S2254" s="432">
        <f t="shared" si="639"/>
        <v>0</v>
      </c>
      <c r="T2254" s="316">
        <f t="shared" si="640"/>
        <v>0</v>
      </c>
      <c r="U2254" s="439"/>
      <c r="V2254" s="439"/>
      <c r="W2254" s="254"/>
      <c r="X2254" s="314">
        <f t="shared" si="622"/>
        <v>0</v>
      </c>
    </row>
    <row r="2255" spans="2:24" ht="18.75">
      <c r="B2255" s="175"/>
      <c r="C2255" s="178">
        <v>5206</v>
      </c>
      <c r="D2255" s="179" t="s">
        <v>959</v>
      </c>
      <c r="E2255" s="818"/>
      <c r="F2255" s="477"/>
      <c r="G2255" s="437"/>
      <c r="H2255" s="437"/>
      <c r="I2255" s="480">
        <f t="shared" si="636"/>
        <v>0</v>
      </c>
      <c r="J2255" s="244" t="str">
        <f t="shared" ref="J2255:J2275" si="641">(IF($E2255&lt;&gt;0,$J$2,IF($I2255&lt;&gt;0,$J$2,"")))</f>
        <v/>
      </c>
      <c r="K2255" s="245"/>
      <c r="L2255" s="438"/>
      <c r="M2255" s="439"/>
      <c r="N2255" s="331">
        <f t="shared" si="637"/>
        <v>0</v>
      </c>
      <c r="O2255" s="427">
        <f t="shared" si="638"/>
        <v>0</v>
      </c>
      <c r="P2255" s="245"/>
      <c r="Q2255" s="438"/>
      <c r="R2255" s="439"/>
      <c r="S2255" s="432">
        <f t="shared" si="639"/>
        <v>0</v>
      </c>
      <c r="T2255" s="316">
        <f t="shared" si="640"/>
        <v>0</v>
      </c>
      <c r="U2255" s="439"/>
      <c r="V2255" s="439"/>
      <c r="W2255" s="254"/>
      <c r="X2255" s="314">
        <f t="shared" ref="X2255:X2286" si="642">T2255-U2255-V2255-W2255</f>
        <v>0</v>
      </c>
    </row>
    <row r="2256" spans="2:24" ht="18.75">
      <c r="B2256" s="175"/>
      <c r="C2256" s="180">
        <v>5219</v>
      </c>
      <c r="D2256" s="181" t="s">
        <v>960</v>
      </c>
      <c r="E2256" s="818"/>
      <c r="F2256" s="477"/>
      <c r="G2256" s="437"/>
      <c r="H2256" s="437"/>
      <c r="I2256" s="480">
        <f t="shared" si="636"/>
        <v>0</v>
      </c>
      <c r="J2256" s="244" t="str">
        <f t="shared" si="641"/>
        <v/>
      </c>
      <c r="K2256" s="245"/>
      <c r="L2256" s="438"/>
      <c r="M2256" s="439"/>
      <c r="N2256" s="331">
        <f t="shared" si="637"/>
        <v>0</v>
      </c>
      <c r="O2256" s="427">
        <f t="shared" si="638"/>
        <v>0</v>
      </c>
      <c r="P2256" s="245"/>
      <c r="Q2256" s="438"/>
      <c r="R2256" s="439"/>
      <c r="S2256" s="432">
        <f t="shared" si="639"/>
        <v>0</v>
      </c>
      <c r="T2256" s="316">
        <f t="shared" si="640"/>
        <v>0</v>
      </c>
      <c r="U2256" s="439"/>
      <c r="V2256" s="439"/>
      <c r="W2256" s="254"/>
      <c r="X2256" s="314">
        <f t="shared" si="642"/>
        <v>0</v>
      </c>
    </row>
    <row r="2257" spans="2:24" ht="18.75">
      <c r="B2257" s="806">
        <v>5300</v>
      </c>
      <c r="C2257" s="981" t="s">
        <v>961</v>
      </c>
      <c r="D2257" s="981"/>
      <c r="E2257" s="807"/>
      <c r="F2257" s="810">
        <f>SUM(F2258:F2259)</f>
        <v>0</v>
      </c>
      <c r="G2257" s="811">
        <f>SUM(G2258:G2259)</f>
        <v>0</v>
      </c>
      <c r="H2257" s="811">
        <f>SUM(H2258:H2259)</f>
        <v>0</v>
      </c>
      <c r="I2257" s="811">
        <f>SUM(I2258:I2259)</f>
        <v>0</v>
      </c>
      <c r="J2257" s="244" t="str">
        <f t="shared" si="641"/>
        <v/>
      </c>
      <c r="K2257" s="245"/>
      <c r="L2257" s="327">
        <f>SUM(L2258:L2259)</f>
        <v>0</v>
      </c>
      <c r="M2257" s="328">
        <f>SUM(M2258:M2259)</f>
        <v>0</v>
      </c>
      <c r="N2257" s="435">
        <f>SUM(N2258:N2259)</f>
        <v>0</v>
      </c>
      <c r="O2257" s="436">
        <f>SUM(O2258:O2259)</f>
        <v>0</v>
      </c>
      <c r="P2257" s="245"/>
      <c r="Q2257" s="327">
        <f t="shared" ref="Q2257:W2257" si="643">SUM(Q2258:Q2259)</f>
        <v>0</v>
      </c>
      <c r="R2257" s="328">
        <f t="shared" si="643"/>
        <v>0</v>
      </c>
      <c r="S2257" s="328">
        <f t="shared" si="643"/>
        <v>0</v>
      </c>
      <c r="T2257" s="328">
        <f t="shared" si="643"/>
        <v>0</v>
      </c>
      <c r="U2257" s="328">
        <f t="shared" si="643"/>
        <v>0</v>
      </c>
      <c r="V2257" s="328">
        <f t="shared" si="643"/>
        <v>0</v>
      </c>
      <c r="W2257" s="436">
        <f t="shared" si="643"/>
        <v>0</v>
      </c>
      <c r="X2257" s="314">
        <f t="shared" si="642"/>
        <v>0</v>
      </c>
    </row>
    <row r="2258" spans="2:24" ht="18.75">
      <c r="B2258" s="175"/>
      <c r="C2258" s="176">
        <v>5301</v>
      </c>
      <c r="D2258" s="177" t="s">
        <v>1480</v>
      </c>
      <c r="E2258" s="818"/>
      <c r="F2258" s="477"/>
      <c r="G2258" s="437"/>
      <c r="H2258" s="437"/>
      <c r="I2258" s="480">
        <f>F2258+G2258+H2258</f>
        <v>0</v>
      </c>
      <c r="J2258" s="244" t="str">
        <f t="shared" si="641"/>
        <v/>
      </c>
      <c r="K2258" s="245"/>
      <c r="L2258" s="438"/>
      <c r="M2258" s="439"/>
      <c r="N2258" s="331">
        <f>I2258</f>
        <v>0</v>
      </c>
      <c r="O2258" s="427">
        <f>L2258+M2258-N2258</f>
        <v>0</v>
      </c>
      <c r="P2258" s="245"/>
      <c r="Q2258" s="438"/>
      <c r="R2258" s="439"/>
      <c r="S2258" s="432">
        <f>+IF(+(L2258+M2258)&gt;=I2258,+M2258,+(+I2258-L2258))</f>
        <v>0</v>
      </c>
      <c r="T2258" s="316">
        <f>Q2258+R2258-S2258</f>
        <v>0</v>
      </c>
      <c r="U2258" s="439"/>
      <c r="V2258" s="439"/>
      <c r="W2258" s="254"/>
      <c r="X2258" s="314">
        <f t="shared" si="642"/>
        <v>0</v>
      </c>
    </row>
    <row r="2259" spans="2:24" ht="18.75">
      <c r="B2259" s="175"/>
      <c r="C2259" s="180">
        <v>5309</v>
      </c>
      <c r="D2259" s="181" t="s">
        <v>962</v>
      </c>
      <c r="E2259" s="818"/>
      <c r="F2259" s="477"/>
      <c r="G2259" s="437"/>
      <c r="H2259" s="437"/>
      <c r="I2259" s="480">
        <f>F2259+G2259+H2259</f>
        <v>0</v>
      </c>
      <c r="J2259" s="244" t="str">
        <f t="shared" si="641"/>
        <v/>
      </c>
      <c r="K2259" s="245"/>
      <c r="L2259" s="438"/>
      <c r="M2259" s="439"/>
      <c r="N2259" s="331">
        <f>I2259</f>
        <v>0</v>
      </c>
      <c r="O2259" s="427">
        <f>L2259+M2259-N2259</f>
        <v>0</v>
      </c>
      <c r="P2259" s="245"/>
      <c r="Q2259" s="438"/>
      <c r="R2259" s="439"/>
      <c r="S2259" s="432">
        <f>+IF(+(L2259+M2259)&gt;=I2259,+M2259,+(+I2259-L2259))</f>
        <v>0</v>
      </c>
      <c r="T2259" s="316">
        <f>Q2259+R2259-S2259</f>
        <v>0</v>
      </c>
      <c r="U2259" s="439"/>
      <c r="V2259" s="439"/>
      <c r="W2259" s="254"/>
      <c r="X2259" s="314">
        <f t="shared" si="642"/>
        <v>0</v>
      </c>
    </row>
    <row r="2260" spans="2:24" ht="18.75">
      <c r="B2260" s="806">
        <v>5400</v>
      </c>
      <c r="C2260" s="962" t="s">
        <v>1049</v>
      </c>
      <c r="D2260" s="962"/>
      <c r="E2260" s="807"/>
      <c r="F2260" s="808"/>
      <c r="G2260" s="809"/>
      <c r="H2260" s="809"/>
      <c r="I2260" s="805">
        <f>F2260+G2260+H2260</f>
        <v>0</v>
      </c>
      <c r="J2260" s="244" t="str">
        <f t="shared" si="641"/>
        <v/>
      </c>
      <c r="K2260" s="245"/>
      <c r="L2260" s="433"/>
      <c r="M2260" s="434"/>
      <c r="N2260" s="328">
        <f>I2260</f>
        <v>0</v>
      </c>
      <c r="O2260" s="427">
        <f>L2260+M2260-N2260</f>
        <v>0</v>
      </c>
      <c r="P2260" s="245"/>
      <c r="Q2260" s="433"/>
      <c r="R2260" s="434"/>
      <c r="S2260" s="432">
        <f>+IF(+(L2260+M2260)&gt;=I2260,+M2260,+(+I2260-L2260))</f>
        <v>0</v>
      </c>
      <c r="T2260" s="316">
        <f>Q2260+R2260-S2260</f>
        <v>0</v>
      </c>
      <c r="U2260" s="434"/>
      <c r="V2260" s="434"/>
      <c r="W2260" s="254"/>
      <c r="X2260" s="314">
        <f t="shared" si="642"/>
        <v>0</v>
      </c>
    </row>
    <row r="2261" spans="2:24" ht="18.75">
      <c r="B2261" s="799">
        <v>5500</v>
      </c>
      <c r="C2261" s="965" t="s">
        <v>1050</v>
      </c>
      <c r="D2261" s="965"/>
      <c r="E2261" s="800"/>
      <c r="F2261" s="801">
        <f>SUM(F2262:F2265)</f>
        <v>0</v>
      </c>
      <c r="G2261" s="802">
        <f>SUM(G2262:G2265)</f>
        <v>0</v>
      </c>
      <c r="H2261" s="802">
        <f>SUM(H2262:H2265)</f>
        <v>0</v>
      </c>
      <c r="I2261" s="802">
        <f>SUM(I2262:I2265)</f>
        <v>0</v>
      </c>
      <c r="J2261" s="244" t="str">
        <f t="shared" si="641"/>
        <v/>
      </c>
      <c r="K2261" s="245"/>
      <c r="L2261" s="317">
        <f>SUM(L2262:L2265)</f>
        <v>0</v>
      </c>
      <c r="M2261" s="318">
        <f>SUM(M2262:M2265)</f>
        <v>0</v>
      </c>
      <c r="N2261" s="428">
        <f>SUM(N2262:N2265)</f>
        <v>0</v>
      </c>
      <c r="O2261" s="429">
        <f>SUM(O2262:O2265)</f>
        <v>0</v>
      </c>
      <c r="P2261" s="245"/>
      <c r="Q2261" s="317">
        <f t="shared" ref="Q2261:W2261" si="644">SUM(Q2262:Q2265)</f>
        <v>0</v>
      </c>
      <c r="R2261" s="318">
        <f t="shared" si="644"/>
        <v>0</v>
      </c>
      <c r="S2261" s="318">
        <f t="shared" si="644"/>
        <v>0</v>
      </c>
      <c r="T2261" s="318">
        <f t="shared" si="644"/>
        <v>0</v>
      </c>
      <c r="U2261" s="318">
        <f t="shared" si="644"/>
        <v>0</v>
      </c>
      <c r="V2261" s="318">
        <f t="shared" si="644"/>
        <v>0</v>
      </c>
      <c r="W2261" s="429">
        <f t="shared" si="644"/>
        <v>0</v>
      </c>
      <c r="X2261" s="314">
        <f t="shared" si="642"/>
        <v>0</v>
      </c>
    </row>
    <row r="2262" spans="2:24" ht="18.75">
      <c r="B2262" s="173"/>
      <c r="C2262" s="144">
        <v>5501</v>
      </c>
      <c r="D2262" s="163" t="s">
        <v>1051</v>
      </c>
      <c r="E2262" s="817"/>
      <c r="F2262" s="452"/>
      <c r="G2262" s="246"/>
      <c r="H2262" s="246"/>
      <c r="I2262" s="480">
        <f>F2262+G2262+H2262</f>
        <v>0</v>
      </c>
      <c r="J2262" s="244" t="str">
        <f t="shared" si="641"/>
        <v/>
      </c>
      <c r="K2262" s="245"/>
      <c r="L2262" s="426"/>
      <c r="M2262" s="253"/>
      <c r="N2262" s="316">
        <f>I2262</f>
        <v>0</v>
      </c>
      <c r="O2262" s="427">
        <f>L2262+M2262-N2262</f>
        <v>0</v>
      </c>
      <c r="P2262" s="245"/>
      <c r="Q2262" s="426"/>
      <c r="R2262" s="253"/>
      <c r="S2262" s="432">
        <f>+IF(+(L2262+M2262)&gt;=I2262,+M2262,+(+I2262-L2262))</f>
        <v>0</v>
      </c>
      <c r="T2262" s="316">
        <f>Q2262+R2262-S2262</f>
        <v>0</v>
      </c>
      <c r="U2262" s="253"/>
      <c r="V2262" s="253"/>
      <c r="W2262" s="254"/>
      <c r="X2262" s="314">
        <f t="shared" si="642"/>
        <v>0</v>
      </c>
    </row>
    <row r="2263" spans="2:24" ht="18.75">
      <c r="B2263" s="173"/>
      <c r="C2263" s="137">
        <v>5502</v>
      </c>
      <c r="D2263" s="145" t="s">
        <v>1052</v>
      </c>
      <c r="E2263" s="817"/>
      <c r="F2263" s="452"/>
      <c r="G2263" s="246"/>
      <c r="H2263" s="246"/>
      <c r="I2263" s="480">
        <f>F2263+G2263+H2263</f>
        <v>0</v>
      </c>
      <c r="J2263" s="244" t="str">
        <f t="shared" si="641"/>
        <v/>
      </c>
      <c r="K2263" s="245"/>
      <c r="L2263" s="426"/>
      <c r="M2263" s="253"/>
      <c r="N2263" s="316">
        <f>I2263</f>
        <v>0</v>
      </c>
      <c r="O2263" s="427">
        <f>L2263+M2263-N2263</f>
        <v>0</v>
      </c>
      <c r="P2263" s="245"/>
      <c r="Q2263" s="426"/>
      <c r="R2263" s="253"/>
      <c r="S2263" s="432">
        <f>+IF(+(L2263+M2263)&gt;=I2263,+M2263,+(+I2263-L2263))</f>
        <v>0</v>
      </c>
      <c r="T2263" s="316">
        <f>Q2263+R2263-S2263</f>
        <v>0</v>
      </c>
      <c r="U2263" s="253"/>
      <c r="V2263" s="253"/>
      <c r="W2263" s="254"/>
      <c r="X2263" s="314">
        <f t="shared" si="642"/>
        <v>0</v>
      </c>
    </row>
    <row r="2264" spans="2:24" ht="18.75">
      <c r="B2264" s="173"/>
      <c r="C2264" s="137">
        <v>5503</v>
      </c>
      <c r="D2264" s="139" t="s">
        <v>1053</v>
      </c>
      <c r="E2264" s="817"/>
      <c r="F2264" s="452"/>
      <c r="G2264" s="246"/>
      <c r="H2264" s="246"/>
      <c r="I2264" s="480">
        <f>F2264+G2264+H2264</f>
        <v>0</v>
      </c>
      <c r="J2264" s="244" t="str">
        <f t="shared" si="641"/>
        <v/>
      </c>
      <c r="K2264" s="245"/>
      <c r="L2264" s="426"/>
      <c r="M2264" s="253"/>
      <c r="N2264" s="316">
        <f>I2264</f>
        <v>0</v>
      </c>
      <c r="O2264" s="427">
        <f>L2264+M2264-N2264</f>
        <v>0</v>
      </c>
      <c r="P2264" s="245"/>
      <c r="Q2264" s="426"/>
      <c r="R2264" s="253"/>
      <c r="S2264" s="432">
        <f>+IF(+(L2264+M2264)&gt;=I2264,+M2264,+(+I2264-L2264))</f>
        <v>0</v>
      </c>
      <c r="T2264" s="316">
        <f>Q2264+R2264-S2264</f>
        <v>0</v>
      </c>
      <c r="U2264" s="253"/>
      <c r="V2264" s="253"/>
      <c r="W2264" s="254"/>
      <c r="X2264" s="314">
        <f t="shared" si="642"/>
        <v>0</v>
      </c>
    </row>
    <row r="2265" spans="2:24" ht="18.75">
      <c r="B2265" s="173"/>
      <c r="C2265" s="137">
        <v>5504</v>
      </c>
      <c r="D2265" s="145" t="s">
        <v>1054</v>
      </c>
      <c r="E2265" s="817"/>
      <c r="F2265" s="452"/>
      <c r="G2265" s="246"/>
      <c r="H2265" s="246"/>
      <c r="I2265" s="480">
        <f>F2265+G2265+H2265</f>
        <v>0</v>
      </c>
      <c r="J2265" s="244" t="str">
        <f t="shared" si="641"/>
        <v/>
      </c>
      <c r="K2265" s="245"/>
      <c r="L2265" s="426"/>
      <c r="M2265" s="253"/>
      <c r="N2265" s="316">
        <f>I2265</f>
        <v>0</v>
      </c>
      <c r="O2265" s="427">
        <f>L2265+M2265-N2265</f>
        <v>0</v>
      </c>
      <c r="P2265" s="245"/>
      <c r="Q2265" s="426"/>
      <c r="R2265" s="253"/>
      <c r="S2265" s="432">
        <f>+IF(+(L2265+M2265)&gt;=I2265,+M2265,+(+I2265-L2265))</f>
        <v>0</v>
      </c>
      <c r="T2265" s="316">
        <f>Q2265+R2265-S2265</f>
        <v>0</v>
      </c>
      <c r="U2265" s="253"/>
      <c r="V2265" s="253"/>
      <c r="W2265" s="254"/>
      <c r="X2265" s="314">
        <f t="shared" si="642"/>
        <v>0</v>
      </c>
    </row>
    <row r="2266" spans="2:24" ht="18.75">
      <c r="B2266" s="799">
        <v>5700</v>
      </c>
      <c r="C2266" s="963" t="s">
        <v>1055</v>
      </c>
      <c r="D2266" s="964"/>
      <c r="E2266" s="807"/>
      <c r="F2266" s="810">
        <f>SUM(F2267:F2269)</f>
        <v>0</v>
      </c>
      <c r="G2266" s="811">
        <f>SUM(G2267:G2269)</f>
        <v>0</v>
      </c>
      <c r="H2266" s="811">
        <f>SUM(H2267:H2269)</f>
        <v>0</v>
      </c>
      <c r="I2266" s="811">
        <f>SUM(I2267:I2269)</f>
        <v>0</v>
      </c>
      <c r="J2266" s="244" t="str">
        <f t="shared" si="641"/>
        <v/>
      </c>
      <c r="K2266" s="245"/>
      <c r="L2266" s="327">
        <f>SUM(L2267:L2269)</f>
        <v>0</v>
      </c>
      <c r="M2266" s="328">
        <f>SUM(M2267:M2269)</f>
        <v>0</v>
      </c>
      <c r="N2266" s="435">
        <f>SUM(N2267:N2268)</f>
        <v>0</v>
      </c>
      <c r="O2266" s="436">
        <f>SUM(O2267:O2269)</f>
        <v>0</v>
      </c>
      <c r="P2266" s="245"/>
      <c r="Q2266" s="327">
        <f>SUM(Q2267:Q2269)</f>
        <v>0</v>
      </c>
      <c r="R2266" s="328">
        <f>SUM(R2267:R2269)</f>
        <v>0</v>
      </c>
      <c r="S2266" s="328">
        <f>SUM(S2267:S2269)</f>
        <v>0</v>
      </c>
      <c r="T2266" s="328">
        <f>SUM(T2267:T2269)</f>
        <v>0</v>
      </c>
      <c r="U2266" s="328">
        <f>SUM(U2267:U2269)</f>
        <v>0</v>
      </c>
      <c r="V2266" s="328">
        <f>SUM(V2267:V2268)</f>
        <v>0</v>
      </c>
      <c r="W2266" s="436">
        <f>SUM(W2267:W2269)</f>
        <v>0</v>
      </c>
      <c r="X2266" s="314">
        <f t="shared" si="642"/>
        <v>0</v>
      </c>
    </row>
    <row r="2267" spans="2:24" ht="18.75">
      <c r="B2267" s="175"/>
      <c r="C2267" s="176">
        <v>5701</v>
      </c>
      <c r="D2267" s="177" t="s">
        <v>1056</v>
      </c>
      <c r="E2267" s="818"/>
      <c r="F2267" s="477"/>
      <c r="G2267" s="437"/>
      <c r="H2267" s="437"/>
      <c r="I2267" s="480">
        <f>F2267+G2267+H2267</f>
        <v>0</v>
      </c>
      <c r="J2267" s="244" t="str">
        <f t="shared" si="641"/>
        <v/>
      </c>
      <c r="K2267" s="245"/>
      <c r="L2267" s="438"/>
      <c r="M2267" s="439"/>
      <c r="N2267" s="331">
        <f>I2267</f>
        <v>0</v>
      </c>
      <c r="O2267" s="427">
        <f>L2267+M2267-N2267</f>
        <v>0</v>
      </c>
      <c r="P2267" s="245"/>
      <c r="Q2267" s="438"/>
      <c r="R2267" s="439"/>
      <c r="S2267" s="432">
        <f>+IF(+(L2267+M2267)&gt;=I2267,+M2267,+(+I2267-L2267))</f>
        <v>0</v>
      </c>
      <c r="T2267" s="316">
        <f>Q2267+R2267-S2267</f>
        <v>0</v>
      </c>
      <c r="U2267" s="439"/>
      <c r="V2267" s="439"/>
      <c r="W2267" s="254"/>
      <c r="X2267" s="314">
        <f t="shared" si="642"/>
        <v>0</v>
      </c>
    </row>
    <row r="2268" spans="2:24" ht="18.75">
      <c r="B2268" s="175"/>
      <c r="C2268" s="180">
        <v>5702</v>
      </c>
      <c r="D2268" s="181" t="s">
        <v>1057</v>
      </c>
      <c r="E2268" s="818"/>
      <c r="F2268" s="477"/>
      <c r="G2268" s="437"/>
      <c r="H2268" s="437"/>
      <c r="I2268" s="480">
        <f>F2268+G2268+H2268</f>
        <v>0</v>
      </c>
      <c r="J2268" s="244" t="str">
        <f t="shared" si="641"/>
        <v/>
      </c>
      <c r="K2268" s="245"/>
      <c r="L2268" s="438"/>
      <c r="M2268" s="439"/>
      <c r="N2268" s="331">
        <f>I2268</f>
        <v>0</v>
      </c>
      <c r="O2268" s="427">
        <f>L2268+M2268-N2268</f>
        <v>0</v>
      </c>
      <c r="P2268" s="245"/>
      <c r="Q2268" s="438"/>
      <c r="R2268" s="439"/>
      <c r="S2268" s="432">
        <f>+IF(+(L2268+M2268)&gt;=I2268,+M2268,+(+I2268-L2268))</f>
        <v>0</v>
      </c>
      <c r="T2268" s="316">
        <f>Q2268+R2268-S2268</f>
        <v>0</v>
      </c>
      <c r="U2268" s="439"/>
      <c r="V2268" s="439"/>
      <c r="W2268" s="254"/>
      <c r="X2268" s="314">
        <f t="shared" si="642"/>
        <v>0</v>
      </c>
    </row>
    <row r="2269" spans="2:24" ht="18.75">
      <c r="B2269" s="136"/>
      <c r="C2269" s="182">
        <v>4071</v>
      </c>
      <c r="D2269" s="467" t="s">
        <v>1058</v>
      </c>
      <c r="E2269" s="817"/>
      <c r="F2269" s="458"/>
      <c r="G2269" s="275"/>
      <c r="H2269" s="275"/>
      <c r="I2269" s="480">
        <f>F2269+G2269+H2269</f>
        <v>0</v>
      </c>
      <c r="J2269" s="244" t="str">
        <f t="shared" si="641"/>
        <v/>
      </c>
      <c r="K2269" s="245"/>
      <c r="L2269" s="826"/>
      <c r="M2269" s="779"/>
      <c r="N2269" s="779"/>
      <c r="O2269" s="827"/>
      <c r="P2269" s="245"/>
      <c r="Q2269" s="775"/>
      <c r="R2269" s="779"/>
      <c r="S2269" s="779"/>
      <c r="T2269" s="779"/>
      <c r="U2269" s="779"/>
      <c r="V2269" s="779"/>
      <c r="W2269" s="824"/>
      <c r="X2269" s="314">
        <f t="shared" si="642"/>
        <v>0</v>
      </c>
    </row>
    <row r="2270" spans="2:24">
      <c r="B2270" s="173"/>
      <c r="C2270" s="183"/>
      <c r="D2270" s="335"/>
      <c r="E2270" s="819"/>
      <c r="F2270" s="249"/>
      <c r="G2270" s="249"/>
      <c r="H2270" s="249"/>
      <c r="I2270" s="250"/>
      <c r="J2270" s="244" t="str">
        <f t="shared" si="641"/>
        <v/>
      </c>
      <c r="K2270" s="245"/>
      <c r="L2270" s="440"/>
      <c r="M2270" s="441"/>
      <c r="N2270" s="324"/>
      <c r="O2270" s="325"/>
      <c r="P2270" s="245"/>
      <c r="Q2270" s="440"/>
      <c r="R2270" s="441"/>
      <c r="S2270" s="324"/>
      <c r="T2270" s="324"/>
      <c r="U2270" s="441"/>
      <c r="V2270" s="324"/>
      <c r="W2270" s="325"/>
      <c r="X2270" s="325"/>
    </row>
    <row r="2271" spans="2:24" ht="18.75">
      <c r="B2271" s="812">
        <v>98</v>
      </c>
      <c r="C2271" s="976" t="s">
        <v>1059</v>
      </c>
      <c r="D2271" s="955"/>
      <c r="E2271" s="800"/>
      <c r="F2271" s="803"/>
      <c r="G2271" s="804"/>
      <c r="H2271" s="804"/>
      <c r="I2271" s="805">
        <f>F2271+G2271+H2271</f>
        <v>0</v>
      </c>
      <c r="J2271" s="244" t="str">
        <f t="shared" si="641"/>
        <v/>
      </c>
      <c r="K2271" s="245"/>
      <c r="L2271" s="431"/>
      <c r="M2271" s="255"/>
      <c r="N2271" s="318">
        <f>I2271</f>
        <v>0</v>
      </c>
      <c r="O2271" s="427">
        <f>L2271+M2271-N2271</f>
        <v>0</v>
      </c>
      <c r="P2271" s="245"/>
      <c r="Q2271" s="431"/>
      <c r="R2271" s="255"/>
      <c r="S2271" s="432">
        <f>+IF(+(L2271+M2271)&gt;=I2271,+M2271,+(+I2271-L2271))</f>
        <v>0</v>
      </c>
      <c r="T2271" s="316">
        <f>Q2271+R2271-S2271</f>
        <v>0</v>
      </c>
      <c r="U2271" s="255"/>
      <c r="V2271" s="255"/>
      <c r="W2271" s="254"/>
      <c r="X2271" s="314">
        <f>T2271-U2271-V2271-W2271</f>
        <v>0</v>
      </c>
    </row>
    <row r="2272" spans="2:24">
      <c r="B2272" s="184"/>
      <c r="C2272" s="336" t="s">
        <v>1060</v>
      </c>
      <c r="D2272" s="337"/>
      <c r="E2272" s="398"/>
      <c r="F2272" s="398"/>
      <c r="G2272" s="398"/>
      <c r="H2272" s="398"/>
      <c r="I2272" s="338"/>
      <c r="J2272" s="244" t="str">
        <f t="shared" si="641"/>
        <v/>
      </c>
      <c r="K2272" s="245"/>
      <c r="L2272" s="339"/>
      <c r="M2272" s="340"/>
      <c r="N2272" s="340"/>
      <c r="O2272" s="341"/>
      <c r="P2272" s="245"/>
      <c r="Q2272" s="339"/>
      <c r="R2272" s="340"/>
      <c r="S2272" s="340"/>
      <c r="T2272" s="340"/>
      <c r="U2272" s="340"/>
      <c r="V2272" s="340"/>
      <c r="W2272" s="341"/>
      <c r="X2272" s="341"/>
    </row>
    <row r="2273" spans="2:24">
      <c r="B2273" s="184"/>
      <c r="C2273" s="342" t="s">
        <v>1061</v>
      </c>
      <c r="D2273" s="335"/>
      <c r="E2273" s="386"/>
      <c r="F2273" s="386"/>
      <c r="G2273" s="386"/>
      <c r="H2273" s="386"/>
      <c r="I2273" s="308"/>
      <c r="J2273" s="244" t="str">
        <f t="shared" si="641"/>
        <v/>
      </c>
      <c r="K2273" s="245"/>
      <c r="L2273" s="343"/>
      <c r="M2273" s="344"/>
      <c r="N2273" s="344"/>
      <c r="O2273" s="345"/>
      <c r="P2273" s="245"/>
      <c r="Q2273" s="343"/>
      <c r="R2273" s="344"/>
      <c r="S2273" s="344"/>
      <c r="T2273" s="344"/>
      <c r="U2273" s="344"/>
      <c r="V2273" s="344"/>
      <c r="W2273" s="345"/>
      <c r="X2273" s="345"/>
    </row>
    <row r="2274" spans="2:24">
      <c r="B2274" s="185"/>
      <c r="C2274" s="346" t="s">
        <v>1743</v>
      </c>
      <c r="D2274" s="347"/>
      <c r="E2274" s="399"/>
      <c r="F2274" s="399"/>
      <c r="G2274" s="399"/>
      <c r="H2274" s="399"/>
      <c r="I2274" s="310"/>
      <c r="J2274" s="244" t="str">
        <f t="shared" si="641"/>
        <v/>
      </c>
      <c r="K2274" s="245"/>
      <c r="L2274" s="348"/>
      <c r="M2274" s="349"/>
      <c r="N2274" s="349"/>
      <c r="O2274" s="350"/>
      <c r="P2274" s="245"/>
      <c r="Q2274" s="348"/>
      <c r="R2274" s="349"/>
      <c r="S2274" s="349"/>
      <c r="T2274" s="349"/>
      <c r="U2274" s="349"/>
      <c r="V2274" s="349"/>
      <c r="W2274" s="350"/>
      <c r="X2274" s="350"/>
    </row>
    <row r="2275" spans="2:24" ht="18.75">
      <c r="B2275" s="719"/>
      <c r="C2275" s="720" t="s">
        <v>1281</v>
      </c>
      <c r="D2275" s="721" t="s">
        <v>1062</v>
      </c>
      <c r="E2275" s="813"/>
      <c r="F2275" s="813">
        <f>SUM(F2159,F2162,F2168,F2176,F2177,F2195,F2199,F2205,F2208,F2209,F2210,F2211,F2212,F2221,F2228,F2229,F2230,F2231,F2238,F2242,F2243,F2244,F2245,F2248,F2249,F2257,F2260,F2261,F2266)+F2271</f>
        <v>0</v>
      </c>
      <c r="G2275" s="813">
        <f>SUM(G2159,G2162,G2168,G2176,G2177,G2195,G2199,G2205,G2208,G2209,G2210,G2211,G2212,G2221,G2228,G2229,G2230,G2231,G2238,G2242,G2243,G2244,G2245,G2248,G2249,G2257,G2260,G2261,G2266)+G2271</f>
        <v>200000</v>
      </c>
      <c r="H2275" s="813">
        <f>SUM(H2159,H2162,H2168,H2176,H2177,H2195,H2199,H2205,H2208,H2209,H2210,H2211,H2212,H2221,H2228,H2229,H2230,H2231,H2238,H2242,H2243,H2244,H2245,H2248,H2249,H2257,H2260,H2261,H2266)+H2271</f>
        <v>0</v>
      </c>
      <c r="I2275" s="813">
        <f>SUM(I2159,I2162,I2168,I2176,I2177,I2195,I2199,I2205,I2208,I2209,I2210,I2211,I2212,I2221,I2228,I2229,I2230,I2231,I2238,I2242,I2243,I2244,I2245,I2248,I2249,I2257,I2260,I2261,I2266)+I2271</f>
        <v>200000</v>
      </c>
      <c r="J2275" s="244">
        <f t="shared" si="641"/>
        <v>1</v>
      </c>
      <c r="K2275" s="442" t="str">
        <f>LEFT(C2156,1)</f>
        <v>3</v>
      </c>
      <c r="L2275" s="277">
        <f>SUM(L2159,L2162,L2168,L2176,L2177,L2195,L2199,L2205,L2208,L2209,L2210,L2211,L2212,L2221,L2228,L2229,L2230,L2231,L2238,L2242,L2243,L2244,L2245,L2248,L2249,L2257,L2260,L2261,L2266)+L2271</f>
        <v>0</v>
      </c>
      <c r="M2275" s="277">
        <f>SUM(M2159,M2162,M2168,M2176,M2177,M2195,M2199,M2205,M2208,M2209,M2210,M2211,M2212,M2221,M2228,M2229,M2230,M2231,M2238,M2242,M2243,M2244,M2245,M2248,M2249,M2257,M2260,M2261,M2266)+M2271</f>
        <v>0</v>
      </c>
      <c r="N2275" s="277">
        <f>SUM(N2159,N2162,N2168,N2176,N2177,N2195,N2199,N2205,N2208,N2209,N2210,N2211,N2212,N2221,N2228,N2229,N2230,N2231,N2238,N2242,N2243,N2244,N2245,N2248,N2249,N2257,N2260,N2261,N2266)+N2271</f>
        <v>200000</v>
      </c>
      <c r="O2275" s="277">
        <f>SUM(O2159,O2162,O2168,O2176,O2177,O2195,O2199,O2205,O2208,O2209,O2210,O2211,O2212,O2221,O2228,O2229,O2230,O2231,O2238,O2242,O2243,O2244,O2245,O2248,O2249,O2257,O2260,O2261,O2266)+O2271</f>
        <v>-200000</v>
      </c>
      <c r="P2275" s="223"/>
      <c r="Q2275" s="277">
        <f t="shared" ref="Q2275:W2275" si="645">SUM(Q2159,Q2162,Q2168,Q2176,Q2177,Q2195,Q2199,Q2205,Q2208,Q2209,Q2210,Q2211,Q2212,Q2221,Q2228,Q2229,Q2230,Q2231,Q2238,Q2242,Q2243,Q2244,Q2245,Q2248,Q2249,Q2257,Q2260,Q2261,Q2266)+Q2271</f>
        <v>0</v>
      </c>
      <c r="R2275" s="277">
        <f t="shared" si="645"/>
        <v>0</v>
      </c>
      <c r="S2275" s="277">
        <f t="shared" si="645"/>
        <v>200000</v>
      </c>
      <c r="T2275" s="277">
        <f t="shared" si="645"/>
        <v>-200000</v>
      </c>
      <c r="U2275" s="277">
        <f t="shared" si="645"/>
        <v>0</v>
      </c>
      <c r="V2275" s="277">
        <f t="shared" si="645"/>
        <v>0</v>
      </c>
      <c r="W2275" s="277">
        <f t="shared" si="645"/>
        <v>0</v>
      </c>
      <c r="X2275" s="314">
        <f>T2275-U2275-V2275-W2275</f>
        <v>-200000</v>
      </c>
    </row>
    <row r="2276" spans="2:24">
      <c r="B2276" s="664" t="s">
        <v>32</v>
      </c>
      <c r="C2276" s="186"/>
      <c r="I2276" s="220"/>
      <c r="J2276" s="222">
        <f>J2275</f>
        <v>1</v>
      </c>
      <c r="P2276"/>
    </row>
    <row r="2277" spans="2:24">
      <c r="B2277" s="395"/>
      <c r="C2277" s="395"/>
      <c r="D2277" s="396"/>
      <c r="E2277" s="395"/>
      <c r="F2277" s="395"/>
      <c r="G2277" s="395"/>
      <c r="H2277" s="395"/>
      <c r="I2277" s="397"/>
      <c r="J2277" s="222">
        <f>J2275</f>
        <v>1</v>
      </c>
      <c r="L2277" s="395"/>
      <c r="M2277" s="395"/>
      <c r="N2277" s="397"/>
      <c r="O2277" s="397"/>
      <c r="P2277" s="397"/>
      <c r="Q2277" s="395"/>
      <c r="R2277" s="395"/>
      <c r="S2277" s="397"/>
      <c r="T2277" s="397"/>
      <c r="U2277" s="395"/>
      <c r="V2277" s="397"/>
      <c r="W2277" s="397"/>
      <c r="X2277" s="397"/>
    </row>
    <row r="2278" spans="2:24" ht="18.75">
      <c r="B2278" s="405"/>
      <c r="C2278" s="405"/>
      <c r="D2278" s="405"/>
      <c r="E2278" s="405"/>
      <c r="F2278" s="405"/>
      <c r="G2278" s="405"/>
      <c r="H2278" s="405"/>
      <c r="I2278" s="488"/>
      <c r="J2278" s="443">
        <f>(IF(E2275&lt;&gt;0,$G$2,IF(I2275&lt;&gt;0,$G$2,"")))</f>
        <v>0</v>
      </c>
    </row>
    <row r="2279" spans="2:24" ht="18.75">
      <c r="B2279" s="405"/>
      <c r="C2279" s="405"/>
      <c r="D2279" s="478"/>
      <c r="E2279" s="405"/>
      <c r="F2279" s="405"/>
      <c r="G2279" s="405"/>
      <c r="H2279" s="405"/>
      <c r="I2279" s="488"/>
      <c r="J2279" s="443" t="str">
        <f>(IF(E2276&lt;&gt;0,$G$2,IF(I2276&lt;&gt;0,$G$2,"")))</f>
        <v/>
      </c>
    </row>
    <row r="2280" spans="2:24">
      <c r="E2280" s="279"/>
      <c r="F2280" s="279"/>
      <c r="G2280" s="279"/>
      <c r="H2280" s="279"/>
      <c r="I2280" s="283"/>
      <c r="J2280" s="222">
        <f>(IF($E2414&lt;&gt;0,$J$2,IF($I2414&lt;&gt;0,$J$2,"")))</f>
        <v>1</v>
      </c>
      <c r="L2280" s="279"/>
      <c r="M2280" s="279"/>
      <c r="N2280" s="283"/>
      <c r="O2280" s="283"/>
      <c r="P2280" s="283"/>
      <c r="Q2280" s="279"/>
      <c r="R2280" s="279"/>
      <c r="S2280" s="283"/>
      <c r="T2280" s="283"/>
      <c r="U2280" s="279"/>
      <c r="V2280" s="283"/>
      <c r="W2280" s="283"/>
    </row>
    <row r="2281" spans="2:24">
      <c r="C2281" s="228"/>
      <c r="D2281" s="229"/>
      <c r="E2281" s="279"/>
      <c r="F2281" s="279"/>
      <c r="G2281" s="279"/>
      <c r="H2281" s="279"/>
      <c r="I2281" s="283"/>
      <c r="J2281" s="222">
        <f>(IF($E2414&lt;&gt;0,$J$2,IF($I2414&lt;&gt;0,$J$2,"")))</f>
        <v>1</v>
      </c>
      <c r="L2281" s="279"/>
      <c r="M2281" s="279"/>
      <c r="N2281" s="283"/>
      <c r="O2281" s="283"/>
      <c r="P2281" s="283"/>
      <c r="Q2281" s="279"/>
      <c r="R2281" s="279"/>
      <c r="S2281" s="283"/>
      <c r="T2281" s="283"/>
      <c r="U2281" s="279"/>
      <c r="V2281" s="283"/>
      <c r="W2281" s="283"/>
    </row>
    <row r="2282" spans="2:24">
      <c r="B2282" s="910" t="str">
        <f>$B$7</f>
        <v>БЮДЖЕТ - НАЧАЛЕН ПЛАН
ПО ПЪЛНА ЕДИННА БЮДЖЕТНА КЛАСИФИКАЦИЯ</v>
      </c>
      <c r="C2282" s="911"/>
      <c r="D2282" s="911"/>
      <c r="E2282" s="279"/>
      <c r="F2282" s="279"/>
      <c r="G2282" s="279"/>
      <c r="H2282" s="279"/>
      <c r="I2282" s="283"/>
      <c r="J2282" s="222">
        <f>(IF($E2414&lt;&gt;0,$J$2,IF($I2414&lt;&gt;0,$J$2,"")))</f>
        <v>1</v>
      </c>
      <c r="L2282" s="279"/>
      <c r="M2282" s="279"/>
      <c r="N2282" s="283"/>
      <c r="O2282" s="283"/>
      <c r="P2282" s="283"/>
      <c r="Q2282" s="279"/>
      <c r="R2282" s="279"/>
      <c r="S2282" s="283"/>
      <c r="T2282" s="283"/>
      <c r="U2282" s="279"/>
      <c r="V2282" s="283"/>
      <c r="W2282" s="283"/>
    </row>
    <row r="2283" spans="2:24">
      <c r="C2283" s="228"/>
      <c r="D2283" s="229"/>
      <c r="E2283" s="280" t="s">
        <v>1711</v>
      </c>
      <c r="F2283" s="280" t="s">
        <v>1568</v>
      </c>
      <c r="G2283" s="279"/>
      <c r="H2283" s="279"/>
      <c r="I2283" s="283"/>
      <c r="J2283" s="222">
        <f>(IF($E2414&lt;&gt;0,$J$2,IF($I2414&lt;&gt;0,$J$2,"")))</f>
        <v>1</v>
      </c>
      <c r="L2283" s="279"/>
      <c r="M2283" s="279"/>
      <c r="N2283" s="283"/>
      <c r="O2283" s="283"/>
      <c r="P2283" s="283"/>
      <c r="Q2283" s="279"/>
      <c r="R2283" s="279"/>
      <c r="S2283" s="283"/>
      <c r="T2283" s="283"/>
      <c r="U2283" s="279"/>
      <c r="V2283" s="283"/>
      <c r="W2283" s="283"/>
    </row>
    <row r="2284" spans="2:24" ht="18.75">
      <c r="B2284" s="912" t="str">
        <f>$B$9</f>
        <v>Несебър</v>
      </c>
      <c r="C2284" s="913"/>
      <c r="D2284" s="914"/>
      <c r="E2284" s="690">
        <f>$E$9</f>
        <v>43101</v>
      </c>
      <c r="F2284" s="691">
        <f>$F$9</f>
        <v>43465</v>
      </c>
      <c r="G2284" s="279"/>
      <c r="H2284" s="279"/>
      <c r="I2284" s="283"/>
      <c r="J2284" s="222">
        <f>(IF($E2414&lt;&gt;0,$J$2,IF($I2414&lt;&gt;0,$J$2,"")))</f>
        <v>1</v>
      </c>
      <c r="L2284" s="279"/>
      <c r="M2284" s="279"/>
      <c r="N2284" s="283"/>
      <c r="O2284" s="283"/>
      <c r="P2284" s="283"/>
      <c r="Q2284" s="279"/>
      <c r="R2284" s="279"/>
      <c r="S2284" s="283"/>
      <c r="T2284" s="283"/>
      <c r="U2284" s="279"/>
      <c r="V2284" s="283"/>
      <c r="W2284" s="283"/>
    </row>
    <row r="2285" spans="2:24">
      <c r="B2285" s="231" t="str">
        <f>$B$10</f>
        <v>(наименование на разпоредителя с бюджет)</v>
      </c>
      <c r="E2285" s="279"/>
      <c r="F2285" s="281">
        <f>$F$10</f>
        <v>0</v>
      </c>
      <c r="G2285" s="279"/>
      <c r="H2285" s="279"/>
      <c r="I2285" s="283"/>
      <c r="J2285" s="222">
        <f>(IF($E2414&lt;&gt;0,$J$2,IF($I2414&lt;&gt;0,$J$2,"")))</f>
        <v>1</v>
      </c>
      <c r="L2285" s="279"/>
      <c r="M2285" s="279"/>
      <c r="N2285" s="283"/>
      <c r="O2285" s="283"/>
      <c r="P2285" s="283"/>
      <c r="Q2285" s="279"/>
      <c r="R2285" s="279"/>
      <c r="S2285" s="283"/>
      <c r="T2285" s="283"/>
      <c r="U2285" s="279"/>
      <c r="V2285" s="283"/>
      <c r="W2285" s="283"/>
    </row>
    <row r="2286" spans="2:24">
      <c r="B2286" s="231"/>
      <c r="E2286" s="282"/>
      <c r="F2286" s="279"/>
      <c r="G2286" s="279"/>
      <c r="H2286" s="279"/>
      <c r="I2286" s="283"/>
      <c r="J2286" s="222">
        <f>(IF($E2414&lt;&gt;0,$J$2,IF($I2414&lt;&gt;0,$J$2,"")))</f>
        <v>1</v>
      </c>
      <c r="L2286" s="279"/>
      <c r="M2286" s="279"/>
      <c r="N2286" s="283"/>
      <c r="O2286" s="283"/>
      <c r="P2286" s="283"/>
      <c r="Q2286" s="279"/>
      <c r="R2286" s="279"/>
      <c r="S2286" s="283"/>
      <c r="T2286" s="283"/>
      <c r="U2286" s="279"/>
      <c r="V2286" s="283"/>
      <c r="W2286" s="283"/>
    </row>
    <row r="2287" spans="2:24" ht="19.5">
      <c r="B2287" s="896" t="str">
        <f>$B$12</f>
        <v>Несебър</v>
      </c>
      <c r="C2287" s="897"/>
      <c r="D2287" s="898"/>
      <c r="E2287" s="230" t="s">
        <v>1712</v>
      </c>
      <c r="F2287" s="692" t="str">
        <f>$F$12</f>
        <v>5206</v>
      </c>
      <c r="G2287" s="279"/>
      <c r="H2287" s="279"/>
      <c r="I2287" s="283"/>
      <c r="J2287" s="222">
        <f>(IF($E2414&lt;&gt;0,$J$2,IF($I2414&lt;&gt;0,$J$2,"")))</f>
        <v>1</v>
      </c>
      <c r="L2287" s="279"/>
      <c r="M2287" s="279"/>
      <c r="N2287" s="283"/>
      <c r="O2287" s="283"/>
      <c r="P2287" s="283"/>
      <c r="Q2287" s="279"/>
      <c r="R2287" s="279"/>
      <c r="S2287" s="283"/>
      <c r="T2287" s="283"/>
      <c r="U2287" s="279"/>
      <c r="V2287" s="283"/>
      <c r="W2287" s="283"/>
    </row>
    <row r="2288" spans="2:24">
      <c r="B2288" s="693" t="str">
        <f>$B$13</f>
        <v>(наименование на първостепенния разпоредител с бюджет)</v>
      </c>
      <c r="E2288" s="282" t="s">
        <v>1713</v>
      </c>
      <c r="F2288" s="279"/>
      <c r="G2288" s="279"/>
      <c r="H2288" s="279"/>
      <c r="I2288" s="283"/>
      <c r="J2288" s="222">
        <f>(IF($E2414&lt;&gt;0,$J$2,IF($I2414&lt;&gt;0,$J$2,"")))</f>
        <v>1</v>
      </c>
      <c r="L2288" s="279"/>
      <c r="M2288" s="279"/>
      <c r="N2288" s="283"/>
      <c r="O2288" s="283"/>
      <c r="P2288" s="283"/>
      <c r="Q2288" s="279"/>
      <c r="R2288" s="279"/>
      <c r="S2288" s="283"/>
      <c r="T2288" s="283"/>
      <c r="U2288" s="279"/>
      <c r="V2288" s="283"/>
      <c r="W2288" s="283"/>
    </row>
    <row r="2289" spans="2:24" ht="18.75">
      <c r="B2289" s="231"/>
      <c r="D2289" s="444"/>
      <c r="E2289" s="278"/>
      <c r="F2289" s="278"/>
      <c r="G2289" s="278"/>
      <c r="H2289" s="278"/>
      <c r="I2289" s="386"/>
      <c r="J2289" s="222">
        <f>(IF($E2414&lt;&gt;0,$J$2,IF($I2414&lt;&gt;0,$J$2,"")))</f>
        <v>1</v>
      </c>
      <c r="L2289" s="279"/>
      <c r="M2289" s="279"/>
      <c r="N2289" s="283"/>
      <c r="O2289" s="283"/>
      <c r="P2289" s="283"/>
      <c r="Q2289" s="279"/>
      <c r="R2289" s="279"/>
      <c r="S2289" s="283"/>
      <c r="T2289" s="283"/>
      <c r="U2289" s="279"/>
      <c r="V2289" s="283"/>
      <c r="W2289" s="283"/>
    </row>
    <row r="2290" spans="2:24">
      <c r="C2290" s="228"/>
      <c r="D2290" s="229"/>
      <c r="E2290" s="279"/>
      <c r="F2290" s="282"/>
      <c r="G2290" s="282"/>
      <c r="H2290" s="282"/>
      <c r="I2290" s="285" t="s">
        <v>1714</v>
      </c>
      <c r="J2290" s="222">
        <f>(IF($E2414&lt;&gt;0,$J$2,IF($I2414&lt;&gt;0,$J$2,"")))</f>
        <v>1</v>
      </c>
      <c r="L2290" s="284" t="s">
        <v>94</v>
      </c>
      <c r="M2290" s="279"/>
      <c r="N2290" s="283"/>
      <c r="O2290" s="285" t="s">
        <v>1714</v>
      </c>
      <c r="P2290" s="283"/>
      <c r="Q2290" s="284" t="s">
        <v>95</v>
      </c>
      <c r="R2290" s="279"/>
      <c r="S2290" s="283"/>
      <c r="T2290" s="285" t="s">
        <v>1714</v>
      </c>
      <c r="U2290" s="279"/>
      <c r="V2290" s="283"/>
      <c r="W2290" s="285" t="s">
        <v>1714</v>
      </c>
    </row>
    <row r="2291" spans="2:24" ht="18.75">
      <c r="B2291" s="787"/>
      <c r="C2291" s="788"/>
      <c r="D2291" s="789" t="s">
        <v>1093</v>
      </c>
      <c r="E2291" s="790"/>
      <c r="F2291" s="968" t="s">
        <v>1504</v>
      </c>
      <c r="G2291" s="969"/>
      <c r="H2291" s="970"/>
      <c r="I2291" s="971"/>
      <c r="J2291" s="222">
        <f>(IF($E2414&lt;&gt;0,$J$2,IF($I2414&lt;&gt;0,$J$2,"")))</f>
        <v>1</v>
      </c>
      <c r="L2291" s="925" t="s">
        <v>1800</v>
      </c>
      <c r="M2291" s="925" t="s">
        <v>1801</v>
      </c>
      <c r="N2291" s="918" t="s">
        <v>1802</v>
      </c>
      <c r="O2291" s="918" t="s">
        <v>96</v>
      </c>
      <c r="P2291" s="223"/>
      <c r="Q2291" s="918" t="s">
        <v>1803</v>
      </c>
      <c r="R2291" s="918" t="s">
        <v>1804</v>
      </c>
      <c r="S2291" s="918" t="s">
        <v>1805</v>
      </c>
      <c r="T2291" s="918" t="s">
        <v>97</v>
      </c>
      <c r="U2291" s="412" t="s">
        <v>98</v>
      </c>
      <c r="V2291" s="413"/>
      <c r="W2291" s="414"/>
      <c r="X2291" s="292"/>
    </row>
    <row r="2292" spans="2:24" ht="31.5">
      <c r="B2292" s="791" t="s">
        <v>1626</v>
      </c>
      <c r="C2292" s="792" t="s">
        <v>1715</v>
      </c>
      <c r="D2292" s="793" t="s">
        <v>1094</v>
      </c>
      <c r="E2292" s="794"/>
      <c r="F2292" s="717" t="s">
        <v>1505</v>
      </c>
      <c r="G2292" s="717" t="s">
        <v>1506</v>
      </c>
      <c r="H2292" s="717" t="s">
        <v>1503</v>
      </c>
      <c r="I2292" s="717" t="s">
        <v>1087</v>
      </c>
      <c r="J2292" s="222">
        <f>(IF($E2414&lt;&gt;0,$J$2,IF($I2414&lt;&gt;0,$J$2,"")))</f>
        <v>1</v>
      </c>
      <c r="L2292" s="961"/>
      <c r="M2292" s="967"/>
      <c r="N2292" s="961"/>
      <c r="O2292" s="967"/>
      <c r="P2292" s="223"/>
      <c r="Q2292" s="958"/>
      <c r="R2292" s="958"/>
      <c r="S2292" s="958"/>
      <c r="T2292" s="958"/>
      <c r="U2292" s="415">
        <v>2018</v>
      </c>
      <c r="V2292" s="415">
        <v>2019</v>
      </c>
      <c r="W2292" s="415" t="s">
        <v>1806</v>
      </c>
      <c r="X2292" s="416" t="s">
        <v>99</v>
      </c>
    </row>
    <row r="2293" spans="2:24" ht="18.75">
      <c r="B2293" s="616"/>
      <c r="C2293" s="400"/>
      <c r="D2293" s="296" t="s">
        <v>1283</v>
      </c>
      <c r="E2293" s="814"/>
      <c r="F2293" s="297"/>
      <c r="G2293" s="297"/>
      <c r="H2293" s="297"/>
      <c r="I2293" s="487"/>
      <c r="J2293" s="222">
        <f>(IF($E2414&lt;&gt;0,$J$2,IF($I2414&lt;&gt;0,$J$2,"")))</f>
        <v>1</v>
      </c>
      <c r="L2293" s="298" t="s">
        <v>100</v>
      </c>
      <c r="M2293" s="298" t="s">
        <v>101</v>
      </c>
      <c r="N2293" s="299" t="s">
        <v>102</v>
      </c>
      <c r="O2293" s="299" t="s">
        <v>103</v>
      </c>
      <c r="P2293" s="223"/>
      <c r="Q2293" s="614" t="s">
        <v>104</v>
      </c>
      <c r="R2293" s="614" t="s">
        <v>105</v>
      </c>
      <c r="S2293" s="614" t="s">
        <v>106</v>
      </c>
      <c r="T2293" s="614" t="s">
        <v>107</v>
      </c>
      <c r="U2293" s="614" t="s">
        <v>1064</v>
      </c>
      <c r="V2293" s="614" t="s">
        <v>1065</v>
      </c>
      <c r="W2293" s="614" t="s">
        <v>1066</v>
      </c>
      <c r="X2293" s="417" t="s">
        <v>1067</v>
      </c>
    </row>
    <row r="2294" spans="2:24" ht="131.25">
      <c r="B2294" s="237"/>
      <c r="C2294" s="621" t="e">
        <f>VLOOKUP(D2294,OP_LIST2,2,FALSE)</f>
        <v>#N/A</v>
      </c>
      <c r="D2294" s="622" t="s">
        <v>976</v>
      </c>
      <c r="E2294" s="815"/>
      <c r="F2294" s="369"/>
      <c r="G2294" s="369"/>
      <c r="H2294" s="369"/>
      <c r="I2294" s="304"/>
      <c r="J2294" s="222">
        <f>(IF($E2414&lt;&gt;0,$J$2,IF($I2414&lt;&gt;0,$J$2,"")))</f>
        <v>1</v>
      </c>
      <c r="L2294" s="418" t="s">
        <v>1068</v>
      </c>
      <c r="M2294" s="418" t="s">
        <v>1068</v>
      </c>
      <c r="N2294" s="418" t="s">
        <v>1069</v>
      </c>
      <c r="O2294" s="418" t="s">
        <v>1070</v>
      </c>
      <c r="P2294" s="223"/>
      <c r="Q2294" s="418" t="s">
        <v>1068</v>
      </c>
      <c r="R2294" s="418" t="s">
        <v>1068</v>
      </c>
      <c r="S2294" s="418" t="s">
        <v>1095</v>
      </c>
      <c r="T2294" s="418" t="s">
        <v>1072</v>
      </c>
      <c r="U2294" s="418" t="s">
        <v>1068</v>
      </c>
      <c r="V2294" s="418" t="s">
        <v>1068</v>
      </c>
      <c r="W2294" s="418" t="s">
        <v>1068</v>
      </c>
      <c r="X2294" s="307" t="s">
        <v>1073</v>
      </c>
    </row>
    <row r="2295" spans="2:24" ht="18.75">
      <c r="B2295" s="620"/>
      <c r="C2295" s="623">
        <f>VLOOKUP(D2296,EBK_DEIN2,2,FALSE)</f>
        <v>4431</v>
      </c>
      <c r="D2295" s="615" t="s">
        <v>1483</v>
      </c>
      <c r="E2295" s="816"/>
      <c r="F2295" s="369"/>
      <c r="G2295" s="369"/>
      <c r="H2295" s="369"/>
      <c r="I2295" s="304"/>
      <c r="J2295" s="222">
        <f>(IF($E2414&lt;&gt;0,$J$2,IF($I2414&lt;&gt;0,$J$2,"")))</f>
        <v>1</v>
      </c>
      <c r="L2295" s="419"/>
      <c r="M2295" s="419"/>
      <c r="N2295" s="345"/>
      <c r="O2295" s="420"/>
      <c r="P2295" s="223"/>
      <c r="Q2295" s="419"/>
      <c r="R2295" s="419"/>
      <c r="S2295" s="345"/>
      <c r="T2295" s="420"/>
      <c r="U2295" s="419"/>
      <c r="V2295" s="345"/>
      <c r="W2295" s="420"/>
      <c r="X2295" s="421"/>
    </row>
    <row r="2296" spans="2:24" ht="18.75">
      <c r="B2296" s="422"/>
      <c r="C2296" s="239"/>
      <c r="D2296" s="527" t="s">
        <v>1775</v>
      </c>
      <c r="E2296" s="816"/>
      <c r="F2296" s="369"/>
      <c r="G2296" s="369"/>
      <c r="H2296" s="369"/>
      <c r="I2296" s="304"/>
      <c r="J2296" s="222">
        <f>(IF($E2414&lt;&gt;0,$J$2,IF($I2414&lt;&gt;0,$J$2,"")))</f>
        <v>1</v>
      </c>
      <c r="L2296" s="419"/>
      <c r="M2296" s="419"/>
      <c r="N2296" s="345"/>
      <c r="O2296" s="423">
        <f>SUMIF(O2299:O2300,"&lt;0")+SUMIF(O2302:O2306,"&lt;0")+SUMIF(O2308:O2315,"&lt;0")+SUMIF(O2317:O2333,"&lt;0")+SUMIF(O2339:O2343,"&lt;0")+SUMIF(O2345:O2350,"&lt;0")+SUMIF(O2353:O2359,"&lt;0")+SUMIF(O2367:O2368,"&lt;0")+SUMIF(O2371:O2376,"&lt;0")+SUMIF(O2378:O2383,"&lt;0")+SUMIF(O2387,"&lt;0")+SUMIF(O2389:O2395,"&lt;0")+SUMIF(O2397:O2399,"&lt;0")+SUMIF(O2401:O2404,"&lt;0")+SUMIF(O2406:O2407,"&lt;0")+SUMIF(O2410,"&lt;0")</f>
        <v>-472225</v>
      </c>
      <c r="P2296" s="223"/>
      <c r="Q2296" s="419"/>
      <c r="R2296" s="419"/>
      <c r="S2296" s="345"/>
      <c r="T2296" s="423">
        <f>SUMIF(T2299:T2300,"&lt;0")+SUMIF(T2302:T2306,"&lt;0")+SUMIF(T2308:T2315,"&lt;0")+SUMIF(T2317:T2333,"&lt;0")+SUMIF(T2339:T2343,"&lt;0")+SUMIF(T2345:T2350,"&lt;0")+SUMIF(T2353:T2359,"&lt;0")+SUMIF(T2367:T2368,"&lt;0")+SUMIF(T2371:T2376,"&lt;0")+SUMIF(T2378:T2383,"&lt;0")+SUMIF(T2387,"&lt;0")+SUMIF(T2389:T2395,"&lt;0")+SUMIF(T2397:T2399,"&lt;0")+SUMIF(T2401:T2404,"&lt;0")+SUMIF(T2406:T2407,"&lt;0")+SUMIF(T2410,"&lt;0")</f>
        <v>-71000</v>
      </c>
      <c r="U2296" s="419"/>
      <c r="V2296" s="345"/>
      <c r="W2296" s="420"/>
      <c r="X2296" s="309"/>
    </row>
    <row r="2297" spans="2:24" ht="18.75">
      <c r="B2297" s="355"/>
      <c r="C2297" s="239"/>
      <c r="D2297" s="293" t="s">
        <v>1096</v>
      </c>
      <c r="E2297" s="816"/>
      <c r="F2297" s="369"/>
      <c r="G2297" s="369"/>
      <c r="H2297" s="369"/>
      <c r="I2297" s="304"/>
      <c r="J2297" s="222">
        <f>(IF($E2414&lt;&gt;0,$J$2,IF($I2414&lt;&gt;0,$J$2,"")))</f>
        <v>1</v>
      </c>
      <c r="L2297" s="419"/>
      <c r="M2297" s="419"/>
      <c r="N2297" s="345"/>
      <c r="O2297" s="420"/>
      <c r="P2297" s="223"/>
      <c r="Q2297" s="419"/>
      <c r="R2297" s="419"/>
      <c r="S2297" s="345"/>
      <c r="T2297" s="420"/>
      <c r="U2297" s="419"/>
      <c r="V2297" s="345"/>
      <c r="W2297" s="420"/>
      <c r="X2297" s="311"/>
    </row>
    <row r="2298" spans="2:24" ht="18.75">
      <c r="B2298" s="795">
        <v>100</v>
      </c>
      <c r="C2298" s="972" t="s">
        <v>1284</v>
      </c>
      <c r="D2298" s="973"/>
      <c r="E2298" s="796"/>
      <c r="F2298" s="797">
        <f>SUM(F2299:F2300)</f>
        <v>185425</v>
      </c>
      <c r="G2298" s="798">
        <f>SUM(G2299:G2300)</f>
        <v>0</v>
      </c>
      <c r="H2298" s="798">
        <f>SUM(H2299:H2300)</f>
        <v>142000</v>
      </c>
      <c r="I2298" s="798">
        <f>SUM(I2299:I2300)</f>
        <v>327425</v>
      </c>
      <c r="J2298" s="244">
        <f t="shared" ref="J2298:J2329" si="646">(IF($E2298&lt;&gt;0,$J$2,IF($I2298&lt;&gt;0,$J$2,"")))</f>
        <v>1</v>
      </c>
      <c r="K2298" s="245"/>
      <c r="L2298" s="312">
        <f>SUM(L2299:L2300)</f>
        <v>0</v>
      </c>
      <c r="M2298" s="313">
        <f>SUM(M2299:M2300)</f>
        <v>0</v>
      </c>
      <c r="N2298" s="424">
        <f>SUM(N2299:N2300)</f>
        <v>327425</v>
      </c>
      <c r="O2298" s="425">
        <f>SUM(O2299:O2300)</f>
        <v>-327425</v>
      </c>
      <c r="P2298" s="245"/>
      <c r="Q2298" s="820"/>
      <c r="R2298" s="821"/>
      <c r="S2298" s="822"/>
      <c r="T2298" s="821"/>
      <c r="U2298" s="821"/>
      <c r="V2298" s="821"/>
      <c r="W2298" s="823"/>
      <c r="X2298" s="314">
        <f t="shared" ref="X2298:X2329" si="647">T2298-U2298-V2298-W2298</f>
        <v>0</v>
      </c>
    </row>
    <row r="2299" spans="2:24" ht="18.75">
      <c r="B2299" s="140"/>
      <c r="C2299" s="144">
        <v>101</v>
      </c>
      <c r="D2299" s="138" t="s">
        <v>1285</v>
      </c>
      <c r="E2299" s="817"/>
      <c r="F2299" s="452">
        <v>185425</v>
      </c>
      <c r="G2299" s="246"/>
      <c r="H2299" s="246">
        <v>142000</v>
      </c>
      <c r="I2299" s="480">
        <f>F2299+G2299+H2299</f>
        <v>327425</v>
      </c>
      <c r="J2299" s="244">
        <f t="shared" si="646"/>
        <v>1</v>
      </c>
      <c r="K2299" s="245"/>
      <c r="L2299" s="426"/>
      <c r="M2299" s="253"/>
      <c r="N2299" s="316">
        <f>I2299</f>
        <v>327425</v>
      </c>
      <c r="O2299" s="427">
        <f>L2299+M2299-N2299</f>
        <v>-327425</v>
      </c>
      <c r="P2299" s="245"/>
      <c r="Q2299" s="775"/>
      <c r="R2299" s="779"/>
      <c r="S2299" s="779"/>
      <c r="T2299" s="779"/>
      <c r="U2299" s="779"/>
      <c r="V2299" s="779"/>
      <c r="W2299" s="824"/>
      <c r="X2299" s="314">
        <f t="shared" si="647"/>
        <v>0</v>
      </c>
    </row>
    <row r="2300" spans="2:24" ht="18.75">
      <c r="B2300" s="140"/>
      <c r="C2300" s="137">
        <v>102</v>
      </c>
      <c r="D2300" s="139" t="s">
        <v>1286</v>
      </c>
      <c r="E2300" s="817"/>
      <c r="F2300" s="452"/>
      <c r="G2300" s="246"/>
      <c r="H2300" s="246"/>
      <c r="I2300" s="480">
        <f>F2300+G2300+H2300</f>
        <v>0</v>
      </c>
      <c r="J2300" s="244" t="str">
        <f t="shared" si="646"/>
        <v/>
      </c>
      <c r="K2300" s="245"/>
      <c r="L2300" s="426"/>
      <c r="M2300" s="253"/>
      <c r="N2300" s="316">
        <f>I2300</f>
        <v>0</v>
      </c>
      <c r="O2300" s="427">
        <f>L2300+M2300-N2300</f>
        <v>0</v>
      </c>
      <c r="P2300" s="245"/>
      <c r="Q2300" s="775"/>
      <c r="R2300" s="779"/>
      <c r="S2300" s="779"/>
      <c r="T2300" s="779"/>
      <c r="U2300" s="779"/>
      <c r="V2300" s="779"/>
      <c r="W2300" s="824"/>
      <c r="X2300" s="314">
        <f t="shared" si="647"/>
        <v>0</v>
      </c>
    </row>
    <row r="2301" spans="2:24" ht="18.75">
      <c r="B2301" s="799">
        <v>200</v>
      </c>
      <c r="C2301" s="959" t="s">
        <v>1287</v>
      </c>
      <c r="D2301" s="959"/>
      <c r="E2301" s="800"/>
      <c r="F2301" s="801">
        <f>SUM(F2302:F2306)</f>
        <v>5400</v>
      </c>
      <c r="G2301" s="802">
        <f>SUM(G2302:G2306)</f>
        <v>0</v>
      </c>
      <c r="H2301" s="802">
        <f>SUM(H2302:H2306)</f>
        <v>4300</v>
      </c>
      <c r="I2301" s="802">
        <f>SUM(I2302:I2306)</f>
        <v>9700</v>
      </c>
      <c r="J2301" s="244">
        <f t="shared" si="646"/>
        <v>1</v>
      </c>
      <c r="K2301" s="245"/>
      <c r="L2301" s="317">
        <f>SUM(L2302:L2306)</f>
        <v>0</v>
      </c>
      <c r="M2301" s="318">
        <f>SUM(M2302:M2306)</f>
        <v>0</v>
      </c>
      <c r="N2301" s="428">
        <f>SUM(N2302:N2306)</f>
        <v>9700</v>
      </c>
      <c r="O2301" s="429">
        <f>SUM(O2302:O2306)</f>
        <v>-9700</v>
      </c>
      <c r="P2301" s="245"/>
      <c r="Q2301" s="777"/>
      <c r="R2301" s="778"/>
      <c r="S2301" s="778"/>
      <c r="T2301" s="778"/>
      <c r="U2301" s="778"/>
      <c r="V2301" s="778"/>
      <c r="W2301" s="825"/>
      <c r="X2301" s="314">
        <f t="shared" si="647"/>
        <v>0</v>
      </c>
    </row>
    <row r="2302" spans="2:24" ht="18.75">
      <c r="B2302" s="143"/>
      <c r="C2302" s="144">
        <v>201</v>
      </c>
      <c r="D2302" s="138" t="s">
        <v>1288</v>
      </c>
      <c r="E2302" s="817"/>
      <c r="F2302" s="452"/>
      <c r="G2302" s="246"/>
      <c r="H2302" s="246"/>
      <c r="I2302" s="480">
        <f>F2302+G2302+H2302</f>
        <v>0</v>
      </c>
      <c r="J2302" s="244" t="str">
        <f t="shared" si="646"/>
        <v/>
      </c>
      <c r="K2302" s="245"/>
      <c r="L2302" s="426"/>
      <c r="M2302" s="253"/>
      <c r="N2302" s="316">
        <f>I2302</f>
        <v>0</v>
      </c>
      <c r="O2302" s="427">
        <f>L2302+M2302-N2302</f>
        <v>0</v>
      </c>
      <c r="P2302" s="245"/>
      <c r="Q2302" s="775"/>
      <c r="R2302" s="779"/>
      <c r="S2302" s="779"/>
      <c r="T2302" s="779"/>
      <c r="U2302" s="779"/>
      <c r="V2302" s="779"/>
      <c r="W2302" s="824"/>
      <c r="X2302" s="314">
        <f t="shared" si="647"/>
        <v>0</v>
      </c>
    </row>
    <row r="2303" spans="2:24" ht="18.75">
      <c r="B2303" s="136"/>
      <c r="C2303" s="137">
        <v>202</v>
      </c>
      <c r="D2303" s="145" t="s">
        <v>1289</v>
      </c>
      <c r="E2303" s="817"/>
      <c r="F2303" s="452"/>
      <c r="G2303" s="246"/>
      <c r="H2303" s="246"/>
      <c r="I2303" s="480">
        <f>F2303+G2303+H2303</f>
        <v>0</v>
      </c>
      <c r="J2303" s="244" t="str">
        <f t="shared" si="646"/>
        <v/>
      </c>
      <c r="K2303" s="245"/>
      <c r="L2303" s="426"/>
      <c r="M2303" s="253"/>
      <c r="N2303" s="316">
        <f>I2303</f>
        <v>0</v>
      </c>
      <c r="O2303" s="427">
        <f>L2303+M2303-N2303</f>
        <v>0</v>
      </c>
      <c r="P2303" s="245"/>
      <c r="Q2303" s="775"/>
      <c r="R2303" s="779"/>
      <c r="S2303" s="779"/>
      <c r="T2303" s="779"/>
      <c r="U2303" s="779"/>
      <c r="V2303" s="779"/>
      <c r="W2303" s="824"/>
      <c r="X2303" s="314">
        <f t="shared" si="647"/>
        <v>0</v>
      </c>
    </row>
    <row r="2304" spans="2:24" ht="31.5">
      <c r="B2304" s="152"/>
      <c r="C2304" s="137">
        <v>205</v>
      </c>
      <c r="D2304" s="145" t="s">
        <v>933</v>
      </c>
      <c r="E2304" s="817"/>
      <c r="F2304" s="452">
        <v>5400</v>
      </c>
      <c r="G2304" s="246"/>
      <c r="H2304" s="246">
        <v>4300</v>
      </c>
      <c r="I2304" s="480">
        <f>F2304+G2304+H2304</f>
        <v>9700</v>
      </c>
      <c r="J2304" s="244">
        <f t="shared" si="646"/>
        <v>1</v>
      </c>
      <c r="K2304" s="245"/>
      <c r="L2304" s="426"/>
      <c r="M2304" s="253"/>
      <c r="N2304" s="316">
        <f>I2304</f>
        <v>9700</v>
      </c>
      <c r="O2304" s="427">
        <f>L2304+M2304-N2304</f>
        <v>-9700</v>
      </c>
      <c r="P2304" s="245"/>
      <c r="Q2304" s="775"/>
      <c r="R2304" s="779"/>
      <c r="S2304" s="779"/>
      <c r="T2304" s="779"/>
      <c r="U2304" s="779"/>
      <c r="V2304" s="779"/>
      <c r="W2304" s="824"/>
      <c r="X2304" s="314">
        <f t="shared" si="647"/>
        <v>0</v>
      </c>
    </row>
    <row r="2305" spans="2:24" ht="18.75">
      <c r="B2305" s="152"/>
      <c r="C2305" s="137">
        <v>208</v>
      </c>
      <c r="D2305" s="159" t="s">
        <v>934</v>
      </c>
      <c r="E2305" s="817"/>
      <c r="F2305" s="452"/>
      <c r="G2305" s="246"/>
      <c r="H2305" s="246"/>
      <c r="I2305" s="480">
        <f>F2305+G2305+H2305</f>
        <v>0</v>
      </c>
      <c r="J2305" s="244" t="str">
        <f t="shared" si="646"/>
        <v/>
      </c>
      <c r="K2305" s="245"/>
      <c r="L2305" s="426"/>
      <c r="M2305" s="253"/>
      <c r="N2305" s="316">
        <f>I2305</f>
        <v>0</v>
      </c>
      <c r="O2305" s="427">
        <f>L2305+M2305-N2305</f>
        <v>0</v>
      </c>
      <c r="P2305" s="245"/>
      <c r="Q2305" s="775"/>
      <c r="R2305" s="779"/>
      <c r="S2305" s="779"/>
      <c r="T2305" s="779"/>
      <c r="U2305" s="779"/>
      <c r="V2305" s="779"/>
      <c r="W2305" s="824"/>
      <c r="X2305" s="314">
        <f t="shared" si="647"/>
        <v>0</v>
      </c>
    </row>
    <row r="2306" spans="2:24" ht="18.75">
      <c r="B2306" s="143"/>
      <c r="C2306" s="142">
        <v>209</v>
      </c>
      <c r="D2306" s="148" t="s">
        <v>935</v>
      </c>
      <c r="E2306" s="817"/>
      <c r="F2306" s="452"/>
      <c r="G2306" s="246"/>
      <c r="H2306" s="246"/>
      <c r="I2306" s="480">
        <f>F2306+G2306+H2306</f>
        <v>0</v>
      </c>
      <c r="J2306" s="244" t="str">
        <f t="shared" si="646"/>
        <v/>
      </c>
      <c r="K2306" s="245"/>
      <c r="L2306" s="426"/>
      <c r="M2306" s="253"/>
      <c r="N2306" s="316">
        <f>I2306</f>
        <v>0</v>
      </c>
      <c r="O2306" s="427">
        <f>L2306+M2306-N2306</f>
        <v>0</v>
      </c>
      <c r="P2306" s="245"/>
      <c r="Q2306" s="775"/>
      <c r="R2306" s="779"/>
      <c r="S2306" s="779"/>
      <c r="T2306" s="779"/>
      <c r="U2306" s="779"/>
      <c r="V2306" s="779"/>
      <c r="W2306" s="824"/>
      <c r="X2306" s="314">
        <f t="shared" si="647"/>
        <v>0</v>
      </c>
    </row>
    <row r="2307" spans="2:24" ht="18.75">
      <c r="B2307" s="799">
        <v>500</v>
      </c>
      <c r="C2307" s="960" t="s">
        <v>210</v>
      </c>
      <c r="D2307" s="960"/>
      <c r="E2307" s="800"/>
      <c r="F2307" s="801">
        <f>SUM(F2308:F2314)</f>
        <v>33600</v>
      </c>
      <c r="G2307" s="802">
        <f>SUM(G2308:G2314)</f>
        <v>0</v>
      </c>
      <c r="H2307" s="802">
        <f>SUM(H2308:H2314)</f>
        <v>30000</v>
      </c>
      <c r="I2307" s="802">
        <f>SUM(I2308:I2314)</f>
        <v>63600</v>
      </c>
      <c r="J2307" s="244">
        <f t="shared" si="646"/>
        <v>1</v>
      </c>
      <c r="K2307" s="245"/>
      <c r="L2307" s="317">
        <f>SUM(L2308:L2314)</f>
        <v>0</v>
      </c>
      <c r="M2307" s="318">
        <f>SUM(M2308:M2314)</f>
        <v>0</v>
      </c>
      <c r="N2307" s="428">
        <f>SUM(N2308:N2314)</f>
        <v>63600</v>
      </c>
      <c r="O2307" s="429">
        <f>SUM(O2308:O2314)</f>
        <v>-63600</v>
      </c>
      <c r="P2307" s="245"/>
      <c r="Q2307" s="777"/>
      <c r="R2307" s="778"/>
      <c r="S2307" s="779"/>
      <c r="T2307" s="778"/>
      <c r="U2307" s="778"/>
      <c r="V2307" s="778"/>
      <c r="W2307" s="825"/>
      <c r="X2307" s="314">
        <f t="shared" si="647"/>
        <v>0</v>
      </c>
    </row>
    <row r="2308" spans="2:24" ht="18.75">
      <c r="B2308" s="143"/>
      <c r="C2308" s="160">
        <v>551</v>
      </c>
      <c r="D2308" s="459" t="s">
        <v>211</v>
      </c>
      <c r="E2308" s="817"/>
      <c r="F2308" s="452">
        <v>22000</v>
      </c>
      <c r="G2308" s="246"/>
      <c r="H2308" s="246">
        <v>18000</v>
      </c>
      <c r="I2308" s="480">
        <f t="shared" ref="I2308:I2315" si="648">F2308+G2308+H2308</f>
        <v>40000</v>
      </c>
      <c r="J2308" s="244">
        <f t="shared" si="646"/>
        <v>1</v>
      </c>
      <c r="K2308" s="245"/>
      <c r="L2308" s="426"/>
      <c r="M2308" s="253"/>
      <c r="N2308" s="316">
        <f t="shared" ref="N2308:N2315" si="649">I2308</f>
        <v>40000</v>
      </c>
      <c r="O2308" s="427">
        <f t="shared" ref="O2308:O2315" si="650">L2308+M2308-N2308</f>
        <v>-40000</v>
      </c>
      <c r="P2308" s="245"/>
      <c r="Q2308" s="775"/>
      <c r="R2308" s="779"/>
      <c r="S2308" s="779"/>
      <c r="T2308" s="779"/>
      <c r="U2308" s="779"/>
      <c r="V2308" s="779"/>
      <c r="W2308" s="824"/>
      <c r="X2308" s="314">
        <f t="shared" si="647"/>
        <v>0</v>
      </c>
    </row>
    <row r="2309" spans="2:24" ht="18.75">
      <c r="B2309" s="143"/>
      <c r="C2309" s="161">
        <v>552</v>
      </c>
      <c r="D2309" s="460" t="s">
        <v>212</v>
      </c>
      <c r="E2309" s="817"/>
      <c r="F2309" s="452"/>
      <c r="G2309" s="246"/>
      <c r="H2309" s="246"/>
      <c r="I2309" s="480">
        <f t="shared" si="648"/>
        <v>0</v>
      </c>
      <c r="J2309" s="244" t="str">
        <f t="shared" si="646"/>
        <v/>
      </c>
      <c r="K2309" s="245"/>
      <c r="L2309" s="426"/>
      <c r="M2309" s="253"/>
      <c r="N2309" s="316">
        <f t="shared" si="649"/>
        <v>0</v>
      </c>
      <c r="O2309" s="427">
        <f t="shared" si="650"/>
        <v>0</v>
      </c>
      <c r="P2309" s="245"/>
      <c r="Q2309" s="775"/>
      <c r="R2309" s="779"/>
      <c r="S2309" s="779"/>
      <c r="T2309" s="779"/>
      <c r="U2309" s="779"/>
      <c r="V2309" s="779"/>
      <c r="W2309" s="824"/>
      <c r="X2309" s="314">
        <f t="shared" si="647"/>
        <v>0</v>
      </c>
    </row>
    <row r="2310" spans="2:24" ht="18.75">
      <c r="B2310" s="143"/>
      <c r="C2310" s="161">
        <v>558</v>
      </c>
      <c r="D2310" s="460" t="s">
        <v>1731</v>
      </c>
      <c r="E2310" s="817"/>
      <c r="F2310" s="452"/>
      <c r="G2310" s="246"/>
      <c r="H2310" s="246"/>
      <c r="I2310" s="480">
        <f t="shared" si="648"/>
        <v>0</v>
      </c>
      <c r="J2310" s="244" t="str">
        <f t="shared" si="646"/>
        <v/>
      </c>
      <c r="K2310" s="245"/>
      <c r="L2310" s="426"/>
      <c r="M2310" s="253"/>
      <c r="N2310" s="316">
        <f t="shared" si="649"/>
        <v>0</v>
      </c>
      <c r="O2310" s="427">
        <f t="shared" si="650"/>
        <v>0</v>
      </c>
      <c r="P2310" s="245"/>
      <c r="Q2310" s="775"/>
      <c r="R2310" s="779"/>
      <c r="S2310" s="779"/>
      <c r="T2310" s="779"/>
      <c r="U2310" s="779"/>
      <c r="V2310" s="779"/>
      <c r="W2310" s="824"/>
      <c r="X2310" s="314">
        <f t="shared" si="647"/>
        <v>0</v>
      </c>
    </row>
    <row r="2311" spans="2:24" ht="18.75">
      <c r="B2311" s="143"/>
      <c r="C2311" s="161">
        <v>560</v>
      </c>
      <c r="D2311" s="461" t="s">
        <v>213</v>
      </c>
      <c r="E2311" s="817"/>
      <c r="F2311" s="452">
        <v>9000</v>
      </c>
      <c r="G2311" s="246"/>
      <c r="H2311" s="246">
        <v>8500</v>
      </c>
      <c r="I2311" s="480">
        <f t="shared" si="648"/>
        <v>17500</v>
      </c>
      <c r="J2311" s="244">
        <f t="shared" si="646"/>
        <v>1</v>
      </c>
      <c r="K2311" s="245"/>
      <c r="L2311" s="426"/>
      <c r="M2311" s="253"/>
      <c r="N2311" s="316">
        <f t="shared" si="649"/>
        <v>17500</v>
      </c>
      <c r="O2311" s="427">
        <f t="shared" si="650"/>
        <v>-17500</v>
      </c>
      <c r="P2311" s="245"/>
      <c r="Q2311" s="775"/>
      <c r="R2311" s="779"/>
      <c r="S2311" s="779"/>
      <c r="T2311" s="779"/>
      <c r="U2311" s="779"/>
      <c r="V2311" s="779"/>
      <c r="W2311" s="824"/>
      <c r="X2311" s="314">
        <f t="shared" si="647"/>
        <v>0</v>
      </c>
    </row>
    <row r="2312" spans="2:24" ht="18.75">
      <c r="B2312" s="143"/>
      <c r="C2312" s="161">
        <v>580</v>
      </c>
      <c r="D2312" s="460" t="s">
        <v>214</v>
      </c>
      <c r="E2312" s="817"/>
      <c r="F2312" s="452">
        <v>2600</v>
      </c>
      <c r="G2312" s="246"/>
      <c r="H2312" s="246">
        <v>3500</v>
      </c>
      <c r="I2312" s="480">
        <f t="shared" si="648"/>
        <v>6100</v>
      </c>
      <c r="J2312" s="244">
        <f t="shared" si="646"/>
        <v>1</v>
      </c>
      <c r="K2312" s="245"/>
      <c r="L2312" s="426"/>
      <c r="M2312" s="253"/>
      <c r="N2312" s="316">
        <f t="shared" si="649"/>
        <v>6100</v>
      </c>
      <c r="O2312" s="427">
        <f t="shared" si="650"/>
        <v>-6100</v>
      </c>
      <c r="P2312" s="245"/>
      <c r="Q2312" s="775"/>
      <c r="R2312" s="779"/>
      <c r="S2312" s="779"/>
      <c r="T2312" s="779"/>
      <c r="U2312" s="779"/>
      <c r="V2312" s="779"/>
      <c r="W2312" s="824"/>
      <c r="X2312" s="314">
        <f t="shared" si="647"/>
        <v>0</v>
      </c>
    </row>
    <row r="2313" spans="2:24" ht="18.75">
      <c r="B2313" s="143"/>
      <c r="C2313" s="161">
        <v>588</v>
      </c>
      <c r="D2313" s="460" t="s">
        <v>1736</v>
      </c>
      <c r="E2313" s="817"/>
      <c r="F2313" s="452"/>
      <c r="G2313" s="246"/>
      <c r="H2313" s="246"/>
      <c r="I2313" s="480">
        <f t="shared" si="648"/>
        <v>0</v>
      </c>
      <c r="J2313" s="244" t="str">
        <f t="shared" si="646"/>
        <v/>
      </c>
      <c r="K2313" s="245"/>
      <c r="L2313" s="426"/>
      <c r="M2313" s="253"/>
      <c r="N2313" s="316">
        <f t="shared" si="649"/>
        <v>0</v>
      </c>
      <c r="O2313" s="427">
        <f t="shared" si="650"/>
        <v>0</v>
      </c>
      <c r="P2313" s="245"/>
      <c r="Q2313" s="775"/>
      <c r="R2313" s="779"/>
      <c r="S2313" s="779"/>
      <c r="T2313" s="779"/>
      <c r="U2313" s="779"/>
      <c r="V2313" s="779"/>
      <c r="W2313" s="824"/>
      <c r="X2313" s="314">
        <f t="shared" si="647"/>
        <v>0</v>
      </c>
    </row>
    <row r="2314" spans="2:24" ht="31.5">
      <c r="B2314" s="143"/>
      <c r="C2314" s="162">
        <v>590</v>
      </c>
      <c r="D2314" s="462" t="s">
        <v>215</v>
      </c>
      <c r="E2314" s="817"/>
      <c r="F2314" s="452"/>
      <c r="G2314" s="246"/>
      <c r="H2314" s="246"/>
      <c r="I2314" s="480">
        <f t="shared" si="648"/>
        <v>0</v>
      </c>
      <c r="J2314" s="244" t="str">
        <f t="shared" si="646"/>
        <v/>
      </c>
      <c r="K2314" s="245"/>
      <c r="L2314" s="426"/>
      <c r="M2314" s="253"/>
      <c r="N2314" s="316">
        <f t="shared" si="649"/>
        <v>0</v>
      </c>
      <c r="O2314" s="427">
        <f t="shared" si="650"/>
        <v>0</v>
      </c>
      <c r="P2314" s="245"/>
      <c r="Q2314" s="775"/>
      <c r="R2314" s="779"/>
      <c r="S2314" s="779"/>
      <c r="T2314" s="779"/>
      <c r="U2314" s="779"/>
      <c r="V2314" s="779"/>
      <c r="W2314" s="824"/>
      <c r="X2314" s="314">
        <f t="shared" si="647"/>
        <v>0</v>
      </c>
    </row>
    <row r="2315" spans="2:24" ht="18.75">
      <c r="B2315" s="799">
        <v>800</v>
      </c>
      <c r="C2315" s="960" t="s">
        <v>1097</v>
      </c>
      <c r="D2315" s="960"/>
      <c r="E2315" s="800"/>
      <c r="F2315" s="803"/>
      <c r="G2315" s="804"/>
      <c r="H2315" s="804"/>
      <c r="I2315" s="805">
        <f t="shared" si="648"/>
        <v>0</v>
      </c>
      <c r="J2315" s="244" t="str">
        <f t="shared" si="646"/>
        <v/>
      </c>
      <c r="K2315" s="245"/>
      <c r="L2315" s="431"/>
      <c r="M2315" s="255"/>
      <c r="N2315" s="316">
        <f t="shared" si="649"/>
        <v>0</v>
      </c>
      <c r="O2315" s="427">
        <f t="shared" si="650"/>
        <v>0</v>
      </c>
      <c r="P2315" s="245"/>
      <c r="Q2315" s="777"/>
      <c r="R2315" s="778"/>
      <c r="S2315" s="779"/>
      <c r="T2315" s="779"/>
      <c r="U2315" s="778"/>
      <c r="V2315" s="779"/>
      <c r="W2315" s="824"/>
      <c r="X2315" s="314">
        <f t="shared" si="647"/>
        <v>0</v>
      </c>
    </row>
    <row r="2316" spans="2:24" ht="18.75">
      <c r="B2316" s="799">
        <v>1000</v>
      </c>
      <c r="C2316" s="956" t="s">
        <v>217</v>
      </c>
      <c r="D2316" s="956"/>
      <c r="E2316" s="800"/>
      <c r="F2316" s="801">
        <f>SUM(F2317:F2333)</f>
        <v>0</v>
      </c>
      <c r="G2316" s="802">
        <f>SUM(G2317:G2333)</f>
        <v>71500</v>
      </c>
      <c r="H2316" s="802">
        <f>SUM(H2317:H2333)</f>
        <v>0</v>
      </c>
      <c r="I2316" s="802">
        <f>SUM(I2317:I2333)</f>
        <v>71500</v>
      </c>
      <c r="J2316" s="244">
        <f t="shared" si="646"/>
        <v>1</v>
      </c>
      <c r="K2316" s="245"/>
      <c r="L2316" s="317">
        <f>SUM(L2317:L2333)</f>
        <v>0</v>
      </c>
      <c r="M2316" s="318">
        <f>SUM(M2317:M2333)</f>
        <v>0</v>
      </c>
      <c r="N2316" s="428">
        <f>SUM(N2317:N2333)</f>
        <v>71500</v>
      </c>
      <c r="O2316" s="429">
        <f>SUM(O2317:O2333)</f>
        <v>-71500</v>
      </c>
      <c r="P2316" s="245"/>
      <c r="Q2316" s="317">
        <f t="shared" ref="Q2316:W2316" si="651">SUM(Q2317:Q2333)</f>
        <v>0</v>
      </c>
      <c r="R2316" s="318">
        <f t="shared" si="651"/>
        <v>0</v>
      </c>
      <c r="S2316" s="318">
        <f t="shared" si="651"/>
        <v>71000</v>
      </c>
      <c r="T2316" s="318">
        <f t="shared" si="651"/>
        <v>-71000</v>
      </c>
      <c r="U2316" s="318">
        <f t="shared" si="651"/>
        <v>0</v>
      </c>
      <c r="V2316" s="318">
        <f t="shared" si="651"/>
        <v>0</v>
      </c>
      <c r="W2316" s="429">
        <f t="shared" si="651"/>
        <v>0</v>
      </c>
      <c r="X2316" s="314">
        <f t="shared" si="647"/>
        <v>-71000</v>
      </c>
    </row>
    <row r="2317" spans="2:24" ht="18.75">
      <c r="B2317" s="136"/>
      <c r="C2317" s="144">
        <v>1011</v>
      </c>
      <c r="D2317" s="163" t="s">
        <v>218</v>
      </c>
      <c r="E2317" s="817"/>
      <c r="F2317" s="452"/>
      <c r="G2317" s="246">
        <v>35000</v>
      </c>
      <c r="H2317" s="246"/>
      <c r="I2317" s="480">
        <f t="shared" ref="I2317:I2333" si="652">F2317+G2317+H2317</f>
        <v>35000</v>
      </c>
      <c r="J2317" s="244">
        <f t="shared" si="646"/>
        <v>1</v>
      </c>
      <c r="K2317" s="245"/>
      <c r="L2317" s="426"/>
      <c r="M2317" s="253"/>
      <c r="N2317" s="316">
        <f t="shared" ref="N2317:N2333" si="653">I2317</f>
        <v>35000</v>
      </c>
      <c r="O2317" s="427">
        <f t="shared" ref="O2317:O2333" si="654">L2317+M2317-N2317</f>
        <v>-35000</v>
      </c>
      <c r="P2317" s="245"/>
      <c r="Q2317" s="426"/>
      <c r="R2317" s="253"/>
      <c r="S2317" s="432">
        <f t="shared" ref="S2317:S2324" si="655">+IF(+(L2317+M2317)&gt;=I2317,+M2317,+(+I2317-L2317))</f>
        <v>35000</v>
      </c>
      <c r="T2317" s="316">
        <f t="shared" ref="T2317:T2324" si="656">Q2317+R2317-S2317</f>
        <v>-35000</v>
      </c>
      <c r="U2317" s="253"/>
      <c r="V2317" s="253"/>
      <c r="W2317" s="254"/>
      <c r="X2317" s="314">
        <f t="shared" si="647"/>
        <v>-35000</v>
      </c>
    </row>
    <row r="2318" spans="2:24" ht="18.75">
      <c r="B2318" s="136"/>
      <c r="C2318" s="137">
        <v>1012</v>
      </c>
      <c r="D2318" s="145" t="s">
        <v>219</v>
      </c>
      <c r="E2318" s="817"/>
      <c r="F2318" s="452"/>
      <c r="G2318" s="246"/>
      <c r="H2318" s="246"/>
      <c r="I2318" s="480">
        <f t="shared" si="652"/>
        <v>0</v>
      </c>
      <c r="J2318" s="244" t="str">
        <f t="shared" si="646"/>
        <v/>
      </c>
      <c r="K2318" s="245"/>
      <c r="L2318" s="426"/>
      <c r="M2318" s="253"/>
      <c r="N2318" s="316">
        <f t="shared" si="653"/>
        <v>0</v>
      </c>
      <c r="O2318" s="427">
        <f t="shared" si="654"/>
        <v>0</v>
      </c>
      <c r="P2318" s="245"/>
      <c r="Q2318" s="426"/>
      <c r="R2318" s="253"/>
      <c r="S2318" s="432">
        <f t="shared" si="655"/>
        <v>0</v>
      </c>
      <c r="T2318" s="316">
        <f t="shared" si="656"/>
        <v>0</v>
      </c>
      <c r="U2318" s="253"/>
      <c r="V2318" s="253"/>
      <c r="W2318" s="254"/>
      <c r="X2318" s="314">
        <f t="shared" si="647"/>
        <v>0</v>
      </c>
    </row>
    <row r="2319" spans="2:24" ht="18.75">
      <c r="B2319" s="136"/>
      <c r="C2319" s="137">
        <v>1013</v>
      </c>
      <c r="D2319" s="145" t="s">
        <v>220</v>
      </c>
      <c r="E2319" s="817"/>
      <c r="F2319" s="452"/>
      <c r="G2319" s="246"/>
      <c r="H2319" s="246"/>
      <c r="I2319" s="480">
        <f t="shared" si="652"/>
        <v>0</v>
      </c>
      <c r="J2319" s="244" t="str">
        <f t="shared" si="646"/>
        <v/>
      </c>
      <c r="K2319" s="245"/>
      <c r="L2319" s="426"/>
      <c r="M2319" s="253"/>
      <c r="N2319" s="316">
        <f t="shared" si="653"/>
        <v>0</v>
      </c>
      <c r="O2319" s="427">
        <f t="shared" si="654"/>
        <v>0</v>
      </c>
      <c r="P2319" s="245"/>
      <c r="Q2319" s="426"/>
      <c r="R2319" s="253"/>
      <c r="S2319" s="432">
        <f t="shared" si="655"/>
        <v>0</v>
      </c>
      <c r="T2319" s="316">
        <f t="shared" si="656"/>
        <v>0</v>
      </c>
      <c r="U2319" s="253"/>
      <c r="V2319" s="253"/>
      <c r="W2319" s="254"/>
      <c r="X2319" s="314">
        <f t="shared" si="647"/>
        <v>0</v>
      </c>
    </row>
    <row r="2320" spans="2:24" ht="18.75">
      <c r="B2320" s="136"/>
      <c r="C2320" s="137">
        <v>1014</v>
      </c>
      <c r="D2320" s="145" t="s">
        <v>221</v>
      </c>
      <c r="E2320" s="817"/>
      <c r="F2320" s="452"/>
      <c r="G2320" s="246"/>
      <c r="H2320" s="246"/>
      <c r="I2320" s="480">
        <f t="shared" si="652"/>
        <v>0</v>
      </c>
      <c r="J2320" s="244" t="str">
        <f t="shared" si="646"/>
        <v/>
      </c>
      <c r="K2320" s="245"/>
      <c r="L2320" s="426"/>
      <c r="M2320" s="253"/>
      <c r="N2320" s="316">
        <f t="shared" si="653"/>
        <v>0</v>
      </c>
      <c r="O2320" s="427">
        <f t="shared" si="654"/>
        <v>0</v>
      </c>
      <c r="P2320" s="245"/>
      <c r="Q2320" s="426"/>
      <c r="R2320" s="253"/>
      <c r="S2320" s="432">
        <f t="shared" si="655"/>
        <v>0</v>
      </c>
      <c r="T2320" s="316">
        <f t="shared" si="656"/>
        <v>0</v>
      </c>
      <c r="U2320" s="253"/>
      <c r="V2320" s="253"/>
      <c r="W2320" s="254"/>
      <c r="X2320" s="314">
        <f t="shared" si="647"/>
        <v>0</v>
      </c>
    </row>
    <row r="2321" spans="2:24" ht="18.75">
      <c r="B2321" s="136"/>
      <c r="C2321" s="137">
        <v>1015</v>
      </c>
      <c r="D2321" s="145" t="s">
        <v>222</v>
      </c>
      <c r="E2321" s="817"/>
      <c r="F2321" s="452"/>
      <c r="G2321" s="246">
        <v>16000</v>
      </c>
      <c r="H2321" s="246"/>
      <c r="I2321" s="480">
        <f t="shared" si="652"/>
        <v>16000</v>
      </c>
      <c r="J2321" s="244">
        <f t="shared" si="646"/>
        <v>1</v>
      </c>
      <c r="K2321" s="245"/>
      <c r="L2321" s="426"/>
      <c r="M2321" s="253"/>
      <c r="N2321" s="316">
        <f t="shared" si="653"/>
        <v>16000</v>
      </c>
      <c r="O2321" s="427">
        <f t="shared" si="654"/>
        <v>-16000</v>
      </c>
      <c r="P2321" s="245"/>
      <c r="Q2321" s="426"/>
      <c r="R2321" s="253"/>
      <c r="S2321" s="432">
        <f t="shared" si="655"/>
        <v>16000</v>
      </c>
      <c r="T2321" s="316">
        <f t="shared" si="656"/>
        <v>-16000</v>
      </c>
      <c r="U2321" s="253"/>
      <c r="V2321" s="253"/>
      <c r="W2321" s="254"/>
      <c r="X2321" s="314">
        <f t="shared" si="647"/>
        <v>-16000</v>
      </c>
    </row>
    <row r="2322" spans="2:24" ht="18.75">
      <c r="B2322" s="136"/>
      <c r="C2322" s="137">
        <v>1016</v>
      </c>
      <c r="D2322" s="145" t="s">
        <v>223</v>
      </c>
      <c r="E2322" s="817"/>
      <c r="F2322" s="452"/>
      <c r="G2322" s="246">
        <v>10000</v>
      </c>
      <c r="H2322" s="246"/>
      <c r="I2322" s="480">
        <f t="shared" si="652"/>
        <v>10000</v>
      </c>
      <c r="J2322" s="244">
        <f t="shared" si="646"/>
        <v>1</v>
      </c>
      <c r="K2322" s="245"/>
      <c r="L2322" s="426"/>
      <c r="M2322" s="253"/>
      <c r="N2322" s="316">
        <f t="shared" si="653"/>
        <v>10000</v>
      </c>
      <c r="O2322" s="427">
        <f t="shared" si="654"/>
        <v>-10000</v>
      </c>
      <c r="P2322" s="245"/>
      <c r="Q2322" s="426"/>
      <c r="R2322" s="253"/>
      <c r="S2322" s="432">
        <f t="shared" si="655"/>
        <v>10000</v>
      </c>
      <c r="T2322" s="316">
        <f t="shared" si="656"/>
        <v>-10000</v>
      </c>
      <c r="U2322" s="253"/>
      <c r="V2322" s="253"/>
      <c r="W2322" s="254"/>
      <c r="X2322" s="314">
        <f t="shared" si="647"/>
        <v>-10000</v>
      </c>
    </row>
    <row r="2323" spans="2:24" ht="18.75">
      <c r="B2323" s="140"/>
      <c r="C2323" s="164">
        <v>1020</v>
      </c>
      <c r="D2323" s="165" t="s">
        <v>224</v>
      </c>
      <c r="E2323" s="817"/>
      <c r="F2323" s="452"/>
      <c r="G2323" s="246">
        <v>10000</v>
      </c>
      <c r="H2323" s="246"/>
      <c r="I2323" s="480">
        <f t="shared" si="652"/>
        <v>10000</v>
      </c>
      <c r="J2323" s="244">
        <f t="shared" si="646"/>
        <v>1</v>
      </c>
      <c r="K2323" s="245"/>
      <c r="L2323" s="426"/>
      <c r="M2323" s="253"/>
      <c r="N2323" s="316">
        <f t="shared" si="653"/>
        <v>10000</v>
      </c>
      <c r="O2323" s="427">
        <f t="shared" si="654"/>
        <v>-10000</v>
      </c>
      <c r="P2323" s="245"/>
      <c r="Q2323" s="426"/>
      <c r="R2323" s="253"/>
      <c r="S2323" s="432">
        <f t="shared" si="655"/>
        <v>10000</v>
      </c>
      <c r="T2323" s="316">
        <f t="shared" si="656"/>
        <v>-10000</v>
      </c>
      <c r="U2323" s="253"/>
      <c r="V2323" s="253"/>
      <c r="W2323" s="254"/>
      <c r="X2323" s="314">
        <f t="shared" si="647"/>
        <v>-10000</v>
      </c>
    </row>
    <row r="2324" spans="2:24" ht="18.75">
      <c r="B2324" s="136"/>
      <c r="C2324" s="137">
        <v>1030</v>
      </c>
      <c r="D2324" s="145" t="s">
        <v>225</v>
      </c>
      <c r="E2324" s="817"/>
      <c r="F2324" s="452"/>
      <c r="G2324" s="246"/>
      <c r="H2324" s="246"/>
      <c r="I2324" s="480">
        <f t="shared" si="652"/>
        <v>0</v>
      </c>
      <c r="J2324" s="244" t="str">
        <f t="shared" si="646"/>
        <v/>
      </c>
      <c r="K2324" s="245"/>
      <c r="L2324" s="426"/>
      <c r="M2324" s="253"/>
      <c r="N2324" s="316">
        <f t="shared" si="653"/>
        <v>0</v>
      </c>
      <c r="O2324" s="427">
        <f t="shared" si="654"/>
        <v>0</v>
      </c>
      <c r="P2324" s="245"/>
      <c r="Q2324" s="426"/>
      <c r="R2324" s="253"/>
      <c r="S2324" s="432">
        <f t="shared" si="655"/>
        <v>0</v>
      </c>
      <c r="T2324" s="316">
        <f t="shared" si="656"/>
        <v>0</v>
      </c>
      <c r="U2324" s="253"/>
      <c r="V2324" s="253"/>
      <c r="W2324" s="254"/>
      <c r="X2324" s="314">
        <f t="shared" si="647"/>
        <v>0</v>
      </c>
    </row>
    <row r="2325" spans="2:24" ht="18.75">
      <c r="B2325" s="136"/>
      <c r="C2325" s="164">
        <v>1051</v>
      </c>
      <c r="D2325" s="167" t="s">
        <v>226</v>
      </c>
      <c r="E2325" s="817"/>
      <c r="F2325" s="452"/>
      <c r="G2325" s="246">
        <v>500</v>
      </c>
      <c r="H2325" s="246"/>
      <c r="I2325" s="480">
        <f t="shared" si="652"/>
        <v>500</v>
      </c>
      <c r="J2325" s="244">
        <f t="shared" si="646"/>
        <v>1</v>
      </c>
      <c r="K2325" s="245"/>
      <c r="L2325" s="426"/>
      <c r="M2325" s="253"/>
      <c r="N2325" s="316">
        <f t="shared" si="653"/>
        <v>500</v>
      </c>
      <c r="O2325" s="427">
        <f t="shared" si="654"/>
        <v>-500</v>
      </c>
      <c r="P2325" s="245"/>
      <c r="Q2325" s="775"/>
      <c r="R2325" s="779"/>
      <c r="S2325" s="779"/>
      <c r="T2325" s="779"/>
      <c r="U2325" s="779"/>
      <c r="V2325" s="779"/>
      <c r="W2325" s="824"/>
      <c r="X2325" s="314">
        <f t="shared" si="647"/>
        <v>0</v>
      </c>
    </row>
    <row r="2326" spans="2:24" ht="18.75">
      <c r="B2326" s="136"/>
      <c r="C2326" s="137">
        <v>1052</v>
      </c>
      <c r="D2326" s="145" t="s">
        <v>227</v>
      </c>
      <c r="E2326" s="817"/>
      <c r="F2326" s="452"/>
      <c r="G2326" s="246"/>
      <c r="H2326" s="246"/>
      <c r="I2326" s="480">
        <f t="shared" si="652"/>
        <v>0</v>
      </c>
      <c r="J2326" s="244" t="str">
        <f t="shared" si="646"/>
        <v/>
      </c>
      <c r="K2326" s="245"/>
      <c r="L2326" s="426"/>
      <c r="M2326" s="253"/>
      <c r="N2326" s="316">
        <f t="shared" si="653"/>
        <v>0</v>
      </c>
      <c r="O2326" s="427">
        <f t="shared" si="654"/>
        <v>0</v>
      </c>
      <c r="P2326" s="245"/>
      <c r="Q2326" s="775"/>
      <c r="R2326" s="779"/>
      <c r="S2326" s="779"/>
      <c r="T2326" s="779"/>
      <c r="U2326" s="779"/>
      <c r="V2326" s="779"/>
      <c r="W2326" s="824"/>
      <c r="X2326" s="314">
        <f t="shared" si="647"/>
        <v>0</v>
      </c>
    </row>
    <row r="2327" spans="2:24" ht="18.75">
      <c r="B2327" s="136"/>
      <c r="C2327" s="168">
        <v>1053</v>
      </c>
      <c r="D2327" s="169" t="s">
        <v>1737</v>
      </c>
      <c r="E2327" s="817"/>
      <c r="F2327" s="452"/>
      <c r="G2327" s="246"/>
      <c r="H2327" s="246"/>
      <c r="I2327" s="480">
        <f t="shared" si="652"/>
        <v>0</v>
      </c>
      <c r="J2327" s="244" t="str">
        <f t="shared" si="646"/>
        <v/>
      </c>
      <c r="K2327" s="245"/>
      <c r="L2327" s="426"/>
      <c r="M2327" s="253"/>
      <c r="N2327" s="316">
        <f t="shared" si="653"/>
        <v>0</v>
      </c>
      <c r="O2327" s="427">
        <f t="shared" si="654"/>
        <v>0</v>
      </c>
      <c r="P2327" s="245"/>
      <c r="Q2327" s="775"/>
      <c r="R2327" s="779"/>
      <c r="S2327" s="779"/>
      <c r="T2327" s="779"/>
      <c r="U2327" s="779"/>
      <c r="V2327" s="779"/>
      <c r="W2327" s="824"/>
      <c r="X2327" s="314">
        <f t="shared" si="647"/>
        <v>0</v>
      </c>
    </row>
    <row r="2328" spans="2:24" ht="18.75">
      <c r="B2328" s="136"/>
      <c r="C2328" s="137">
        <v>1062</v>
      </c>
      <c r="D2328" s="139" t="s">
        <v>228</v>
      </c>
      <c r="E2328" s="817"/>
      <c r="F2328" s="452"/>
      <c r="G2328" s="246"/>
      <c r="H2328" s="246"/>
      <c r="I2328" s="480">
        <f t="shared" si="652"/>
        <v>0</v>
      </c>
      <c r="J2328" s="244" t="str">
        <f t="shared" si="646"/>
        <v/>
      </c>
      <c r="K2328" s="245"/>
      <c r="L2328" s="426"/>
      <c r="M2328" s="253"/>
      <c r="N2328" s="316">
        <f t="shared" si="653"/>
        <v>0</v>
      </c>
      <c r="O2328" s="427">
        <f t="shared" si="654"/>
        <v>0</v>
      </c>
      <c r="P2328" s="245"/>
      <c r="Q2328" s="426"/>
      <c r="R2328" s="253"/>
      <c r="S2328" s="432">
        <f>+IF(+(L2328+M2328)&gt;=I2328,+M2328,+(+I2328-L2328))</f>
        <v>0</v>
      </c>
      <c r="T2328" s="316">
        <f>Q2328+R2328-S2328</f>
        <v>0</v>
      </c>
      <c r="U2328" s="253"/>
      <c r="V2328" s="253"/>
      <c r="W2328" s="254"/>
      <c r="X2328" s="314">
        <f t="shared" si="647"/>
        <v>0</v>
      </c>
    </row>
    <row r="2329" spans="2:24" ht="18.75">
      <c r="B2329" s="136"/>
      <c r="C2329" s="137">
        <v>1063</v>
      </c>
      <c r="D2329" s="139" t="s">
        <v>229</v>
      </c>
      <c r="E2329" s="817"/>
      <c r="F2329" s="452"/>
      <c r="G2329" s="246"/>
      <c r="H2329" s="246"/>
      <c r="I2329" s="480">
        <f t="shared" si="652"/>
        <v>0</v>
      </c>
      <c r="J2329" s="244" t="str">
        <f t="shared" si="646"/>
        <v/>
      </c>
      <c r="K2329" s="245"/>
      <c r="L2329" s="426"/>
      <c r="M2329" s="253"/>
      <c r="N2329" s="316">
        <f t="shared" si="653"/>
        <v>0</v>
      </c>
      <c r="O2329" s="427">
        <f t="shared" si="654"/>
        <v>0</v>
      </c>
      <c r="P2329" s="245"/>
      <c r="Q2329" s="775"/>
      <c r="R2329" s="779"/>
      <c r="S2329" s="779"/>
      <c r="T2329" s="779"/>
      <c r="U2329" s="779"/>
      <c r="V2329" s="779"/>
      <c r="W2329" s="824"/>
      <c r="X2329" s="314">
        <f t="shared" si="647"/>
        <v>0</v>
      </c>
    </row>
    <row r="2330" spans="2:24" ht="18.75">
      <c r="B2330" s="136"/>
      <c r="C2330" s="168">
        <v>1069</v>
      </c>
      <c r="D2330" s="170" t="s">
        <v>230</v>
      </c>
      <c r="E2330" s="817"/>
      <c r="F2330" s="452"/>
      <c r="G2330" s="246"/>
      <c r="H2330" s="246"/>
      <c r="I2330" s="480">
        <f t="shared" si="652"/>
        <v>0</v>
      </c>
      <c r="J2330" s="244" t="str">
        <f t="shared" ref="J2330:J2361" si="657">(IF($E2330&lt;&gt;0,$J$2,IF($I2330&lt;&gt;0,$J$2,"")))</f>
        <v/>
      </c>
      <c r="K2330" s="245"/>
      <c r="L2330" s="426"/>
      <c r="M2330" s="253"/>
      <c r="N2330" s="316">
        <f t="shared" si="653"/>
        <v>0</v>
      </c>
      <c r="O2330" s="427">
        <f t="shared" si="654"/>
        <v>0</v>
      </c>
      <c r="P2330" s="245"/>
      <c r="Q2330" s="426"/>
      <c r="R2330" s="253"/>
      <c r="S2330" s="432">
        <f>+IF(+(L2330+M2330)&gt;=I2330,+M2330,+(+I2330-L2330))</f>
        <v>0</v>
      </c>
      <c r="T2330" s="316">
        <f>Q2330+R2330-S2330</f>
        <v>0</v>
      </c>
      <c r="U2330" s="253"/>
      <c r="V2330" s="253"/>
      <c r="W2330" s="254"/>
      <c r="X2330" s="314">
        <f t="shared" ref="X2330:X2361" si="658">T2330-U2330-V2330-W2330</f>
        <v>0</v>
      </c>
    </row>
    <row r="2331" spans="2:24" ht="31.5">
      <c r="B2331" s="140"/>
      <c r="C2331" s="137">
        <v>1091</v>
      </c>
      <c r="D2331" s="145" t="s">
        <v>231</v>
      </c>
      <c r="E2331" s="817"/>
      <c r="F2331" s="452"/>
      <c r="G2331" s="246"/>
      <c r="H2331" s="246"/>
      <c r="I2331" s="480">
        <f t="shared" si="652"/>
        <v>0</v>
      </c>
      <c r="J2331" s="244" t="str">
        <f t="shared" si="657"/>
        <v/>
      </c>
      <c r="K2331" s="245"/>
      <c r="L2331" s="426"/>
      <c r="M2331" s="253"/>
      <c r="N2331" s="316">
        <f t="shared" si="653"/>
        <v>0</v>
      </c>
      <c r="O2331" s="427">
        <f t="shared" si="654"/>
        <v>0</v>
      </c>
      <c r="P2331" s="245"/>
      <c r="Q2331" s="426"/>
      <c r="R2331" s="253"/>
      <c r="S2331" s="432">
        <f>+IF(+(L2331+M2331)&gt;=I2331,+M2331,+(+I2331-L2331))</f>
        <v>0</v>
      </c>
      <c r="T2331" s="316">
        <f>Q2331+R2331-S2331</f>
        <v>0</v>
      </c>
      <c r="U2331" s="253"/>
      <c r="V2331" s="253"/>
      <c r="W2331" s="254"/>
      <c r="X2331" s="314">
        <f t="shared" si="658"/>
        <v>0</v>
      </c>
    </row>
    <row r="2332" spans="2:24" ht="18.75">
      <c r="B2332" s="136"/>
      <c r="C2332" s="137">
        <v>1092</v>
      </c>
      <c r="D2332" s="145" t="s">
        <v>364</v>
      </c>
      <c r="E2332" s="817"/>
      <c r="F2332" s="452"/>
      <c r="G2332" s="246"/>
      <c r="H2332" s="246"/>
      <c r="I2332" s="480">
        <f t="shared" si="652"/>
        <v>0</v>
      </c>
      <c r="J2332" s="244" t="str">
        <f t="shared" si="657"/>
        <v/>
      </c>
      <c r="K2332" s="245"/>
      <c r="L2332" s="426"/>
      <c r="M2332" s="253"/>
      <c r="N2332" s="316">
        <f t="shared" si="653"/>
        <v>0</v>
      </c>
      <c r="O2332" s="427">
        <f t="shared" si="654"/>
        <v>0</v>
      </c>
      <c r="P2332" s="245"/>
      <c r="Q2332" s="775"/>
      <c r="R2332" s="779"/>
      <c r="S2332" s="779"/>
      <c r="T2332" s="779"/>
      <c r="U2332" s="779"/>
      <c r="V2332" s="779"/>
      <c r="W2332" s="824"/>
      <c r="X2332" s="314">
        <f t="shared" si="658"/>
        <v>0</v>
      </c>
    </row>
    <row r="2333" spans="2:24" ht="18.75">
      <c r="B2333" s="136"/>
      <c r="C2333" s="142">
        <v>1098</v>
      </c>
      <c r="D2333" s="146" t="s">
        <v>232</v>
      </c>
      <c r="E2333" s="817"/>
      <c r="F2333" s="452"/>
      <c r="G2333" s="246"/>
      <c r="H2333" s="246"/>
      <c r="I2333" s="480">
        <f t="shared" si="652"/>
        <v>0</v>
      </c>
      <c r="J2333" s="244" t="str">
        <f t="shared" si="657"/>
        <v/>
      </c>
      <c r="K2333" s="245"/>
      <c r="L2333" s="426"/>
      <c r="M2333" s="253"/>
      <c r="N2333" s="316">
        <f t="shared" si="653"/>
        <v>0</v>
      </c>
      <c r="O2333" s="427">
        <f t="shared" si="654"/>
        <v>0</v>
      </c>
      <c r="P2333" s="245"/>
      <c r="Q2333" s="426"/>
      <c r="R2333" s="253"/>
      <c r="S2333" s="432">
        <f>+IF(+(L2333+M2333)&gt;=I2333,+M2333,+(+I2333-L2333))</f>
        <v>0</v>
      </c>
      <c r="T2333" s="316">
        <f>Q2333+R2333-S2333</f>
        <v>0</v>
      </c>
      <c r="U2333" s="253"/>
      <c r="V2333" s="253"/>
      <c r="W2333" s="254"/>
      <c r="X2333" s="314">
        <f t="shared" si="658"/>
        <v>0</v>
      </c>
    </row>
    <row r="2334" spans="2:24" ht="18.75">
      <c r="B2334" s="799">
        <v>1900</v>
      </c>
      <c r="C2334" s="955" t="s">
        <v>296</v>
      </c>
      <c r="D2334" s="955"/>
      <c r="E2334" s="800"/>
      <c r="F2334" s="801">
        <f>SUM(F2335:F2337)</f>
        <v>0</v>
      </c>
      <c r="G2334" s="802">
        <f>SUM(G2335:G2337)</f>
        <v>0</v>
      </c>
      <c r="H2334" s="802">
        <f>SUM(H2335:H2337)</f>
        <v>0</v>
      </c>
      <c r="I2334" s="802">
        <f>SUM(I2335:I2337)</f>
        <v>0</v>
      </c>
      <c r="J2334" s="244" t="str">
        <f t="shared" si="657"/>
        <v/>
      </c>
      <c r="K2334" s="245"/>
      <c r="L2334" s="317">
        <f>SUM(L2335:L2337)</f>
        <v>0</v>
      </c>
      <c r="M2334" s="318">
        <f>SUM(M2335:M2337)</f>
        <v>0</v>
      </c>
      <c r="N2334" s="428">
        <f>SUM(N2335:N2337)</f>
        <v>0</v>
      </c>
      <c r="O2334" s="429">
        <f>SUM(O2335:O2337)</f>
        <v>0</v>
      </c>
      <c r="P2334" s="245"/>
      <c r="Q2334" s="777"/>
      <c r="R2334" s="778"/>
      <c r="S2334" s="778"/>
      <c r="T2334" s="778"/>
      <c r="U2334" s="778"/>
      <c r="V2334" s="778"/>
      <c r="W2334" s="825"/>
      <c r="X2334" s="314">
        <f t="shared" si="658"/>
        <v>0</v>
      </c>
    </row>
    <row r="2335" spans="2:24" ht="18.75">
      <c r="B2335" s="136"/>
      <c r="C2335" s="144">
        <v>1901</v>
      </c>
      <c r="D2335" s="138" t="s">
        <v>297</v>
      </c>
      <c r="E2335" s="817"/>
      <c r="F2335" s="452"/>
      <c r="G2335" s="246"/>
      <c r="H2335" s="246"/>
      <c r="I2335" s="480">
        <f>F2335+G2335+H2335</f>
        <v>0</v>
      </c>
      <c r="J2335" s="244" t="str">
        <f t="shared" si="657"/>
        <v/>
      </c>
      <c r="K2335" s="245"/>
      <c r="L2335" s="426"/>
      <c r="M2335" s="253"/>
      <c r="N2335" s="316">
        <f>I2335</f>
        <v>0</v>
      </c>
      <c r="O2335" s="427">
        <f>L2335+M2335-N2335</f>
        <v>0</v>
      </c>
      <c r="P2335" s="245"/>
      <c r="Q2335" s="775"/>
      <c r="R2335" s="779"/>
      <c r="S2335" s="779"/>
      <c r="T2335" s="779"/>
      <c r="U2335" s="779"/>
      <c r="V2335" s="779"/>
      <c r="W2335" s="824"/>
      <c r="X2335" s="314">
        <f t="shared" si="658"/>
        <v>0</v>
      </c>
    </row>
    <row r="2336" spans="2:24" ht="18.75">
      <c r="B2336" s="136"/>
      <c r="C2336" s="137">
        <v>1981</v>
      </c>
      <c r="D2336" s="139" t="s">
        <v>298</v>
      </c>
      <c r="E2336" s="817"/>
      <c r="F2336" s="452"/>
      <c r="G2336" s="246"/>
      <c r="H2336" s="246"/>
      <c r="I2336" s="480">
        <f>F2336+G2336+H2336</f>
        <v>0</v>
      </c>
      <c r="J2336" s="244" t="str">
        <f t="shared" si="657"/>
        <v/>
      </c>
      <c r="K2336" s="245"/>
      <c r="L2336" s="426"/>
      <c r="M2336" s="253"/>
      <c r="N2336" s="316">
        <f>I2336</f>
        <v>0</v>
      </c>
      <c r="O2336" s="427">
        <f>L2336+M2336-N2336</f>
        <v>0</v>
      </c>
      <c r="P2336" s="245"/>
      <c r="Q2336" s="775"/>
      <c r="R2336" s="779"/>
      <c r="S2336" s="779"/>
      <c r="T2336" s="779"/>
      <c r="U2336" s="779"/>
      <c r="V2336" s="779"/>
      <c r="W2336" s="824"/>
      <c r="X2336" s="314">
        <f t="shared" si="658"/>
        <v>0</v>
      </c>
    </row>
    <row r="2337" spans="2:24" ht="18.75">
      <c r="B2337" s="136"/>
      <c r="C2337" s="142">
        <v>1991</v>
      </c>
      <c r="D2337" s="141" t="s">
        <v>299</v>
      </c>
      <c r="E2337" s="817"/>
      <c r="F2337" s="452"/>
      <c r="G2337" s="246"/>
      <c r="H2337" s="246"/>
      <c r="I2337" s="480">
        <f>F2337+G2337+H2337</f>
        <v>0</v>
      </c>
      <c r="J2337" s="244" t="str">
        <f t="shared" si="657"/>
        <v/>
      </c>
      <c r="K2337" s="245"/>
      <c r="L2337" s="426"/>
      <c r="M2337" s="253"/>
      <c r="N2337" s="316">
        <f>I2337</f>
        <v>0</v>
      </c>
      <c r="O2337" s="427">
        <f>L2337+M2337-N2337</f>
        <v>0</v>
      </c>
      <c r="P2337" s="245"/>
      <c r="Q2337" s="775"/>
      <c r="R2337" s="779"/>
      <c r="S2337" s="779"/>
      <c r="T2337" s="779"/>
      <c r="U2337" s="779"/>
      <c r="V2337" s="779"/>
      <c r="W2337" s="824"/>
      <c r="X2337" s="314">
        <f t="shared" si="658"/>
        <v>0</v>
      </c>
    </row>
    <row r="2338" spans="2:24" ht="18.75">
      <c r="B2338" s="799">
        <v>2100</v>
      </c>
      <c r="C2338" s="955" t="s">
        <v>1106</v>
      </c>
      <c r="D2338" s="955"/>
      <c r="E2338" s="800"/>
      <c r="F2338" s="801">
        <f>SUM(F2339:F2343)</f>
        <v>0</v>
      </c>
      <c r="G2338" s="802">
        <f>SUM(G2339:G2343)</f>
        <v>0</v>
      </c>
      <c r="H2338" s="802">
        <f>SUM(H2339:H2343)</f>
        <v>0</v>
      </c>
      <c r="I2338" s="802">
        <f>SUM(I2339:I2343)</f>
        <v>0</v>
      </c>
      <c r="J2338" s="244" t="str">
        <f t="shared" si="657"/>
        <v/>
      </c>
      <c r="K2338" s="245"/>
      <c r="L2338" s="317">
        <f>SUM(L2339:L2343)</f>
        <v>0</v>
      </c>
      <c r="M2338" s="318">
        <f>SUM(M2339:M2343)</f>
        <v>0</v>
      </c>
      <c r="N2338" s="428">
        <f>SUM(N2339:N2343)</f>
        <v>0</v>
      </c>
      <c r="O2338" s="429">
        <f>SUM(O2339:O2343)</f>
        <v>0</v>
      </c>
      <c r="P2338" s="245"/>
      <c r="Q2338" s="777"/>
      <c r="R2338" s="778"/>
      <c r="S2338" s="778"/>
      <c r="T2338" s="778"/>
      <c r="U2338" s="778"/>
      <c r="V2338" s="778"/>
      <c r="W2338" s="825"/>
      <c r="X2338" s="314">
        <f t="shared" si="658"/>
        <v>0</v>
      </c>
    </row>
    <row r="2339" spans="2:24" ht="18.75">
      <c r="B2339" s="136"/>
      <c r="C2339" s="144">
        <v>2110</v>
      </c>
      <c r="D2339" s="147" t="s">
        <v>233</v>
      </c>
      <c r="E2339" s="817"/>
      <c r="F2339" s="452"/>
      <c r="G2339" s="246"/>
      <c r="H2339" s="246"/>
      <c r="I2339" s="480">
        <f>F2339+G2339+H2339</f>
        <v>0</v>
      </c>
      <c r="J2339" s="244" t="str">
        <f t="shared" si="657"/>
        <v/>
      </c>
      <c r="K2339" s="245"/>
      <c r="L2339" s="426"/>
      <c r="M2339" s="253"/>
      <c r="N2339" s="316">
        <f>I2339</f>
        <v>0</v>
      </c>
      <c r="O2339" s="427">
        <f>L2339+M2339-N2339</f>
        <v>0</v>
      </c>
      <c r="P2339" s="245"/>
      <c r="Q2339" s="775"/>
      <c r="R2339" s="779"/>
      <c r="S2339" s="779"/>
      <c r="T2339" s="779"/>
      <c r="U2339" s="779"/>
      <c r="V2339" s="779"/>
      <c r="W2339" s="824"/>
      <c r="X2339" s="314">
        <f t="shared" si="658"/>
        <v>0</v>
      </c>
    </row>
    <row r="2340" spans="2:24" ht="18.75">
      <c r="B2340" s="171"/>
      <c r="C2340" s="137">
        <v>2120</v>
      </c>
      <c r="D2340" s="159" t="s">
        <v>234</v>
      </c>
      <c r="E2340" s="817"/>
      <c r="F2340" s="452"/>
      <c r="G2340" s="246"/>
      <c r="H2340" s="246"/>
      <c r="I2340" s="480">
        <f>F2340+G2340+H2340</f>
        <v>0</v>
      </c>
      <c r="J2340" s="244" t="str">
        <f t="shared" si="657"/>
        <v/>
      </c>
      <c r="K2340" s="245"/>
      <c r="L2340" s="426"/>
      <c r="M2340" s="253"/>
      <c r="N2340" s="316">
        <f>I2340</f>
        <v>0</v>
      </c>
      <c r="O2340" s="427">
        <f>L2340+M2340-N2340</f>
        <v>0</v>
      </c>
      <c r="P2340" s="245"/>
      <c r="Q2340" s="775"/>
      <c r="R2340" s="779"/>
      <c r="S2340" s="779"/>
      <c r="T2340" s="779"/>
      <c r="U2340" s="779"/>
      <c r="V2340" s="779"/>
      <c r="W2340" s="824"/>
      <c r="X2340" s="314">
        <f t="shared" si="658"/>
        <v>0</v>
      </c>
    </row>
    <row r="2341" spans="2:24" ht="18.75">
      <c r="B2341" s="171"/>
      <c r="C2341" s="137">
        <v>2125</v>
      </c>
      <c r="D2341" s="156" t="s">
        <v>1098</v>
      </c>
      <c r="E2341" s="817"/>
      <c r="F2341" s="452"/>
      <c r="G2341" s="246"/>
      <c r="H2341" s="246"/>
      <c r="I2341" s="480">
        <f>F2341+G2341+H2341</f>
        <v>0</v>
      </c>
      <c r="J2341" s="244" t="str">
        <f t="shared" si="657"/>
        <v/>
      </c>
      <c r="K2341" s="245"/>
      <c r="L2341" s="426"/>
      <c r="M2341" s="253"/>
      <c r="N2341" s="316">
        <f>I2341</f>
        <v>0</v>
      </c>
      <c r="O2341" s="427">
        <f>L2341+M2341-N2341</f>
        <v>0</v>
      </c>
      <c r="P2341" s="245"/>
      <c r="Q2341" s="775"/>
      <c r="R2341" s="779"/>
      <c r="S2341" s="779"/>
      <c r="T2341" s="779"/>
      <c r="U2341" s="779"/>
      <c r="V2341" s="779"/>
      <c r="W2341" s="824"/>
      <c r="X2341" s="314">
        <f t="shared" si="658"/>
        <v>0</v>
      </c>
    </row>
    <row r="2342" spans="2:24" ht="18.75">
      <c r="B2342" s="143"/>
      <c r="C2342" s="137">
        <v>2140</v>
      </c>
      <c r="D2342" s="159" t="s">
        <v>236</v>
      </c>
      <c r="E2342" s="817"/>
      <c r="F2342" s="452"/>
      <c r="G2342" s="246"/>
      <c r="H2342" s="246"/>
      <c r="I2342" s="480">
        <f>F2342+G2342+H2342</f>
        <v>0</v>
      </c>
      <c r="J2342" s="244" t="str">
        <f t="shared" si="657"/>
        <v/>
      </c>
      <c r="K2342" s="245"/>
      <c r="L2342" s="426"/>
      <c r="M2342" s="253"/>
      <c r="N2342" s="316">
        <f>I2342</f>
        <v>0</v>
      </c>
      <c r="O2342" s="427">
        <f>L2342+M2342-N2342</f>
        <v>0</v>
      </c>
      <c r="P2342" s="245"/>
      <c r="Q2342" s="775"/>
      <c r="R2342" s="779"/>
      <c r="S2342" s="779"/>
      <c r="T2342" s="779"/>
      <c r="U2342" s="779"/>
      <c r="V2342" s="779"/>
      <c r="W2342" s="824"/>
      <c r="X2342" s="314">
        <f t="shared" si="658"/>
        <v>0</v>
      </c>
    </row>
    <row r="2343" spans="2:24" ht="18.75">
      <c r="B2343" s="136"/>
      <c r="C2343" s="142">
        <v>2190</v>
      </c>
      <c r="D2343" s="516" t="s">
        <v>237</v>
      </c>
      <c r="E2343" s="817"/>
      <c r="F2343" s="452"/>
      <c r="G2343" s="246"/>
      <c r="H2343" s="246"/>
      <c r="I2343" s="480">
        <f>F2343+G2343+H2343</f>
        <v>0</v>
      </c>
      <c r="J2343" s="244" t="str">
        <f t="shared" si="657"/>
        <v/>
      </c>
      <c r="K2343" s="245"/>
      <c r="L2343" s="426"/>
      <c r="M2343" s="253"/>
      <c r="N2343" s="316">
        <f>I2343</f>
        <v>0</v>
      </c>
      <c r="O2343" s="427">
        <f>L2343+M2343-N2343</f>
        <v>0</v>
      </c>
      <c r="P2343" s="245"/>
      <c r="Q2343" s="775"/>
      <c r="R2343" s="779"/>
      <c r="S2343" s="779"/>
      <c r="T2343" s="779"/>
      <c r="U2343" s="779"/>
      <c r="V2343" s="779"/>
      <c r="W2343" s="824"/>
      <c r="X2343" s="314">
        <f t="shared" si="658"/>
        <v>0</v>
      </c>
    </row>
    <row r="2344" spans="2:24" ht="18.75">
      <c r="B2344" s="799">
        <v>2200</v>
      </c>
      <c r="C2344" s="955" t="s">
        <v>238</v>
      </c>
      <c r="D2344" s="955"/>
      <c r="E2344" s="800"/>
      <c r="F2344" s="801">
        <f>SUM(F2345:F2346)</f>
        <v>0</v>
      </c>
      <c r="G2344" s="802">
        <f>SUM(G2345:G2346)</f>
        <v>0</v>
      </c>
      <c r="H2344" s="802">
        <f>SUM(H2345:H2346)</f>
        <v>0</v>
      </c>
      <c r="I2344" s="802">
        <f>SUM(I2345:I2346)</f>
        <v>0</v>
      </c>
      <c r="J2344" s="244" t="str">
        <f t="shared" si="657"/>
        <v/>
      </c>
      <c r="K2344" s="245"/>
      <c r="L2344" s="317">
        <f>SUM(L2345:L2346)</f>
        <v>0</v>
      </c>
      <c r="M2344" s="318">
        <f>SUM(M2345:M2346)</f>
        <v>0</v>
      </c>
      <c r="N2344" s="428">
        <f>SUM(N2345:N2346)</f>
        <v>0</v>
      </c>
      <c r="O2344" s="429">
        <f>SUM(O2345:O2346)</f>
        <v>0</v>
      </c>
      <c r="P2344" s="245"/>
      <c r="Q2344" s="777"/>
      <c r="R2344" s="778"/>
      <c r="S2344" s="778"/>
      <c r="T2344" s="778"/>
      <c r="U2344" s="778"/>
      <c r="V2344" s="778"/>
      <c r="W2344" s="825"/>
      <c r="X2344" s="314">
        <f t="shared" si="658"/>
        <v>0</v>
      </c>
    </row>
    <row r="2345" spans="2:24" ht="18.75">
      <c r="B2345" s="136"/>
      <c r="C2345" s="137">
        <v>2221</v>
      </c>
      <c r="D2345" s="139" t="s">
        <v>1479</v>
      </c>
      <c r="E2345" s="817"/>
      <c r="F2345" s="452"/>
      <c r="G2345" s="246"/>
      <c r="H2345" s="246"/>
      <c r="I2345" s="480">
        <f t="shared" ref="I2345:I2350" si="659">F2345+G2345+H2345</f>
        <v>0</v>
      </c>
      <c r="J2345" s="244" t="str">
        <f t="shared" si="657"/>
        <v/>
      </c>
      <c r="K2345" s="245"/>
      <c r="L2345" s="426"/>
      <c r="M2345" s="253"/>
      <c r="N2345" s="316">
        <f t="shared" ref="N2345:N2350" si="660">I2345</f>
        <v>0</v>
      </c>
      <c r="O2345" s="427">
        <f t="shared" ref="O2345:O2350" si="661">L2345+M2345-N2345</f>
        <v>0</v>
      </c>
      <c r="P2345" s="245"/>
      <c r="Q2345" s="775"/>
      <c r="R2345" s="779"/>
      <c r="S2345" s="779"/>
      <c r="T2345" s="779"/>
      <c r="U2345" s="779"/>
      <c r="V2345" s="779"/>
      <c r="W2345" s="824"/>
      <c r="X2345" s="314">
        <f t="shared" si="658"/>
        <v>0</v>
      </c>
    </row>
    <row r="2346" spans="2:24" ht="18.75">
      <c r="B2346" s="136"/>
      <c r="C2346" s="142">
        <v>2224</v>
      </c>
      <c r="D2346" s="141" t="s">
        <v>239</v>
      </c>
      <c r="E2346" s="817"/>
      <c r="F2346" s="452"/>
      <c r="G2346" s="246"/>
      <c r="H2346" s="246"/>
      <c r="I2346" s="480">
        <f t="shared" si="659"/>
        <v>0</v>
      </c>
      <c r="J2346" s="244" t="str">
        <f t="shared" si="657"/>
        <v/>
      </c>
      <c r="K2346" s="245"/>
      <c r="L2346" s="426"/>
      <c r="M2346" s="253"/>
      <c r="N2346" s="316">
        <f t="shared" si="660"/>
        <v>0</v>
      </c>
      <c r="O2346" s="427">
        <f t="shared" si="661"/>
        <v>0</v>
      </c>
      <c r="P2346" s="245"/>
      <c r="Q2346" s="775"/>
      <c r="R2346" s="779"/>
      <c r="S2346" s="779"/>
      <c r="T2346" s="779"/>
      <c r="U2346" s="779"/>
      <c r="V2346" s="779"/>
      <c r="W2346" s="824"/>
      <c r="X2346" s="314">
        <f t="shared" si="658"/>
        <v>0</v>
      </c>
    </row>
    <row r="2347" spans="2:24" ht="18.75">
      <c r="B2347" s="799">
        <v>2500</v>
      </c>
      <c r="C2347" s="957" t="s">
        <v>240</v>
      </c>
      <c r="D2347" s="957"/>
      <c r="E2347" s="800"/>
      <c r="F2347" s="803"/>
      <c r="G2347" s="804"/>
      <c r="H2347" s="804"/>
      <c r="I2347" s="805">
        <f t="shared" si="659"/>
        <v>0</v>
      </c>
      <c r="J2347" s="244" t="str">
        <f t="shared" si="657"/>
        <v/>
      </c>
      <c r="K2347" s="245"/>
      <c r="L2347" s="431"/>
      <c r="M2347" s="255"/>
      <c r="N2347" s="316">
        <f t="shared" si="660"/>
        <v>0</v>
      </c>
      <c r="O2347" s="427">
        <f t="shared" si="661"/>
        <v>0</v>
      </c>
      <c r="P2347" s="245"/>
      <c r="Q2347" s="777"/>
      <c r="R2347" s="778"/>
      <c r="S2347" s="779"/>
      <c r="T2347" s="779"/>
      <c r="U2347" s="778"/>
      <c r="V2347" s="779"/>
      <c r="W2347" s="824"/>
      <c r="X2347" s="314">
        <f t="shared" si="658"/>
        <v>0</v>
      </c>
    </row>
    <row r="2348" spans="2:24" ht="18.75">
      <c r="B2348" s="799">
        <v>2600</v>
      </c>
      <c r="C2348" s="974" t="s">
        <v>241</v>
      </c>
      <c r="D2348" s="975"/>
      <c r="E2348" s="800"/>
      <c r="F2348" s="803"/>
      <c r="G2348" s="804"/>
      <c r="H2348" s="804"/>
      <c r="I2348" s="805">
        <f t="shared" si="659"/>
        <v>0</v>
      </c>
      <c r="J2348" s="244" t="str">
        <f t="shared" si="657"/>
        <v/>
      </c>
      <c r="K2348" s="245"/>
      <c r="L2348" s="431"/>
      <c r="M2348" s="255"/>
      <c r="N2348" s="316">
        <f t="shared" si="660"/>
        <v>0</v>
      </c>
      <c r="O2348" s="427">
        <f t="shared" si="661"/>
        <v>0</v>
      </c>
      <c r="P2348" s="245"/>
      <c r="Q2348" s="777"/>
      <c r="R2348" s="778"/>
      <c r="S2348" s="779"/>
      <c r="T2348" s="779"/>
      <c r="U2348" s="778"/>
      <c r="V2348" s="779"/>
      <c r="W2348" s="824"/>
      <c r="X2348" s="314">
        <f t="shared" si="658"/>
        <v>0</v>
      </c>
    </row>
    <row r="2349" spans="2:24" ht="18.75">
      <c r="B2349" s="799">
        <v>2700</v>
      </c>
      <c r="C2349" s="974" t="s">
        <v>242</v>
      </c>
      <c r="D2349" s="975"/>
      <c r="E2349" s="800"/>
      <c r="F2349" s="803"/>
      <c r="G2349" s="804"/>
      <c r="H2349" s="804"/>
      <c r="I2349" s="805">
        <f t="shared" si="659"/>
        <v>0</v>
      </c>
      <c r="J2349" s="244" t="str">
        <f t="shared" si="657"/>
        <v/>
      </c>
      <c r="K2349" s="245"/>
      <c r="L2349" s="431"/>
      <c r="M2349" s="255"/>
      <c r="N2349" s="316">
        <f t="shared" si="660"/>
        <v>0</v>
      </c>
      <c r="O2349" s="427">
        <f t="shared" si="661"/>
        <v>0</v>
      </c>
      <c r="P2349" s="245"/>
      <c r="Q2349" s="777"/>
      <c r="R2349" s="778"/>
      <c r="S2349" s="779"/>
      <c r="T2349" s="779"/>
      <c r="U2349" s="778"/>
      <c r="V2349" s="779"/>
      <c r="W2349" s="824"/>
      <c r="X2349" s="314">
        <f t="shared" si="658"/>
        <v>0</v>
      </c>
    </row>
    <row r="2350" spans="2:24" ht="18.75">
      <c r="B2350" s="799">
        <v>2800</v>
      </c>
      <c r="C2350" s="974" t="s">
        <v>1738</v>
      </c>
      <c r="D2350" s="975"/>
      <c r="E2350" s="800"/>
      <c r="F2350" s="803"/>
      <c r="G2350" s="804"/>
      <c r="H2350" s="804"/>
      <c r="I2350" s="805">
        <f t="shared" si="659"/>
        <v>0</v>
      </c>
      <c r="J2350" s="244" t="str">
        <f t="shared" si="657"/>
        <v/>
      </c>
      <c r="K2350" s="245"/>
      <c r="L2350" s="431"/>
      <c r="M2350" s="255"/>
      <c r="N2350" s="316">
        <f t="shared" si="660"/>
        <v>0</v>
      </c>
      <c r="O2350" s="427">
        <f t="shared" si="661"/>
        <v>0</v>
      </c>
      <c r="P2350" s="245"/>
      <c r="Q2350" s="777"/>
      <c r="R2350" s="778"/>
      <c r="S2350" s="779"/>
      <c r="T2350" s="779"/>
      <c r="U2350" s="778"/>
      <c r="V2350" s="779"/>
      <c r="W2350" s="824"/>
      <c r="X2350" s="314">
        <f t="shared" si="658"/>
        <v>0</v>
      </c>
    </row>
    <row r="2351" spans="2:24" ht="18.75">
      <c r="B2351" s="799">
        <v>2900</v>
      </c>
      <c r="C2351" s="965" t="s">
        <v>243</v>
      </c>
      <c r="D2351" s="966"/>
      <c r="E2351" s="800"/>
      <c r="F2351" s="801">
        <f>SUM(F2352:F2359)</f>
        <v>0</v>
      </c>
      <c r="G2351" s="802">
        <f>SUM(G2352:G2359)</f>
        <v>0</v>
      </c>
      <c r="H2351" s="802">
        <f>SUM(H2352:H2359)</f>
        <v>0</v>
      </c>
      <c r="I2351" s="802">
        <f>SUM(I2352:I2359)</f>
        <v>0</v>
      </c>
      <c r="J2351" s="244" t="str">
        <f t="shared" si="657"/>
        <v/>
      </c>
      <c r="K2351" s="245"/>
      <c r="L2351" s="317">
        <f>SUM(L2352:L2359)</f>
        <v>0</v>
      </c>
      <c r="M2351" s="318">
        <f>SUM(M2352:M2359)</f>
        <v>0</v>
      </c>
      <c r="N2351" s="428">
        <f>SUM(N2352:N2359)</f>
        <v>0</v>
      </c>
      <c r="O2351" s="429">
        <f>SUM(O2352:O2359)</f>
        <v>0</v>
      </c>
      <c r="P2351" s="245"/>
      <c r="Q2351" s="777"/>
      <c r="R2351" s="778"/>
      <c r="S2351" s="778"/>
      <c r="T2351" s="778"/>
      <c r="U2351" s="778"/>
      <c r="V2351" s="778"/>
      <c r="W2351" s="825"/>
      <c r="X2351" s="314">
        <f t="shared" si="658"/>
        <v>0</v>
      </c>
    </row>
    <row r="2352" spans="2:24" ht="18.75">
      <c r="B2352" s="172"/>
      <c r="C2352" s="144">
        <v>2910</v>
      </c>
      <c r="D2352" s="320" t="s">
        <v>1780</v>
      </c>
      <c r="E2352" s="817"/>
      <c r="F2352" s="452"/>
      <c r="G2352" s="246"/>
      <c r="H2352" s="246"/>
      <c r="I2352" s="480">
        <f t="shared" ref="I2352:I2359" si="662">F2352+G2352+H2352</f>
        <v>0</v>
      </c>
      <c r="J2352" s="244" t="str">
        <f t="shared" si="657"/>
        <v/>
      </c>
      <c r="K2352" s="245"/>
      <c r="L2352" s="426"/>
      <c r="M2352" s="253"/>
      <c r="N2352" s="316">
        <f t="shared" ref="N2352:N2359" si="663">I2352</f>
        <v>0</v>
      </c>
      <c r="O2352" s="427">
        <f t="shared" ref="O2352:O2359" si="664">L2352+M2352-N2352</f>
        <v>0</v>
      </c>
      <c r="P2352" s="245"/>
      <c r="Q2352" s="775"/>
      <c r="R2352" s="779"/>
      <c r="S2352" s="779"/>
      <c r="T2352" s="779"/>
      <c r="U2352" s="779"/>
      <c r="V2352" s="779"/>
      <c r="W2352" s="824"/>
      <c r="X2352" s="314">
        <f t="shared" si="658"/>
        <v>0</v>
      </c>
    </row>
    <row r="2353" spans="2:24" ht="18.75">
      <c r="B2353" s="172"/>
      <c r="C2353" s="144">
        <v>2920</v>
      </c>
      <c r="D2353" s="320" t="s">
        <v>244</v>
      </c>
      <c r="E2353" s="817"/>
      <c r="F2353" s="452"/>
      <c r="G2353" s="246"/>
      <c r="H2353" s="246"/>
      <c r="I2353" s="480">
        <f t="shared" si="662"/>
        <v>0</v>
      </c>
      <c r="J2353" s="244" t="str">
        <f t="shared" si="657"/>
        <v/>
      </c>
      <c r="K2353" s="245"/>
      <c r="L2353" s="426"/>
      <c r="M2353" s="253"/>
      <c r="N2353" s="316">
        <f t="shared" si="663"/>
        <v>0</v>
      </c>
      <c r="O2353" s="427">
        <f t="shared" si="664"/>
        <v>0</v>
      </c>
      <c r="P2353" s="245"/>
      <c r="Q2353" s="775"/>
      <c r="R2353" s="779"/>
      <c r="S2353" s="779"/>
      <c r="T2353" s="779"/>
      <c r="U2353" s="779"/>
      <c r="V2353" s="779"/>
      <c r="W2353" s="824"/>
      <c r="X2353" s="314">
        <f t="shared" si="658"/>
        <v>0</v>
      </c>
    </row>
    <row r="2354" spans="2:24" ht="31.5">
      <c r="B2354" s="172"/>
      <c r="C2354" s="168">
        <v>2969</v>
      </c>
      <c r="D2354" s="321" t="s">
        <v>245</v>
      </c>
      <c r="E2354" s="817"/>
      <c r="F2354" s="452"/>
      <c r="G2354" s="246"/>
      <c r="H2354" s="246"/>
      <c r="I2354" s="480">
        <f t="shared" si="662"/>
        <v>0</v>
      </c>
      <c r="J2354" s="244" t="str">
        <f t="shared" si="657"/>
        <v/>
      </c>
      <c r="K2354" s="245"/>
      <c r="L2354" s="426"/>
      <c r="M2354" s="253"/>
      <c r="N2354" s="316">
        <f t="shared" si="663"/>
        <v>0</v>
      </c>
      <c r="O2354" s="427">
        <f t="shared" si="664"/>
        <v>0</v>
      </c>
      <c r="P2354" s="245"/>
      <c r="Q2354" s="775"/>
      <c r="R2354" s="779"/>
      <c r="S2354" s="779"/>
      <c r="T2354" s="779"/>
      <c r="U2354" s="779"/>
      <c r="V2354" s="779"/>
      <c r="W2354" s="824"/>
      <c r="X2354" s="314">
        <f t="shared" si="658"/>
        <v>0</v>
      </c>
    </row>
    <row r="2355" spans="2:24" ht="31.5">
      <c r="B2355" s="172"/>
      <c r="C2355" s="168">
        <v>2970</v>
      </c>
      <c r="D2355" s="321" t="s">
        <v>246</v>
      </c>
      <c r="E2355" s="817"/>
      <c r="F2355" s="452"/>
      <c r="G2355" s="246"/>
      <c r="H2355" s="246"/>
      <c r="I2355" s="480">
        <f t="shared" si="662"/>
        <v>0</v>
      </c>
      <c r="J2355" s="244" t="str">
        <f t="shared" si="657"/>
        <v/>
      </c>
      <c r="K2355" s="245"/>
      <c r="L2355" s="426"/>
      <c r="M2355" s="253"/>
      <c r="N2355" s="316">
        <f t="shared" si="663"/>
        <v>0</v>
      </c>
      <c r="O2355" s="427">
        <f t="shared" si="664"/>
        <v>0</v>
      </c>
      <c r="P2355" s="245"/>
      <c r="Q2355" s="775"/>
      <c r="R2355" s="779"/>
      <c r="S2355" s="779"/>
      <c r="T2355" s="779"/>
      <c r="U2355" s="779"/>
      <c r="V2355" s="779"/>
      <c r="W2355" s="824"/>
      <c r="X2355" s="314">
        <f t="shared" si="658"/>
        <v>0</v>
      </c>
    </row>
    <row r="2356" spans="2:24" ht="18.75">
      <c r="B2356" s="172"/>
      <c r="C2356" s="166">
        <v>2989</v>
      </c>
      <c r="D2356" s="322" t="s">
        <v>247</v>
      </c>
      <c r="E2356" s="817"/>
      <c r="F2356" s="452"/>
      <c r="G2356" s="246"/>
      <c r="H2356" s="246"/>
      <c r="I2356" s="480">
        <f t="shared" si="662"/>
        <v>0</v>
      </c>
      <c r="J2356" s="244" t="str">
        <f t="shared" si="657"/>
        <v/>
      </c>
      <c r="K2356" s="245"/>
      <c r="L2356" s="426"/>
      <c r="M2356" s="253"/>
      <c r="N2356" s="316">
        <f t="shared" si="663"/>
        <v>0</v>
      </c>
      <c r="O2356" s="427">
        <f t="shared" si="664"/>
        <v>0</v>
      </c>
      <c r="P2356" s="245"/>
      <c r="Q2356" s="775"/>
      <c r="R2356" s="779"/>
      <c r="S2356" s="779"/>
      <c r="T2356" s="779"/>
      <c r="U2356" s="779"/>
      <c r="V2356" s="779"/>
      <c r="W2356" s="824"/>
      <c r="X2356" s="314">
        <f t="shared" si="658"/>
        <v>0</v>
      </c>
    </row>
    <row r="2357" spans="2:24" ht="31.5">
      <c r="B2357" s="136"/>
      <c r="C2357" s="137">
        <v>2990</v>
      </c>
      <c r="D2357" s="323" t="s">
        <v>1760</v>
      </c>
      <c r="E2357" s="817"/>
      <c r="F2357" s="452"/>
      <c r="G2357" s="246"/>
      <c r="H2357" s="246"/>
      <c r="I2357" s="480">
        <f t="shared" si="662"/>
        <v>0</v>
      </c>
      <c r="J2357" s="244" t="str">
        <f t="shared" si="657"/>
        <v/>
      </c>
      <c r="K2357" s="245"/>
      <c r="L2357" s="426"/>
      <c r="M2357" s="253"/>
      <c r="N2357" s="316">
        <f t="shared" si="663"/>
        <v>0</v>
      </c>
      <c r="O2357" s="427">
        <f t="shared" si="664"/>
        <v>0</v>
      </c>
      <c r="P2357" s="245"/>
      <c r="Q2357" s="775"/>
      <c r="R2357" s="779"/>
      <c r="S2357" s="779"/>
      <c r="T2357" s="779"/>
      <c r="U2357" s="779"/>
      <c r="V2357" s="779"/>
      <c r="W2357" s="824"/>
      <c r="X2357" s="314">
        <f t="shared" si="658"/>
        <v>0</v>
      </c>
    </row>
    <row r="2358" spans="2:24" ht="18.75">
      <c r="B2358" s="136"/>
      <c r="C2358" s="137">
        <v>2991</v>
      </c>
      <c r="D2358" s="323" t="s">
        <v>248</v>
      </c>
      <c r="E2358" s="817"/>
      <c r="F2358" s="452"/>
      <c r="G2358" s="246"/>
      <c r="H2358" s="246"/>
      <c r="I2358" s="480">
        <f t="shared" si="662"/>
        <v>0</v>
      </c>
      <c r="J2358" s="244" t="str">
        <f t="shared" si="657"/>
        <v/>
      </c>
      <c r="K2358" s="245"/>
      <c r="L2358" s="426"/>
      <c r="M2358" s="253"/>
      <c r="N2358" s="316">
        <f t="shared" si="663"/>
        <v>0</v>
      </c>
      <c r="O2358" s="427">
        <f t="shared" si="664"/>
        <v>0</v>
      </c>
      <c r="P2358" s="245"/>
      <c r="Q2358" s="775"/>
      <c r="R2358" s="779"/>
      <c r="S2358" s="779"/>
      <c r="T2358" s="779"/>
      <c r="U2358" s="779"/>
      <c r="V2358" s="779"/>
      <c r="W2358" s="824"/>
      <c r="X2358" s="314">
        <f t="shared" si="658"/>
        <v>0</v>
      </c>
    </row>
    <row r="2359" spans="2:24" ht="18.75">
      <c r="B2359" s="136"/>
      <c r="C2359" s="142">
        <v>2992</v>
      </c>
      <c r="D2359" s="154" t="s">
        <v>249</v>
      </c>
      <c r="E2359" s="817"/>
      <c r="F2359" s="452"/>
      <c r="G2359" s="246"/>
      <c r="H2359" s="246"/>
      <c r="I2359" s="480">
        <f t="shared" si="662"/>
        <v>0</v>
      </c>
      <c r="J2359" s="244" t="str">
        <f t="shared" si="657"/>
        <v/>
      </c>
      <c r="K2359" s="245"/>
      <c r="L2359" s="426"/>
      <c r="M2359" s="253"/>
      <c r="N2359" s="316">
        <f t="shared" si="663"/>
        <v>0</v>
      </c>
      <c r="O2359" s="427">
        <f t="shared" si="664"/>
        <v>0</v>
      </c>
      <c r="P2359" s="245"/>
      <c r="Q2359" s="775"/>
      <c r="R2359" s="779"/>
      <c r="S2359" s="779"/>
      <c r="T2359" s="779"/>
      <c r="U2359" s="779"/>
      <c r="V2359" s="779"/>
      <c r="W2359" s="824"/>
      <c r="X2359" s="314">
        <f t="shared" si="658"/>
        <v>0</v>
      </c>
    </row>
    <row r="2360" spans="2:24" ht="18.75">
      <c r="B2360" s="799">
        <v>3300</v>
      </c>
      <c r="C2360" s="965" t="s">
        <v>250</v>
      </c>
      <c r="D2360" s="965"/>
      <c r="E2360" s="800"/>
      <c r="F2360" s="801">
        <f>SUM(F2361:F2366)</f>
        <v>0</v>
      </c>
      <c r="G2360" s="802">
        <f>SUM(G2361:G2366)</f>
        <v>0</v>
      </c>
      <c r="H2360" s="802">
        <f>SUM(H2361:H2366)</f>
        <v>0</v>
      </c>
      <c r="I2360" s="802">
        <f>SUM(I2361:I2366)</f>
        <v>0</v>
      </c>
      <c r="J2360" s="244" t="str">
        <f t="shared" si="657"/>
        <v/>
      </c>
      <c r="K2360" s="245"/>
      <c r="L2360" s="777"/>
      <c r="M2360" s="778"/>
      <c r="N2360" s="778"/>
      <c r="O2360" s="825"/>
      <c r="P2360" s="245"/>
      <c r="Q2360" s="777"/>
      <c r="R2360" s="778"/>
      <c r="S2360" s="778"/>
      <c r="T2360" s="778"/>
      <c r="U2360" s="778"/>
      <c r="V2360" s="778"/>
      <c r="W2360" s="825"/>
      <c r="X2360" s="314">
        <f t="shared" si="658"/>
        <v>0</v>
      </c>
    </row>
    <row r="2361" spans="2:24" ht="18.75">
      <c r="B2361" s="143"/>
      <c r="C2361" s="144">
        <v>3301</v>
      </c>
      <c r="D2361" s="463" t="s">
        <v>251</v>
      </c>
      <c r="E2361" s="817"/>
      <c r="F2361" s="452"/>
      <c r="G2361" s="246"/>
      <c r="H2361" s="246"/>
      <c r="I2361" s="480">
        <f t="shared" ref="I2361:I2369" si="665">F2361+G2361+H2361</f>
        <v>0</v>
      </c>
      <c r="J2361" s="244" t="str">
        <f t="shared" si="657"/>
        <v/>
      </c>
      <c r="K2361" s="245"/>
      <c r="L2361" s="775"/>
      <c r="M2361" s="779"/>
      <c r="N2361" s="779"/>
      <c r="O2361" s="824"/>
      <c r="P2361" s="245"/>
      <c r="Q2361" s="775"/>
      <c r="R2361" s="779"/>
      <c r="S2361" s="779"/>
      <c r="T2361" s="779"/>
      <c r="U2361" s="779"/>
      <c r="V2361" s="779"/>
      <c r="W2361" s="824"/>
      <c r="X2361" s="314">
        <f t="shared" si="658"/>
        <v>0</v>
      </c>
    </row>
    <row r="2362" spans="2:24" ht="18.75">
      <c r="B2362" s="143"/>
      <c r="C2362" s="168">
        <v>3302</v>
      </c>
      <c r="D2362" s="464" t="s">
        <v>1099</v>
      </c>
      <c r="E2362" s="817"/>
      <c r="F2362" s="452"/>
      <c r="G2362" s="246"/>
      <c r="H2362" s="246"/>
      <c r="I2362" s="480">
        <f t="shared" si="665"/>
        <v>0</v>
      </c>
      <c r="J2362" s="244" t="str">
        <f t="shared" ref="J2362:J2393" si="666">(IF($E2362&lt;&gt;0,$J$2,IF($I2362&lt;&gt;0,$J$2,"")))</f>
        <v/>
      </c>
      <c r="K2362" s="245"/>
      <c r="L2362" s="775"/>
      <c r="M2362" s="779"/>
      <c r="N2362" s="779"/>
      <c r="O2362" s="824"/>
      <c r="P2362" s="245"/>
      <c r="Q2362" s="775"/>
      <c r="R2362" s="779"/>
      <c r="S2362" s="779"/>
      <c r="T2362" s="779"/>
      <c r="U2362" s="779"/>
      <c r="V2362" s="779"/>
      <c r="W2362" s="824"/>
      <c r="X2362" s="314">
        <f t="shared" ref="X2362:X2393" si="667">T2362-U2362-V2362-W2362</f>
        <v>0</v>
      </c>
    </row>
    <row r="2363" spans="2:24" ht="18.75">
      <c r="B2363" s="143"/>
      <c r="C2363" s="168">
        <v>3303</v>
      </c>
      <c r="D2363" s="464" t="s">
        <v>253</v>
      </c>
      <c r="E2363" s="817"/>
      <c r="F2363" s="452"/>
      <c r="G2363" s="246"/>
      <c r="H2363" s="246"/>
      <c r="I2363" s="480">
        <f t="shared" si="665"/>
        <v>0</v>
      </c>
      <c r="J2363" s="244" t="str">
        <f t="shared" si="666"/>
        <v/>
      </c>
      <c r="K2363" s="245"/>
      <c r="L2363" s="775"/>
      <c r="M2363" s="779"/>
      <c r="N2363" s="779"/>
      <c r="O2363" s="824"/>
      <c r="P2363" s="245"/>
      <c r="Q2363" s="775"/>
      <c r="R2363" s="779"/>
      <c r="S2363" s="779"/>
      <c r="T2363" s="779"/>
      <c r="U2363" s="779"/>
      <c r="V2363" s="779"/>
      <c r="W2363" s="824"/>
      <c r="X2363" s="314">
        <f t="shared" si="667"/>
        <v>0</v>
      </c>
    </row>
    <row r="2364" spans="2:24" ht="18.75">
      <c r="B2364" s="143"/>
      <c r="C2364" s="166">
        <v>3304</v>
      </c>
      <c r="D2364" s="465" t="s">
        <v>254</v>
      </c>
      <c r="E2364" s="817"/>
      <c r="F2364" s="452"/>
      <c r="G2364" s="246"/>
      <c r="H2364" s="246"/>
      <c r="I2364" s="480">
        <f t="shared" si="665"/>
        <v>0</v>
      </c>
      <c r="J2364" s="244" t="str">
        <f t="shared" si="666"/>
        <v/>
      </c>
      <c r="K2364" s="245"/>
      <c r="L2364" s="775"/>
      <c r="M2364" s="779"/>
      <c r="N2364" s="779"/>
      <c r="O2364" s="824"/>
      <c r="P2364" s="245"/>
      <c r="Q2364" s="775"/>
      <c r="R2364" s="779"/>
      <c r="S2364" s="779"/>
      <c r="T2364" s="779"/>
      <c r="U2364" s="779"/>
      <c r="V2364" s="779"/>
      <c r="W2364" s="824"/>
      <c r="X2364" s="314">
        <f t="shared" si="667"/>
        <v>0</v>
      </c>
    </row>
    <row r="2365" spans="2:24" ht="18.75">
      <c r="B2365" s="143"/>
      <c r="C2365" s="142">
        <v>3305</v>
      </c>
      <c r="D2365" s="466" t="s">
        <v>255</v>
      </c>
      <c r="E2365" s="817"/>
      <c r="F2365" s="452"/>
      <c r="G2365" s="246"/>
      <c r="H2365" s="246"/>
      <c r="I2365" s="480">
        <f t="shared" si="665"/>
        <v>0</v>
      </c>
      <c r="J2365" s="244" t="str">
        <f t="shared" si="666"/>
        <v/>
      </c>
      <c r="K2365" s="245"/>
      <c r="L2365" s="775"/>
      <c r="M2365" s="779"/>
      <c r="N2365" s="779"/>
      <c r="O2365" s="824"/>
      <c r="P2365" s="245"/>
      <c r="Q2365" s="775"/>
      <c r="R2365" s="779"/>
      <c r="S2365" s="779"/>
      <c r="T2365" s="779"/>
      <c r="U2365" s="779"/>
      <c r="V2365" s="779"/>
      <c r="W2365" s="824"/>
      <c r="X2365" s="314">
        <f t="shared" si="667"/>
        <v>0</v>
      </c>
    </row>
    <row r="2366" spans="2:24" ht="31.5">
      <c r="B2366" s="143"/>
      <c r="C2366" s="142">
        <v>3306</v>
      </c>
      <c r="D2366" s="466" t="s">
        <v>1739</v>
      </c>
      <c r="E2366" s="817"/>
      <c r="F2366" s="452"/>
      <c r="G2366" s="246"/>
      <c r="H2366" s="246"/>
      <c r="I2366" s="480">
        <f t="shared" si="665"/>
        <v>0</v>
      </c>
      <c r="J2366" s="244" t="str">
        <f t="shared" si="666"/>
        <v/>
      </c>
      <c r="K2366" s="245"/>
      <c r="L2366" s="775"/>
      <c r="M2366" s="779"/>
      <c r="N2366" s="779"/>
      <c r="O2366" s="824"/>
      <c r="P2366" s="245"/>
      <c r="Q2366" s="775"/>
      <c r="R2366" s="779"/>
      <c r="S2366" s="779"/>
      <c r="T2366" s="779"/>
      <c r="U2366" s="779"/>
      <c r="V2366" s="779"/>
      <c r="W2366" s="824"/>
      <c r="X2366" s="314">
        <f t="shared" si="667"/>
        <v>0</v>
      </c>
    </row>
    <row r="2367" spans="2:24" ht="18.75">
      <c r="B2367" s="799">
        <v>3900</v>
      </c>
      <c r="C2367" s="957" t="s">
        <v>256</v>
      </c>
      <c r="D2367" s="978"/>
      <c r="E2367" s="800"/>
      <c r="F2367" s="803"/>
      <c r="G2367" s="804"/>
      <c r="H2367" s="804"/>
      <c r="I2367" s="805">
        <f t="shared" si="665"/>
        <v>0</v>
      </c>
      <c r="J2367" s="244" t="str">
        <f t="shared" si="666"/>
        <v/>
      </c>
      <c r="K2367" s="245"/>
      <c r="L2367" s="431"/>
      <c r="M2367" s="255"/>
      <c r="N2367" s="318">
        <f>I2367</f>
        <v>0</v>
      </c>
      <c r="O2367" s="427">
        <f>L2367+M2367-N2367</f>
        <v>0</v>
      </c>
      <c r="P2367" s="245"/>
      <c r="Q2367" s="431"/>
      <c r="R2367" s="255"/>
      <c r="S2367" s="432">
        <f>+IF(+(L2367+M2367)&gt;=I2367,+M2367,+(+I2367-L2367))</f>
        <v>0</v>
      </c>
      <c r="T2367" s="316">
        <f>Q2367+R2367-S2367</f>
        <v>0</v>
      </c>
      <c r="U2367" s="255"/>
      <c r="V2367" s="255"/>
      <c r="W2367" s="254"/>
      <c r="X2367" s="314">
        <f t="shared" si="667"/>
        <v>0</v>
      </c>
    </row>
    <row r="2368" spans="2:24" ht="18.75">
      <c r="B2368" s="799">
        <v>4000</v>
      </c>
      <c r="C2368" s="979" t="s">
        <v>257</v>
      </c>
      <c r="D2368" s="979"/>
      <c r="E2368" s="800"/>
      <c r="F2368" s="803"/>
      <c r="G2368" s="804"/>
      <c r="H2368" s="804"/>
      <c r="I2368" s="805">
        <f t="shared" si="665"/>
        <v>0</v>
      </c>
      <c r="J2368" s="244" t="str">
        <f t="shared" si="666"/>
        <v/>
      </c>
      <c r="K2368" s="245"/>
      <c r="L2368" s="431"/>
      <c r="M2368" s="255"/>
      <c r="N2368" s="318">
        <f>I2368</f>
        <v>0</v>
      </c>
      <c r="O2368" s="427">
        <f>L2368+M2368-N2368</f>
        <v>0</v>
      </c>
      <c r="P2368" s="245"/>
      <c r="Q2368" s="777"/>
      <c r="R2368" s="778"/>
      <c r="S2368" s="778"/>
      <c r="T2368" s="779"/>
      <c r="U2368" s="778"/>
      <c r="V2368" s="778"/>
      <c r="W2368" s="824"/>
      <c r="X2368" s="314">
        <f t="shared" si="667"/>
        <v>0</v>
      </c>
    </row>
    <row r="2369" spans="2:24" ht="18.75">
      <c r="B2369" s="799">
        <v>4100</v>
      </c>
      <c r="C2369" s="979" t="s">
        <v>258</v>
      </c>
      <c r="D2369" s="979"/>
      <c r="E2369" s="800"/>
      <c r="F2369" s="803"/>
      <c r="G2369" s="804"/>
      <c r="H2369" s="804"/>
      <c r="I2369" s="805">
        <f t="shared" si="665"/>
        <v>0</v>
      </c>
      <c r="J2369" s="244" t="str">
        <f t="shared" si="666"/>
        <v/>
      </c>
      <c r="K2369" s="245"/>
      <c r="L2369" s="777"/>
      <c r="M2369" s="778"/>
      <c r="N2369" s="778"/>
      <c r="O2369" s="825"/>
      <c r="P2369" s="245"/>
      <c r="Q2369" s="777"/>
      <c r="R2369" s="778"/>
      <c r="S2369" s="778"/>
      <c r="T2369" s="778"/>
      <c r="U2369" s="778"/>
      <c r="V2369" s="778"/>
      <c r="W2369" s="825"/>
      <c r="X2369" s="314">
        <f t="shared" si="667"/>
        <v>0</v>
      </c>
    </row>
    <row r="2370" spans="2:24" ht="18.75">
      <c r="B2370" s="799">
        <v>4200</v>
      </c>
      <c r="C2370" s="965" t="s">
        <v>259</v>
      </c>
      <c r="D2370" s="966"/>
      <c r="E2370" s="800"/>
      <c r="F2370" s="801">
        <f>SUM(F2371:F2376)</f>
        <v>0</v>
      </c>
      <c r="G2370" s="802">
        <f>SUM(G2371:G2376)</f>
        <v>0</v>
      </c>
      <c r="H2370" s="802">
        <f>SUM(H2371:H2376)</f>
        <v>0</v>
      </c>
      <c r="I2370" s="802">
        <f>SUM(I2371:I2376)</f>
        <v>0</v>
      </c>
      <c r="J2370" s="244" t="str">
        <f t="shared" si="666"/>
        <v/>
      </c>
      <c r="K2370" s="245"/>
      <c r="L2370" s="317">
        <f>SUM(L2371:L2376)</f>
        <v>0</v>
      </c>
      <c r="M2370" s="318">
        <f>SUM(M2371:M2376)</f>
        <v>0</v>
      </c>
      <c r="N2370" s="428">
        <f>SUM(N2371:N2376)</f>
        <v>0</v>
      </c>
      <c r="O2370" s="429">
        <f>SUM(O2371:O2376)</f>
        <v>0</v>
      </c>
      <c r="P2370" s="245"/>
      <c r="Q2370" s="317">
        <f t="shared" ref="Q2370:W2370" si="668">SUM(Q2371:Q2376)</f>
        <v>0</v>
      </c>
      <c r="R2370" s="318">
        <f t="shared" si="668"/>
        <v>0</v>
      </c>
      <c r="S2370" s="318">
        <f t="shared" si="668"/>
        <v>0</v>
      </c>
      <c r="T2370" s="318">
        <f t="shared" si="668"/>
        <v>0</v>
      </c>
      <c r="U2370" s="318">
        <f t="shared" si="668"/>
        <v>0</v>
      </c>
      <c r="V2370" s="318">
        <f t="shared" si="668"/>
        <v>0</v>
      </c>
      <c r="W2370" s="429">
        <f t="shared" si="668"/>
        <v>0</v>
      </c>
      <c r="X2370" s="314">
        <f t="shared" si="667"/>
        <v>0</v>
      </c>
    </row>
    <row r="2371" spans="2:24" ht="18.75">
      <c r="B2371" s="173"/>
      <c r="C2371" s="144">
        <v>4201</v>
      </c>
      <c r="D2371" s="138" t="s">
        <v>260</v>
      </c>
      <c r="E2371" s="817"/>
      <c r="F2371" s="452"/>
      <c r="G2371" s="246"/>
      <c r="H2371" s="246"/>
      <c r="I2371" s="480">
        <f t="shared" ref="I2371:I2376" si="669">F2371+G2371+H2371</f>
        <v>0</v>
      </c>
      <c r="J2371" s="244" t="str">
        <f t="shared" si="666"/>
        <v/>
      </c>
      <c r="K2371" s="245"/>
      <c r="L2371" s="426"/>
      <c r="M2371" s="253"/>
      <c r="N2371" s="316">
        <f t="shared" ref="N2371:N2376" si="670">I2371</f>
        <v>0</v>
      </c>
      <c r="O2371" s="427">
        <f t="shared" ref="O2371:O2376" si="671">L2371+M2371-N2371</f>
        <v>0</v>
      </c>
      <c r="P2371" s="245"/>
      <c r="Q2371" s="426"/>
      <c r="R2371" s="253"/>
      <c r="S2371" s="432">
        <f t="shared" ref="S2371:S2376" si="672">+IF(+(L2371+M2371)&gt;=I2371,+M2371,+(+I2371-L2371))</f>
        <v>0</v>
      </c>
      <c r="T2371" s="316">
        <f t="shared" ref="T2371:T2376" si="673">Q2371+R2371-S2371</f>
        <v>0</v>
      </c>
      <c r="U2371" s="253"/>
      <c r="V2371" s="253"/>
      <c r="W2371" s="254"/>
      <c r="X2371" s="314">
        <f t="shared" si="667"/>
        <v>0</v>
      </c>
    </row>
    <row r="2372" spans="2:24" ht="18.75">
      <c r="B2372" s="173"/>
      <c r="C2372" s="137">
        <v>4202</v>
      </c>
      <c r="D2372" s="139" t="s">
        <v>261</v>
      </c>
      <c r="E2372" s="817"/>
      <c r="F2372" s="452"/>
      <c r="G2372" s="246"/>
      <c r="H2372" s="246"/>
      <c r="I2372" s="480">
        <f t="shared" si="669"/>
        <v>0</v>
      </c>
      <c r="J2372" s="244" t="str">
        <f t="shared" si="666"/>
        <v/>
      </c>
      <c r="K2372" s="245"/>
      <c r="L2372" s="426"/>
      <c r="M2372" s="253"/>
      <c r="N2372" s="316">
        <f t="shared" si="670"/>
        <v>0</v>
      </c>
      <c r="O2372" s="427">
        <f t="shared" si="671"/>
        <v>0</v>
      </c>
      <c r="P2372" s="245"/>
      <c r="Q2372" s="426"/>
      <c r="R2372" s="253"/>
      <c r="S2372" s="432">
        <f t="shared" si="672"/>
        <v>0</v>
      </c>
      <c r="T2372" s="316">
        <f t="shared" si="673"/>
        <v>0</v>
      </c>
      <c r="U2372" s="253"/>
      <c r="V2372" s="253"/>
      <c r="W2372" s="254"/>
      <c r="X2372" s="314">
        <f t="shared" si="667"/>
        <v>0</v>
      </c>
    </row>
    <row r="2373" spans="2:24" ht="18.75">
      <c r="B2373" s="173"/>
      <c r="C2373" s="137">
        <v>4214</v>
      </c>
      <c r="D2373" s="139" t="s">
        <v>262</v>
      </c>
      <c r="E2373" s="817"/>
      <c r="F2373" s="452"/>
      <c r="G2373" s="246"/>
      <c r="H2373" s="246"/>
      <c r="I2373" s="480">
        <f t="shared" si="669"/>
        <v>0</v>
      </c>
      <c r="J2373" s="244" t="str">
        <f t="shared" si="666"/>
        <v/>
      </c>
      <c r="K2373" s="245"/>
      <c r="L2373" s="426"/>
      <c r="M2373" s="253"/>
      <c r="N2373" s="316">
        <f t="shared" si="670"/>
        <v>0</v>
      </c>
      <c r="O2373" s="427">
        <f t="shared" si="671"/>
        <v>0</v>
      </c>
      <c r="P2373" s="245"/>
      <c r="Q2373" s="426"/>
      <c r="R2373" s="253"/>
      <c r="S2373" s="432">
        <f t="shared" si="672"/>
        <v>0</v>
      </c>
      <c r="T2373" s="316">
        <f t="shared" si="673"/>
        <v>0</v>
      </c>
      <c r="U2373" s="253"/>
      <c r="V2373" s="253"/>
      <c r="W2373" s="254"/>
      <c r="X2373" s="314">
        <f t="shared" si="667"/>
        <v>0</v>
      </c>
    </row>
    <row r="2374" spans="2:24" ht="18.75">
      <c r="B2374" s="173"/>
      <c r="C2374" s="137">
        <v>4217</v>
      </c>
      <c r="D2374" s="139" t="s">
        <v>263</v>
      </c>
      <c r="E2374" s="817"/>
      <c r="F2374" s="452"/>
      <c r="G2374" s="246"/>
      <c r="H2374" s="246"/>
      <c r="I2374" s="480">
        <f t="shared" si="669"/>
        <v>0</v>
      </c>
      <c r="J2374" s="244" t="str">
        <f t="shared" si="666"/>
        <v/>
      </c>
      <c r="K2374" s="245"/>
      <c r="L2374" s="426"/>
      <c r="M2374" s="253"/>
      <c r="N2374" s="316">
        <f t="shared" si="670"/>
        <v>0</v>
      </c>
      <c r="O2374" s="427">
        <f t="shared" si="671"/>
        <v>0</v>
      </c>
      <c r="P2374" s="245"/>
      <c r="Q2374" s="426"/>
      <c r="R2374" s="253"/>
      <c r="S2374" s="432">
        <f t="shared" si="672"/>
        <v>0</v>
      </c>
      <c r="T2374" s="316">
        <f t="shared" si="673"/>
        <v>0</v>
      </c>
      <c r="U2374" s="253"/>
      <c r="V2374" s="253"/>
      <c r="W2374" s="254"/>
      <c r="X2374" s="314">
        <f t="shared" si="667"/>
        <v>0</v>
      </c>
    </row>
    <row r="2375" spans="2:24" ht="18.75">
      <c r="B2375" s="173"/>
      <c r="C2375" s="137">
        <v>4218</v>
      </c>
      <c r="D2375" s="145" t="s">
        <v>264</v>
      </c>
      <c r="E2375" s="817"/>
      <c r="F2375" s="452"/>
      <c r="G2375" s="246"/>
      <c r="H2375" s="246"/>
      <c r="I2375" s="480">
        <f t="shared" si="669"/>
        <v>0</v>
      </c>
      <c r="J2375" s="244" t="str">
        <f t="shared" si="666"/>
        <v/>
      </c>
      <c r="K2375" s="245"/>
      <c r="L2375" s="426"/>
      <c r="M2375" s="253"/>
      <c r="N2375" s="316">
        <f t="shared" si="670"/>
        <v>0</v>
      </c>
      <c r="O2375" s="427">
        <f t="shared" si="671"/>
        <v>0</v>
      </c>
      <c r="P2375" s="245"/>
      <c r="Q2375" s="426"/>
      <c r="R2375" s="253"/>
      <c r="S2375" s="432">
        <f t="shared" si="672"/>
        <v>0</v>
      </c>
      <c r="T2375" s="316">
        <f t="shared" si="673"/>
        <v>0</v>
      </c>
      <c r="U2375" s="253"/>
      <c r="V2375" s="253"/>
      <c r="W2375" s="254"/>
      <c r="X2375" s="314">
        <f t="shared" si="667"/>
        <v>0</v>
      </c>
    </row>
    <row r="2376" spans="2:24" ht="18.75">
      <c r="B2376" s="173"/>
      <c r="C2376" s="137">
        <v>4219</v>
      </c>
      <c r="D2376" s="156" t="s">
        <v>265</v>
      </c>
      <c r="E2376" s="817"/>
      <c r="F2376" s="452"/>
      <c r="G2376" s="246"/>
      <c r="H2376" s="246"/>
      <c r="I2376" s="480">
        <f t="shared" si="669"/>
        <v>0</v>
      </c>
      <c r="J2376" s="244" t="str">
        <f t="shared" si="666"/>
        <v/>
      </c>
      <c r="K2376" s="245"/>
      <c r="L2376" s="426"/>
      <c r="M2376" s="253"/>
      <c r="N2376" s="316">
        <f t="shared" si="670"/>
        <v>0</v>
      </c>
      <c r="O2376" s="427">
        <f t="shared" si="671"/>
        <v>0</v>
      </c>
      <c r="P2376" s="245"/>
      <c r="Q2376" s="426"/>
      <c r="R2376" s="253"/>
      <c r="S2376" s="432">
        <f t="shared" si="672"/>
        <v>0</v>
      </c>
      <c r="T2376" s="316">
        <f t="shared" si="673"/>
        <v>0</v>
      </c>
      <c r="U2376" s="253"/>
      <c r="V2376" s="253"/>
      <c r="W2376" s="254"/>
      <c r="X2376" s="314">
        <f t="shared" si="667"/>
        <v>0</v>
      </c>
    </row>
    <row r="2377" spans="2:24" ht="18.75">
      <c r="B2377" s="799">
        <v>4300</v>
      </c>
      <c r="C2377" s="955" t="s">
        <v>1740</v>
      </c>
      <c r="D2377" s="955"/>
      <c r="E2377" s="800"/>
      <c r="F2377" s="801">
        <f>SUM(F2378:F2380)</f>
        <v>0</v>
      </c>
      <c r="G2377" s="802">
        <f>SUM(G2378:G2380)</f>
        <v>0</v>
      </c>
      <c r="H2377" s="802">
        <f>SUM(H2378:H2380)</f>
        <v>0</v>
      </c>
      <c r="I2377" s="802">
        <f>SUM(I2378:I2380)</f>
        <v>0</v>
      </c>
      <c r="J2377" s="244" t="str">
        <f t="shared" si="666"/>
        <v/>
      </c>
      <c r="K2377" s="245"/>
      <c r="L2377" s="317">
        <f>SUM(L2378:L2380)</f>
        <v>0</v>
      </c>
      <c r="M2377" s="318">
        <f>SUM(M2378:M2380)</f>
        <v>0</v>
      </c>
      <c r="N2377" s="428">
        <f>SUM(N2378:N2380)</f>
        <v>0</v>
      </c>
      <c r="O2377" s="429">
        <f>SUM(O2378:O2380)</f>
        <v>0</v>
      </c>
      <c r="P2377" s="245"/>
      <c r="Q2377" s="317">
        <f t="shared" ref="Q2377:W2377" si="674">SUM(Q2378:Q2380)</f>
        <v>0</v>
      </c>
      <c r="R2377" s="318">
        <f t="shared" si="674"/>
        <v>0</v>
      </c>
      <c r="S2377" s="318">
        <f t="shared" si="674"/>
        <v>0</v>
      </c>
      <c r="T2377" s="318">
        <f t="shared" si="674"/>
        <v>0</v>
      </c>
      <c r="U2377" s="318">
        <f t="shared" si="674"/>
        <v>0</v>
      </c>
      <c r="V2377" s="318">
        <f t="shared" si="674"/>
        <v>0</v>
      </c>
      <c r="W2377" s="429">
        <f t="shared" si="674"/>
        <v>0</v>
      </c>
      <c r="X2377" s="314">
        <f t="shared" si="667"/>
        <v>0</v>
      </c>
    </row>
    <row r="2378" spans="2:24" ht="18.75">
      <c r="B2378" s="173"/>
      <c r="C2378" s="144">
        <v>4301</v>
      </c>
      <c r="D2378" s="163" t="s">
        <v>266</v>
      </c>
      <c r="E2378" s="817"/>
      <c r="F2378" s="452"/>
      <c r="G2378" s="246"/>
      <c r="H2378" s="246"/>
      <c r="I2378" s="480">
        <f t="shared" ref="I2378:I2383" si="675">F2378+G2378+H2378</f>
        <v>0</v>
      </c>
      <c r="J2378" s="244" t="str">
        <f t="shared" si="666"/>
        <v/>
      </c>
      <c r="K2378" s="245"/>
      <c r="L2378" s="426"/>
      <c r="M2378" s="253"/>
      <c r="N2378" s="316">
        <f t="shared" ref="N2378:N2383" si="676">I2378</f>
        <v>0</v>
      </c>
      <c r="O2378" s="427">
        <f t="shared" ref="O2378:O2383" si="677">L2378+M2378-N2378</f>
        <v>0</v>
      </c>
      <c r="P2378" s="245"/>
      <c r="Q2378" s="426"/>
      <c r="R2378" s="253"/>
      <c r="S2378" s="432">
        <f t="shared" ref="S2378:S2383" si="678">+IF(+(L2378+M2378)&gt;=I2378,+M2378,+(+I2378-L2378))</f>
        <v>0</v>
      </c>
      <c r="T2378" s="316">
        <f t="shared" ref="T2378:T2383" si="679">Q2378+R2378-S2378</f>
        <v>0</v>
      </c>
      <c r="U2378" s="253"/>
      <c r="V2378" s="253"/>
      <c r="W2378" s="254"/>
      <c r="X2378" s="314">
        <f t="shared" si="667"/>
        <v>0</v>
      </c>
    </row>
    <row r="2379" spans="2:24" ht="18.75">
      <c r="B2379" s="173"/>
      <c r="C2379" s="137">
        <v>4302</v>
      </c>
      <c r="D2379" s="139" t="s">
        <v>1100</v>
      </c>
      <c r="E2379" s="817"/>
      <c r="F2379" s="452"/>
      <c r="G2379" s="246"/>
      <c r="H2379" s="246"/>
      <c r="I2379" s="480">
        <f t="shared" si="675"/>
        <v>0</v>
      </c>
      <c r="J2379" s="244" t="str">
        <f t="shared" si="666"/>
        <v/>
      </c>
      <c r="K2379" s="245"/>
      <c r="L2379" s="426"/>
      <c r="M2379" s="253"/>
      <c r="N2379" s="316">
        <f t="shared" si="676"/>
        <v>0</v>
      </c>
      <c r="O2379" s="427">
        <f t="shared" si="677"/>
        <v>0</v>
      </c>
      <c r="P2379" s="245"/>
      <c r="Q2379" s="426"/>
      <c r="R2379" s="253"/>
      <c r="S2379" s="432">
        <f t="shared" si="678"/>
        <v>0</v>
      </c>
      <c r="T2379" s="316">
        <f t="shared" si="679"/>
        <v>0</v>
      </c>
      <c r="U2379" s="253"/>
      <c r="V2379" s="253"/>
      <c r="W2379" s="254"/>
      <c r="X2379" s="314">
        <f t="shared" si="667"/>
        <v>0</v>
      </c>
    </row>
    <row r="2380" spans="2:24" ht="18.75">
      <c r="B2380" s="173"/>
      <c r="C2380" s="142">
        <v>4309</v>
      </c>
      <c r="D2380" s="148" t="s">
        <v>268</v>
      </c>
      <c r="E2380" s="817"/>
      <c r="F2380" s="452"/>
      <c r="G2380" s="246"/>
      <c r="H2380" s="246"/>
      <c r="I2380" s="480">
        <f t="shared" si="675"/>
        <v>0</v>
      </c>
      <c r="J2380" s="244" t="str">
        <f t="shared" si="666"/>
        <v/>
      </c>
      <c r="K2380" s="245"/>
      <c r="L2380" s="426"/>
      <c r="M2380" s="253"/>
      <c r="N2380" s="316">
        <f t="shared" si="676"/>
        <v>0</v>
      </c>
      <c r="O2380" s="427">
        <f t="shared" si="677"/>
        <v>0</v>
      </c>
      <c r="P2380" s="245"/>
      <c r="Q2380" s="426"/>
      <c r="R2380" s="253"/>
      <c r="S2380" s="432">
        <f t="shared" si="678"/>
        <v>0</v>
      </c>
      <c r="T2380" s="316">
        <f t="shared" si="679"/>
        <v>0</v>
      </c>
      <c r="U2380" s="253"/>
      <c r="V2380" s="253"/>
      <c r="W2380" s="254"/>
      <c r="X2380" s="314">
        <f t="shared" si="667"/>
        <v>0</v>
      </c>
    </row>
    <row r="2381" spans="2:24" ht="18.75">
      <c r="B2381" s="799">
        <v>4400</v>
      </c>
      <c r="C2381" s="957" t="s">
        <v>1741</v>
      </c>
      <c r="D2381" s="957"/>
      <c r="E2381" s="800"/>
      <c r="F2381" s="803"/>
      <c r="G2381" s="804"/>
      <c r="H2381" s="804"/>
      <c r="I2381" s="805">
        <f t="shared" si="675"/>
        <v>0</v>
      </c>
      <c r="J2381" s="244" t="str">
        <f t="shared" si="666"/>
        <v/>
      </c>
      <c r="K2381" s="245"/>
      <c r="L2381" s="431"/>
      <c r="M2381" s="255"/>
      <c r="N2381" s="318">
        <f t="shared" si="676"/>
        <v>0</v>
      </c>
      <c r="O2381" s="427">
        <f t="shared" si="677"/>
        <v>0</v>
      </c>
      <c r="P2381" s="245"/>
      <c r="Q2381" s="431"/>
      <c r="R2381" s="255"/>
      <c r="S2381" s="432">
        <f t="shared" si="678"/>
        <v>0</v>
      </c>
      <c r="T2381" s="316">
        <f t="shared" si="679"/>
        <v>0</v>
      </c>
      <c r="U2381" s="255"/>
      <c r="V2381" s="255"/>
      <c r="W2381" s="254"/>
      <c r="X2381" s="314">
        <f t="shared" si="667"/>
        <v>0</v>
      </c>
    </row>
    <row r="2382" spans="2:24" ht="18.75">
      <c r="B2382" s="799">
        <v>4500</v>
      </c>
      <c r="C2382" s="979" t="s">
        <v>1742</v>
      </c>
      <c r="D2382" s="979"/>
      <c r="E2382" s="800"/>
      <c r="F2382" s="803"/>
      <c r="G2382" s="804"/>
      <c r="H2382" s="804"/>
      <c r="I2382" s="805">
        <f t="shared" si="675"/>
        <v>0</v>
      </c>
      <c r="J2382" s="244" t="str">
        <f t="shared" si="666"/>
        <v/>
      </c>
      <c r="K2382" s="245"/>
      <c r="L2382" s="431"/>
      <c r="M2382" s="255"/>
      <c r="N2382" s="318">
        <f t="shared" si="676"/>
        <v>0</v>
      </c>
      <c r="O2382" s="427">
        <f t="shared" si="677"/>
        <v>0</v>
      </c>
      <c r="P2382" s="245"/>
      <c r="Q2382" s="431"/>
      <c r="R2382" s="255"/>
      <c r="S2382" s="432">
        <f t="shared" si="678"/>
        <v>0</v>
      </c>
      <c r="T2382" s="316">
        <f t="shared" si="679"/>
        <v>0</v>
      </c>
      <c r="U2382" s="255"/>
      <c r="V2382" s="255"/>
      <c r="W2382" s="254"/>
      <c r="X2382" s="314">
        <f t="shared" si="667"/>
        <v>0</v>
      </c>
    </row>
    <row r="2383" spans="2:24" ht="18.75">
      <c r="B2383" s="799">
        <v>4600</v>
      </c>
      <c r="C2383" s="974" t="s">
        <v>269</v>
      </c>
      <c r="D2383" s="980"/>
      <c r="E2383" s="800"/>
      <c r="F2383" s="803"/>
      <c r="G2383" s="804"/>
      <c r="H2383" s="804"/>
      <c r="I2383" s="805">
        <f t="shared" si="675"/>
        <v>0</v>
      </c>
      <c r="J2383" s="244" t="str">
        <f t="shared" si="666"/>
        <v/>
      </c>
      <c r="K2383" s="245"/>
      <c r="L2383" s="431"/>
      <c r="M2383" s="255"/>
      <c r="N2383" s="318">
        <f t="shared" si="676"/>
        <v>0</v>
      </c>
      <c r="O2383" s="427">
        <f t="shared" si="677"/>
        <v>0</v>
      </c>
      <c r="P2383" s="245"/>
      <c r="Q2383" s="431"/>
      <c r="R2383" s="255"/>
      <c r="S2383" s="432">
        <f t="shared" si="678"/>
        <v>0</v>
      </c>
      <c r="T2383" s="316">
        <f t="shared" si="679"/>
        <v>0</v>
      </c>
      <c r="U2383" s="255"/>
      <c r="V2383" s="255"/>
      <c r="W2383" s="254"/>
      <c r="X2383" s="314">
        <f t="shared" si="667"/>
        <v>0</v>
      </c>
    </row>
    <row r="2384" spans="2:24" ht="18.75">
      <c r="B2384" s="799">
        <v>4900</v>
      </c>
      <c r="C2384" s="965" t="s">
        <v>300</v>
      </c>
      <c r="D2384" s="965"/>
      <c r="E2384" s="800"/>
      <c r="F2384" s="801">
        <f>+F2385+F2386</f>
        <v>0</v>
      </c>
      <c r="G2384" s="802">
        <f>+G2385+G2386</f>
        <v>0</v>
      </c>
      <c r="H2384" s="802">
        <f>+H2385+H2386</f>
        <v>0</v>
      </c>
      <c r="I2384" s="802">
        <f>+I2385+I2386</f>
        <v>0</v>
      </c>
      <c r="J2384" s="244" t="str">
        <f t="shared" si="666"/>
        <v/>
      </c>
      <c r="K2384" s="245"/>
      <c r="L2384" s="777"/>
      <c r="M2384" s="778"/>
      <c r="N2384" s="778"/>
      <c r="O2384" s="825"/>
      <c r="P2384" s="245"/>
      <c r="Q2384" s="777"/>
      <c r="R2384" s="778"/>
      <c r="S2384" s="778"/>
      <c r="T2384" s="778"/>
      <c r="U2384" s="778"/>
      <c r="V2384" s="778"/>
      <c r="W2384" s="825"/>
      <c r="X2384" s="314">
        <f t="shared" si="667"/>
        <v>0</v>
      </c>
    </row>
    <row r="2385" spans="2:24" ht="18.75">
      <c r="B2385" s="173"/>
      <c r="C2385" s="144">
        <v>4901</v>
      </c>
      <c r="D2385" s="174" t="s">
        <v>301</v>
      </c>
      <c r="E2385" s="817"/>
      <c r="F2385" s="452"/>
      <c r="G2385" s="246"/>
      <c r="H2385" s="246"/>
      <c r="I2385" s="480">
        <f>F2385+G2385+H2385</f>
        <v>0</v>
      </c>
      <c r="J2385" s="244" t="str">
        <f t="shared" si="666"/>
        <v/>
      </c>
      <c r="K2385" s="245"/>
      <c r="L2385" s="775"/>
      <c r="M2385" s="779"/>
      <c r="N2385" s="779"/>
      <c r="O2385" s="824"/>
      <c r="P2385" s="245"/>
      <c r="Q2385" s="775"/>
      <c r="R2385" s="779"/>
      <c r="S2385" s="779"/>
      <c r="T2385" s="779"/>
      <c r="U2385" s="779"/>
      <c r="V2385" s="779"/>
      <c r="W2385" s="824"/>
      <c r="X2385" s="314">
        <f t="shared" si="667"/>
        <v>0</v>
      </c>
    </row>
    <row r="2386" spans="2:24" ht="18.75">
      <c r="B2386" s="173"/>
      <c r="C2386" s="142">
        <v>4902</v>
      </c>
      <c r="D2386" s="148" t="s">
        <v>302</v>
      </c>
      <c r="E2386" s="817"/>
      <c r="F2386" s="452"/>
      <c r="G2386" s="246"/>
      <c r="H2386" s="246"/>
      <c r="I2386" s="480">
        <f>F2386+G2386+H2386</f>
        <v>0</v>
      </c>
      <c r="J2386" s="244" t="str">
        <f t="shared" si="666"/>
        <v/>
      </c>
      <c r="K2386" s="245"/>
      <c r="L2386" s="775"/>
      <c r="M2386" s="779"/>
      <c r="N2386" s="779"/>
      <c r="O2386" s="824"/>
      <c r="P2386" s="245"/>
      <c r="Q2386" s="775"/>
      <c r="R2386" s="779"/>
      <c r="S2386" s="779"/>
      <c r="T2386" s="779"/>
      <c r="U2386" s="779"/>
      <c r="V2386" s="779"/>
      <c r="W2386" s="824"/>
      <c r="X2386" s="314">
        <f t="shared" si="667"/>
        <v>0</v>
      </c>
    </row>
    <row r="2387" spans="2:24" ht="18.75">
      <c r="B2387" s="806">
        <v>5100</v>
      </c>
      <c r="C2387" s="962" t="s">
        <v>270</v>
      </c>
      <c r="D2387" s="962"/>
      <c r="E2387" s="807"/>
      <c r="F2387" s="808"/>
      <c r="G2387" s="809"/>
      <c r="H2387" s="809"/>
      <c r="I2387" s="805">
        <f>F2387+G2387+H2387</f>
        <v>0</v>
      </c>
      <c r="J2387" s="244" t="str">
        <f t="shared" si="666"/>
        <v/>
      </c>
      <c r="K2387" s="245"/>
      <c r="L2387" s="433"/>
      <c r="M2387" s="434"/>
      <c r="N2387" s="328">
        <f>I2387</f>
        <v>0</v>
      </c>
      <c r="O2387" s="427">
        <f>L2387+M2387-N2387</f>
        <v>0</v>
      </c>
      <c r="P2387" s="245"/>
      <c r="Q2387" s="433"/>
      <c r="R2387" s="434"/>
      <c r="S2387" s="432">
        <f>+IF(+(L2387+M2387)&gt;=I2387,+M2387,+(+I2387-L2387))</f>
        <v>0</v>
      </c>
      <c r="T2387" s="316">
        <f>Q2387+R2387-S2387</f>
        <v>0</v>
      </c>
      <c r="U2387" s="434"/>
      <c r="V2387" s="434"/>
      <c r="W2387" s="254"/>
      <c r="X2387" s="314">
        <f t="shared" si="667"/>
        <v>0</v>
      </c>
    </row>
    <row r="2388" spans="2:24" ht="18.75">
      <c r="B2388" s="806">
        <v>5200</v>
      </c>
      <c r="C2388" s="977" t="s">
        <v>271</v>
      </c>
      <c r="D2388" s="977"/>
      <c r="E2388" s="807"/>
      <c r="F2388" s="810">
        <f>SUM(F2389:F2395)</f>
        <v>0</v>
      </c>
      <c r="G2388" s="811">
        <f>SUM(G2389:G2395)</f>
        <v>0</v>
      </c>
      <c r="H2388" s="811">
        <f>SUM(H2389:H2395)</f>
        <v>0</v>
      </c>
      <c r="I2388" s="811">
        <f>SUM(I2389:I2395)</f>
        <v>0</v>
      </c>
      <c r="J2388" s="244" t="str">
        <f t="shared" si="666"/>
        <v/>
      </c>
      <c r="K2388" s="245"/>
      <c r="L2388" s="327">
        <f>SUM(L2389:L2395)</f>
        <v>0</v>
      </c>
      <c r="M2388" s="328">
        <f>SUM(M2389:M2395)</f>
        <v>0</v>
      </c>
      <c r="N2388" s="435">
        <f>SUM(N2389:N2395)</f>
        <v>0</v>
      </c>
      <c r="O2388" s="436">
        <f>SUM(O2389:O2395)</f>
        <v>0</v>
      </c>
      <c r="P2388" s="245"/>
      <c r="Q2388" s="327">
        <f t="shared" ref="Q2388:W2388" si="680">SUM(Q2389:Q2395)</f>
        <v>0</v>
      </c>
      <c r="R2388" s="328">
        <f t="shared" si="680"/>
        <v>0</v>
      </c>
      <c r="S2388" s="328">
        <f t="shared" si="680"/>
        <v>0</v>
      </c>
      <c r="T2388" s="328">
        <f t="shared" si="680"/>
        <v>0</v>
      </c>
      <c r="U2388" s="328">
        <f t="shared" si="680"/>
        <v>0</v>
      </c>
      <c r="V2388" s="328">
        <f t="shared" si="680"/>
        <v>0</v>
      </c>
      <c r="W2388" s="436">
        <f t="shared" si="680"/>
        <v>0</v>
      </c>
      <c r="X2388" s="314">
        <f t="shared" si="667"/>
        <v>0</v>
      </c>
    </row>
    <row r="2389" spans="2:24" ht="18.75">
      <c r="B2389" s="175"/>
      <c r="C2389" s="176">
        <v>5201</v>
      </c>
      <c r="D2389" s="177" t="s">
        <v>272</v>
      </c>
      <c r="E2389" s="818"/>
      <c r="F2389" s="477"/>
      <c r="G2389" s="437"/>
      <c r="H2389" s="437"/>
      <c r="I2389" s="480">
        <f t="shared" ref="I2389:I2395" si="681">F2389+G2389+H2389</f>
        <v>0</v>
      </c>
      <c r="J2389" s="244" t="str">
        <f t="shared" si="666"/>
        <v/>
      </c>
      <c r="K2389" s="245"/>
      <c r="L2389" s="438"/>
      <c r="M2389" s="439"/>
      <c r="N2389" s="331">
        <f t="shared" ref="N2389:N2395" si="682">I2389</f>
        <v>0</v>
      </c>
      <c r="O2389" s="427">
        <f t="shared" ref="O2389:O2395" si="683">L2389+M2389-N2389</f>
        <v>0</v>
      </c>
      <c r="P2389" s="245"/>
      <c r="Q2389" s="438"/>
      <c r="R2389" s="439"/>
      <c r="S2389" s="432">
        <f t="shared" ref="S2389:S2395" si="684">+IF(+(L2389+M2389)&gt;=I2389,+M2389,+(+I2389-L2389))</f>
        <v>0</v>
      </c>
      <c r="T2389" s="316">
        <f t="shared" ref="T2389:T2395" si="685">Q2389+R2389-S2389</f>
        <v>0</v>
      </c>
      <c r="U2389" s="439"/>
      <c r="V2389" s="439"/>
      <c r="W2389" s="254"/>
      <c r="X2389" s="314">
        <f t="shared" si="667"/>
        <v>0</v>
      </c>
    </row>
    <row r="2390" spans="2:24" ht="18.75">
      <c r="B2390" s="175"/>
      <c r="C2390" s="178">
        <v>5202</v>
      </c>
      <c r="D2390" s="179" t="s">
        <v>273</v>
      </c>
      <c r="E2390" s="818"/>
      <c r="F2390" s="477"/>
      <c r="G2390" s="437"/>
      <c r="H2390" s="437"/>
      <c r="I2390" s="480">
        <f t="shared" si="681"/>
        <v>0</v>
      </c>
      <c r="J2390" s="244" t="str">
        <f t="shared" si="666"/>
        <v/>
      </c>
      <c r="K2390" s="245"/>
      <c r="L2390" s="438"/>
      <c r="M2390" s="439"/>
      <c r="N2390" s="331">
        <f t="shared" si="682"/>
        <v>0</v>
      </c>
      <c r="O2390" s="427">
        <f t="shared" si="683"/>
        <v>0</v>
      </c>
      <c r="P2390" s="245"/>
      <c r="Q2390" s="438"/>
      <c r="R2390" s="439"/>
      <c r="S2390" s="432">
        <f t="shared" si="684"/>
        <v>0</v>
      </c>
      <c r="T2390" s="316">
        <f t="shared" si="685"/>
        <v>0</v>
      </c>
      <c r="U2390" s="439"/>
      <c r="V2390" s="439"/>
      <c r="W2390" s="254"/>
      <c r="X2390" s="314">
        <f t="shared" si="667"/>
        <v>0</v>
      </c>
    </row>
    <row r="2391" spans="2:24" ht="18.75">
      <c r="B2391" s="175"/>
      <c r="C2391" s="178">
        <v>5203</v>
      </c>
      <c r="D2391" s="179" t="s">
        <v>956</v>
      </c>
      <c r="E2391" s="818"/>
      <c r="F2391" s="477"/>
      <c r="G2391" s="437"/>
      <c r="H2391" s="437"/>
      <c r="I2391" s="480">
        <f t="shared" si="681"/>
        <v>0</v>
      </c>
      <c r="J2391" s="244" t="str">
        <f t="shared" si="666"/>
        <v/>
      </c>
      <c r="K2391" s="245"/>
      <c r="L2391" s="438"/>
      <c r="M2391" s="439"/>
      <c r="N2391" s="331">
        <f t="shared" si="682"/>
        <v>0</v>
      </c>
      <c r="O2391" s="427">
        <f t="shared" si="683"/>
        <v>0</v>
      </c>
      <c r="P2391" s="245"/>
      <c r="Q2391" s="438"/>
      <c r="R2391" s="439"/>
      <c r="S2391" s="432">
        <f t="shared" si="684"/>
        <v>0</v>
      </c>
      <c r="T2391" s="316">
        <f t="shared" si="685"/>
        <v>0</v>
      </c>
      <c r="U2391" s="439"/>
      <c r="V2391" s="439"/>
      <c r="W2391" s="254"/>
      <c r="X2391" s="314">
        <f t="shared" si="667"/>
        <v>0</v>
      </c>
    </row>
    <row r="2392" spans="2:24" ht="18.75">
      <c r="B2392" s="175"/>
      <c r="C2392" s="178">
        <v>5204</v>
      </c>
      <c r="D2392" s="179" t="s">
        <v>957</v>
      </c>
      <c r="E2392" s="818"/>
      <c r="F2392" s="477"/>
      <c r="G2392" s="437"/>
      <c r="H2392" s="437"/>
      <c r="I2392" s="480">
        <f t="shared" si="681"/>
        <v>0</v>
      </c>
      <c r="J2392" s="244" t="str">
        <f t="shared" si="666"/>
        <v/>
      </c>
      <c r="K2392" s="245"/>
      <c r="L2392" s="438"/>
      <c r="M2392" s="439"/>
      <c r="N2392" s="331">
        <f t="shared" si="682"/>
        <v>0</v>
      </c>
      <c r="O2392" s="427">
        <f t="shared" si="683"/>
        <v>0</v>
      </c>
      <c r="P2392" s="245"/>
      <c r="Q2392" s="438"/>
      <c r="R2392" s="439"/>
      <c r="S2392" s="432">
        <f t="shared" si="684"/>
        <v>0</v>
      </c>
      <c r="T2392" s="316">
        <f t="shared" si="685"/>
        <v>0</v>
      </c>
      <c r="U2392" s="439"/>
      <c r="V2392" s="439"/>
      <c r="W2392" s="254"/>
      <c r="X2392" s="314">
        <f t="shared" si="667"/>
        <v>0</v>
      </c>
    </row>
    <row r="2393" spans="2:24" ht="18.75">
      <c r="B2393" s="175"/>
      <c r="C2393" s="178">
        <v>5205</v>
      </c>
      <c r="D2393" s="179" t="s">
        <v>958</v>
      </c>
      <c r="E2393" s="818"/>
      <c r="F2393" s="477"/>
      <c r="G2393" s="437"/>
      <c r="H2393" s="437"/>
      <c r="I2393" s="480">
        <f t="shared" si="681"/>
        <v>0</v>
      </c>
      <c r="J2393" s="244" t="str">
        <f t="shared" si="666"/>
        <v/>
      </c>
      <c r="K2393" s="245"/>
      <c r="L2393" s="438"/>
      <c r="M2393" s="439"/>
      <c r="N2393" s="331">
        <f t="shared" si="682"/>
        <v>0</v>
      </c>
      <c r="O2393" s="427">
        <f t="shared" si="683"/>
        <v>0</v>
      </c>
      <c r="P2393" s="245"/>
      <c r="Q2393" s="438"/>
      <c r="R2393" s="439"/>
      <c r="S2393" s="432">
        <f t="shared" si="684"/>
        <v>0</v>
      </c>
      <c r="T2393" s="316">
        <f t="shared" si="685"/>
        <v>0</v>
      </c>
      <c r="U2393" s="439"/>
      <c r="V2393" s="439"/>
      <c r="W2393" s="254"/>
      <c r="X2393" s="314">
        <f t="shared" si="667"/>
        <v>0</v>
      </c>
    </row>
    <row r="2394" spans="2:24" ht="18.75">
      <c r="B2394" s="175"/>
      <c r="C2394" s="178">
        <v>5206</v>
      </c>
      <c r="D2394" s="179" t="s">
        <v>959</v>
      </c>
      <c r="E2394" s="818"/>
      <c r="F2394" s="477"/>
      <c r="G2394" s="437"/>
      <c r="H2394" s="437"/>
      <c r="I2394" s="480">
        <f t="shared" si="681"/>
        <v>0</v>
      </c>
      <c r="J2394" s="244" t="str">
        <f t="shared" ref="J2394:J2414" si="686">(IF($E2394&lt;&gt;0,$J$2,IF($I2394&lt;&gt;0,$J$2,"")))</f>
        <v/>
      </c>
      <c r="K2394" s="245"/>
      <c r="L2394" s="438"/>
      <c r="M2394" s="439"/>
      <c r="N2394" s="331">
        <f t="shared" si="682"/>
        <v>0</v>
      </c>
      <c r="O2394" s="427">
        <f t="shared" si="683"/>
        <v>0</v>
      </c>
      <c r="P2394" s="245"/>
      <c r="Q2394" s="438"/>
      <c r="R2394" s="439"/>
      <c r="S2394" s="432">
        <f t="shared" si="684"/>
        <v>0</v>
      </c>
      <c r="T2394" s="316">
        <f t="shared" si="685"/>
        <v>0</v>
      </c>
      <c r="U2394" s="439"/>
      <c r="V2394" s="439"/>
      <c r="W2394" s="254"/>
      <c r="X2394" s="314">
        <f t="shared" ref="X2394:X2425" si="687">T2394-U2394-V2394-W2394</f>
        <v>0</v>
      </c>
    </row>
    <row r="2395" spans="2:24" ht="18.75">
      <c r="B2395" s="175"/>
      <c r="C2395" s="180">
        <v>5219</v>
      </c>
      <c r="D2395" s="181" t="s">
        <v>960</v>
      </c>
      <c r="E2395" s="818"/>
      <c r="F2395" s="477"/>
      <c r="G2395" s="437"/>
      <c r="H2395" s="437"/>
      <c r="I2395" s="480">
        <f t="shared" si="681"/>
        <v>0</v>
      </c>
      <c r="J2395" s="244" t="str">
        <f t="shared" si="686"/>
        <v/>
      </c>
      <c r="K2395" s="245"/>
      <c r="L2395" s="438"/>
      <c r="M2395" s="439"/>
      <c r="N2395" s="331">
        <f t="shared" si="682"/>
        <v>0</v>
      </c>
      <c r="O2395" s="427">
        <f t="shared" si="683"/>
        <v>0</v>
      </c>
      <c r="P2395" s="245"/>
      <c r="Q2395" s="438"/>
      <c r="R2395" s="439"/>
      <c r="S2395" s="432">
        <f t="shared" si="684"/>
        <v>0</v>
      </c>
      <c r="T2395" s="316">
        <f t="shared" si="685"/>
        <v>0</v>
      </c>
      <c r="U2395" s="439"/>
      <c r="V2395" s="439"/>
      <c r="W2395" s="254"/>
      <c r="X2395" s="314">
        <f t="shared" si="687"/>
        <v>0</v>
      </c>
    </row>
    <row r="2396" spans="2:24" ht="18.75">
      <c r="B2396" s="806">
        <v>5300</v>
      </c>
      <c r="C2396" s="981" t="s">
        <v>961</v>
      </c>
      <c r="D2396" s="981"/>
      <c r="E2396" s="807"/>
      <c r="F2396" s="810">
        <f>SUM(F2397:F2398)</f>
        <v>0</v>
      </c>
      <c r="G2396" s="811">
        <f>SUM(G2397:G2398)</f>
        <v>0</v>
      </c>
      <c r="H2396" s="811">
        <f>SUM(H2397:H2398)</f>
        <v>0</v>
      </c>
      <c r="I2396" s="811">
        <f>SUM(I2397:I2398)</f>
        <v>0</v>
      </c>
      <c r="J2396" s="244" t="str">
        <f t="shared" si="686"/>
        <v/>
      </c>
      <c r="K2396" s="245"/>
      <c r="L2396" s="327">
        <f>SUM(L2397:L2398)</f>
        <v>0</v>
      </c>
      <c r="M2396" s="328">
        <f>SUM(M2397:M2398)</f>
        <v>0</v>
      </c>
      <c r="N2396" s="435">
        <f>SUM(N2397:N2398)</f>
        <v>0</v>
      </c>
      <c r="O2396" s="436">
        <f>SUM(O2397:O2398)</f>
        <v>0</v>
      </c>
      <c r="P2396" s="245"/>
      <c r="Q2396" s="327">
        <f t="shared" ref="Q2396:W2396" si="688">SUM(Q2397:Q2398)</f>
        <v>0</v>
      </c>
      <c r="R2396" s="328">
        <f t="shared" si="688"/>
        <v>0</v>
      </c>
      <c r="S2396" s="328">
        <f t="shared" si="688"/>
        <v>0</v>
      </c>
      <c r="T2396" s="328">
        <f t="shared" si="688"/>
        <v>0</v>
      </c>
      <c r="U2396" s="328">
        <f t="shared" si="688"/>
        <v>0</v>
      </c>
      <c r="V2396" s="328">
        <f t="shared" si="688"/>
        <v>0</v>
      </c>
      <c r="W2396" s="436">
        <f t="shared" si="688"/>
        <v>0</v>
      </c>
      <c r="X2396" s="314">
        <f t="shared" si="687"/>
        <v>0</v>
      </c>
    </row>
    <row r="2397" spans="2:24" ht="18.75">
      <c r="B2397" s="175"/>
      <c r="C2397" s="176">
        <v>5301</v>
      </c>
      <c r="D2397" s="177" t="s">
        <v>1480</v>
      </c>
      <c r="E2397" s="818"/>
      <c r="F2397" s="477"/>
      <c r="G2397" s="437"/>
      <c r="H2397" s="437"/>
      <c r="I2397" s="480">
        <f>F2397+G2397+H2397</f>
        <v>0</v>
      </c>
      <c r="J2397" s="244" t="str">
        <f t="shared" si="686"/>
        <v/>
      </c>
      <c r="K2397" s="245"/>
      <c r="L2397" s="438"/>
      <c r="M2397" s="439"/>
      <c r="N2397" s="331">
        <f>I2397</f>
        <v>0</v>
      </c>
      <c r="O2397" s="427">
        <f>L2397+M2397-N2397</f>
        <v>0</v>
      </c>
      <c r="P2397" s="245"/>
      <c r="Q2397" s="438"/>
      <c r="R2397" s="439"/>
      <c r="S2397" s="432">
        <f>+IF(+(L2397+M2397)&gt;=I2397,+M2397,+(+I2397-L2397))</f>
        <v>0</v>
      </c>
      <c r="T2397" s="316">
        <f>Q2397+R2397-S2397</f>
        <v>0</v>
      </c>
      <c r="U2397" s="439"/>
      <c r="V2397" s="439"/>
      <c r="W2397" s="254"/>
      <c r="X2397" s="314">
        <f t="shared" si="687"/>
        <v>0</v>
      </c>
    </row>
    <row r="2398" spans="2:24" ht="18.75">
      <c r="B2398" s="175"/>
      <c r="C2398" s="180">
        <v>5309</v>
      </c>
      <c r="D2398" s="181" t="s">
        <v>962</v>
      </c>
      <c r="E2398" s="818"/>
      <c r="F2398" s="477"/>
      <c r="G2398" s="437"/>
      <c r="H2398" s="437"/>
      <c r="I2398" s="480">
        <f>F2398+G2398+H2398</f>
        <v>0</v>
      </c>
      <c r="J2398" s="244" t="str">
        <f t="shared" si="686"/>
        <v/>
      </c>
      <c r="K2398" s="245"/>
      <c r="L2398" s="438"/>
      <c r="M2398" s="439"/>
      <c r="N2398" s="331">
        <f>I2398</f>
        <v>0</v>
      </c>
      <c r="O2398" s="427">
        <f>L2398+M2398-N2398</f>
        <v>0</v>
      </c>
      <c r="P2398" s="245"/>
      <c r="Q2398" s="438"/>
      <c r="R2398" s="439"/>
      <c r="S2398" s="432">
        <f>+IF(+(L2398+M2398)&gt;=I2398,+M2398,+(+I2398-L2398))</f>
        <v>0</v>
      </c>
      <c r="T2398" s="316">
        <f>Q2398+R2398-S2398</f>
        <v>0</v>
      </c>
      <c r="U2398" s="439"/>
      <c r="V2398" s="439"/>
      <c r="W2398" s="254"/>
      <c r="X2398" s="314">
        <f t="shared" si="687"/>
        <v>0</v>
      </c>
    </row>
    <row r="2399" spans="2:24" ht="18.75">
      <c r="B2399" s="806">
        <v>5400</v>
      </c>
      <c r="C2399" s="962" t="s">
        <v>1049</v>
      </c>
      <c r="D2399" s="962"/>
      <c r="E2399" s="807"/>
      <c r="F2399" s="808"/>
      <c r="G2399" s="809"/>
      <c r="H2399" s="809"/>
      <c r="I2399" s="805">
        <f>F2399+G2399+H2399</f>
        <v>0</v>
      </c>
      <c r="J2399" s="244" t="str">
        <f t="shared" si="686"/>
        <v/>
      </c>
      <c r="K2399" s="245"/>
      <c r="L2399" s="433"/>
      <c r="M2399" s="434"/>
      <c r="N2399" s="328">
        <f>I2399</f>
        <v>0</v>
      </c>
      <c r="O2399" s="427">
        <f>L2399+M2399-N2399</f>
        <v>0</v>
      </c>
      <c r="P2399" s="245"/>
      <c r="Q2399" s="433"/>
      <c r="R2399" s="434"/>
      <c r="S2399" s="432">
        <f>+IF(+(L2399+M2399)&gt;=I2399,+M2399,+(+I2399-L2399))</f>
        <v>0</v>
      </c>
      <c r="T2399" s="316">
        <f>Q2399+R2399-S2399</f>
        <v>0</v>
      </c>
      <c r="U2399" s="434"/>
      <c r="V2399" s="434"/>
      <c r="W2399" s="254"/>
      <c r="X2399" s="314">
        <f t="shared" si="687"/>
        <v>0</v>
      </c>
    </row>
    <row r="2400" spans="2:24" ht="18.75">
      <c r="B2400" s="799">
        <v>5500</v>
      </c>
      <c r="C2400" s="965" t="s">
        <v>1050</v>
      </c>
      <c r="D2400" s="965"/>
      <c r="E2400" s="800"/>
      <c r="F2400" s="801">
        <f>SUM(F2401:F2404)</f>
        <v>0</v>
      </c>
      <c r="G2400" s="802">
        <f>SUM(G2401:G2404)</f>
        <v>0</v>
      </c>
      <c r="H2400" s="802">
        <f>SUM(H2401:H2404)</f>
        <v>0</v>
      </c>
      <c r="I2400" s="802">
        <f>SUM(I2401:I2404)</f>
        <v>0</v>
      </c>
      <c r="J2400" s="244" t="str">
        <f t="shared" si="686"/>
        <v/>
      </c>
      <c r="K2400" s="245"/>
      <c r="L2400" s="317">
        <f>SUM(L2401:L2404)</f>
        <v>0</v>
      </c>
      <c r="M2400" s="318">
        <f>SUM(M2401:M2404)</f>
        <v>0</v>
      </c>
      <c r="N2400" s="428">
        <f>SUM(N2401:N2404)</f>
        <v>0</v>
      </c>
      <c r="O2400" s="429">
        <f>SUM(O2401:O2404)</f>
        <v>0</v>
      </c>
      <c r="P2400" s="245"/>
      <c r="Q2400" s="317">
        <f t="shared" ref="Q2400:W2400" si="689">SUM(Q2401:Q2404)</f>
        <v>0</v>
      </c>
      <c r="R2400" s="318">
        <f t="shared" si="689"/>
        <v>0</v>
      </c>
      <c r="S2400" s="318">
        <f t="shared" si="689"/>
        <v>0</v>
      </c>
      <c r="T2400" s="318">
        <f t="shared" si="689"/>
        <v>0</v>
      </c>
      <c r="U2400" s="318">
        <f t="shared" si="689"/>
        <v>0</v>
      </c>
      <c r="V2400" s="318">
        <f t="shared" si="689"/>
        <v>0</v>
      </c>
      <c r="W2400" s="429">
        <f t="shared" si="689"/>
        <v>0</v>
      </c>
      <c r="X2400" s="314">
        <f t="shared" si="687"/>
        <v>0</v>
      </c>
    </row>
    <row r="2401" spans="2:24" ht="18.75">
      <c r="B2401" s="173"/>
      <c r="C2401" s="144">
        <v>5501</v>
      </c>
      <c r="D2401" s="163" t="s">
        <v>1051</v>
      </c>
      <c r="E2401" s="817"/>
      <c r="F2401" s="452"/>
      <c r="G2401" s="246"/>
      <c r="H2401" s="246"/>
      <c r="I2401" s="480">
        <f>F2401+G2401+H2401</f>
        <v>0</v>
      </c>
      <c r="J2401" s="244" t="str">
        <f t="shared" si="686"/>
        <v/>
      </c>
      <c r="K2401" s="245"/>
      <c r="L2401" s="426"/>
      <c r="M2401" s="253"/>
      <c r="N2401" s="316">
        <f>I2401</f>
        <v>0</v>
      </c>
      <c r="O2401" s="427">
        <f>L2401+M2401-N2401</f>
        <v>0</v>
      </c>
      <c r="P2401" s="245"/>
      <c r="Q2401" s="426"/>
      <c r="R2401" s="253"/>
      <c r="S2401" s="432">
        <f>+IF(+(L2401+M2401)&gt;=I2401,+M2401,+(+I2401-L2401))</f>
        <v>0</v>
      </c>
      <c r="T2401" s="316">
        <f>Q2401+R2401-S2401</f>
        <v>0</v>
      </c>
      <c r="U2401" s="253"/>
      <c r="V2401" s="253"/>
      <c r="W2401" s="254"/>
      <c r="X2401" s="314">
        <f t="shared" si="687"/>
        <v>0</v>
      </c>
    </row>
    <row r="2402" spans="2:24" ht="18.75">
      <c r="B2402" s="173"/>
      <c r="C2402" s="137">
        <v>5502</v>
      </c>
      <c r="D2402" s="145" t="s">
        <v>1052</v>
      </c>
      <c r="E2402" s="817"/>
      <c r="F2402" s="452"/>
      <c r="G2402" s="246"/>
      <c r="H2402" s="246"/>
      <c r="I2402" s="480">
        <f>F2402+G2402+H2402</f>
        <v>0</v>
      </c>
      <c r="J2402" s="244" t="str">
        <f t="shared" si="686"/>
        <v/>
      </c>
      <c r="K2402" s="245"/>
      <c r="L2402" s="426"/>
      <c r="M2402" s="253"/>
      <c r="N2402" s="316">
        <f>I2402</f>
        <v>0</v>
      </c>
      <c r="O2402" s="427">
        <f>L2402+M2402-N2402</f>
        <v>0</v>
      </c>
      <c r="P2402" s="245"/>
      <c r="Q2402" s="426"/>
      <c r="R2402" s="253"/>
      <c r="S2402" s="432">
        <f>+IF(+(L2402+M2402)&gt;=I2402,+M2402,+(+I2402-L2402))</f>
        <v>0</v>
      </c>
      <c r="T2402" s="316">
        <f>Q2402+R2402-S2402</f>
        <v>0</v>
      </c>
      <c r="U2402" s="253"/>
      <c r="V2402" s="253"/>
      <c r="W2402" s="254"/>
      <c r="X2402" s="314">
        <f t="shared" si="687"/>
        <v>0</v>
      </c>
    </row>
    <row r="2403" spans="2:24" ht="18.75">
      <c r="B2403" s="173"/>
      <c r="C2403" s="137">
        <v>5503</v>
      </c>
      <c r="D2403" s="139" t="s">
        <v>1053</v>
      </c>
      <c r="E2403" s="817"/>
      <c r="F2403" s="452"/>
      <c r="G2403" s="246"/>
      <c r="H2403" s="246"/>
      <c r="I2403" s="480">
        <f>F2403+G2403+H2403</f>
        <v>0</v>
      </c>
      <c r="J2403" s="244" t="str">
        <f t="shared" si="686"/>
        <v/>
      </c>
      <c r="K2403" s="245"/>
      <c r="L2403" s="426"/>
      <c r="M2403" s="253"/>
      <c r="N2403" s="316">
        <f>I2403</f>
        <v>0</v>
      </c>
      <c r="O2403" s="427">
        <f>L2403+M2403-N2403</f>
        <v>0</v>
      </c>
      <c r="P2403" s="245"/>
      <c r="Q2403" s="426"/>
      <c r="R2403" s="253"/>
      <c r="S2403" s="432">
        <f>+IF(+(L2403+M2403)&gt;=I2403,+M2403,+(+I2403-L2403))</f>
        <v>0</v>
      </c>
      <c r="T2403" s="316">
        <f>Q2403+R2403-S2403</f>
        <v>0</v>
      </c>
      <c r="U2403" s="253"/>
      <c r="V2403" s="253"/>
      <c r="W2403" s="254"/>
      <c r="X2403" s="314">
        <f t="shared" si="687"/>
        <v>0</v>
      </c>
    </row>
    <row r="2404" spans="2:24" ht="18.75">
      <c r="B2404" s="173"/>
      <c r="C2404" s="137">
        <v>5504</v>
      </c>
      <c r="D2404" s="145" t="s">
        <v>1054</v>
      </c>
      <c r="E2404" s="817"/>
      <c r="F2404" s="452"/>
      <c r="G2404" s="246"/>
      <c r="H2404" s="246"/>
      <c r="I2404" s="480">
        <f>F2404+G2404+H2404</f>
        <v>0</v>
      </c>
      <c r="J2404" s="244" t="str">
        <f t="shared" si="686"/>
        <v/>
      </c>
      <c r="K2404" s="245"/>
      <c r="L2404" s="426"/>
      <c r="M2404" s="253"/>
      <c r="N2404" s="316">
        <f>I2404</f>
        <v>0</v>
      </c>
      <c r="O2404" s="427">
        <f>L2404+M2404-N2404</f>
        <v>0</v>
      </c>
      <c r="P2404" s="245"/>
      <c r="Q2404" s="426"/>
      <c r="R2404" s="253"/>
      <c r="S2404" s="432">
        <f>+IF(+(L2404+M2404)&gt;=I2404,+M2404,+(+I2404-L2404))</f>
        <v>0</v>
      </c>
      <c r="T2404" s="316">
        <f>Q2404+R2404-S2404</f>
        <v>0</v>
      </c>
      <c r="U2404" s="253"/>
      <c r="V2404" s="253"/>
      <c r="W2404" s="254"/>
      <c r="X2404" s="314">
        <f t="shared" si="687"/>
        <v>0</v>
      </c>
    </row>
    <row r="2405" spans="2:24" ht="18.75">
      <c r="B2405" s="799">
        <v>5700</v>
      </c>
      <c r="C2405" s="963" t="s">
        <v>1055</v>
      </c>
      <c r="D2405" s="964"/>
      <c r="E2405" s="807"/>
      <c r="F2405" s="810">
        <f>SUM(F2406:F2408)</f>
        <v>0</v>
      </c>
      <c r="G2405" s="811">
        <f>SUM(G2406:G2408)</f>
        <v>0</v>
      </c>
      <c r="H2405" s="811">
        <f>SUM(H2406:H2408)</f>
        <v>0</v>
      </c>
      <c r="I2405" s="811">
        <f>SUM(I2406:I2408)</f>
        <v>0</v>
      </c>
      <c r="J2405" s="244" t="str">
        <f t="shared" si="686"/>
        <v/>
      </c>
      <c r="K2405" s="245"/>
      <c r="L2405" s="327">
        <f>SUM(L2406:L2408)</f>
        <v>0</v>
      </c>
      <c r="M2405" s="328">
        <f>SUM(M2406:M2408)</f>
        <v>0</v>
      </c>
      <c r="N2405" s="435">
        <f>SUM(N2406:N2407)</f>
        <v>0</v>
      </c>
      <c r="O2405" s="436">
        <f>SUM(O2406:O2408)</f>
        <v>0</v>
      </c>
      <c r="P2405" s="245"/>
      <c r="Q2405" s="327">
        <f>SUM(Q2406:Q2408)</f>
        <v>0</v>
      </c>
      <c r="R2405" s="328">
        <f>SUM(R2406:R2408)</f>
        <v>0</v>
      </c>
      <c r="S2405" s="328">
        <f>SUM(S2406:S2408)</f>
        <v>0</v>
      </c>
      <c r="T2405" s="328">
        <f>SUM(T2406:T2408)</f>
        <v>0</v>
      </c>
      <c r="U2405" s="328">
        <f>SUM(U2406:U2408)</f>
        <v>0</v>
      </c>
      <c r="V2405" s="328">
        <f>SUM(V2406:V2407)</f>
        <v>0</v>
      </c>
      <c r="W2405" s="436">
        <f>SUM(W2406:W2408)</f>
        <v>0</v>
      </c>
      <c r="X2405" s="314">
        <f t="shared" si="687"/>
        <v>0</v>
      </c>
    </row>
    <row r="2406" spans="2:24" ht="18.75">
      <c r="B2406" s="175"/>
      <c r="C2406" s="176">
        <v>5701</v>
      </c>
      <c r="D2406" s="177" t="s">
        <v>1056</v>
      </c>
      <c r="E2406" s="818"/>
      <c r="F2406" s="477"/>
      <c r="G2406" s="437"/>
      <c r="H2406" s="437"/>
      <c r="I2406" s="480">
        <f>F2406+G2406+H2406</f>
        <v>0</v>
      </c>
      <c r="J2406" s="244" t="str">
        <f t="shared" si="686"/>
        <v/>
      </c>
      <c r="K2406" s="245"/>
      <c r="L2406" s="438"/>
      <c r="M2406" s="439"/>
      <c r="N2406" s="331">
        <f>I2406</f>
        <v>0</v>
      </c>
      <c r="O2406" s="427">
        <f>L2406+M2406-N2406</f>
        <v>0</v>
      </c>
      <c r="P2406" s="245"/>
      <c r="Q2406" s="438"/>
      <c r="R2406" s="439"/>
      <c r="S2406" s="432">
        <f>+IF(+(L2406+M2406)&gt;=I2406,+M2406,+(+I2406-L2406))</f>
        <v>0</v>
      </c>
      <c r="T2406" s="316">
        <f>Q2406+R2406-S2406</f>
        <v>0</v>
      </c>
      <c r="U2406" s="439"/>
      <c r="V2406" s="439"/>
      <c r="W2406" s="254"/>
      <c r="X2406" s="314">
        <f t="shared" si="687"/>
        <v>0</v>
      </c>
    </row>
    <row r="2407" spans="2:24" ht="18.75">
      <c r="B2407" s="175"/>
      <c r="C2407" s="180">
        <v>5702</v>
      </c>
      <c r="D2407" s="181" t="s">
        <v>1057</v>
      </c>
      <c r="E2407" s="818"/>
      <c r="F2407" s="477"/>
      <c r="G2407" s="437"/>
      <c r="H2407" s="437"/>
      <c r="I2407" s="480">
        <f>F2407+G2407+H2407</f>
        <v>0</v>
      </c>
      <c r="J2407" s="244" t="str">
        <f t="shared" si="686"/>
        <v/>
      </c>
      <c r="K2407" s="245"/>
      <c r="L2407" s="438"/>
      <c r="M2407" s="439"/>
      <c r="N2407" s="331">
        <f>I2407</f>
        <v>0</v>
      </c>
      <c r="O2407" s="427">
        <f>L2407+M2407-N2407</f>
        <v>0</v>
      </c>
      <c r="P2407" s="245"/>
      <c r="Q2407" s="438"/>
      <c r="R2407" s="439"/>
      <c r="S2407" s="432">
        <f>+IF(+(L2407+M2407)&gt;=I2407,+M2407,+(+I2407-L2407))</f>
        <v>0</v>
      </c>
      <c r="T2407" s="316">
        <f>Q2407+R2407-S2407</f>
        <v>0</v>
      </c>
      <c r="U2407" s="439"/>
      <c r="V2407" s="439"/>
      <c r="W2407" s="254"/>
      <c r="X2407" s="314">
        <f t="shared" si="687"/>
        <v>0</v>
      </c>
    </row>
    <row r="2408" spans="2:24" ht="18.75">
      <c r="B2408" s="136"/>
      <c r="C2408" s="182">
        <v>4071</v>
      </c>
      <c r="D2408" s="467" t="s">
        <v>1058</v>
      </c>
      <c r="E2408" s="817"/>
      <c r="F2408" s="458"/>
      <c r="G2408" s="275"/>
      <c r="H2408" s="275"/>
      <c r="I2408" s="480">
        <f>F2408+G2408+H2408</f>
        <v>0</v>
      </c>
      <c r="J2408" s="244" t="str">
        <f t="shared" si="686"/>
        <v/>
      </c>
      <c r="K2408" s="245"/>
      <c r="L2408" s="826"/>
      <c r="M2408" s="779"/>
      <c r="N2408" s="779"/>
      <c r="O2408" s="827"/>
      <c r="P2408" s="245"/>
      <c r="Q2408" s="775"/>
      <c r="R2408" s="779"/>
      <c r="S2408" s="779"/>
      <c r="T2408" s="779"/>
      <c r="U2408" s="779"/>
      <c r="V2408" s="779"/>
      <c r="W2408" s="824"/>
      <c r="X2408" s="314">
        <f t="shared" si="687"/>
        <v>0</v>
      </c>
    </row>
    <row r="2409" spans="2:24">
      <c r="B2409" s="173"/>
      <c r="C2409" s="183"/>
      <c r="D2409" s="335"/>
      <c r="E2409" s="819"/>
      <c r="F2409" s="249"/>
      <c r="G2409" s="249"/>
      <c r="H2409" s="249"/>
      <c r="I2409" s="250"/>
      <c r="J2409" s="244" t="str">
        <f t="shared" si="686"/>
        <v/>
      </c>
      <c r="K2409" s="245"/>
      <c r="L2409" s="440"/>
      <c r="M2409" s="441"/>
      <c r="N2409" s="324"/>
      <c r="O2409" s="325"/>
      <c r="P2409" s="245"/>
      <c r="Q2409" s="440"/>
      <c r="R2409" s="441"/>
      <c r="S2409" s="324"/>
      <c r="T2409" s="324"/>
      <c r="U2409" s="441"/>
      <c r="V2409" s="324"/>
      <c r="W2409" s="325"/>
      <c r="X2409" s="325"/>
    </row>
    <row r="2410" spans="2:24" ht="18.75">
      <c r="B2410" s="812">
        <v>98</v>
      </c>
      <c r="C2410" s="976" t="s">
        <v>1059</v>
      </c>
      <c r="D2410" s="955"/>
      <c r="E2410" s="800"/>
      <c r="F2410" s="803"/>
      <c r="G2410" s="804"/>
      <c r="H2410" s="804"/>
      <c r="I2410" s="805">
        <f>F2410+G2410+H2410</f>
        <v>0</v>
      </c>
      <c r="J2410" s="244" t="str">
        <f t="shared" si="686"/>
        <v/>
      </c>
      <c r="K2410" s="245"/>
      <c r="L2410" s="431"/>
      <c r="M2410" s="255"/>
      <c r="N2410" s="318">
        <f>I2410</f>
        <v>0</v>
      </c>
      <c r="O2410" s="427">
        <f>L2410+M2410-N2410</f>
        <v>0</v>
      </c>
      <c r="P2410" s="245"/>
      <c r="Q2410" s="431"/>
      <c r="R2410" s="255"/>
      <c r="S2410" s="432">
        <f>+IF(+(L2410+M2410)&gt;=I2410,+M2410,+(+I2410-L2410))</f>
        <v>0</v>
      </c>
      <c r="T2410" s="316">
        <f>Q2410+R2410-S2410</f>
        <v>0</v>
      </c>
      <c r="U2410" s="255"/>
      <c r="V2410" s="255"/>
      <c r="W2410" s="254"/>
      <c r="X2410" s="314">
        <f>T2410-U2410-V2410-W2410</f>
        <v>0</v>
      </c>
    </row>
    <row r="2411" spans="2:24">
      <c r="B2411" s="184"/>
      <c r="C2411" s="336" t="s">
        <v>1060</v>
      </c>
      <c r="D2411" s="337"/>
      <c r="E2411" s="398"/>
      <c r="F2411" s="398"/>
      <c r="G2411" s="398"/>
      <c r="H2411" s="398"/>
      <c r="I2411" s="338"/>
      <c r="J2411" s="244" t="str">
        <f t="shared" si="686"/>
        <v/>
      </c>
      <c r="K2411" s="245"/>
      <c r="L2411" s="339"/>
      <c r="M2411" s="340"/>
      <c r="N2411" s="340"/>
      <c r="O2411" s="341"/>
      <c r="P2411" s="245"/>
      <c r="Q2411" s="339"/>
      <c r="R2411" s="340"/>
      <c r="S2411" s="340"/>
      <c r="T2411" s="340"/>
      <c r="U2411" s="340"/>
      <c r="V2411" s="340"/>
      <c r="W2411" s="341"/>
      <c r="X2411" s="341"/>
    </row>
    <row r="2412" spans="2:24">
      <c r="B2412" s="184"/>
      <c r="C2412" s="342" t="s">
        <v>1061</v>
      </c>
      <c r="D2412" s="335"/>
      <c r="E2412" s="386"/>
      <c r="F2412" s="386"/>
      <c r="G2412" s="386"/>
      <c r="H2412" s="386"/>
      <c r="I2412" s="308"/>
      <c r="J2412" s="244" t="str">
        <f t="shared" si="686"/>
        <v/>
      </c>
      <c r="K2412" s="245"/>
      <c r="L2412" s="343"/>
      <c r="M2412" s="344"/>
      <c r="N2412" s="344"/>
      <c r="O2412" s="345"/>
      <c r="P2412" s="245"/>
      <c r="Q2412" s="343"/>
      <c r="R2412" s="344"/>
      <c r="S2412" s="344"/>
      <c r="T2412" s="344"/>
      <c r="U2412" s="344"/>
      <c r="V2412" s="344"/>
      <c r="W2412" s="345"/>
      <c r="X2412" s="345"/>
    </row>
    <row r="2413" spans="2:24">
      <c r="B2413" s="185"/>
      <c r="C2413" s="346" t="s">
        <v>1743</v>
      </c>
      <c r="D2413" s="347"/>
      <c r="E2413" s="399"/>
      <c r="F2413" s="399"/>
      <c r="G2413" s="399"/>
      <c r="H2413" s="399"/>
      <c r="I2413" s="310"/>
      <c r="J2413" s="244" t="str">
        <f t="shared" si="686"/>
        <v/>
      </c>
      <c r="K2413" s="245"/>
      <c r="L2413" s="348"/>
      <c r="M2413" s="349"/>
      <c r="N2413" s="349"/>
      <c r="O2413" s="350"/>
      <c r="P2413" s="245"/>
      <c r="Q2413" s="348"/>
      <c r="R2413" s="349"/>
      <c r="S2413" s="349"/>
      <c r="T2413" s="349"/>
      <c r="U2413" s="349"/>
      <c r="V2413" s="349"/>
      <c r="W2413" s="350"/>
      <c r="X2413" s="350"/>
    </row>
    <row r="2414" spans="2:24" ht="18.75">
      <c r="B2414" s="719"/>
      <c r="C2414" s="720" t="s">
        <v>1281</v>
      </c>
      <c r="D2414" s="721" t="s">
        <v>1062</v>
      </c>
      <c r="E2414" s="813"/>
      <c r="F2414" s="813">
        <f>SUM(F2298,F2301,F2307,F2315,F2316,F2334,F2338,F2344,F2347,F2348,F2349,F2350,F2351,F2360,F2367,F2368,F2369,F2370,F2377,F2381,F2382,F2383,F2384,F2387,F2388,F2396,F2399,F2400,F2405)+F2410</f>
        <v>224425</v>
      </c>
      <c r="G2414" s="813">
        <f>SUM(G2298,G2301,G2307,G2315,G2316,G2334,G2338,G2344,G2347,G2348,G2349,G2350,G2351,G2360,G2367,G2368,G2369,G2370,G2377,G2381,G2382,G2383,G2384,G2387,G2388,G2396,G2399,G2400,G2405)+G2410</f>
        <v>71500</v>
      </c>
      <c r="H2414" s="813">
        <f>SUM(H2298,H2301,H2307,H2315,H2316,H2334,H2338,H2344,H2347,H2348,H2349,H2350,H2351,H2360,H2367,H2368,H2369,H2370,H2377,H2381,H2382,H2383,H2384,H2387,H2388,H2396,H2399,H2400,H2405)+H2410</f>
        <v>176300</v>
      </c>
      <c r="I2414" s="813">
        <f>SUM(I2298,I2301,I2307,I2315,I2316,I2334,I2338,I2344,I2347,I2348,I2349,I2350,I2351,I2360,I2367,I2368,I2369,I2370,I2377,I2381,I2382,I2383,I2384,I2387,I2388,I2396,I2399,I2400,I2405)+I2410</f>
        <v>472225</v>
      </c>
      <c r="J2414" s="244">
        <f t="shared" si="686"/>
        <v>1</v>
      </c>
      <c r="K2414" s="442" t="str">
        <f>LEFT(C2295,1)</f>
        <v>4</v>
      </c>
      <c r="L2414" s="277">
        <f>SUM(L2298,L2301,L2307,L2315,L2316,L2334,L2338,L2344,L2347,L2348,L2349,L2350,L2351,L2360,L2367,L2368,L2369,L2370,L2377,L2381,L2382,L2383,L2384,L2387,L2388,L2396,L2399,L2400,L2405)+L2410</f>
        <v>0</v>
      </c>
      <c r="M2414" s="277">
        <f>SUM(M2298,M2301,M2307,M2315,M2316,M2334,M2338,M2344,M2347,M2348,M2349,M2350,M2351,M2360,M2367,M2368,M2369,M2370,M2377,M2381,M2382,M2383,M2384,M2387,M2388,M2396,M2399,M2400,M2405)+M2410</f>
        <v>0</v>
      </c>
      <c r="N2414" s="277">
        <f>SUM(N2298,N2301,N2307,N2315,N2316,N2334,N2338,N2344,N2347,N2348,N2349,N2350,N2351,N2360,N2367,N2368,N2369,N2370,N2377,N2381,N2382,N2383,N2384,N2387,N2388,N2396,N2399,N2400,N2405)+N2410</f>
        <v>472225</v>
      </c>
      <c r="O2414" s="277">
        <f>SUM(O2298,O2301,O2307,O2315,O2316,O2334,O2338,O2344,O2347,O2348,O2349,O2350,O2351,O2360,O2367,O2368,O2369,O2370,O2377,O2381,O2382,O2383,O2384,O2387,O2388,O2396,O2399,O2400,O2405)+O2410</f>
        <v>-472225</v>
      </c>
      <c r="P2414" s="223"/>
      <c r="Q2414" s="277">
        <f t="shared" ref="Q2414:W2414" si="690">SUM(Q2298,Q2301,Q2307,Q2315,Q2316,Q2334,Q2338,Q2344,Q2347,Q2348,Q2349,Q2350,Q2351,Q2360,Q2367,Q2368,Q2369,Q2370,Q2377,Q2381,Q2382,Q2383,Q2384,Q2387,Q2388,Q2396,Q2399,Q2400,Q2405)+Q2410</f>
        <v>0</v>
      </c>
      <c r="R2414" s="277">
        <f t="shared" si="690"/>
        <v>0</v>
      </c>
      <c r="S2414" s="277">
        <f t="shared" si="690"/>
        <v>71000</v>
      </c>
      <c r="T2414" s="277">
        <f t="shared" si="690"/>
        <v>-71000</v>
      </c>
      <c r="U2414" s="277">
        <f t="shared" si="690"/>
        <v>0</v>
      </c>
      <c r="V2414" s="277">
        <f t="shared" si="690"/>
        <v>0</v>
      </c>
      <c r="W2414" s="277">
        <f t="shared" si="690"/>
        <v>0</v>
      </c>
      <c r="X2414" s="314">
        <f>T2414-U2414-V2414-W2414</f>
        <v>-71000</v>
      </c>
    </row>
    <row r="2415" spans="2:24">
      <c r="B2415" s="664" t="s">
        <v>32</v>
      </c>
      <c r="C2415" s="186"/>
      <c r="I2415" s="220"/>
      <c r="J2415" s="222">
        <f>J2414</f>
        <v>1</v>
      </c>
      <c r="P2415"/>
    </row>
    <row r="2416" spans="2:24">
      <c r="B2416" s="395"/>
      <c r="C2416" s="395"/>
      <c r="D2416" s="396"/>
      <c r="E2416" s="395"/>
      <c r="F2416" s="395"/>
      <c r="G2416" s="395"/>
      <c r="H2416" s="395"/>
      <c r="I2416" s="397"/>
      <c r="J2416" s="222">
        <f>J2414</f>
        <v>1</v>
      </c>
      <c r="L2416" s="395"/>
      <c r="M2416" s="395"/>
      <c r="N2416" s="397"/>
      <c r="O2416" s="397"/>
      <c r="P2416" s="397"/>
      <c r="Q2416" s="395"/>
      <c r="R2416" s="395"/>
      <c r="S2416" s="397"/>
      <c r="T2416" s="397"/>
      <c r="U2416" s="395"/>
      <c r="V2416" s="397"/>
      <c r="W2416" s="397"/>
      <c r="X2416" s="397"/>
    </row>
    <row r="2417" spans="2:24" ht="18.75">
      <c r="B2417" s="405"/>
      <c r="C2417" s="405"/>
      <c r="D2417" s="405"/>
      <c r="E2417" s="405"/>
      <c r="F2417" s="405"/>
      <c r="G2417" s="405"/>
      <c r="H2417" s="405"/>
      <c r="I2417" s="488"/>
      <c r="J2417" s="443">
        <f>(IF(E2414&lt;&gt;0,$G$2,IF(I2414&lt;&gt;0,$G$2,"")))</f>
        <v>0</v>
      </c>
    </row>
    <row r="2418" spans="2:24" ht="18.75">
      <c r="B2418" s="405"/>
      <c r="C2418" s="405"/>
      <c r="D2418" s="478"/>
      <c r="E2418" s="405"/>
      <c r="F2418" s="405"/>
      <c r="G2418" s="405"/>
      <c r="H2418" s="405"/>
      <c r="I2418" s="488"/>
      <c r="J2418" s="443" t="str">
        <f>(IF(E2415&lt;&gt;0,$G$2,IF(I2415&lt;&gt;0,$G$2,"")))</f>
        <v/>
      </c>
    </row>
    <row r="2419" spans="2:24">
      <c r="E2419" s="279"/>
      <c r="F2419" s="279"/>
      <c r="G2419" s="279"/>
      <c r="H2419" s="279"/>
      <c r="I2419" s="283"/>
      <c r="J2419" s="222">
        <f>(IF($E2553&lt;&gt;0,$J$2,IF($I2553&lt;&gt;0,$J$2,"")))</f>
        <v>1</v>
      </c>
      <c r="L2419" s="279"/>
      <c r="M2419" s="279"/>
      <c r="N2419" s="283"/>
      <c r="O2419" s="283"/>
      <c r="P2419" s="283"/>
      <c r="Q2419" s="279"/>
      <c r="R2419" s="279"/>
      <c r="S2419" s="283"/>
      <c r="T2419" s="283"/>
      <c r="U2419" s="279"/>
      <c r="V2419" s="283"/>
      <c r="W2419" s="283"/>
    </row>
    <row r="2420" spans="2:24">
      <c r="C2420" s="228"/>
      <c r="D2420" s="229"/>
      <c r="E2420" s="279"/>
      <c r="F2420" s="279"/>
      <c r="G2420" s="279"/>
      <c r="H2420" s="279"/>
      <c r="I2420" s="283"/>
      <c r="J2420" s="222">
        <f>(IF($E2553&lt;&gt;0,$J$2,IF($I2553&lt;&gt;0,$J$2,"")))</f>
        <v>1</v>
      </c>
      <c r="L2420" s="279"/>
      <c r="M2420" s="279"/>
      <c r="N2420" s="283"/>
      <c r="O2420" s="283"/>
      <c r="P2420" s="283"/>
      <c r="Q2420" s="279"/>
      <c r="R2420" s="279"/>
      <c r="S2420" s="283"/>
      <c r="T2420" s="283"/>
      <c r="U2420" s="279"/>
      <c r="V2420" s="283"/>
      <c r="W2420" s="283"/>
    </row>
    <row r="2421" spans="2:24">
      <c r="B2421" s="910" t="str">
        <f>$B$7</f>
        <v>БЮДЖЕТ - НАЧАЛЕН ПЛАН
ПО ПЪЛНА ЕДИННА БЮДЖЕТНА КЛАСИФИКАЦИЯ</v>
      </c>
      <c r="C2421" s="911"/>
      <c r="D2421" s="911"/>
      <c r="E2421" s="279"/>
      <c r="F2421" s="279"/>
      <c r="G2421" s="279"/>
      <c r="H2421" s="279"/>
      <c r="I2421" s="283"/>
      <c r="J2421" s="222">
        <f>(IF($E2553&lt;&gt;0,$J$2,IF($I2553&lt;&gt;0,$J$2,"")))</f>
        <v>1</v>
      </c>
      <c r="L2421" s="279"/>
      <c r="M2421" s="279"/>
      <c r="N2421" s="283"/>
      <c r="O2421" s="283"/>
      <c r="P2421" s="283"/>
      <c r="Q2421" s="279"/>
      <c r="R2421" s="279"/>
      <c r="S2421" s="283"/>
      <c r="T2421" s="283"/>
      <c r="U2421" s="279"/>
      <c r="V2421" s="283"/>
      <c r="W2421" s="283"/>
    </row>
    <row r="2422" spans="2:24">
      <c r="C2422" s="228"/>
      <c r="D2422" s="229"/>
      <c r="E2422" s="280" t="s">
        <v>1711</v>
      </c>
      <c r="F2422" s="280" t="s">
        <v>1568</v>
      </c>
      <c r="G2422" s="279"/>
      <c r="H2422" s="279"/>
      <c r="I2422" s="283"/>
      <c r="J2422" s="222">
        <f>(IF($E2553&lt;&gt;0,$J$2,IF($I2553&lt;&gt;0,$J$2,"")))</f>
        <v>1</v>
      </c>
      <c r="L2422" s="279"/>
      <c r="M2422" s="279"/>
      <c r="N2422" s="283"/>
      <c r="O2422" s="283"/>
      <c r="P2422" s="283"/>
      <c r="Q2422" s="279"/>
      <c r="R2422" s="279"/>
      <c r="S2422" s="283"/>
      <c r="T2422" s="283"/>
      <c r="U2422" s="279"/>
      <c r="V2422" s="283"/>
      <c r="W2422" s="283"/>
    </row>
    <row r="2423" spans="2:24" ht="18.75">
      <c r="B2423" s="912" t="str">
        <f>$B$9</f>
        <v>Несебър</v>
      </c>
      <c r="C2423" s="913"/>
      <c r="D2423" s="914"/>
      <c r="E2423" s="690">
        <f>$E$9</f>
        <v>43101</v>
      </c>
      <c r="F2423" s="691">
        <f>$F$9</f>
        <v>43465</v>
      </c>
      <c r="G2423" s="279"/>
      <c r="H2423" s="279"/>
      <c r="I2423" s="283"/>
      <c r="J2423" s="222">
        <f>(IF($E2553&lt;&gt;0,$J$2,IF($I2553&lt;&gt;0,$J$2,"")))</f>
        <v>1</v>
      </c>
      <c r="L2423" s="279"/>
      <c r="M2423" s="279"/>
      <c r="N2423" s="283"/>
      <c r="O2423" s="283"/>
      <c r="P2423" s="283"/>
      <c r="Q2423" s="279"/>
      <c r="R2423" s="279"/>
      <c r="S2423" s="283"/>
      <c r="T2423" s="283"/>
      <c r="U2423" s="279"/>
      <c r="V2423" s="283"/>
      <c r="W2423" s="283"/>
    </row>
    <row r="2424" spans="2:24">
      <c r="B2424" s="231" t="str">
        <f>$B$10</f>
        <v>(наименование на разпоредителя с бюджет)</v>
      </c>
      <c r="E2424" s="279"/>
      <c r="F2424" s="281">
        <f>$F$10</f>
        <v>0</v>
      </c>
      <c r="G2424" s="279"/>
      <c r="H2424" s="279"/>
      <c r="I2424" s="283"/>
      <c r="J2424" s="222">
        <f>(IF($E2553&lt;&gt;0,$J$2,IF($I2553&lt;&gt;0,$J$2,"")))</f>
        <v>1</v>
      </c>
      <c r="L2424" s="279"/>
      <c r="M2424" s="279"/>
      <c r="N2424" s="283"/>
      <c r="O2424" s="283"/>
      <c r="P2424" s="283"/>
      <c r="Q2424" s="279"/>
      <c r="R2424" s="279"/>
      <c r="S2424" s="283"/>
      <c r="T2424" s="283"/>
      <c r="U2424" s="279"/>
      <c r="V2424" s="283"/>
      <c r="W2424" s="283"/>
    </row>
    <row r="2425" spans="2:24">
      <c r="B2425" s="231"/>
      <c r="E2425" s="282"/>
      <c r="F2425" s="279"/>
      <c r="G2425" s="279"/>
      <c r="H2425" s="279"/>
      <c r="I2425" s="283"/>
      <c r="J2425" s="222">
        <f>(IF($E2553&lt;&gt;0,$J$2,IF($I2553&lt;&gt;0,$J$2,"")))</f>
        <v>1</v>
      </c>
      <c r="L2425" s="279"/>
      <c r="M2425" s="279"/>
      <c r="N2425" s="283"/>
      <c r="O2425" s="283"/>
      <c r="P2425" s="283"/>
      <c r="Q2425" s="279"/>
      <c r="R2425" s="279"/>
      <c r="S2425" s="283"/>
      <c r="T2425" s="283"/>
      <c r="U2425" s="279"/>
      <c r="V2425" s="283"/>
      <c r="W2425" s="283"/>
    </row>
    <row r="2426" spans="2:24" ht="19.5">
      <c r="B2426" s="896" t="str">
        <f>$B$12</f>
        <v>Несебър</v>
      </c>
      <c r="C2426" s="897"/>
      <c r="D2426" s="898"/>
      <c r="E2426" s="230" t="s">
        <v>1712</v>
      </c>
      <c r="F2426" s="692" t="str">
        <f>$F$12</f>
        <v>5206</v>
      </c>
      <c r="G2426" s="279"/>
      <c r="H2426" s="279"/>
      <c r="I2426" s="283"/>
      <c r="J2426" s="222">
        <f>(IF($E2553&lt;&gt;0,$J$2,IF($I2553&lt;&gt;0,$J$2,"")))</f>
        <v>1</v>
      </c>
      <c r="L2426" s="279"/>
      <c r="M2426" s="279"/>
      <c r="N2426" s="283"/>
      <c r="O2426" s="283"/>
      <c r="P2426" s="283"/>
      <c r="Q2426" s="279"/>
      <c r="R2426" s="279"/>
      <c r="S2426" s="283"/>
      <c r="T2426" s="283"/>
      <c r="U2426" s="279"/>
      <c r="V2426" s="283"/>
      <c r="W2426" s="283"/>
    </row>
    <row r="2427" spans="2:24">
      <c r="B2427" s="693" t="str">
        <f>$B$13</f>
        <v>(наименование на първостепенния разпоредител с бюджет)</v>
      </c>
      <c r="E2427" s="282" t="s">
        <v>1713</v>
      </c>
      <c r="F2427" s="279"/>
      <c r="G2427" s="279"/>
      <c r="H2427" s="279"/>
      <c r="I2427" s="283"/>
      <c r="J2427" s="222">
        <f>(IF($E2553&lt;&gt;0,$J$2,IF($I2553&lt;&gt;0,$J$2,"")))</f>
        <v>1</v>
      </c>
      <c r="L2427" s="279"/>
      <c r="M2427" s="279"/>
      <c r="N2427" s="283"/>
      <c r="O2427" s="283"/>
      <c r="P2427" s="283"/>
      <c r="Q2427" s="279"/>
      <c r="R2427" s="279"/>
      <c r="S2427" s="283"/>
      <c r="T2427" s="283"/>
      <c r="U2427" s="279"/>
      <c r="V2427" s="283"/>
      <c r="W2427" s="283"/>
    </row>
    <row r="2428" spans="2:24" ht="18.75">
      <c r="B2428" s="231"/>
      <c r="D2428" s="444"/>
      <c r="E2428" s="278"/>
      <c r="F2428" s="278"/>
      <c r="G2428" s="278"/>
      <c r="H2428" s="278"/>
      <c r="I2428" s="386"/>
      <c r="J2428" s="222">
        <f>(IF($E2553&lt;&gt;0,$J$2,IF($I2553&lt;&gt;0,$J$2,"")))</f>
        <v>1</v>
      </c>
      <c r="L2428" s="279"/>
      <c r="M2428" s="279"/>
      <c r="N2428" s="283"/>
      <c r="O2428" s="283"/>
      <c r="P2428" s="283"/>
      <c r="Q2428" s="279"/>
      <c r="R2428" s="279"/>
      <c r="S2428" s="283"/>
      <c r="T2428" s="283"/>
      <c r="U2428" s="279"/>
      <c r="V2428" s="283"/>
      <c r="W2428" s="283"/>
    </row>
    <row r="2429" spans="2:24">
      <c r="C2429" s="228"/>
      <c r="D2429" s="229"/>
      <c r="E2429" s="279"/>
      <c r="F2429" s="282"/>
      <c r="G2429" s="282"/>
      <c r="H2429" s="282"/>
      <c r="I2429" s="285" t="s">
        <v>1714</v>
      </c>
      <c r="J2429" s="222">
        <f>(IF($E2553&lt;&gt;0,$J$2,IF($I2553&lt;&gt;0,$J$2,"")))</f>
        <v>1</v>
      </c>
      <c r="L2429" s="284" t="s">
        <v>94</v>
      </c>
      <c r="M2429" s="279"/>
      <c r="N2429" s="283"/>
      <c r="O2429" s="285" t="s">
        <v>1714</v>
      </c>
      <c r="P2429" s="283"/>
      <c r="Q2429" s="284" t="s">
        <v>95</v>
      </c>
      <c r="R2429" s="279"/>
      <c r="S2429" s="283"/>
      <c r="T2429" s="285" t="s">
        <v>1714</v>
      </c>
      <c r="U2429" s="279"/>
      <c r="V2429" s="283"/>
      <c r="W2429" s="285" t="s">
        <v>1714</v>
      </c>
    </row>
    <row r="2430" spans="2:24" ht="18.75">
      <c r="B2430" s="787"/>
      <c r="C2430" s="788"/>
      <c r="D2430" s="789" t="s">
        <v>1093</v>
      </c>
      <c r="E2430" s="790"/>
      <c r="F2430" s="968" t="s">
        <v>1504</v>
      </c>
      <c r="G2430" s="969"/>
      <c r="H2430" s="970"/>
      <c r="I2430" s="971"/>
      <c r="J2430" s="222">
        <f>(IF($E2553&lt;&gt;0,$J$2,IF($I2553&lt;&gt;0,$J$2,"")))</f>
        <v>1</v>
      </c>
      <c r="L2430" s="925" t="s">
        <v>1800</v>
      </c>
      <c r="M2430" s="925" t="s">
        <v>1801</v>
      </c>
      <c r="N2430" s="918" t="s">
        <v>1802</v>
      </c>
      <c r="O2430" s="918" t="s">
        <v>96</v>
      </c>
      <c r="P2430" s="223"/>
      <c r="Q2430" s="918" t="s">
        <v>1803</v>
      </c>
      <c r="R2430" s="918" t="s">
        <v>1804</v>
      </c>
      <c r="S2430" s="918" t="s">
        <v>1805</v>
      </c>
      <c r="T2430" s="918" t="s">
        <v>97</v>
      </c>
      <c r="U2430" s="412" t="s">
        <v>98</v>
      </c>
      <c r="V2430" s="413"/>
      <c r="W2430" s="414"/>
      <c r="X2430" s="292"/>
    </row>
    <row r="2431" spans="2:24" ht="31.5">
      <c r="B2431" s="791" t="s">
        <v>1626</v>
      </c>
      <c r="C2431" s="792" t="s">
        <v>1715</v>
      </c>
      <c r="D2431" s="793" t="s">
        <v>1094</v>
      </c>
      <c r="E2431" s="794"/>
      <c r="F2431" s="717" t="s">
        <v>1505</v>
      </c>
      <c r="G2431" s="717" t="s">
        <v>1506</v>
      </c>
      <c r="H2431" s="717" t="s">
        <v>1503</v>
      </c>
      <c r="I2431" s="717" t="s">
        <v>1087</v>
      </c>
      <c r="J2431" s="222">
        <f>(IF($E2553&lt;&gt;0,$J$2,IF($I2553&lt;&gt;0,$J$2,"")))</f>
        <v>1</v>
      </c>
      <c r="L2431" s="961"/>
      <c r="M2431" s="967"/>
      <c r="N2431" s="961"/>
      <c r="O2431" s="967"/>
      <c r="P2431" s="223"/>
      <c r="Q2431" s="958"/>
      <c r="R2431" s="958"/>
      <c r="S2431" s="958"/>
      <c r="T2431" s="958"/>
      <c r="U2431" s="415">
        <v>2018</v>
      </c>
      <c r="V2431" s="415">
        <v>2019</v>
      </c>
      <c r="W2431" s="415" t="s">
        <v>1806</v>
      </c>
      <c r="X2431" s="416" t="s">
        <v>99</v>
      </c>
    </row>
    <row r="2432" spans="2:24" ht="18.75">
      <c r="B2432" s="616"/>
      <c r="C2432" s="400"/>
      <c r="D2432" s="296" t="s">
        <v>1283</v>
      </c>
      <c r="E2432" s="814"/>
      <c r="F2432" s="297"/>
      <c r="G2432" s="297"/>
      <c r="H2432" s="297"/>
      <c r="I2432" s="487"/>
      <c r="J2432" s="222">
        <f>(IF($E2553&lt;&gt;0,$J$2,IF($I2553&lt;&gt;0,$J$2,"")))</f>
        <v>1</v>
      </c>
      <c r="L2432" s="298" t="s">
        <v>100</v>
      </c>
      <c r="M2432" s="298" t="s">
        <v>101</v>
      </c>
      <c r="N2432" s="299" t="s">
        <v>102</v>
      </c>
      <c r="O2432" s="299" t="s">
        <v>103</v>
      </c>
      <c r="P2432" s="223"/>
      <c r="Q2432" s="614" t="s">
        <v>104</v>
      </c>
      <c r="R2432" s="614" t="s">
        <v>105</v>
      </c>
      <c r="S2432" s="614" t="s">
        <v>106</v>
      </c>
      <c r="T2432" s="614" t="s">
        <v>107</v>
      </c>
      <c r="U2432" s="614" t="s">
        <v>1064</v>
      </c>
      <c r="V2432" s="614" t="s">
        <v>1065</v>
      </c>
      <c r="W2432" s="614" t="s">
        <v>1066</v>
      </c>
      <c r="X2432" s="417" t="s">
        <v>1067</v>
      </c>
    </row>
    <row r="2433" spans="2:24" ht="131.25">
      <c r="B2433" s="237"/>
      <c r="C2433" s="621" t="e">
        <f>VLOOKUP(D2433,OP_LIST2,2,FALSE)</f>
        <v>#N/A</v>
      </c>
      <c r="D2433" s="622" t="s">
        <v>976</v>
      </c>
      <c r="E2433" s="815"/>
      <c r="F2433" s="369"/>
      <c r="G2433" s="369"/>
      <c r="H2433" s="369"/>
      <c r="I2433" s="304"/>
      <c r="J2433" s="222">
        <f>(IF($E2553&lt;&gt;0,$J$2,IF($I2553&lt;&gt;0,$J$2,"")))</f>
        <v>1</v>
      </c>
      <c r="L2433" s="418" t="s">
        <v>1068</v>
      </c>
      <c r="M2433" s="418" t="s">
        <v>1068</v>
      </c>
      <c r="N2433" s="418" t="s">
        <v>1069</v>
      </c>
      <c r="O2433" s="418" t="s">
        <v>1070</v>
      </c>
      <c r="P2433" s="223"/>
      <c r="Q2433" s="418" t="s">
        <v>1068</v>
      </c>
      <c r="R2433" s="418" t="s">
        <v>1068</v>
      </c>
      <c r="S2433" s="418" t="s">
        <v>1095</v>
      </c>
      <c r="T2433" s="418" t="s">
        <v>1072</v>
      </c>
      <c r="U2433" s="418" t="s">
        <v>1068</v>
      </c>
      <c r="V2433" s="418" t="s">
        <v>1068</v>
      </c>
      <c r="W2433" s="418" t="s">
        <v>1068</v>
      </c>
      <c r="X2433" s="307" t="s">
        <v>1073</v>
      </c>
    </row>
    <row r="2434" spans="2:24" ht="18.75">
      <c r="B2434" s="620"/>
      <c r="C2434" s="623">
        <f>VLOOKUP(D2435,EBK_DEIN2,2,FALSE)</f>
        <v>4437</v>
      </c>
      <c r="D2434" s="615" t="s">
        <v>1483</v>
      </c>
      <c r="E2434" s="816"/>
      <c r="F2434" s="369"/>
      <c r="G2434" s="369"/>
      <c r="H2434" s="369"/>
      <c r="I2434" s="304"/>
      <c r="J2434" s="222">
        <f>(IF($E2553&lt;&gt;0,$J$2,IF($I2553&lt;&gt;0,$J$2,"")))</f>
        <v>1</v>
      </c>
      <c r="L2434" s="419"/>
      <c r="M2434" s="419"/>
      <c r="N2434" s="345"/>
      <c r="O2434" s="420"/>
      <c r="P2434" s="223"/>
      <c r="Q2434" s="419"/>
      <c r="R2434" s="419"/>
      <c r="S2434" s="345"/>
      <c r="T2434" s="420"/>
      <c r="U2434" s="419"/>
      <c r="V2434" s="345"/>
      <c r="W2434" s="420"/>
      <c r="X2434" s="421"/>
    </row>
    <row r="2435" spans="2:24" ht="18.75">
      <c r="B2435" s="422"/>
      <c r="C2435" s="239"/>
      <c r="D2435" s="527" t="s">
        <v>764</v>
      </c>
      <c r="E2435" s="816"/>
      <c r="F2435" s="369"/>
      <c r="G2435" s="369"/>
      <c r="H2435" s="369"/>
      <c r="I2435" s="304"/>
      <c r="J2435" s="222">
        <f>(IF($E2553&lt;&gt;0,$J$2,IF($I2553&lt;&gt;0,$J$2,"")))</f>
        <v>1</v>
      </c>
      <c r="L2435" s="419"/>
      <c r="M2435" s="419"/>
      <c r="N2435" s="345"/>
      <c r="O2435" s="423">
        <f>SUMIF(O2438:O2439,"&lt;0")+SUMIF(O2441:O2445,"&lt;0")+SUMIF(O2447:O2454,"&lt;0")+SUMIF(O2456:O2472,"&lt;0")+SUMIF(O2478:O2482,"&lt;0")+SUMIF(O2484:O2489,"&lt;0")+SUMIF(O2492:O2498,"&lt;0")+SUMIF(O2506:O2507,"&lt;0")+SUMIF(O2510:O2515,"&lt;0")+SUMIF(O2517:O2522,"&lt;0")+SUMIF(O2526,"&lt;0")+SUMIF(O2528:O2534,"&lt;0")+SUMIF(O2536:O2538,"&lt;0")+SUMIF(O2540:O2543,"&lt;0")+SUMIF(O2545:O2546,"&lt;0")+SUMIF(O2549,"&lt;0")</f>
        <v>-222340</v>
      </c>
      <c r="P2435" s="223"/>
      <c r="Q2435" s="419"/>
      <c r="R2435" s="419"/>
      <c r="S2435" s="345"/>
      <c r="T2435" s="423">
        <f>SUMIF(T2438:T2439,"&lt;0")+SUMIF(T2441:T2445,"&lt;0")+SUMIF(T2447:T2454,"&lt;0")+SUMIF(T2456:T2472,"&lt;0")+SUMIF(T2478:T2482,"&lt;0")+SUMIF(T2484:T2489,"&lt;0")+SUMIF(T2492:T2498,"&lt;0")+SUMIF(T2506:T2507,"&lt;0")+SUMIF(T2510:T2515,"&lt;0")+SUMIF(T2517:T2522,"&lt;0")+SUMIF(T2526,"&lt;0")+SUMIF(T2528:T2534,"&lt;0")+SUMIF(T2536:T2538,"&lt;0")+SUMIF(T2540:T2543,"&lt;0")+SUMIF(T2545:T2546,"&lt;0")+SUMIF(T2549,"&lt;0")</f>
        <v>-3340</v>
      </c>
      <c r="U2435" s="419"/>
      <c r="V2435" s="345"/>
      <c r="W2435" s="420"/>
      <c r="X2435" s="309"/>
    </row>
    <row r="2436" spans="2:24" ht="18.75">
      <c r="B2436" s="355"/>
      <c r="C2436" s="239"/>
      <c r="D2436" s="293" t="s">
        <v>1096</v>
      </c>
      <c r="E2436" s="816"/>
      <c r="F2436" s="369"/>
      <c r="G2436" s="369"/>
      <c r="H2436" s="369"/>
      <c r="I2436" s="304"/>
      <c r="J2436" s="222">
        <f>(IF($E2553&lt;&gt;0,$J$2,IF($I2553&lt;&gt;0,$J$2,"")))</f>
        <v>1</v>
      </c>
      <c r="L2436" s="419"/>
      <c r="M2436" s="419"/>
      <c r="N2436" s="345"/>
      <c r="O2436" s="420"/>
      <c r="P2436" s="223"/>
      <c r="Q2436" s="419"/>
      <c r="R2436" s="419"/>
      <c r="S2436" s="345"/>
      <c r="T2436" s="420"/>
      <c r="U2436" s="419"/>
      <c r="V2436" s="345"/>
      <c r="W2436" s="420"/>
      <c r="X2436" s="311"/>
    </row>
    <row r="2437" spans="2:24" ht="18.75">
      <c r="B2437" s="795">
        <v>100</v>
      </c>
      <c r="C2437" s="972" t="s">
        <v>1284</v>
      </c>
      <c r="D2437" s="973"/>
      <c r="E2437" s="796"/>
      <c r="F2437" s="797">
        <f>SUM(F2438:F2439)</f>
        <v>175000</v>
      </c>
      <c r="G2437" s="798">
        <f>SUM(G2438:G2439)</f>
        <v>0</v>
      </c>
      <c r="H2437" s="798">
        <f>SUM(H2438:H2439)</f>
        <v>0</v>
      </c>
      <c r="I2437" s="798">
        <f>SUM(I2438:I2439)</f>
        <v>175000</v>
      </c>
      <c r="J2437" s="244">
        <f t="shared" ref="J2437:J2468" si="691">(IF($E2437&lt;&gt;0,$J$2,IF($I2437&lt;&gt;0,$J$2,"")))</f>
        <v>1</v>
      </c>
      <c r="K2437" s="245"/>
      <c r="L2437" s="312">
        <f>SUM(L2438:L2439)</f>
        <v>0</v>
      </c>
      <c r="M2437" s="313">
        <f>SUM(M2438:M2439)</f>
        <v>0</v>
      </c>
      <c r="N2437" s="424">
        <f>SUM(N2438:N2439)</f>
        <v>175000</v>
      </c>
      <c r="O2437" s="425">
        <f>SUM(O2438:O2439)</f>
        <v>-175000</v>
      </c>
      <c r="P2437" s="245"/>
      <c r="Q2437" s="820"/>
      <c r="R2437" s="821"/>
      <c r="S2437" s="822"/>
      <c r="T2437" s="821"/>
      <c r="U2437" s="821"/>
      <c r="V2437" s="821"/>
      <c r="W2437" s="823"/>
      <c r="X2437" s="314">
        <f t="shared" ref="X2437:X2468" si="692">T2437-U2437-V2437-W2437</f>
        <v>0</v>
      </c>
    </row>
    <row r="2438" spans="2:24" ht="18.75">
      <c r="B2438" s="140"/>
      <c r="C2438" s="144">
        <v>101</v>
      </c>
      <c r="D2438" s="138" t="s">
        <v>1285</v>
      </c>
      <c r="E2438" s="817"/>
      <c r="F2438" s="452">
        <v>175000</v>
      </c>
      <c r="G2438" s="246"/>
      <c r="H2438" s="246"/>
      <c r="I2438" s="480">
        <f>F2438+G2438+H2438</f>
        <v>175000</v>
      </c>
      <c r="J2438" s="244">
        <f t="shared" si="691"/>
        <v>1</v>
      </c>
      <c r="K2438" s="245"/>
      <c r="L2438" s="426"/>
      <c r="M2438" s="253"/>
      <c r="N2438" s="316">
        <f>I2438</f>
        <v>175000</v>
      </c>
      <c r="O2438" s="427">
        <f>L2438+M2438-N2438</f>
        <v>-175000</v>
      </c>
      <c r="P2438" s="245"/>
      <c r="Q2438" s="775"/>
      <c r="R2438" s="779"/>
      <c r="S2438" s="779"/>
      <c r="T2438" s="779"/>
      <c r="U2438" s="779"/>
      <c r="V2438" s="779"/>
      <c r="W2438" s="824"/>
      <c r="X2438" s="314">
        <f t="shared" si="692"/>
        <v>0</v>
      </c>
    </row>
    <row r="2439" spans="2:24" ht="18.75">
      <c r="B2439" s="140"/>
      <c r="C2439" s="137">
        <v>102</v>
      </c>
      <c r="D2439" s="139" t="s">
        <v>1286</v>
      </c>
      <c r="E2439" s="817"/>
      <c r="F2439" s="452"/>
      <c r="G2439" s="246"/>
      <c r="H2439" s="246"/>
      <c r="I2439" s="480">
        <f>F2439+G2439+H2439</f>
        <v>0</v>
      </c>
      <c r="J2439" s="244" t="str">
        <f t="shared" si="691"/>
        <v/>
      </c>
      <c r="K2439" s="245"/>
      <c r="L2439" s="426"/>
      <c r="M2439" s="253"/>
      <c r="N2439" s="316">
        <f>I2439</f>
        <v>0</v>
      </c>
      <c r="O2439" s="427">
        <f>L2439+M2439-N2439</f>
        <v>0</v>
      </c>
      <c r="P2439" s="245"/>
      <c r="Q2439" s="775"/>
      <c r="R2439" s="779"/>
      <c r="S2439" s="779"/>
      <c r="T2439" s="779"/>
      <c r="U2439" s="779"/>
      <c r="V2439" s="779"/>
      <c r="W2439" s="824"/>
      <c r="X2439" s="314">
        <f t="shared" si="692"/>
        <v>0</v>
      </c>
    </row>
    <row r="2440" spans="2:24" ht="18.75">
      <c r="B2440" s="799">
        <v>200</v>
      </c>
      <c r="C2440" s="959" t="s">
        <v>1287</v>
      </c>
      <c r="D2440" s="959"/>
      <c r="E2440" s="800"/>
      <c r="F2440" s="801">
        <f>SUM(F2441:F2445)</f>
        <v>5400</v>
      </c>
      <c r="G2440" s="802">
        <f>SUM(G2441:G2445)</f>
        <v>0</v>
      </c>
      <c r="H2440" s="802">
        <f>SUM(H2441:H2445)</f>
        <v>0</v>
      </c>
      <c r="I2440" s="802">
        <f>SUM(I2441:I2445)</f>
        <v>5400</v>
      </c>
      <c r="J2440" s="244">
        <f t="shared" si="691"/>
        <v>1</v>
      </c>
      <c r="K2440" s="245"/>
      <c r="L2440" s="317">
        <f>SUM(L2441:L2445)</f>
        <v>0</v>
      </c>
      <c r="M2440" s="318">
        <f>SUM(M2441:M2445)</f>
        <v>0</v>
      </c>
      <c r="N2440" s="428">
        <f>SUM(N2441:N2445)</f>
        <v>5400</v>
      </c>
      <c r="O2440" s="429">
        <f>SUM(O2441:O2445)</f>
        <v>-5400</v>
      </c>
      <c r="P2440" s="245"/>
      <c r="Q2440" s="777"/>
      <c r="R2440" s="778"/>
      <c r="S2440" s="778"/>
      <c r="T2440" s="778"/>
      <c r="U2440" s="778"/>
      <c r="V2440" s="778"/>
      <c r="W2440" s="825"/>
      <c r="X2440" s="314">
        <f t="shared" si="692"/>
        <v>0</v>
      </c>
    </row>
    <row r="2441" spans="2:24" ht="18.75">
      <c r="B2441" s="143"/>
      <c r="C2441" s="144">
        <v>201</v>
      </c>
      <c r="D2441" s="138" t="s">
        <v>1288</v>
      </c>
      <c r="E2441" s="817"/>
      <c r="F2441" s="452"/>
      <c r="G2441" s="246"/>
      <c r="H2441" s="246"/>
      <c r="I2441" s="480">
        <f>F2441+G2441+H2441</f>
        <v>0</v>
      </c>
      <c r="J2441" s="244" t="str">
        <f t="shared" si="691"/>
        <v/>
      </c>
      <c r="K2441" s="245"/>
      <c r="L2441" s="426"/>
      <c r="M2441" s="253"/>
      <c r="N2441" s="316">
        <f>I2441</f>
        <v>0</v>
      </c>
      <c r="O2441" s="427">
        <f>L2441+M2441-N2441</f>
        <v>0</v>
      </c>
      <c r="P2441" s="245"/>
      <c r="Q2441" s="775"/>
      <c r="R2441" s="779"/>
      <c r="S2441" s="779"/>
      <c r="T2441" s="779"/>
      <c r="U2441" s="779"/>
      <c r="V2441" s="779"/>
      <c r="W2441" s="824"/>
      <c r="X2441" s="314">
        <f t="shared" si="692"/>
        <v>0</v>
      </c>
    </row>
    <row r="2442" spans="2:24" ht="18.75">
      <c r="B2442" s="136"/>
      <c r="C2442" s="137">
        <v>202</v>
      </c>
      <c r="D2442" s="145" t="s">
        <v>1289</v>
      </c>
      <c r="E2442" s="817"/>
      <c r="F2442" s="452"/>
      <c r="G2442" s="246"/>
      <c r="H2442" s="246"/>
      <c r="I2442" s="480">
        <f>F2442+G2442+H2442</f>
        <v>0</v>
      </c>
      <c r="J2442" s="244" t="str">
        <f t="shared" si="691"/>
        <v/>
      </c>
      <c r="K2442" s="245"/>
      <c r="L2442" s="426"/>
      <c r="M2442" s="253"/>
      <c r="N2442" s="316">
        <f>I2442</f>
        <v>0</v>
      </c>
      <c r="O2442" s="427">
        <f>L2442+M2442-N2442</f>
        <v>0</v>
      </c>
      <c r="P2442" s="245"/>
      <c r="Q2442" s="775"/>
      <c r="R2442" s="779"/>
      <c r="S2442" s="779"/>
      <c r="T2442" s="779"/>
      <c r="U2442" s="779"/>
      <c r="V2442" s="779"/>
      <c r="W2442" s="824"/>
      <c r="X2442" s="314">
        <f t="shared" si="692"/>
        <v>0</v>
      </c>
    </row>
    <row r="2443" spans="2:24" ht="31.5">
      <c r="B2443" s="152"/>
      <c r="C2443" s="137">
        <v>205</v>
      </c>
      <c r="D2443" s="145" t="s">
        <v>933</v>
      </c>
      <c r="E2443" s="817"/>
      <c r="F2443" s="452">
        <v>5400</v>
      </c>
      <c r="G2443" s="246"/>
      <c r="H2443" s="246"/>
      <c r="I2443" s="480">
        <f>F2443+G2443+H2443</f>
        <v>5400</v>
      </c>
      <c r="J2443" s="244">
        <f t="shared" si="691"/>
        <v>1</v>
      </c>
      <c r="K2443" s="245"/>
      <c r="L2443" s="426"/>
      <c r="M2443" s="253"/>
      <c r="N2443" s="316">
        <f>I2443</f>
        <v>5400</v>
      </c>
      <c r="O2443" s="427">
        <f>L2443+M2443-N2443</f>
        <v>-5400</v>
      </c>
      <c r="P2443" s="245"/>
      <c r="Q2443" s="775"/>
      <c r="R2443" s="779"/>
      <c r="S2443" s="779"/>
      <c r="T2443" s="779"/>
      <c r="U2443" s="779"/>
      <c r="V2443" s="779"/>
      <c r="W2443" s="824"/>
      <c r="X2443" s="314">
        <f t="shared" si="692"/>
        <v>0</v>
      </c>
    </row>
    <row r="2444" spans="2:24" ht="18.75">
      <c r="B2444" s="152"/>
      <c r="C2444" s="137">
        <v>208</v>
      </c>
      <c r="D2444" s="159" t="s">
        <v>934</v>
      </c>
      <c r="E2444" s="817"/>
      <c r="F2444" s="452"/>
      <c r="G2444" s="246"/>
      <c r="H2444" s="246"/>
      <c r="I2444" s="480">
        <f>F2444+G2444+H2444</f>
        <v>0</v>
      </c>
      <c r="J2444" s="244" t="str">
        <f t="shared" si="691"/>
        <v/>
      </c>
      <c r="K2444" s="245"/>
      <c r="L2444" s="426"/>
      <c r="M2444" s="253"/>
      <c r="N2444" s="316">
        <f>I2444</f>
        <v>0</v>
      </c>
      <c r="O2444" s="427">
        <f>L2444+M2444-N2444</f>
        <v>0</v>
      </c>
      <c r="P2444" s="245"/>
      <c r="Q2444" s="775"/>
      <c r="R2444" s="779"/>
      <c r="S2444" s="779"/>
      <c r="T2444" s="779"/>
      <c r="U2444" s="779"/>
      <c r="V2444" s="779"/>
      <c r="W2444" s="824"/>
      <c r="X2444" s="314">
        <f t="shared" si="692"/>
        <v>0</v>
      </c>
    </row>
    <row r="2445" spans="2:24" ht="18.75">
      <c r="B2445" s="143"/>
      <c r="C2445" s="142">
        <v>209</v>
      </c>
      <c r="D2445" s="148" t="s">
        <v>935</v>
      </c>
      <c r="E2445" s="817"/>
      <c r="F2445" s="452"/>
      <c r="G2445" s="246"/>
      <c r="H2445" s="246"/>
      <c r="I2445" s="480">
        <f>F2445+G2445+H2445</f>
        <v>0</v>
      </c>
      <c r="J2445" s="244" t="str">
        <f t="shared" si="691"/>
        <v/>
      </c>
      <c r="K2445" s="245"/>
      <c r="L2445" s="426"/>
      <c r="M2445" s="253"/>
      <c r="N2445" s="316">
        <f>I2445</f>
        <v>0</v>
      </c>
      <c r="O2445" s="427">
        <f>L2445+M2445-N2445</f>
        <v>0</v>
      </c>
      <c r="P2445" s="245"/>
      <c r="Q2445" s="775"/>
      <c r="R2445" s="779"/>
      <c r="S2445" s="779"/>
      <c r="T2445" s="779"/>
      <c r="U2445" s="779"/>
      <c r="V2445" s="779"/>
      <c r="W2445" s="824"/>
      <c r="X2445" s="314">
        <f t="shared" si="692"/>
        <v>0</v>
      </c>
    </row>
    <row r="2446" spans="2:24" ht="18.75">
      <c r="B2446" s="799">
        <v>500</v>
      </c>
      <c r="C2446" s="960" t="s">
        <v>210</v>
      </c>
      <c r="D2446" s="960"/>
      <c r="E2446" s="800"/>
      <c r="F2446" s="801">
        <f>SUM(F2447:F2453)</f>
        <v>33600</v>
      </c>
      <c r="G2446" s="802">
        <f>SUM(G2447:G2453)</f>
        <v>0</v>
      </c>
      <c r="H2446" s="802">
        <f>SUM(H2447:H2453)</f>
        <v>0</v>
      </c>
      <c r="I2446" s="802">
        <f>SUM(I2447:I2453)</f>
        <v>33600</v>
      </c>
      <c r="J2446" s="244">
        <f t="shared" si="691"/>
        <v>1</v>
      </c>
      <c r="K2446" s="245"/>
      <c r="L2446" s="317">
        <f>SUM(L2447:L2453)</f>
        <v>0</v>
      </c>
      <c r="M2446" s="318">
        <f>SUM(M2447:M2453)</f>
        <v>0</v>
      </c>
      <c r="N2446" s="428">
        <f>SUM(N2447:N2453)</f>
        <v>33600</v>
      </c>
      <c r="O2446" s="429">
        <f>SUM(O2447:O2453)</f>
        <v>-33600</v>
      </c>
      <c r="P2446" s="245"/>
      <c r="Q2446" s="777"/>
      <c r="R2446" s="778"/>
      <c r="S2446" s="779"/>
      <c r="T2446" s="778"/>
      <c r="U2446" s="778"/>
      <c r="V2446" s="778"/>
      <c r="W2446" s="825"/>
      <c r="X2446" s="314">
        <f t="shared" si="692"/>
        <v>0</v>
      </c>
    </row>
    <row r="2447" spans="2:24" ht="18.75">
      <c r="B2447" s="143"/>
      <c r="C2447" s="160">
        <v>551</v>
      </c>
      <c r="D2447" s="459" t="s">
        <v>211</v>
      </c>
      <c r="E2447" s="817"/>
      <c r="F2447" s="452">
        <v>22000</v>
      </c>
      <c r="G2447" s="246"/>
      <c r="H2447" s="246"/>
      <c r="I2447" s="480">
        <f t="shared" ref="I2447:I2454" si="693">F2447+G2447+H2447</f>
        <v>22000</v>
      </c>
      <c r="J2447" s="244">
        <f t="shared" si="691"/>
        <v>1</v>
      </c>
      <c r="K2447" s="245"/>
      <c r="L2447" s="426"/>
      <c r="M2447" s="253"/>
      <c r="N2447" s="316">
        <f t="shared" ref="N2447:N2454" si="694">I2447</f>
        <v>22000</v>
      </c>
      <c r="O2447" s="427">
        <f t="shared" ref="O2447:O2454" si="695">L2447+M2447-N2447</f>
        <v>-22000</v>
      </c>
      <c r="P2447" s="245"/>
      <c r="Q2447" s="775"/>
      <c r="R2447" s="779"/>
      <c r="S2447" s="779"/>
      <c r="T2447" s="779"/>
      <c r="U2447" s="779"/>
      <c r="V2447" s="779"/>
      <c r="W2447" s="824"/>
      <c r="X2447" s="314">
        <f t="shared" si="692"/>
        <v>0</v>
      </c>
    </row>
    <row r="2448" spans="2:24" ht="18.75">
      <c r="B2448" s="143"/>
      <c r="C2448" s="161">
        <v>552</v>
      </c>
      <c r="D2448" s="460" t="s">
        <v>212</v>
      </c>
      <c r="E2448" s="817"/>
      <c r="F2448" s="452"/>
      <c r="G2448" s="246"/>
      <c r="H2448" s="246"/>
      <c r="I2448" s="480">
        <f t="shared" si="693"/>
        <v>0</v>
      </c>
      <c r="J2448" s="244" t="str">
        <f t="shared" si="691"/>
        <v/>
      </c>
      <c r="K2448" s="245"/>
      <c r="L2448" s="426"/>
      <c r="M2448" s="253"/>
      <c r="N2448" s="316">
        <f t="shared" si="694"/>
        <v>0</v>
      </c>
      <c r="O2448" s="427">
        <f t="shared" si="695"/>
        <v>0</v>
      </c>
      <c r="P2448" s="245"/>
      <c r="Q2448" s="775"/>
      <c r="R2448" s="779"/>
      <c r="S2448" s="779"/>
      <c r="T2448" s="779"/>
      <c r="U2448" s="779"/>
      <c r="V2448" s="779"/>
      <c r="W2448" s="824"/>
      <c r="X2448" s="314">
        <f t="shared" si="692"/>
        <v>0</v>
      </c>
    </row>
    <row r="2449" spans="2:24" ht="18.75">
      <c r="B2449" s="143"/>
      <c r="C2449" s="161">
        <v>558</v>
      </c>
      <c r="D2449" s="460" t="s">
        <v>1731</v>
      </c>
      <c r="E2449" s="817"/>
      <c r="F2449" s="452"/>
      <c r="G2449" s="246"/>
      <c r="H2449" s="246"/>
      <c r="I2449" s="480">
        <f t="shared" si="693"/>
        <v>0</v>
      </c>
      <c r="J2449" s="244" t="str">
        <f t="shared" si="691"/>
        <v/>
      </c>
      <c r="K2449" s="245"/>
      <c r="L2449" s="426"/>
      <c r="M2449" s="253"/>
      <c r="N2449" s="316">
        <f t="shared" si="694"/>
        <v>0</v>
      </c>
      <c r="O2449" s="427">
        <f t="shared" si="695"/>
        <v>0</v>
      </c>
      <c r="P2449" s="245"/>
      <c r="Q2449" s="775"/>
      <c r="R2449" s="779"/>
      <c r="S2449" s="779"/>
      <c r="T2449" s="779"/>
      <c r="U2449" s="779"/>
      <c r="V2449" s="779"/>
      <c r="W2449" s="824"/>
      <c r="X2449" s="314">
        <f t="shared" si="692"/>
        <v>0</v>
      </c>
    </row>
    <row r="2450" spans="2:24" ht="18.75">
      <c r="B2450" s="143"/>
      <c r="C2450" s="161">
        <v>560</v>
      </c>
      <c r="D2450" s="461" t="s">
        <v>213</v>
      </c>
      <c r="E2450" s="817"/>
      <c r="F2450" s="452">
        <v>9000</v>
      </c>
      <c r="G2450" s="246"/>
      <c r="H2450" s="246"/>
      <c r="I2450" s="480">
        <f t="shared" si="693"/>
        <v>9000</v>
      </c>
      <c r="J2450" s="244">
        <f t="shared" si="691"/>
        <v>1</v>
      </c>
      <c r="K2450" s="245"/>
      <c r="L2450" s="426"/>
      <c r="M2450" s="253"/>
      <c r="N2450" s="316">
        <f t="shared" si="694"/>
        <v>9000</v>
      </c>
      <c r="O2450" s="427">
        <f t="shared" si="695"/>
        <v>-9000</v>
      </c>
      <c r="P2450" s="245"/>
      <c r="Q2450" s="775"/>
      <c r="R2450" s="779"/>
      <c r="S2450" s="779"/>
      <c r="T2450" s="779"/>
      <c r="U2450" s="779"/>
      <c r="V2450" s="779"/>
      <c r="W2450" s="824"/>
      <c r="X2450" s="314">
        <f t="shared" si="692"/>
        <v>0</v>
      </c>
    </row>
    <row r="2451" spans="2:24" ht="18.75">
      <c r="B2451" s="143"/>
      <c r="C2451" s="161">
        <v>580</v>
      </c>
      <c r="D2451" s="460" t="s">
        <v>214</v>
      </c>
      <c r="E2451" s="817"/>
      <c r="F2451" s="452">
        <v>2600</v>
      </c>
      <c r="G2451" s="246"/>
      <c r="H2451" s="246"/>
      <c r="I2451" s="480">
        <f t="shared" si="693"/>
        <v>2600</v>
      </c>
      <c r="J2451" s="244">
        <f t="shared" si="691"/>
        <v>1</v>
      </c>
      <c r="K2451" s="245"/>
      <c r="L2451" s="426"/>
      <c r="M2451" s="253"/>
      <c r="N2451" s="316">
        <f t="shared" si="694"/>
        <v>2600</v>
      </c>
      <c r="O2451" s="427">
        <f t="shared" si="695"/>
        <v>-2600</v>
      </c>
      <c r="P2451" s="245"/>
      <c r="Q2451" s="775"/>
      <c r="R2451" s="779"/>
      <c r="S2451" s="779"/>
      <c r="T2451" s="779"/>
      <c r="U2451" s="779"/>
      <c r="V2451" s="779"/>
      <c r="W2451" s="824"/>
      <c r="X2451" s="314">
        <f t="shared" si="692"/>
        <v>0</v>
      </c>
    </row>
    <row r="2452" spans="2:24" ht="18.75">
      <c r="B2452" s="143"/>
      <c r="C2452" s="161">
        <v>588</v>
      </c>
      <c r="D2452" s="460" t="s">
        <v>1736</v>
      </c>
      <c r="E2452" s="817"/>
      <c r="F2452" s="452"/>
      <c r="G2452" s="246"/>
      <c r="H2452" s="246"/>
      <c r="I2452" s="480">
        <f t="shared" si="693"/>
        <v>0</v>
      </c>
      <c r="J2452" s="244" t="str">
        <f t="shared" si="691"/>
        <v/>
      </c>
      <c r="K2452" s="245"/>
      <c r="L2452" s="426"/>
      <c r="M2452" s="253"/>
      <c r="N2452" s="316">
        <f t="shared" si="694"/>
        <v>0</v>
      </c>
      <c r="O2452" s="427">
        <f t="shared" si="695"/>
        <v>0</v>
      </c>
      <c r="P2452" s="245"/>
      <c r="Q2452" s="775"/>
      <c r="R2452" s="779"/>
      <c r="S2452" s="779"/>
      <c r="T2452" s="779"/>
      <c r="U2452" s="779"/>
      <c r="V2452" s="779"/>
      <c r="W2452" s="824"/>
      <c r="X2452" s="314">
        <f t="shared" si="692"/>
        <v>0</v>
      </c>
    </row>
    <row r="2453" spans="2:24" ht="31.5">
      <c r="B2453" s="143"/>
      <c r="C2453" s="162">
        <v>590</v>
      </c>
      <c r="D2453" s="462" t="s">
        <v>215</v>
      </c>
      <c r="E2453" s="817"/>
      <c r="F2453" s="452"/>
      <c r="G2453" s="246"/>
      <c r="H2453" s="246"/>
      <c r="I2453" s="480">
        <f t="shared" si="693"/>
        <v>0</v>
      </c>
      <c r="J2453" s="244" t="str">
        <f t="shared" si="691"/>
        <v/>
      </c>
      <c r="K2453" s="245"/>
      <c r="L2453" s="426"/>
      <c r="M2453" s="253"/>
      <c r="N2453" s="316">
        <f t="shared" si="694"/>
        <v>0</v>
      </c>
      <c r="O2453" s="427">
        <f t="shared" si="695"/>
        <v>0</v>
      </c>
      <c r="P2453" s="245"/>
      <c r="Q2453" s="775"/>
      <c r="R2453" s="779"/>
      <c r="S2453" s="779"/>
      <c r="T2453" s="779"/>
      <c r="U2453" s="779"/>
      <c r="V2453" s="779"/>
      <c r="W2453" s="824"/>
      <c r="X2453" s="314">
        <f t="shared" si="692"/>
        <v>0</v>
      </c>
    </row>
    <row r="2454" spans="2:24" ht="18.75">
      <c r="B2454" s="799">
        <v>800</v>
      </c>
      <c r="C2454" s="960" t="s">
        <v>1097</v>
      </c>
      <c r="D2454" s="960"/>
      <c r="E2454" s="800"/>
      <c r="F2454" s="803"/>
      <c r="G2454" s="804"/>
      <c r="H2454" s="804"/>
      <c r="I2454" s="805">
        <f t="shared" si="693"/>
        <v>0</v>
      </c>
      <c r="J2454" s="244" t="str">
        <f t="shared" si="691"/>
        <v/>
      </c>
      <c r="K2454" s="245"/>
      <c r="L2454" s="431"/>
      <c r="M2454" s="255"/>
      <c r="N2454" s="316">
        <f t="shared" si="694"/>
        <v>0</v>
      </c>
      <c r="O2454" s="427">
        <f t="shared" si="695"/>
        <v>0</v>
      </c>
      <c r="P2454" s="245"/>
      <c r="Q2454" s="777"/>
      <c r="R2454" s="778"/>
      <c r="S2454" s="779"/>
      <c r="T2454" s="779"/>
      <c r="U2454" s="778"/>
      <c r="V2454" s="779"/>
      <c r="W2454" s="824"/>
      <c r="X2454" s="314">
        <f t="shared" si="692"/>
        <v>0</v>
      </c>
    </row>
    <row r="2455" spans="2:24" ht="18.75">
      <c r="B2455" s="799">
        <v>1000</v>
      </c>
      <c r="C2455" s="956" t="s">
        <v>217</v>
      </c>
      <c r="D2455" s="956"/>
      <c r="E2455" s="800"/>
      <c r="F2455" s="801">
        <f>SUM(F2456:F2472)</f>
        <v>8340</v>
      </c>
      <c r="G2455" s="802">
        <f>SUM(G2456:G2472)</f>
        <v>0</v>
      </c>
      <c r="H2455" s="802">
        <f>SUM(H2456:H2472)</f>
        <v>0</v>
      </c>
      <c r="I2455" s="802">
        <f>SUM(I2456:I2472)</f>
        <v>8340</v>
      </c>
      <c r="J2455" s="244">
        <f t="shared" si="691"/>
        <v>1</v>
      </c>
      <c r="K2455" s="245"/>
      <c r="L2455" s="317">
        <f>SUM(L2456:L2472)</f>
        <v>0</v>
      </c>
      <c r="M2455" s="318">
        <f>SUM(M2456:M2472)</f>
        <v>0</v>
      </c>
      <c r="N2455" s="428">
        <f>SUM(N2456:N2472)</f>
        <v>8340</v>
      </c>
      <c r="O2455" s="429">
        <f>SUM(O2456:O2472)</f>
        <v>-8340</v>
      </c>
      <c r="P2455" s="245"/>
      <c r="Q2455" s="317">
        <f t="shared" ref="Q2455:W2455" si="696">SUM(Q2456:Q2472)</f>
        <v>0</v>
      </c>
      <c r="R2455" s="318">
        <f t="shared" si="696"/>
        <v>0</v>
      </c>
      <c r="S2455" s="318">
        <f t="shared" si="696"/>
        <v>3340</v>
      </c>
      <c r="T2455" s="318">
        <f t="shared" si="696"/>
        <v>-3340</v>
      </c>
      <c r="U2455" s="318">
        <f t="shared" si="696"/>
        <v>0</v>
      </c>
      <c r="V2455" s="318">
        <f t="shared" si="696"/>
        <v>0</v>
      </c>
      <c r="W2455" s="429">
        <f t="shared" si="696"/>
        <v>0</v>
      </c>
      <c r="X2455" s="314">
        <f t="shared" si="692"/>
        <v>-3340</v>
      </c>
    </row>
    <row r="2456" spans="2:24" ht="18.75">
      <c r="B2456" s="136"/>
      <c r="C2456" s="144">
        <v>1011</v>
      </c>
      <c r="D2456" s="163" t="s">
        <v>218</v>
      </c>
      <c r="E2456" s="817"/>
      <c r="F2456" s="452"/>
      <c r="G2456" s="246"/>
      <c r="H2456" s="246"/>
      <c r="I2456" s="480">
        <f t="shared" ref="I2456:I2472" si="697">F2456+G2456+H2456</f>
        <v>0</v>
      </c>
      <c r="J2456" s="244" t="str">
        <f t="shared" si="691"/>
        <v/>
      </c>
      <c r="K2456" s="245"/>
      <c r="L2456" s="426"/>
      <c r="M2456" s="253"/>
      <c r="N2456" s="316">
        <f t="shared" ref="N2456:N2472" si="698">I2456</f>
        <v>0</v>
      </c>
      <c r="O2456" s="427">
        <f t="shared" ref="O2456:O2472" si="699">L2456+M2456-N2456</f>
        <v>0</v>
      </c>
      <c r="P2456" s="245"/>
      <c r="Q2456" s="426"/>
      <c r="R2456" s="253"/>
      <c r="S2456" s="432">
        <f t="shared" ref="S2456:S2463" si="700">+IF(+(L2456+M2456)&gt;=I2456,+M2456,+(+I2456-L2456))</f>
        <v>0</v>
      </c>
      <c r="T2456" s="316">
        <f t="shared" ref="T2456:T2463" si="701">Q2456+R2456-S2456</f>
        <v>0</v>
      </c>
      <c r="U2456" s="253"/>
      <c r="V2456" s="253"/>
      <c r="W2456" s="254"/>
      <c r="X2456" s="314">
        <f t="shared" si="692"/>
        <v>0</v>
      </c>
    </row>
    <row r="2457" spans="2:24" ht="18.75">
      <c r="B2457" s="136"/>
      <c r="C2457" s="137">
        <v>1012</v>
      </c>
      <c r="D2457" s="145" t="s">
        <v>219</v>
      </c>
      <c r="E2457" s="817"/>
      <c r="F2457" s="452"/>
      <c r="G2457" s="246"/>
      <c r="H2457" s="246"/>
      <c r="I2457" s="480">
        <f t="shared" si="697"/>
        <v>0</v>
      </c>
      <c r="J2457" s="244" t="str">
        <f t="shared" si="691"/>
        <v/>
      </c>
      <c r="K2457" s="245"/>
      <c r="L2457" s="426"/>
      <c r="M2457" s="253"/>
      <c r="N2457" s="316">
        <f t="shared" si="698"/>
        <v>0</v>
      </c>
      <c r="O2457" s="427">
        <f t="shared" si="699"/>
        <v>0</v>
      </c>
      <c r="P2457" s="245"/>
      <c r="Q2457" s="426"/>
      <c r="R2457" s="253"/>
      <c r="S2457" s="432">
        <f t="shared" si="700"/>
        <v>0</v>
      </c>
      <c r="T2457" s="316">
        <f t="shared" si="701"/>
        <v>0</v>
      </c>
      <c r="U2457" s="253"/>
      <c r="V2457" s="253"/>
      <c r="W2457" s="254"/>
      <c r="X2457" s="314">
        <f t="shared" si="692"/>
        <v>0</v>
      </c>
    </row>
    <row r="2458" spans="2:24" ht="18.75">
      <c r="B2458" s="136"/>
      <c r="C2458" s="137">
        <v>1013</v>
      </c>
      <c r="D2458" s="145" t="s">
        <v>220</v>
      </c>
      <c r="E2458" s="817"/>
      <c r="F2458" s="452"/>
      <c r="G2458" s="246"/>
      <c r="H2458" s="246"/>
      <c r="I2458" s="480">
        <f t="shared" si="697"/>
        <v>0</v>
      </c>
      <c r="J2458" s="244" t="str">
        <f t="shared" si="691"/>
        <v/>
      </c>
      <c r="K2458" s="245"/>
      <c r="L2458" s="426"/>
      <c r="M2458" s="253"/>
      <c r="N2458" s="316">
        <f t="shared" si="698"/>
        <v>0</v>
      </c>
      <c r="O2458" s="427">
        <f t="shared" si="699"/>
        <v>0</v>
      </c>
      <c r="P2458" s="245"/>
      <c r="Q2458" s="426"/>
      <c r="R2458" s="253"/>
      <c r="S2458" s="432">
        <f t="shared" si="700"/>
        <v>0</v>
      </c>
      <c r="T2458" s="316">
        <f t="shared" si="701"/>
        <v>0</v>
      </c>
      <c r="U2458" s="253"/>
      <c r="V2458" s="253"/>
      <c r="W2458" s="254"/>
      <c r="X2458" s="314">
        <f t="shared" si="692"/>
        <v>0</v>
      </c>
    </row>
    <row r="2459" spans="2:24" ht="18.75">
      <c r="B2459" s="136"/>
      <c r="C2459" s="137">
        <v>1014</v>
      </c>
      <c r="D2459" s="145" t="s">
        <v>221</v>
      </c>
      <c r="E2459" s="817"/>
      <c r="F2459" s="452"/>
      <c r="G2459" s="246"/>
      <c r="H2459" s="246"/>
      <c r="I2459" s="480">
        <f t="shared" si="697"/>
        <v>0</v>
      </c>
      <c r="J2459" s="244" t="str">
        <f t="shared" si="691"/>
        <v/>
      </c>
      <c r="K2459" s="245"/>
      <c r="L2459" s="426"/>
      <c r="M2459" s="253"/>
      <c r="N2459" s="316">
        <f t="shared" si="698"/>
        <v>0</v>
      </c>
      <c r="O2459" s="427">
        <f t="shared" si="699"/>
        <v>0</v>
      </c>
      <c r="P2459" s="245"/>
      <c r="Q2459" s="426"/>
      <c r="R2459" s="253"/>
      <c r="S2459" s="432">
        <f t="shared" si="700"/>
        <v>0</v>
      </c>
      <c r="T2459" s="316">
        <f t="shared" si="701"/>
        <v>0</v>
      </c>
      <c r="U2459" s="253"/>
      <c r="V2459" s="253"/>
      <c r="W2459" s="254"/>
      <c r="X2459" s="314">
        <f t="shared" si="692"/>
        <v>0</v>
      </c>
    </row>
    <row r="2460" spans="2:24" ht="18.75">
      <c r="B2460" s="136"/>
      <c r="C2460" s="137">
        <v>1015</v>
      </c>
      <c r="D2460" s="145" t="s">
        <v>222</v>
      </c>
      <c r="E2460" s="817"/>
      <c r="F2460" s="452"/>
      <c r="G2460" s="246"/>
      <c r="H2460" s="246"/>
      <c r="I2460" s="480">
        <f t="shared" si="697"/>
        <v>0</v>
      </c>
      <c r="J2460" s="244" t="str">
        <f t="shared" si="691"/>
        <v/>
      </c>
      <c r="K2460" s="245"/>
      <c r="L2460" s="426"/>
      <c r="M2460" s="253"/>
      <c r="N2460" s="316">
        <f t="shared" si="698"/>
        <v>0</v>
      </c>
      <c r="O2460" s="427">
        <f t="shared" si="699"/>
        <v>0</v>
      </c>
      <c r="P2460" s="245"/>
      <c r="Q2460" s="426"/>
      <c r="R2460" s="253"/>
      <c r="S2460" s="432">
        <f t="shared" si="700"/>
        <v>0</v>
      </c>
      <c r="T2460" s="316">
        <f t="shared" si="701"/>
        <v>0</v>
      </c>
      <c r="U2460" s="253"/>
      <c r="V2460" s="253"/>
      <c r="W2460" s="254"/>
      <c r="X2460" s="314">
        <f t="shared" si="692"/>
        <v>0</v>
      </c>
    </row>
    <row r="2461" spans="2:24" ht="18.75">
      <c r="B2461" s="136"/>
      <c r="C2461" s="137">
        <v>1016</v>
      </c>
      <c r="D2461" s="145" t="s">
        <v>223</v>
      </c>
      <c r="E2461" s="817"/>
      <c r="F2461" s="452"/>
      <c r="G2461" s="246"/>
      <c r="H2461" s="246"/>
      <c r="I2461" s="480">
        <f t="shared" si="697"/>
        <v>0</v>
      </c>
      <c r="J2461" s="244" t="str">
        <f t="shared" si="691"/>
        <v/>
      </c>
      <c r="K2461" s="245"/>
      <c r="L2461" s="426"/>
      <c r="M2461" s="253"/>
      <c r="N2461" s="316">
        <f t="shared" si="698"/>
        <v>0</v>
      </c>
      <c r="O2461" s="427">
        <f t="shared" si="699"/>
        <v>0</v>
      </c>
      <c r="P2461" s="245"/>
      <c r="Q2461" s="426"/>
      <c r="R2461" s="253"/>
      <c r="S2461" s="432">
        <f t="shared" si="700"/>
        <v>0</v>
      </c>
      <c r="T2461" s="316">
        <f t="shared" si="701"/>
        <v>0</v>
      </c>
      <c r="U2461" s="253"/>
      <c r="V2461" s="253"/>
      <c r="W2461" s="254"/>
      <c r="X2461" s="314">
        <f t="shared" si="692"/>
        <v>0</v>
      </c>
    </row>
    <row r="2462" spans="2:24" ht="18.75">
      <c r="B2462" s="140"/>
      <c r="C2462" s="164">
        <v>1020</v>
      </c>
      <c r="D2462" s="165" t="s">
        <v>224</v>
      </c>
      <c r="E2462" s="817"/>
      <c r="F2462" s="452">
        <v>3340</v>
      </c>
      <c r="G2462" s="246"/>
      <c r="H2462" s="246"/>
      <c r="I2462" s="480">
        <f t="shared" si="697"/>
        <v>3340</v>
      </c>
      <c r="J2462" s="244">
        <f t="shared" si="691"/>
        <v>1</v>
      </c>
      <c r="K2462" s="245"/>
      <c r="L2462" s="426"/>
      <c r="M2462" s="253"/>
      <c r="N2462" s="316">
        <f t="shared" si="698"/>
        <v>3340</v>
      </c>
      <c r="O2462" s="427">
        <f t="shared" si="699"/>
        <v>-3340</v>
      </c>
      <c r="P2462" s="245"/>
      <c r="Q2462" s="426"/>
      <c r="R2462" s="253"/>
      <c r="S2462" s="432">
        <f t="shared" si="700"/>
        <v>3340</v>
      </c>
      <c r="T2462" s="316">
        <f t="shared" si="701"/>
        <v>-3340</v>
      </c>
      <c r="U2462" s="253"/>
      <c r="V2462" s="253"/>
      <c r="W2462" s="254"/>
      <c r="X2462" s="314">
        <f t="shared" si="692"/>
        <v>-3340</v>
      </c>
    </row>
    <row r="2463" spans="2:24" ht="18.75">
      <c r="B2463" s="136"/>
      <c r="C2463" s="137">
        <v>1030</v>
      </c>
      <c r="D2463" s="145" t="s">
        <v>225</v>
      </c>
      <c r="E2463" s="817"/>
      <c r="F2463" s="452"/>
      <c r="G2463" s="246"/>
      <c r="H2463" s="246"/>
      <c r="I2463" s="480">
        <f t="shared" si="697"/>
        <v>0</v>
      </c>
      <c r="J2463" s="244" t="str">
        <f t="shared" si="691"/>
        <v/>
      </c>
      <c r="K2463" s="245"/>
      <c r="L2463" s="426"/>
      <c r="M2463" s="253"/>
      <c r="N2463" s="316">
        <f t="shared" si="698"/>
        <v>0</v>
      </c>
      <c r="O2463" s="427">
        <f t="shared" si="699"/>
        <v>0</v>
      </c>
      <c r="P2463" s="245"/>
      <c r="Q2463" s="426"/>
      <c r="R2463" s="253"/>
      <c r="S2463" s="432">
        <f t="shared" si="700"/>
        <v>0</v>
      </c>
      <c r="T2463" s="316">
        <f t="shared" si="701"/>
        <v>0</v>
      </c>
      <c r="U2463" s="253"/>
      <c r="V2463" s="253"/>
      <c r="W2463" s="254"/>
      <c r="X2463" s="314">
        <f t="shared" si="692"/>
        <v>0</v>
      </c>
    </row>
    <row r="2464" spans="2:24" ht="18.75">
      <c r="B2464" s="136"/>
      <c r="C2464" s="164">
        <v>1051</v>
      </c>
      <c r="D2464" s="167" t="s">
        <v>226</v>
      </c>
      <c r="E2464" s="817"/>
      <c r="F2464" s="452">
        <v>5000</v>
      </c>
      <c r="G2464" s="246"/>
      <c r="H2464" s="246"/>
      <c r="I2464" s="480">
        <f t="shared" si="697"/>
        <v>5000</v>
      </c>
      <c r="J2464" s="244">
        <f t="shared" si="691"/>
        <v>1</v>
      </c>
      <c r="K2464" s="245"/>
      <c r="L2464" s="426"/>
      <c r="M2464" s="253"/>
      <c r="N2464" s="316">
        <f t="shared" si="698"/>
        <v>5000</v>
      </c>
      <c r="O2464" s="427">
        <f t="shared" si="699"/>
        <v>-5000</v>
      </c>
      <c r="P2464" s="245"/>
      <c r="Q2464" s="775"/>
      <c r="R2464" s="779"/>
      <c r="S2464" s="779"/>
      <c r="T2464" s="779"/>
      <c r="U2464" s="779"/>
      <c r="V2464" s="779"/>
      <c r="W2464" s="824"/>
      <c r="X2464" s="314">
        <f t="shared" si="692"/>
        <v>0</v>
      </c>
    </row>
    <row r="2465" spans="2:24" ht="18.75">
      <c r="B2465" s="136"/>
      <c r="C2465" s="137">
        <v>1052</v>
      </c>
      <c r="D2465" s="145" t="s">
        <v>227</v>
      </c>
      <c r="E2465" s="817"/>
      <c r="F2465" s="452"/>
      <c r="G2465" s="246"/>
      <c r="H2465" s="246"/>
      <c r="I2465" s="480">
        <f t="shared" si="697"/>
        <v>0</v>
      </c>
      <c r="J2465" s="244" t="str">
        <f t="shared" si="691"/>
        <v/>
      </c>
      <c r="K2465" s="245"/>
      <c r="L2465" s="426"/>
      <c r="M2465" s="253"/>
      <c r="N2465" s="316">
        <f t="shared" si="698"/>
        <v>0</v>
      </c>
      <c r="O2465" s="427">
        <f t="shared" si="699"/>
        <v>0</v>
      </c>
      <c r="P2465" s="245"/>
      <c r="Q2465" s="775"/>
      <c r="R2465" s="779"/>
      <c r="S2465" s="779"/>
      <c r="T2465" s="779"/>
      <c r="U2465" s="779"/>
      <c r="V2465" s="779"/>
      <c r="W2465" s="824"/>
      <c r="X2465" s="314">
        <f t="shared" si="692"/>
        <v>0</v>
      </c>
    </row>
    <row r="2466" spans="2:24" ht="18.75">
      <c r="B2466" s="136"/>
      <c r="C2466" s="168">
        <v>1053</v>
      </c>
      <c r="D2466" s="169" t="s">
        <v>1737</v>
      </c>
      <c r="E2466" s="817"/>
      <c r="F2466" s="452"/>
      <c r="G2466" s="246"/>
      <c r="H2466" s="246"/>
      <c r="I2466" s="480">
        <f t="shared" si="697"/>
        <v>0</v>
      </c>
      <c r="J2466" s="244" t="str">
        <f t="shared" si="691"/>
        <v/>
      </c>
      <c r="K2466" s="245"/>
      <c r="L2466" s="426"/>
      <c r="M2466" s="253"/>
      <c r="N2466" s="316">
        <f t="shared" si="698"/>
        <v>0</v>
      </c>
      <c r="O2466" s="427">
        <f t="shared" si="699"/>
        <v>0</v>
      </c>
      <c r="P2466" s="245"/>
      <c r="Q2466" s="775"/>
      <c r="R2466" s="779"/>
      <c r="S2466" s="779"/>
      <c r="T2466" s="779"/>
      <c r="U2466" s="779"/>
      <c r="V2466" s="779"/>
      <c r="W2466" s="824"/>
      <c r="X2466" s="314">
        <f t="shared" si="692"/>
        <v>0</v>
      </c>
    </row>
    <row r="2467" spans="2:24" ht="18.75">
      <c r="B2467" s="136"/>
      <c r="C2467" s="137">
        <v>1062</v>
      </c>
      <c r="D2467" s="139" t="s">
        <v>228</v>
      </c>
      <c r="E2467" s="817"/>
      <c r="F2467" s="452"/>
      <c r="G2467" s="246"/>
      <c r="H2467" s="246"/>
      <c r="I2467" s="480">
        <f t="shared" si="697"/>
        <v>0</v>
      </c>
      <c r="J2467" s="244" t="str">
        <f t="shared" si="691"/>
        <v/>
      </c>
      <c r="K2467" s="245"/>
      <c r="L2467" s="426"/>
      <c r="M2467" s="253"/>
      <c r="N2467" s="316">
        <f t="shared" si="698"/>
        <v>0</v>
      </c>
      <c r="O2467" s="427">
        <f t="shared" si="699"/>
        <v>0</v>
      </c>
      <c r="P2467" s="245"/>
      <c r="Q2467" s="426"/>
      <c r="R2467" s="253"/>
      <c r="S2467" s="432">
        <f>+IF(+(L2467+M2467)&gt;=I2467,+M2467,+(+I2467-L2467))</f>
        <v>0</v>
      </c>
      <c r="T2467" s="316">
        <f>Q2467+R2467-S2467</f>
        <v>0</v>
      </c>
      <c r="U2467" s="253"/>
      <c r="V2467" s="253"/>
      <c r="W2467" s="254"/>
      <c r="X2467" s="314">
        <f t="shared" si="692"/>
        <v>0</v>
      </c>
    </row>
    <row r="2468" spans="2:24" ht="18.75">
      <c r="B2468" s="136"/>
      <c r="C2468" s="137">
        <v>1063</v>
      </c>
      <c r="D2468" s="139" t="s">
        <v>229</v>
      </c>
      <c r="E2468" s="817"/>
      <c r="F2468" s="452"/>
      <c r="G2468" s="246"/>
      <c r="H2468" s="246"/>
      <c r="I2468" s="480">
        <f t="shared" si="697"/>
        <v>0</v>
      </c>
      <c r="J2468" s="244" t="str">
        <f t="shared" si="691"/>
        <v/>
      </c>
      <c r="K2468" s="245"/>
      <c r="L2468" s="426"/>
      <c r="M2468" s="253"/>
      <c r="N2468" s="316">
        <f t="shared" si="698"/>
        <v>0</v>
      </c>
      <c r="O2468" s="427">
        <f t="shared" si="699"/>
        <v>0</v>
      </c>
      <c r="P2468" s="245"/>
      <c r="Q2468" s="775"/>
      <c r="R2468" s="779"/>
      <c r="S2468" s="779"/>
      <c r="T2468" s="779"/>
      <c r="U2468" s="779"/>
      <c r="V2468" s="779"/>
      <c r="W2468" s="824"/>
      <c r="X2468" s="314">
        <f t="shared" si="692"/>
        <v>0</v>
      </c>
    </row>
    <row r="2469" spans="2:24" ht="18.75">
      <c r="B2469" s="136"/>
      <c r="C2469" s="168">
        <v>1069</v>
      </c>
      <c r="D2469" s="170" t="s">
        <v>230</v>
      </c>
      <c r="E2469" s="817"/>
      <c r="F2469" s="452"/>
      <c r="G2469" s="246"/>
      <c r="H2469" s="246"/>
      <c r="I2469" s="480">
        <f t="shared" si="697"/>
        <v>0</v>
      </c>
      <c r="J2469" s="244" t="str">
        <f t="shared" ref="J2469:J2500" si="702">(IF($E2469&lt;&gt;0,$J$2,IF($I2469&lt;&gt;0,$J$2,"")))</f>
        <v/>
      </c>
      <c r="K2469" s="245"/>
      <c r="L2469" s="426"/>
      <c r="M2469" s="253"/>
      <c r="N2469" s="316">
        <f t="shared" si="698"/>
        <v>0</v>
      </c>
      <c r="O2469" s="427">
        <f t="shared" si="699"/>
        <v>0</v>
      </c>
      <c r="P2469" s="245"/>
      <c r="Q2469" s="426"/>
      <c r="R2469" s="253"/>
      <c r="S2469" s="432">
        <f>+IF(+(L2469+M2469)&gt;=I2469,+M2469,+(+I2469-L2469))</f>
        <v>0</v>
      </c>
      <c r="T2469" s="316">
        <f>Q2469+R2469-S2469</f>
        <v>0</v>
      </c>
      <c r="U2469" s="253"/>
      <c r="V2469" s="253"/>
      <c r="W2469" s="254"/>
      <c r="X2469" s="314">
        <f t="shared" ref="X2469:X2500" si="703">T2469-U2469-V2469-W2469</f>
        <v>0</v>
      </c>
    </row>
    <row r="2470" spans="2:24" ht="31.5">
      <c r="B2470" s="140"/>
      <c r="C2470" s="137">
        <v>1091</v>
      </c>
      <c r="D2470" s="145" t="s">
        <v>231</v>
      </c>
      <c r="E2470" s="817"/>
      <c r="F2470" s="452"/>
      <c r="G2470" s="246"/>
      <c r="H2470" s="246"/>
      <c r="I2470" s="480">
        <f t="shared" si="697"/>
        <v>0</v>
      </c>
      <c r="J2470" s="244" t="str">
        <f t="shared" si="702"/>
        <v/>
      </c>
      <c r="K2470" s="245"/>
      <c r="L2470" s="426"/>
      <c r="M2470" s="253"/>
      <c r="N2470" s="316">
        <f t="shared" si="698"/>
        <v>0</v>
      </c>
      <c r="O2470" s="427">
        <f t="shared" si="699"/>
        <v>0</v>
      </c>
      <c r="P2470" s="245"/>
      <c r="Q2470" s="426"/>
      <c r="R2470" s="253"/>
      <c r="S2470" s="432">
        <f>+IF(+(L2470+M2470)&gt;=I2470,+M2470,+(+I2470-L2470))</f>
        <v>0</v>
      </c>
      <c r="T2470" s="316">
        <f>Q2470+R2470-S2470</f>
        <v>0</v>
      </c>
      <c r="U2470" s="253"/>
      <c r="V2470" s="253"/>
      <c r="W2470" s="254"/>
      <c r="X2470" s="314">
        <f t="shared" si="703"/>
        <v>0</v>
      </c>
    </row>
    <row r="2471" spans="2:24" ht="18.75">
      <c r="B2471" s="136"/>
      <c r="C2471" s="137">
        <v>1092</v>
      </c>
      <c r="D2471" s="145" t="s">
        <v>364</v>
      </c>
      <c r="E2471" s="817"/>
      <c r="F2471" s="452"/>
      <c r="G2471" s="246"/>
      <c r="H2471" s="246"/>
      <c r="I2471" s="480">
        <f t="shared" si="697"/>
        <v>0</v>
      </c>
      <c r="J2471" s="244" t="str">
        <f t="shared" si="702"/>
        <v/>
      </c>
      <c r="K2471" s="245"/>
      <c r="L2471" s="426"/>
      <c r="M2471" s="253"/>
      <c r="N2471" s="316">
        <f t="shared" si="698"/>
        <v>0</v>
      </c>
      <c r="O2471" s="427">
        <f t="shared" si="699"/>
        <v>0</v>
      </c>
      <c r="P2471" s="245"/>
      <c r="Q2471" s="775"/>
      <c r="R2471" s="779"/>
      <c r="S2471" s="779"/>
      <c r="T2471" s="779"/>
      <c r="U2471" s="779"/>
      <c r="V2471" s="779"/>
      <c r="W2471" s="824"/>
      <c r="X2471" s="314">
        <f t="shared" si="703"/>
        <v>0</v>
      </c>
    </row>
    <row r="2472" spans="2:24" ht="18.75">
      <c r="B2472" s="136"/>
      <c r="C2472" s="142">
        <v>1098</v>
      </c>
      <c r="D2472" s="146" t="s">
        <v>232</v>
      </c>
      <c r="E2472" s="817"/>
      <c r="F2472" s="452"/>
      <c r="G2472" s="246"/>
      <c r="H2472" s="246"/>
      <c r="I2472" s="480">
        <f t="shared" si="697"/>
        <v>0</v>
      </c>
      <c r="J2472" s="244" t="str">
        <f t="shared" si="702"/>
        <v/>
      </c>
      <c r="K2472" s="245"/>
      <c r="L2472" s="426"/>
      <c r="M2472" s="253"/>
      <c r="N2472" s="316">
        <f t="shared" si="698"/>
        <v>0</v>
      </c>
      <c r="O2472" s="427">
        <f t="shared" si="699"/>
        <v>0</v>
      </c>
      <c r="P2472" s="245"/>
      <c r="Q2472" s="426"/>
      <c r="R2472" s="253"/>
      <c r="S2472" s="432">
        <f>+IF(+(L2472+M2472)&gt;=I2472,+M2472,+(+I2472-L2472))</f>
        <v>0</v>
      </c>
      <c r="T2472" s="316">
        <f>Q2472+R2472-S2472</f>
        <v>0</v>
      </c>
      <c r="U2472" s="253"/>
      <c r="V2472" s="253"/>
      <c r="W2472" s="254"/>
      <c r="X2472" s="314">
        <f t="shared" si="703"/>
        <v>0</v>
      </c>
    </row>
    <row r="2473" spans="2:24" ht="18.75">
      <c r="B2473" s="799">
        <v>1900</v>
      </c>
      <c r="C2473" s="955" t="s">
        <v>296</v>
      </c>
      <c r="D2473" s="955"/>
      <c r="E2473" s="800"/>
      <c r="F2473" s="801">
        <f>SUM(F2474:F2476)</f>
        <v>0</v>
      </c>
      <c r="G2473" s="802">
        <f>SUM(G2474:G2476)</f>
        <v>0</v>
      </c>
      <c r="H2473" s="802">
        <f>SUM(H2474:H2476)</f>
        <v>0</v>
      </c>
      <c r="I2473" s="802">
        <f>SUM(I2474:I2476)</f>
        <v>0</v>
      </c>
      <c r="J2473" s="244" t="str">
        <f t="shared" si="702"/>
        <v/>
      </c>
      <c r="K2473" s="245"/>
      <c r="L2473" s="317">
        <f>SUM(L2474:L2476)</f>
        <v>0</v>
      </c>
      <c r="M2473" s="318">
        <f>SUM(M2474:M2476)</f>
        <v>0</v>
      </c>
      <c r="N2473" s="428">
        <f>SUM(N2474:N2476)</f>
        <v>0</v>
      </c>
      <c r="O2473" s="429">
        <f>SUM(O2474:O2476)</f>
        <v>0</v>
      </c>
      <c r="P2473" s="245"/>
      <c r="Q2473" s="777"/>
      <c r="R2473" s="778"/>
      <c r="S2473" s="778"/>
      <c r="T2473" s="778"/>
      <c r="U2473" s="778"/>
      <c r="V2473" s="778"/>
      <c r="W2473" s="825"/>
      <c r="X2473" s="314">
        <f t="shared" si="703"/>
        <v>0</v>
      </c>
    </row>
    <row r="2474" spans="2:24" ht="18.75">
      <c r="B2474" s="136"/>
      <c r="C2474" s="144">
        <v>1901</v>
      </c>
      <c r="D2474" s="138" t="s">
        <v>297</v>
      </c>
      <c r="E2474" s="817"/>
      <c r="F2474" s="452"/>
      <c r="G2474" s="246"/>
      <c r="H2474" s="246"/>
      <c r="I2474" s="480">
        <f>F2474+G2474+H2474</f>
        <v>0</v>
      </c>
      <c r="J2474" s="244" t="str">
        <f t="shared" si="702"/>
        <v/>
      </c>
      <c r="K2474" s="245"/>
      <c r="L2474" s="426"/>
      <c r="M2474" s="253"/>
      <c r="N2474" s="316">
        <f>I2474</f>
        <v>0</v>
      </c>
      <c r="O2474" s="427">
        <f>L2474+M2474-N2474</f>
        <v>0</v>
      </c>
      <c r="P2474" s="245"/>
      <c r="Q2474" s="775"/>
      <c r="R2474" s="779"/>
      <c r="S2474" s="779"/>
      <c r="T2474" s="779"/>
      <c r="U2474" s="779"/>
      <c r="V2474" s="779"/>
      <c r="W2474" s="824"/>
      <c r="X2474" s="314">
        <f t="shared" si="703"/>
        <v>0</v>
      </c>
    </row>
    <row r="2475" spans="2:24" ht="18.75">
      <c r="B2475" s="136"/>
      <c r="C2475" s="137">
        <v>1981</v>
      </c>
      <c r="D2475" s="139" t="s">
        <v>298</v>
      </c>
      <c r="E2475" s="817"/>
      <c r="F2475" s="452"/>
      <c r="G2475" s="246"/>
      <c r="H2475" s="246"/>
      <c r="I2475" s="480">
        <f>F2475+G2475+H2475</f>
        <v>0</v>
      </c>
      <c r="J2475" s="244" t="str">
        <f t="shared" si="702"/>
        <v/>
      </c>
      <c r="K2475" s="245"/>
      <c r="L2475" s="426"/>
      <c r="M2475" s="253"/>
      <c r="N2475" s="316">
        <f>I2475</f>
        <v>0</v>
      </c>
      <c r="O2475" s="427">
        <f>L2475+M2475-N2475</f>
        <v>0</v>
      </c>
      <c r="P2475" s="245"/>
      <c r="Q2475" s="775"/>
      <c r="R2475" s="779"/>
      <c r="S2475" s="779"/>
      <c r="T2475" s="779"/>
      <c r="U2475" s="779"/>
      <c r="V2475" s="779"/>
      <c r="W2475" s="824"/>
      <c r="X2475" s="314">
        <f t="shared" si="703"/>
        <v>0</v>
      </c>
    </row>
    <row r="2476" spans="2:24" ht="18.75">
      <c r="B2476" s="136"/>
      <c r="C2476" s="142">
        <v>1991</v>
      </c>
      <c r="D2476" s="141" t="s">
        <v>299</v>
      </c>
      <c r="E2476" s="817"/>
      <c r="F2476" s="452"/>
      <c r="G2476" s="246"/>
      <c r="H2476" s="246"/>
      <c r="I2476" s="480">
        <f>F2476+G2476+H2476</f>
        <v>0</v>
      </c>
      <c r="J2476" s="244" t="str">
        <f t="shared" si="702"/>
        <v/>
      </c>
      <c r="K2476" s="245"/>
      <c r="L2476" s="426"/>
      <c r="M2476" s="253"/>
      <c r="N2476" s="316">
        <f>I2476</f>
        <v>0</v>
      </c>
      <c r="O2476" s="427">
        <f>L2476+M2476-N2476</f>
        <v>0</v>
      </c>
      <c r="P2476" s="245"/>
      <c r="Q2476" s="775"/>
      <c r="R2476" s="779"/>
      <c r="S2476" s="779"/>
      <c r="T2476" s="779"/>
      <c r="U2476" s="779"/>
      <c r="V2476" s="779"/>
      <c r="W2476" s="824"/>
      <c r="X2476" s="314">
        <f t="shared" si="703"/>
        <v>0</v>
      </c>
    </row>
    <row r="2477" spans="2:24" ht="18.75">
      <c r="B2477" s="799">
        <v>2100</v>
      </c>
      <c r="C2477" s="955" t="s">
        <v>1106</v>
      </c>
      <c r="D2477" s="955"/>
      <c r="E2477" s="800"/>
      <c r="F2477" s="801">
        <f>SUM(F2478:F2482)</f>
        <v>0</v>
      </c>
      <c r="G2477" s="802">
        <f>SUM(G2478:G2482)</f>
        <v>0</v>
      </c>
      <c r="H2477" s="802">
        <f>SUM(H2478:H2482)</f>
        <v>0</v>
      </c>
      <c r="I2477" s="802">
        <f>SUM(I2478:I2482)</f>
        <v>0</v>
      </c>
      <c r="J2477" s="244" t="str">
        <f t="shared" si="702"/>
        <v/>
      </c>
      <c r="K2477" s="245"/>
      <c r="L2477" s="317">
        <f>SUM(L2478:L2482)</f>
        <v>0</v>
      </c>
      <c r="M2477" s="318">
        <f>SUM(M2478:M2482)</f>
        <v>0</v>
      </c>
      <c r="N2477" s="428">
        <f>SUM(N2478:N2482)</f>
        <v>0</v>
      </c>
      <c r="O2477" s="429">
        <f>SUM(O2478:O2482)</f>
        <v>0</v>
      </c>
      <c r="P2477" s="245"/>
      <c r="Q2477" s="777"/>
      <c r="R2477" s="778"/>
      <c r="S2477" s="778"/>
      <c r="T2477" s="778"/>
      <c r="U2477" s="778"/>
      <c r="V2477" s="778"/>
      <c r="W2477" s="825"/>
      <c r="X2477" s="314">
        <f t="shared" si="703"/>
        <v>0</v>
      </c>
    </row>
    <row r="2478" spans="2:24" ht="18.75">
      <c r="B2478" s="136"/>
      <c r="C2478" s="144">
        <v>2110</v>
      </c>
      <c r="D2478" s="147" t="s">
        <v>233</v>
      </c>
      <c r="E2478" s="817"/>
      <c r="F2478" s="452"/>
      <c r="G2478" s="246"/>
      <c r="H2478" s="246"/>
      <c r="I2478" s="480">
        <f>F2478+G2478+H2478</f>
        <v>0</v>
      </c>
      <c r="J2478" s="244" t="str">
        <f t="shared" si="702"/>
        <v/>
      </c>
      <c r="K2478" s="245"/>
      <c r="L2478" s="426"/>
      <c r="M2478" s="253"/>
      <c r="N2478" s="316">
        <f>I2478</f>
        <v>0</v>
      </c>
      <c r="O2478" s="427">
        <f>L2478+M2478-N2478</f>
        <v>0</v>
      </c>
      <c r="P2478" s="245"/>
      <c r="Q2478" s="775"/>
      <c r="R2478" s="779"/>
      <c r="S2478" s="779"/>
      <c r="T2478" s="779"/>
      <c r="U2478" s="779"/>
      <c r="V2478" s="779"/>
      <c r="W2478" s="824"/>
      <c r="X2478" s="314">
        <f t="shared" si="703"/>
        <v>0</v>
      </c>
    </row>
    <row r="2479" spans="2:24" ht="18.75">
      <c r="B2479" s="171"/>
      <c r="C2479" s="137">
        <v>2120</v>
      </c>
      <c r="D2479" s="159" t="s">
        <v>234</v>
      </c>
      <c r="E2479" s="817"/>
      <c r="F2479" s="452"/>
      <c r="G2479" s="246"/>
      <c r="H2479" s="246"/>
      <c r="I2479" s="480">
        <f>F2479+G2479+H2479</f>
        <v>0</v>
      </c>
      <c r="J2479" s="244" t="str">
        <f t="shared" si="702"/>
        <v/>
      </c>
      <c r="K2479" s="245"/>
      <c r="L2479" s="426"/>
      <c r="M2479" s="253"/>
      <c r="N2479" s="316">
        <f>I2479</f>
        <v>0</v>
      </c>
      <c r="O2479" s="427">
        <f>L2479+M2479-N2479</f>
        <v>0</v>
      </c>
      <c r="P2479" s="245"/>
      <c r="Q2479" s="775"/>
      <c r="R2479" s="779"/>
      <c r="S2479" s="779"/>
      <c r="T2479" s="779"/>
      <c r="U2479" s="779"/>
      <c r="V2479" s="779"/>
      <c r="W2479" s="824"/>
      <c r="X2479" s="314">
        <f t="shared" si="703"/>
        <v>0</v>
      </c>
    </row>
    <row r="2480" spans="2:24" ht="18.75">
      <c r="B2480" s="171"/>
      <c r="C2480" s="137">
        <v>2125</v>
      </c>
      <c r="D2480" s="156" t="s">
        <v>1098</v>
      </c>
      <c r="E2480" s="817"/>
      <c r="F2480" s="452"/>
      <c r="G2480" s="246"/>
      <c r="H2480" s="246"/>
      <c r="I2480" s="480">
        <f>F2480+G2480+H2480</f>
        <v>0</v>
      </c>
      <c r="J2480" s="244" t="str">
        <f t="shared" si="702"/>
        <v/>
      </c>
      <c r="K2480" s="245"/>
      <c r="L2480" s="426"/>
      <c r="M2480" s="253"/>
      <c r="N2480" s="316">
        <f>I2480</f>
        <v>0</v>
      </c>
      <c r="O2480" s="427">
        <f>L2480+M2480-N2480</f>
        <v>0</v>
      </c>
      <c r="P2480" s="245"/>
      <c r="Q2480" s="775"/>
      <c r="R2480" s="779"/>
      <c r="S2480" s="779"/>
      <c r="T2480" s="779"/>
      <c r="U2480" s="779"/>
      <c r="V2480" s="779"/>
      <c r="W2480" s="824"/>
      <c r="X2480" s="314">
        <f t="shared" si="703"/>
        <v>0</v>
      </c>
    </row>
    <row r="2481" spans="2:24" ht="18.75">
      <c r="B2481" s="143"/>
      <c r="C2481" s="137">
        <v>2140</v>
      </c>
      <c r="D2481" s="159" t="s">
        <v>236</v>
      </c>
      <c r="E2481" s="817"/>
      <c r="F2481" s="452"/>
      <c r="G2481" s="246"/>
      <c r="H2481" s="246"/>
      <c r="I2481" s="480">
        <f>F2481+G2481+H2481</f>
        <v>0</v>
      </c>
      <c r="J2481" s="244" t="str">
        <f t="shared" si="702"/>
        <v/>
      </c>
      <c r="K2481" s="245"/>
      <c r="L2481" s="426"/>
      <c r="M2481" s="253"/>
      <c r="N2481" s="316">
        <f>I2481</f>
        <v>0</v>
      </c>
      <c r="O2481" s="427">
        <f>L2481+M2481-N2481</f>
        <v>0</v>
      </c>
      <c r="P2481" s="245"/>
      <c r="Q2481" s="775"/>
      <c r="R2481" s="779"/>
      <c r="S2481" s="779"/>
      <c r="T2481" s="779"/>
      <c r="U2481" s="779"/>
      <c r="V2481" s="779"/>
      <c r="W2481" s="824"/>
      <c r="X2481" s="314">
        <f t="shared" si="703"/>
        <v>0</v>
      </c>
    </row>
    <row r="2482" spans="2:24" ht="18.75">
      <c r="B2482" s="136"/>
      <c r="C2482" s="142">
        <v>2190</v>
      </c>
      <c r="D2482" s="516" t="s">
        <v>237</v>
      </c>
      <c r="E2482" s="817"/>
      <c r="F2482" s="452"/>
      <c r="G2482" s="246"/>
      <c r="H2482" s="246"/>
      <c r="I2482" s="480">
        <f>F2482+G2482+H2482</f>
        <v>0</v>
      </c>
      <c r="J2482" s="244" t="str">
        <f t="shared" si="702"/>
        <v/>
      </c>
      <c r="K2482" s="245"/>
      <c r="L2482" s="426"/>
      <c r="M2482" s="253"/>
      <c r="N2482" s="316">
        <f>I2482</f>
        <v>0</v>
      </c>
      <c r="O2482" s="427">
        <f>L2482+M2482-N2482</f>
        <v>0</v>
      </c>
      <c r="P2482" s="245"/>
      <c r="Q2482" s="775"/>
      <c r="R2482" s="779"/>
      <c r="S2482" s="779"/>
      <c r="T2482" s="779"/>
      <c r="U2482" s="779"/>
      <c r="V2482" s="779"/>
      <c r="W2482" s="824"/>
      <c r="X2482" s="314">
        <f t="shared" si="703"/>
        <v>0</v>
      </c>
    </row>
    <row r="2483" spans="2:24" ht="18.75">
      <c r="B2483" s="799">
        <v>2200</v>
      </c>
      <c r="C2483" s="955" t="s">
        <v>238</v>
      </c>
      <c r="D2483" s="955"/>
      <c r="E2483" s="800"/>
      <c r="F2483" s="801">
        <f>SUM(F2484:F2485)</f>
        <v>0</v>
      </c>
      <c r="G2483" s="802">
        <f>SUM(G2484:G2485)</f>
        <v>0</v>
      </c>
      <c r="H2483" s="802">
        <f>SUM(H2484:H2485)</f>
        <v>0</v>
      </c>
      <c r="I2483" s="802">
        <f>SUM(I2484:I2485)</f>
        <v>0</v>
      </c>
      <c r="J2483" s="244" t="str">
        <f t="shared" si="702"/>
        <v/>
      </c>
      <c r="K2483" s="245"/>
      <c r="L2483" s="317">
        <f>SUM(L2484:L2485)</f>
        <v>0</v>
      </c>
      <c r="M2483" s="318">
        <f>SUM(M2484:M2485)</f>
        <v>0</v>
      </c>
      <c r="N2483" s="428">
        <f>SUM(N2484:N2485)</f>
        <v>0</v>
      </c>
      <c r="O2483" s="429">
        <f>SUM(O2484:O2485)</f>
        <v>0</v>
      </c>
      <c r="P2483" s="245"/>
      <c r="Q2483" s="777"/>
      <c r="R2483" s="778"/>
      <c r="S2483" s="778"/>
      <c r="T2483" s="778"/>
      <c r="U2483" s="778"/>
      <c r="V2483" s="778"/>
      <c r="W2483" s="825"/>
      <c r="X2483" s="314">
        <f t="shared" si="703"/>
        <v>0</v>
      </c>
    </row>
    <row r="2484" spans="2:24" ht="18.75">
      <c r="B2484" s="136"/>
      <c r="C2484" s="137">
        <v>2221</v>
      </c>
      <c r="D2484" s="139" t="s">
        <v>1479</v>
      </c>
      <c r="E2484" s="817"/>
      <c r="F2484" s="452"/>
      <c r="G2484" s="246"/>
      <c r="H2484" s="246"/>
      <c r="I2484" s="480">
        <f t="shared" ref="I2484:I2489" si="704">F2484+G2484+H2484</f>
        <v>0</v>
      </c>
      <c r="J2484" s="244" t="str">
        <f t="shared" si="702"/>
        <v/>
      </c>
      <c r="K2484" s="245"/>
      <c r="L2484" s="426"/>
      <c r="M2484" s="253"/>
      <c r="N2484" s="316">
        <f t="shared" ref="N2484:N2489" si="705">I2484</f>
        <v>0</v>
      </c>
      <c r="O2484" s="427">
        <f t="shared" ref="O2484:O2489" si="706">L2484+M2484-N2484</f>
        <v>0</v>
      </c>
      <c r="P2484" s="245"/>
      <c r="Q2484" s="775"/>
      <c r="R2484" s="779"/>
      <c r="S2484" s="779"/>
      <c r="T2484" s="779"/>
      <c r="U2484" s="779"/>
      <c r="V2484" s="779"/>
      <c r="W2484" s="824"/>
      <c r="X2484" s="314">
        <f t="shared" si="703"/>
        <v>0</v>
      </c>
    </row>
    <row r="2485" spans="2:24" ht="18.75">
      <c r="B2485" s="136"/>
      <c r="C2485" s="142">
        <v>2224</v>
      </c>
      <c r="D2485" s="141" t="s">
        <v>239</v>
      </c>
      <c r="E2485" s="817"/>
      <c r="F2485" s="452"/>
      <c r="G2485" s="246"/>
      <c r="H2485" s="246"/>
      <c r="I2485" s="480">
        <f t="shared" si="704"/>
        <v>0</v>
      </c>
      <c r="J2485" s="244" t="str">
        <f t="shared" si="702"/>
        <v/>
      </c>
      <c r="K2485" s="245"/>
      <c r="L2485" s="426"/>
      <c r="M2485" s="253"/>
      <c r="N2485" s="316">
        <f t="shared" si="705"/>
        <v>0</v>
      </c>
      <c r="O2485" s="427">
        <f t="shared" si="706"/>
        <v>0</v>
      </c>
      <c r="P2485" s="245"/>
      <c r="Q2485" s="775"/>
      <c r="R2485" s="779"/>
      <c r="S2485" s="779"/>
      <c r="T2485" s="779"/>
      <c r="U2485" s="779"/>
      <c r="V2485" s="779"/>
      <c r="W2485" s="824"/>
      <c r="X2485" s="314">
        <f t="shared" si="703"/>
        <v>0</v>
      </c>
    </row>
    <row r="2486" spans="2:24" ht="18.75">
      <c r="B2486" s="799">
        <v>2500</v>
      </c>
      <c r="C2486" s="957" t="s">
        <v>240</v>
      </c>
      <c r="D2486" s="957"/>
      <c r="E2486" s="800"/>
      <c r="F2486" s="803"/>
      <c r="G2486" s="804"/>
      <c r="H2486" s="804"/>
      <c r="I2486" s="805">
        <f t="shared" si="704"/>
        <v>0</v>
      </c>
      <c r="J2486" s="244" t="str">
        <f t="shared" si="702"/>
        <v/>
      </c>
      <c r="K2486" s="245"/>
      <c r="L2486" s="431"/>
      <c r="M2486" s="255"/>
      <c r="N2486" s="316">
        <f t="shared" si="705"/>
        <v>0</v>
      </c>
      <c r="O2486" s="427">
        <f t="shared" si="706"/>
        <v>0</v>
      </c>
      <c r="P2486" s="245"/>
      <c r="Q2486" s="777"/>
      <c r="R2486" s="778"/>
      <c r="S2486" s="779"/>
      <c r="T2486" s="779"/>
      <c r="U2486" s="778"/>
      <c r="V2486" s="779"/>
      <c r="W2486" s="824"/>
      <c r="X2486" s="314">
        <f t="shared" si="703"/>
        <v>0</v>
      </c>
    </row>
    <row r="2487" spans="2:24" ht="18.75">
      <c r="B2487" s="799">
        <v>2600</v>
      </c>
      <c r="C2487" s="974" t="s">
        <v>241</v>
      </c>
      <c r="D2487" s="975"/>
      <c r="E2487" s="800"/>
      <c r="F2487" s="803"/>
      <c r="G2487" s="804"/>
      <c r="H2487" s="804"/>
      <c r="I2487" s="805">
        <f t="shared" si="704"/>
        <v>0</v>
      </c>
      <c r="J2487" s="244" t="str">
        <f t="shared" si="702"/>
        <v/>
      </c>
      <c r="K2487" s="245"/>
      <c r="L2487" s="431"/>
      <c r="M2487" s="255"/>
      <c r="N2487" s="316">
        <f t="shared" si="705"/>
        <v>0</v>
      </c>
      <c r="O2487" s="427">
        <f t="shared" si="706"/>
        <v>0</v>
      </c>
      <c r="P2487" s="245"/>
      <c r="Q2487" s="777"/>
      <c r="R2487" s="778"/>
      <c r="S2487" s="779"/>
      <c r="T2487" s="779"/>
      <c r="U2487" s="778"/>
      <c r="V2487" s="779"/>
      <c r="W2487" s="824"/>
      <c r="X2487" s="314">
        <f t="shared" si="703"/>
        <v>0</v>
      </c>
    </row>
    <row r="2488" spans="2:24" ht="18.75">
      <c r="B2488" s="799">
        <v>2700</v>
      </c>
      <c r="C2488" s="974" t="s">
        <v>242</v>
      </c>
      <c r="D2488" s="975"/>
      <c r="E2488" s="800"/>
      <c r="F2488" s="803"/>
      <c r="G2488" s="804"/>
      <c r="H2488" s="804"/>
      <c r="I2488" s="805">
        <f t="shared" si="704"/>
        <v>0</v>
      </c>
      <c r="J2488" s="244" t="str">
        <f t="shared" si="702"/>
        <v/>
      </c>
      <c r="K2488" s="245"/>
      <c r="L2488" s="431"/>
      <c r="M2488" s="255"/>
      <c r="N2488" s="316">
        <f t="shared" si="705"/>
        <v>0</v>
      </c>
      <c r="O2488" s="427">
        <f t="shared" si="706"/>
        <v>0</v>
      </c>
      <c r="P2488" s="245"/>
      <c r="Q2488" s="777"/>
      <c r="R2488" s="778"/>
      <c r="S2488" s="779"/>
      <c r="T2488" s="779"/>
      <c r="U2488" s="778"/>
      <c r="V2488" s="779"/>
      <c r="W2488" s="824"/>
      <c r="X2488" s="314">
        <f t="shared" si="703"/>
        <v>0</v>
      </c>
    </row>
    <row r="2489" spans="2:24" ht="18.75">
      <c r="B2489" s="799">
        <v>2800</v>
      </c>
      <c r="C2489" s="974" t="s">
        <v>1738</v>
      </c>
      <c r="D2489" s="975"/>
      <c r="E2489" s="800"/>
      <c r="F2489" s="803"/>
      <c r="G2489" s="804"/>
      <c r="H2489" s="804"/>
      <c r="I2489" s="805">
        <f t="shared" si="704"/>
        <v>0</v>
      </c>
      <c r="J2489" s="244" t="str">
        <f t="shared" si="702"/>
        <v/>
      </c>
      <c r="K2489" s="245"/>
      <c r="L2489" s="431"/>
      <c r="M2489" s="255"/>
      <c r="N2489" s="316">
        <f t="shared" si="705"/>
        <v>0</v>
      </c>
      <c r="O2489" s="427">
        <f t="shared" si="706"/>
        <v>0</v>
      </c>
      <c r="P2489" s="245"/>
      <c r="Q2489" s="777"/>
      <c r="R2489" s="778"/>
      <c r="S2489" s="779"/>
      <c r="T2489" s="779"/>
      <c r="U2489" s="778"/>
      <c r="V2489" s="779"/>
      <c r="W2489" s="824"/>
      <c r="X2489" s="314">
        <f t="shared" si="703"/>
        <v>0</v>
      </c>
    </row>
    <row r="2490" spans="2:24" ht="18.75">
      <c r="B2490" s="799">
        <v>2900</v>
      </c>
      <c r="C2490" s="965" t="s">
        <v>243</v>
      </c>
      <c r="D2490" s="966"/>
      <c r="E2490" s="800"/>
      <c r="F2490" s="801">
        <f>SUM(F2491:F2498)</f>
        <v>0</v>
      </c>
      <c r="G2490" s="802">
        <f>SUM(G2491:G2498)</f>
        <v>0</v>
      </c>
      <c r="H2490" s="802">
        <f>SUM(H2491:H2498)</f>
        <v>0</v>
      </c>
      <c r="I2490" s="802">
        <f>SUM(I2491:I2498)</f>
        <v>0</v>
      </c>
      <c r="J2490" s="244" t="str">
        <f t="shared" si="702"/>
        <v/>
      </c>
      <c r="K2490" s="245"/>
      <c r="L2490" s="317">
        <f>SUM(L2491:L2498)</f>
        <v>0</v>
      </c>
      <c r="M2490" s="318">
        <f>SUM(M2491:M2498)</f>
        <v>0</v>
      </c>
      <c r="N2490" s="428">
        <f>SUM(N2491:N2498)</f>
        <v>0</v>
      </c>
      <c r="O2490" s="429">
        <f>SUM(O2491:O2498)</f>
        <v>0</v>
      </c>
      <c r="P2490" s="245"/>
      <c r="Q2490" s="777"/>
      <c r="R2490" s="778"/>
      <c r="S2490" s="778"/>
      <c r="T2490" s="778"/>
      <c r="U2490" s="778"/>
      <c r="V2490" s="778"/>
      <c r="W2490" s="825"/>
      <c r="X2490" s="314">
        <f t="shared" si="703"/>
        <v>0</v>
      </c>
    </row>
    <row r="2491" spans="2:24" ht="18.75">
      <c r="B2491" s="172"/>
      <c r="C2491" s="144">
        <v>2910</v>
      </c>
      <c r="D2491" s="320" t="s">
        <v>1780</v>
      </c>
      <c r="E2491" s="817"/>
      <c r="F2491" s="452"/>
      <c r="G2491" s="246"/>
      <c r="H2491" s="246"/>
      <c r="I2491" s="480">
        <f t="shared" ref="I2491:I2498" si="707">F2491+G2491+H2491</f>
        <v>0</v>
      </c>
      <c r="J2491" s="244" t="str">
        <f t="shared" si="702"/>
        <v/>
      </c>
      <c r="K2491" s="245"/>
      <c r="L2491" s="426"/>
      <c r="M2491" s="253"/>
      <c r="N2491" s="316">
        <f t="shared" ref="N2491:N2498" si="708">I2491</f>
        <v>0</v>
      </c>
      <c r="O2491" s="427">
        <f t="shared" ref="O2491:O2498" si="709">L2491+M2491-N2491</f>
        <v>0</v>
      </c>
      <c r="P2491" s="245"/>
      <c r="Q2491" s="775"/>
      <c r="R2491" s="779"/>
      <c r="S2491" s="779"/>
      <c r="T2491" s="779"/>
      <c r="U2491" s="779"/>
      <c r="V2491" s="779"/>
      <c r="W2491" s="824"/>
      <c r="X2491" s="314">
        <f t="shared" si="703"/>
        <v>0</v>
      </c>
    </row>
    <row r="2492" spans="2:24" ht="18.75">
      <c r="B2492" s="172"/>
      <c r="C2492" s="144">
        <v>2920</v>
      </c>
      <c r="D2492" s="320" t="s">
        <v>244</v>
      </c>
      <c r="E2492" s="817"/>
      <c r="F2492" s="452"/>
      <c r="G2492" s="246"/>
      <c r="H2492" s="246"/>
      <c r="I2492" s="480">
        <f t="shared" si="707"/>
        <v>0</v>
      </c>
      <c r="J2492" s="244" t="str">
        <f t="shared" si="702"/>
        <v/>
      </c>
      <c r="K2492" s="245"/>
      <c r="L2492" s="426"/>
      <c r="M2492" s="253"/>
      <c r="N2492" s="316">
        <f t="shared" si="708"/>
        <v>0</v>
      </c>
      <c r="O2492" s="427">
        <f t="shared" si="709"/>
        <v>0</v>
      </c>
      <c r="P2492" s="245"/>
      <c r="Q2492" s="775"/>
      <c r="R2492" s="779"/>
      <c r="S2492" s="779"/>
      <c r="T2492" s="779"/>
      <c r="U2492" s="779"/>
      <c r="V2492" s="779"/>
      <c r="W2492" s="824"/>
      <c r="X2492" s="314">
        <f t="shared" si="703"/>
        <v>0</v>
      </c>
    </row>
    <row r="2493" spans="2:24" ht="31.5">
      <c r="B2493" s="172"/>
      <c r="C2493" s="168">
        <v>2969</v>
      </c>
      <c r="D2493" s="321" t="s">
        <v>245</v>
      </c>
      <c r="E2493" s="817"/>
      <c r="F2493" s="452"/>
      <c r="G2493" s="246"/>
      <c r="H2493" s="246"/>
      <c r="I2493" s="480">
        <f t="shared" si="707"/>
        <v>0</v>
      </c>
      <c r="J2493" s="244" t="str">
        <f t="shared" si="702"/>
        <v/>
      </c>
      <c r="K2493" s="245"/>
      <c r="L2493" s="426"/>
      <c r="M2493" s="253"/>
      <c r="N2493" s="316">
        <f t="shared" si="708"/>
        <v>0</v>
      </c>
      <c r="O2493" s="427">
        <f t="shared" si="709"/>
        <v>0</v>
      </c>
      <c r="P2493" s="245"/>
      <c r="Q2493" s="775"/>
      <c r="R2493" s="779"/>
      <c r="S2493" s="779"/>
      <c r="T2493" s="779"/>
      <c r="U2493" s="779"/>
      <c r="V2493" s="779"/>
      <c r="W2493" s="824"/>
      <c r="X2493" s="314">
        <f t="shared" si="703"/>
        <v>0</v>
      </c>
    </row>
    <row r="2494" spans="2:24" ht="31.5">
      <c r="B2494" s="172"/>
      <c r="C2494" s="168">
        <v>2970</v>
      </c>
      <c r="D2494" s="321" t="s">
        <v>246</v>
      </c>
      <c r="E2494" s="817"/>
      <c r="F2494" s="452"/>
      <c r="G2494" s="246"/>
      <c r="H2494" s="246"/>
      <c r="I2494" s="480">
        <f t="shared" si="707"/>
        <v>0</v>
      </c>
      <c r="J2494" s="244" t="str">
        <f t="shared" si="702"/>
        <v/>
      </c>
      <c r="K2494" s="245"/>
      <c r="L2494" s="426"/>
      <c r="M2494" s="253"/>
      <c r="N2494" s="316">
        <f t="shared" si="708"/>
        <v>0</v>
      </c>
      <c r="O2494" s="427">
        <f t="shared" si="709"/>
        <v>0</v>
      </c>
      <c r="P2494" s="245"/>
      <c r="Q2494" s="775"/>
      <c r="R2494" s="779"/>
      <c r="S2494" s="779"/>
      <c r="T2494" s="779"/>
      <c r="U2494" s="779"/>
      <c r="V2494" s="779"/>
      <c r="W2494" s="824"/>
      <c r="X2494" s="314">
        <f t="shared" si="703"/>
        <v>0</v>
      </c>
    </row>
    <row r="2495" spans="2:24" ht="18.75">
      <c r="B2495" s="172"/>
      <c r="C2495" s="166">
        <v>2989</v>
      </c>
      <c r="D2495" s="322" t="s">
        <v>247</v>
      </c>
      <c r="E2495" s="817"/>
      <c r="F2495" s="452"/>
      <c r="G2495" s="246"/>
      <c r="H2495" s="246"/>
      <c r="I2495" s="480">
        <f t="shared" si="707"/>
        <v>0</v>
      </c>
      <c r="J2495" s="244" t="str">
        <f t="shared" si="702"/>
        <v/>
      </c>
      <c r="K2495" s="245"/>
      <c r="L2495" s="426"/>
      <c r="M2495" s="253"/>
      <c r="N2495" s="316">
        <f t="shared" si="708"/>
        <v>0</v>
      </c>
      <c r="O2495" s="427">
        <f t="shared" si="709"/>
        <v>0</v>
      </c>
      <c r="P2495" s="245"/>
      <c r="Q2495" s="775"/>
      <c r="R2495" s="779"/>
      <c r="S2495" s="779"/>
      <c r="T2495" s="779"/>
      <c r="U2495" s="779"/>
      <c r="V2495" s="779"/>
      <c r="W2495" s="824"/>
      <c r="X2495" s="314">
        <f t="shared" si="703"/>
        <v>0</v>
      </c>
    </row>
    <row r="2496" spans="2:24" ht="31.5">
      <c r="B2496" s="136"/>
      <c r="C2496" s="137">
        <v>2990</v>
      </c>
      <c r="D2496" s="323" t="s">
        <v>1760</v>
      </c>
      <c r="E2496" s="817"/>
      <c r="F2496" s="452"/>
      <c r="G2496" s="246"/>
      <c r="H2496" s="246"/>
      <c r="I2496" s="480">
        <f t="shared" si="707"/>
        <v>0</v>
      </c>
      <c r="J2496" s="244" t="str">
        <f t="shared" si="702"/>
        <v/>
      </c>
      <c r="K2496" s="245"/>
      <c r="L2496" s="426"/>
      <c r="M2496" s="253"/>
      <c r="N2496" s="316">
        <f t="shared" si="708"/>
        <v>0</v>
      </c>
      <c r="O2496" s="427">
        <f t="shared" si="709"/>
        <v>0</v>
      </c>
      <c r="P2496" s="245"/>
      <c r="Q2496" s="775"/>
      <c r="R2496" s="779"/>
      <c r="S2496" s="779"/>
      <c r="T2496" s="779"/>
      <c r="U2496" s="779"/>
      <c r="V2496" s="779"/>
      <c r="W2496" s="824"/>
      <c r="X2496" s="314">
        <f t="shared" si="703"/>
        <v>0</v>
      </c>
    </row>
    <row r="2497" spans="2:24" ht="18.75">
      <c r="B2497" s="136"/>
      <c r="C2497" s="137">
        <v>2991</v>
      </c>
      <c r="D2497" s="323" t="s">
        <v>248</v>
      </c>
      <c r="E2497" s="817"/>
      <c r="F2497" s="452"/>
      <c r="G2497" s="246"/>
      <c r="H2497" s="246"/>
      <c r="I2497" s="480">
        <f t="shared" si="707"/>
        <v>0</v>
      </c>
      <c r="J2497" s="244" t="str">
        <f t="shared" si="702"/>
        <v/>
      </c>
      <c r="K2497" s="245"/>
      <c r="L2497" s="426"/>
      <c r="M2497" s="253"/>
      <c r="N2497" s="316">
        <f t="shared" si="708"/>
        <v>0</v>
      </c>
      <c r="O2497" s="427">
        <f t="shared" si="709"/>
        <v>0</v>
      </c>
      <c r="P2497" s="245"/>
      <c r="Q2497" s="775"/>
      <c r="R2497" s="779"/>
      <c r="S2497" s="779"/>
      <c r="T2497" s="779"/>
      <c r="U2497" s="779"/>
      <c r="V2497" s="779"/>
      <c r="W2497" s="824"/>
      <c r="X2497" s="314">
        <f t="shared" si="703"/>
        <v>0</v>
      </c>
    </row>
    <row r="2498" spans="2:24" ht="18.75">
      <c r="B2498" s="136"/>
      <c r="C2498" s="142">
        <v>2992</v>
      </c>
      <c r="D2498" s="154" t="s">
        <v>249</v>
      </c>
      <c r="E2498" s="817"/>
      <c r="F2498" s="452"/>
      <c r="G2498" s="246"/>
      <c r="H2498" s="246"/>
      <c r="I2498" s="480">
        <f t="shared" si="707"/>
        <v>0</v>
      </c>
      <c r="J2498" s="244" t="str">
        <f t="shared" si="702"/>
        <v/>
      </c>
      <c r="K2498" s="245"/>
      <c r="L2498" s="426"/>
      <c r="M2498" s="253"/>
      <c r="N2498" s="316">
        <f t="shared" si="708"/>
        <v>0</v>
      </c>
      <c r="O2498" s="427">
        <f t="shared" si="709"/>
        <v>0</v>
      </c>
      <c r="P2498" s="245"/>
      <c r="Q2498" s="775"/>
      <c r="R2498" s="779"/>
      <c r="S2498" s="779"/>
      <c r="T2498" s="779"/>
      <c r="U2498" s="779"/>
      <c r="V2498" s="779"/>
      <c r="W2498" s="824"/>
      <c r="X2498" s="314">
        <f t="shared" si="703"/>
        <v>0</v>
      </c>
    </row>
    <row r="2499" spans="2:24" ht="18.75">
      <c r="B2499" s="799">
        <v>3300</v>
      </c>
      <c r="C2499" s="965" t="s">
        <v>250</v>
      </c>
      <c r="D2499" s="965"/>
      <c r="E2499" s="800"/>
      <c r="F2499" s="801">
        <f>SUM(F2500:F2505)</f>
        <v>0</v>
      </c>
      <c r="G2499" s="802">
        <f>SUM(G2500:G2505)</f>
        <v>0</v>
      </c>
      <c r="H2499" s="802">
        <f>SUM(H2500:H2505)</f>
        <v>0</v>
      </c>
      <c r="I2499" s="802">
        <f>SUM(I2500:I2505)</f>
        <v>0</v>
      </c>
      <c r="J2499" s="244" t="str">
        <f t="shared" si="702"/>
        <v/>
      </c>
      <c r="K2499" s="245"/>
      <c r="L2499" s="777"/>
      <c r="M2499" s="778"/>
      <c r="N2499" s="778"/>
      <c r="O2499" s="825"/>
      <c r="P2499" s="245"/>
      <c r="Q2499" s="777"/>
      <c r="R2499" s="778"/>
      <c r="S2499" s="778"/>
      <c r="T2499" s="778"/>
      <c r="U2499" s="778"/>
      <c r="V2499" s="778"/>
      <c r="W2499" s="825"/>
      <c r="X2499" s="314">
        <f t="shared" si="703"/>
        <v>0</v>
      </c>
    </row>
    <row r="2500" spans="2:24" ht="18.75">
      <c r="B2500" s="143"/>
      <c r="C2500" s="144">
        <v>3301</v>
      </c>
      <c r="D2500" s="463" t="s">
        <v>251</v>
      </c>
      <c r="E2500" s="817"/>
      <c r="F2500" s="452"/>
      <c r="G2500" s="246"/>
      <c r="H2500" s="246"/>
      <c r="I2500" s="480">
        <f t="shared" ref="I2500:I2508" si="710">F2500+G2500+H2500</f>
        <v>0</v>
      </c>
      <c r="J2500" s="244" t="str">
        <f t="shared" si="702"/>
        <v/>
      </c>
      <c r="K2500" s="245"/>
      <c r="L2500" s="775"/>
      <c r="M2500" s="779"/>
      <c r="N2500" s="779"/>
      <c r="O2500" s="824"/>
      <c r="P2500" s="245"/>
      <c r="Q2500" s="775"/>
      <c r="R2500" s="779"/>
      <c r="S2500" s="779"/>
      <c r="T2500" s="779"/>
      <c r="U2500" s="779"/>
      <c r="V2500" s="779"/>
      <c r="W2500" s="824"/>
      <c r="X2500" s="314">
        <f t="shared" si="703"/>
        <v>0</v>
      </c>
    </row>
    <row r="2501" spans="2:24" ht="18.75">
      <c r="B2501" s="143"/>
      <c r="C2501" s="168">
        <v>3302</v>
      </c>
      <c r="D2501" s="464" t="s">
        <v>1099</v>
      </c>
      <c r="E2501" s="817"/>
      <c r="F2501" s="452"/>
      <c r="G2501" s="246"/>
      <c r="H2501" s="246"/>
      <c r="I2501" s="480">
        <f t="shared" si="710"/>
        <v>0</v>
      </c>
      <c r="J2501" s="244" t="str">
        <f t="shared" ref="J2501:J2532" si="711">(IF($E2501&lt;&gt;0,$J$2,IF($I2501&lt;&gt;0,$J$2,"")))</f>
        <v/>
      </c>
      <c r="K2501" s="245"/>
      <c r="L2501" s="775"/>
      <c r="M2501" s="779"/>
      <c r="N2501" s="779"/>
      <c r="O2501" s="824"/>
      <c r="P2501" s="245"/>
      <c r="Q2501" s="775"/>
      <c r="R2501" s="779"/>
      <c r="S2501" s="779"/>
      <c r="T2501" s="779"/>
      <c r="U2501" s="779"/>
      <c r="V2501" s="779"/>
      <c r="W2501" s="824"/>
      <c r="X2501" s="314">
        <f t="shared" ref="X2501:X2532" si="712">T2501-U2501-V2501-W2501</f>
        <v>0</v>
      </c>
    </row>
    <row r="2502" spans="2:24" ht="18.75">
      <c r="B2502" s="143"/>
      <c r="C2502" s="168">
        <v>3303</v>
      </c>
      <c r="D2502" s="464" t="s">
        <v>253</v>
      </c>
      <c r="E2502" s="817"/>
      <c r="F2502" s="452"/>
      <c r="G2502" s="246"/>
      <c r="H2502" s="246"/>
      <c r="I2502" s="480">
        <f t="shared" si="710"/>
        <v>0</v>
      </c>
      <c r="J2502" s="244" t="str">
        <f t="shared" si="711"/>
        <v/>
      </c>
      <c r="K2502" s="245"/>
      <c r="L2502" s="775"/>
      <c r="M2502" s="779"/>
      <c r="N2502" s="779"/>
      <c r="O2502" s="824"/>
      <c r="P2502" s="245"/>
      <c r="Q2502" s="775"/>
      <c r="R2502" s="779"/>
      <c r="S2502" s="779"/>
      <c r="T2502" s="779"/>
      <c r="U2502" s="779"/>
      <c r="V2502" s="779"/>
      <c r="W2502" s="824"/>
      <c r="X2502" s="314">
        <f t="shared" si="712"/>
        <v>0</v>
      </c>
    </row>
    <row r="2503" spans="2:24" ht="18.75">
      <c r="B2503" s="143"/>
      <c r="C2503" s="166">
        <v>3304</v>
      </c>
      <c r="D2503" s="465" t="s">
        <v>254</v>
      </c>
      <c r="E2503" s="817"/>
      <c r="F2503" s="452"/>
      <c r="G2503" s="246"/>
      <c r="H2503" s="246"/>
      <c r="I2503" s="480">
        <f t="shared" si="710"/>
        <v>0</v>
      </c>
      <c r="J2503" s="244" t="str">
        <f t="shared" si="711"/>
        <v/>
      </c>
      <c r="K2503" s="245"/>
      <c r="L2503" s="775"/>
      <c r="M2503" s="779"/>
      <c r="N2503" s="779"/>
      <c r="O2503" s="824"/>
      <c r="P2503" s="245"/>
      <c r="Q2503" s="775"/>
      <c r="R2503" s="779"/>
      <c r="S2503" s="779"/>
      <c r="T2503" s="779"/>
      <c r="U2503" s="779"/>
      <c r="V2503" s="779"/>
      <c r="W2503" s="824"/>
      <c r="X2503" s="314">
        <f t="shared" si="712"/>
        <v>0</v>
      </c>
    </row>
    <row r="2504" spans="2:24" ht="18.75">
      <c r="B2504" s="143"/>
      <c r="C2504" s="142">
        <v>3305</v>
      </c>
      <c r="D2504" s="466" t="s">
        <v>255</v>
      </c>
      <c r="E2504" s="817"/>
      <c r="F2504" s="452"/>
      <c r="G2504" s="246"/>
      <c r="H2504" s="246"/>
      <c r="I2504" s="480">
        <f t="shared" si="710"/>
        <v>0</v>
      </c>
      <c r="J2504" s="244" t="str">
        <f t="shared" si="711"/>
        <v/>
      </c>
      <c r="K2504" s="245"/>
      <c r="L2504" s="775"/>
      <c r="M2504" s="779"/>
      <c r="N2504" s="779"/>
      <c r="O2504" s="824"/>
      <c r="P2504" s="245"/>
      <c r="Q2504" s="775"/>
      <c r="R2504" s="779"/>
      <c r="S2504" s="779"/>
      <c r="T2504" s="779"/>
      <c r="U2504" s="779"/>
      <c r="V2504" s="779"/>
      <c r="W2504" s="824"/>
      <c r="X2504" s="314">
        <f t="shared" si="712"/>
        <v>0</v>
      </c>
    </row>
    <row r="2505" spans="2:24" ht="31.5">
      <c r="B2505" s="143"/>
      <c r="C2505" s="142">
        <v>3306</v>
      </c>
      <c r="D2505" s="466" t="s">
        <v>1739</v>
      </c>
      <c r="E2505" s="817"/>
      <c r="F2505" s="452"/>
      <c r="G2505" s="246"/>
      <c r="H2505" s="246"/>
      <c r="I2505" s="480">
        <f t="shared" si="710"/>
        <v>0</v>
      </c>
      <c r="J2505" s="244" t="str">
        <f t="shared" si="711"/>
        <v/>
      </c>
      <c r="K2505" s="245"/>
      <c r="L2505" s="775"/>
      <c r="M2505" s="779"/>
      <c r="N2505" s="779"/>
      <c r="O2505" s="824"/>
      <c r="P2505" s="245"/>
      <c r="Q2505" s="775"/>
      <c r="R2505" s="779"/>
      <c r="S2505" s="779"/>
      <c r="T2505" s="779"/>
      <c r="U2505" s="779"/>
      <c r="V2505" s="779"/>
      <c r="W2505" s="824"/>
      <c r="X2505" s="314">
        <f t="shared" si="712"/>
        <v>0</v>
      </c>
    </row>
    <row r="2506" spans="2:24" ht="18.75">
      <c r="B2506" s="799">
        <v>3900</v>
      </c>
      <c r="C2506" s="957" t="s">
        <v>256</v>
      </c>
      <c r="D2506" s="978"/>
      <c r="E2506" s="800"/>
      <c r="F2506" s="803"/>
      <c r="G2506" s="804"/>
      <c r="H2506" s="804"/>
      <c r="I2506" s="805">
        <f t="shared" si="710"/>
        <v>0</v>
      </c>
      <c r="J2506" s="244" t="str">
        <f t="shared" si="711"/>
        <v/>
      </c>
      <c r="K2506" s="245"/>
      <c r="L2506" s="431"/>
      <c r="M2506" s="255"/>
      <c r="N2506" s="318">
        <f>I2506</f>
        <v>0</v>
      </c>
      <c r="O2506" s="427">
        <f>L2506+M2506-N2506</f>
        <v>0</v>
      </c>
      <c r="P2506" s="245"/>
      <c r="Q2506" s="431"/>
      <c r="R2506" s="255"/>
      <c r="S2506" s="432">
        <f>+IF(+(L2506+M2506)&gt;=I2506,+M2506,+(+I2506-L2506))</f>
        <v>0</v>
      </c>
      <c r="T2506" s="316">
        <f>Q2506+R2506-S2506</f>
        <v>0</v>
      </c>
      <c r="U2506" s="255"/>
      <c r="V2506" s="255"/>
      <c r="W2506" s="254"/>
      <c r="X2506" s="314">
        <f t="shared" si="712"/>
        <v>0</v>
      </c>
    </row>
    <row r="2507" spans="2:24" ht="18.75">
      <c r="B2507" s="799">
        <v>4000</v>
      </c>
      <c r="C2507" s="979" t="s">
        <v>257</v>
      </c>
      <c r="D2507" s="979"/>
      <c r="E2507" s="800"/>
      <c r="F2507" s="803"/>
      <c r="G2507" s="804"/>
      <c r="H2507" s="804"/>
      <c r="I2507" s="805">
        <f t="shared" si="710"/>
        <v>0</v>
      </c>
      <c r="J2507" s="244" t="str">
        <f t="shared" si="711"/>
        <v/>
      </c>
      <c r="K2507" s="245"/>
      <c r="L2507" s="431"/>
      <c r="M2507" s="255"/>
      <c r="N2507" s="318">
        <f>I2507</f>
        <v>0</v>
      </c>
      <c r="O2507" s="427">
        <f>L2507+M2507-N2507</f>
        <v>0</v>
      </c>
      <c r="P2507" s="245"/>
      <c r="Q2507" s="777"/>
      <c r="R2507" s="778"/>
      <c r="S2507" s="778"/>
      <c r="T2507" s="779"/>
      <c r="U2507" s="778"/>
      <c r="V2507" s="778"/>
      <c r="W2507" s="824"/>
      <c r="X2507" s="314">
        <f t="shared" si="712"/>
        <v>0</v>
      </c>
    </row>
    <row r="2508" spans="2:24" ht="18.75">
      <c r="B2508" s="799">
        <v>4100</v>
      </c>
      <c r="C2508" s="979" t="s">
        <v>258</v>
      </c>
      <c r="D2508" s="979"/>
      <c r="E2508" s="800"/>
      <c r="F2508" s="803"/>
      <c r="G2508" s="804"/>
      <c r="H2508" s="804"/>
      <c r="I2508" s="805">
        <f t="shared" si="710"/>
        <v>0</v>
      </c>
      <c r="J2508" s="244" t="str">
        <f t="shared" si="711"/>
        <v/>
      </c>
      <c r="K2508" s="245"/>
      <c r="L2508" s="777"/>
      <c r="M2508" s="778"/>
      <c r="N2508" s="778"/>
      <c r="O2508" s="825"/>
      <c r="P2508" s="245"/>
      <c r="Q2508" s="777"/>
      <c r="R2508" s="778"/>
      <c r="S2508" s="778"/>
      <c r="T2508" s="778"/>
      <c r="U2508" s="778"/>
      <c r="V2508" s="778"/>
      <c r="W2508" s="825"/>
      <c r="X2508" s="314">
        <f t="shared" si="712"/>
        <v>0</v>
      </c>
    </row>
    <row r="2509" spans="2:24" ht="18.75">
      <c r="B2509" s="799">
        <v>4200</v>
      </c>
      <c r="C2509" s="965" t="s">
        <v>259</v>
      </c>
      <c r="D2509" s="966"/>
      <c r="E2509" s="800"/>
      <c r="F2509" s="801">
        <f>SUM(F2510:F2515)</f>
        <v>0</v>
      </c>
      <c r="G2509" s="802">
        <f>SUM(G2510:G2515)</f>
        <v>0</v>
      </c>
      <c r="H2509" s="802">
        <f>SUM(H2510:H2515)</f>
        <v>0</v>
      </c>
      <c r="I2509" s="802">
        <f>SUM(I2510:I2515)</f>
        <v>0</v>
      </c>
      <c r="J2509" s="244" t="str">
        <f t="shared" si="711"/>
        <v/>
      </c>
      <c r="K2509" s="245"/>
      <c r="L2509" s="317">
        <f>SUM(L2510:L2515)</f>
        <v>0</v>
      </c>
      <c r="M2509" s="318">
        <f>SUM(M2510:M2515)</f>
        <v>0</v>
      </c>
      <c r="N2509" s="428">
        <f>SUM(N2510:N2515)</f>
        <v>0</v>
      </c>
      <c r="O2509" s="429">
        <f>SUM(O2510:O2515)</f>
        <v>0</v>
      </c>
      <c r="P2509" s="245"/>
      <c r="Q2509" s="317">
        <f t="shared" ref="Q2509:W2509" si="713">SUM(Q2510:Q2515)</f>
        <v>0</v>
      </c>
      <c r="R2509" s="318">
        <f t="shared" si="713"/>
        <v>0</v>
      </c>
      <c r="S2509" s="318">
        <f t="shared" si="713"/>
        <v>0</v>
      </c>
      <c r="T2509" s="318">
        <f t="shared" si="713"/>
        <v>0</v>
      </c>
      <c r="U2509" s="318">
        <f t="shared" si="713"/>
        <v>0</v>
      </c>
      <c r="V2509" s="318">
        <f t="shared" si="713"/>
        <v>0</v>
      </c>
      <c r="W2509" s="429">
        <f t="shared" si="713"/>
        <v>0</v>
      </c>
      <c r="X2509" s="314">
        <f t="shared" si="712"/>
        <v>0</v>
      </c>
    </row>
    <row r="2510" spans="2:24" ht="18.75">
      <c r="B2510" s="173"/>
      <c r="C2510" s="144">
        <v>4201</v>
      </c>
      <c r="D2510" s="138" t="s">
        <v>260</v>
      </c>
      <c r="E2510" s="817"/>
      <c r="F2510" s="452"/>
      <c r="G2510" s="246"/>
      <c r="H2510" s="246"/>
      <c r="I2510" s="480">
        <f t="shared" ref="I2510:I2515" si="714">F2510+G2510+H2510</f>
        <v>0</v>
      </c>
      <c r="J2510" s="244" t="str">
        <f t="shared" si="711"/>
        <v/>
      </c>
      <c r="K2510" s="245"/>
      <c r="L2510" s="426"/>
      <c r="M2510" s="253"/>
      <c r="N2510" s="316">
        <f t="shared" ref="N2510:N2515" si="715">I2510</f>
        <v>0</v>
      </c>
      <c r="O2510" s="427">
        <f t="shared" ref="O2510:O2515" si="716">L2510+M2510-N2510</f>
        <v>0</v>
      </c>
      <c r="P2510" s="245"/>
      <c r="Q2510" s="426"/>
      <c r="R2510" s="253"/>
      <c r="S2510" s="432">
        <f t="shared" ref="S2510:S2515" si="717">+IF(+(L2510+M2510)&gt;=I2510,+M2510,+(+I2510-L2510))</f>
        <v>0</v>
      </c>
      <c r="T2510" s="316">
        <f t="shared" ref="T2510:T2515" si="718">Q2510+R2510-S2510</f>
        <v>0</v>
      </c>
      <c r="U2510" s="253"/>
      <c r="V2510" s="253"/>
      <c r="W2510" s="254"/>
      <c r="X2510" s="314">
        <f t="shared" si="712"/>
        <v>0</v>
      </c>
    </row>
    <row r="2511" spans="2:24" ht="18.75">
      <c r="B2511" s="173"/>
      <c r="C2511" s="137">
        <v>4202</v>
      </c>
      <c r="D2511" s="139" t="s">
        <v>261</v>
      </c>
      <c r="E2511" s="817"/>
      <c r="F2511" s="452"/>
      <c r="G2511" s="246"/>
      <c r="H2511" s="246"/>
      <c r="I2511" s="480">
        <f t="shared" si="714"/>
        <v>0</v>
      </c>
      <c r="J2511" s="244" t="str">
        <f t="shared" si="711"/>
        <v/>
      </c>
      <c r="K2511" s="245"/>
      <c r="L2511" s="426"/>
      <c r="M2511" s="253"/>
      <c r="N2511" s="316">
        <f t="shared" si="715"/>
        <v>0</v>
      </c>
      <c r="O2511" s="427">
        <f t="shared" si="716"/>
        <v>0</v>
      </c>
      <c r="P2511" s="245"/>
      <c r="Q2511" s="426"/>
      <c r="R2511" s="253"/>
      <c r="S2511" s="432">
        <f t="shared" si="717"/>
        <v>0</v>
      </c>
      <c r="T2511" s="316">
        <f t="shared" si="718"/>
        <v>0</v>
      </c>
      <c r="U2511" s="253"/>
      <c r="V2511" s="253"/>
      <c r="W2511" s="254"/>
      <c r="X2511" s="314">
        <f t="shared" si="712"/>
        <v>0</v>
      </c>
    </row>
    <row r="2512" spans="2:24" ht="18.75">
      <c r="B2512" s="173"/>
      <c r="C2512" s="137">
        <v>4214</v>
      </c>
      <c r="D2512" s="139" t="s">
        <v>262</v>
      </c>
      <c r="E2512" s="817"/>
      <c r="F2512" s="452"/>
      <c r="G2512" s="246"/>
      <c r="H2512" s="246"/>
      <c r="I2512" s="480">
        <f t="shared" si="714"/>
        <v>0</v>
      </c>
      <c r="J2512" s="244" t="str">
        <f t="shared" si="711"/>
        <v/>
      </c>
      <c r="K2512" s="245"/>
      <c r="L2512" s="426"/>
      <c r="M2512" s="253"/>
      <c r="N2512" s="316">
        <f t="shared" si="715"/>
        <v>0</v>
      </c>
      <c r="O2512" s="427">
        <f t="shared" si="716"/>
        <v>0</v>
      </c>
      <c r="P2512" s="245"/>
      <c r="Q2512" s="426"/>
      <c r="R2512" s="253"/>
      <c r="S2512" s="432">
        <f t="shared" si="717"/>
        <v>0</v>
      </c>
      <c r="T2512" s="316">
        <f t="shared" si="718"/>
        <v>0</v>
      </c>
      <c r="U2512" s="253"/>
      <c r="V2512" s="253"/>
      <c r="W2512" s="254"/>
      <c r="X2512" s="314">
        <f t="shared" si="712"/>
        <v>0</v>
      </c>
    </row>
    <row r="2513" spans="2:24" ht="18.75">
      <c r="B2513" s="173"/>
      <c r="C2513" s="137">
        <v>4217</v>
      </c>
      <c r="D2513" s="139" t="s">
        <v>263</v>
      </c>
      <c r="E2513" s="817"/>
      <c r="F2513" s="452"/>
      <c r="G2513" s="246"/>
      <c r="H2513" s="246"/>
      <c r="I2513" s="480">
        <f t="shared" si="714"/>
        <v>0</v>
      </c>
      <c r="J2513" s="244" t="str">
        <f t="shared" si="711"/>
        <v/>
      </c>
      <c r="K2513" s="245"/>
      <c r="L2513" s="426"/>
      <c r="M2513" s="253"/>
      <c r="N2513" s="316">
        <f t="shared" si="715"/>
        <v>0</v>
      </c>
      <c r="O2513" s="427">
        <f t="shared" si="716"/>
        <v>0</v>
      </c>
      <c r="P2513" s="245"/>
      <c r="Q2513" s="426"/>
      <c r="R2513" s="253"/>
      <c r="S2513" s="432">
        <f t="shared" si="717"/>
        <v>0</v>
      </c>
      <c r="T2513" s="316">
        <f t="shared" si="718"/>
        <v>0</v>
      </c>
      <c r="U2513" s="253"/>
      <c r="V2513" s="253"/>
      <c r="W2513" s="254"/>
      <c r="X2513" s="314">
        <f t="shared" si="712"/>
        <v>0</v>
      </c>
    </row>
    <row r="2514" spans="2:24" ht="18.75">
      <c r="B2514" s="173"/>
      <c r="C2514" s="137">
        <v>4218</v>
      </c>
      <c r="D2514" s="145" t="s">
        <v>264</v>
      </c>
      <c r="E2514" s="817"/>
      <c r="F2514" s="452"/>
      <c r="G2514" s="246"/>
      <c r="H2514" s="246"/>
      <c r="I2514" s="480">
        <f t="shared" si="714"/>
        <v>0</v>
      </c>
      <c r="J2514" s="244" t="str">
        <f t="shared" si="711"/>
        <v/>
      </c>
      <c r="K2514" s="245"/>
      <c r="L2514" s="426"/>
      <c r="M2514" s="253"/>
      <c r="N2514" s="316">
        <f t="shared" si="715"/>
        <v>0</v>
      </c>
      <c r="O2514" s="427">
        <f t="shared" si="716"/>
        <v>0</v>
      </c>
      <c r="P2514" s="245"/>
      <c r="Q2514" s="426"/>
      <c r="R2514" s="253"/>
      <c r="S2514" s="432">
        <f t="shared" si="717"/>
        <v>0</v>
      </c>
      <c r="T2514" s="316">
        <f t="shared" si="718"/>
        <v>0</v>
      </c>
      <c r="U2514" s="253"/>
      <c r="V2514" s="253"/>
      <c r="W2514" s="254"/>
      <c r="X2514" s="314">
        <f t="shared" si="712"/>
        <v>0</v>
      </c>
    </row>
    <row r="2515" spans="2:24" ht="18.75">
      <c r="B2515" s="173"/>
      <c r="C2515" s="137">
        <v>4219</v>
      </c>
      <c r="D2515" s="156" t="s">
        <v>265</v>
      </c>
      <c r="E2515" s="817"/>
      <c r="F2515" s="452"/>
      <c r="G2515" s="246"/>
      <c r="H2515" s="246"/>
      <c r="I2515" s="480">
        <f t="shared" si="714"/>
        <v>0</v>
      </c>
      <c r="J2515" s="244" t="str">
        <f t="shared" si="711"/>
        <v/>
      </c>
      <c r="K2515" s="245"/>
      <c r="L2515" s="426"/>
      <c r="M2515" s="253"/>
      <c r="N2515" s="316">
        <f t="shared" si="715"/>
        <v>0</v>
      </c>
      <c r="O2515" s="427">
        <f t="shared" si="716"/>
        <v>0</v>
      </c>
      <c r="P2515" s="245"/>
      <c r="Q2515" s="426"/>
      <c r="R2515" s="253"/>
      <c r="S2515" s="432">
        <f t="shared" si="717"/>
        <v>0</v>
      </c>
      <c r="T2515" s="316">
        <f t="shared" si="718"/>
        <v>0</v>
      </c>
      <c r="U2515" s="253"/>
      <c r="V2515" s="253"/>
      <c r="W2515" s="254"/>
      <c r="X2515" s="314">
        <f t="shared" si="712"/>
        <v>0</v>
      </c>
    </row>
    <row r="2516" spans="2:24" ht="18.75">
      <c r="B2516" s="799">
        <v>4300</v>
      </c>
      <c r="C2516" s="955" t="s">
        <v>1740</v>
      </c>
      <c r="D2516" s="955"/>
      <c r="E2516" s="800"/>
      <c r="F2516" s="801">
        <f>SUM(F2517:F2519)</f>
        <v>0</v>
      </c>
      <c r="G2516" s="802">
        <f>SUM(G2517:G2519)</f>
        <v>0</v>
      </c>
      <c r="H2516" s="802">
        <f>SUM(H2517:H2519)</f>
        <v>0</v>
      </c>
      <c r="I2516" s="802">
        <f>SUM(I2517:I2519)</f>
        <v>0</v>
      </c>
      <c r="J2516" s="244" t="str">
        <f t="shared" si="711"/>
        <v/>
      </c>
      <c r="K2516" s="245"/>
      <c r="L2516" s="317">
        <f>SUM(L2517:L2519)</f>
        <v>0</v>
      </c>
      <c r="M2516" s="318">
        <f>SUM(M2517:M2519)</f>
        <v>0</v>
      </c>
      <c r="N2516" s="428">
        <f>SUM(N2517:N2519)</f>
        <v>0</v>
      </c>
      <c r="O2516" s="429">
        <f>SUM(O2517:O2519)</f>
        <v>0</v>
      </c>
      <c r="P2516" s="245"/>
      <c r="Q2516" s="317">
        <f t="shared" ref="Q2516:W2516" si="719">SUM(Q2517:Q2519)</f>
        <v>0</v>
      </c>
      <c r="R2516" s="318">
        <f t="shared" si="719"/>
        <v>0</v>
      </c>
      <c r="S2516" s="318">
        <f t="shared" si="719"/>
        <v>0</v>
      </c>
      <c r="T2516" s="318">
        <f t="shared" si="719"/>
        <v>0</v>
      </c>
      <c r="U2516" s="318">
        <f t="shared" si="719"/>
        <v>0</v>
      </c>
      <c r="V2516" s="318">
        <f t="shared" si="719"/>
        <v>0</v>
      </c>
      <c r="W2516" s="429">
        <f t="shared" si="719"/>
        <v>0</v>
      </c>
      <c r="X2516" s="314">
        <f t="shared" si="712"/>
        <v>0</v>
      </c>
    </row>
    <row r="2517" spans="2:24" ht="18.75">
      <c r="B2517" s="173"/>
      <c r="C2517" s="144">
        <v>4301</v>
      </c>
      <c r="D2517" s="163" t="s">
        <v>266</v>
      </c>
      <c r="E2517" s="817"/>
      <c r="F2517" s="452"/>
      <c r="G2517" s="246"/>
      <c r="H2517" s="246"/>
      <c r="I2517" s="480">
        <f t="shared" ref="I2517:I2522" si="720">F2517+G2517+H2517</f>
        <v>0</v>
      </c>
      <c r="J2517" s="244" t="str">
        <f t="shared" si="711"/>
        <v/>
      </c>
      <c r="K2517" s="245"/>
      <c r="L2517" s="426"/>
      <c r="M2517" s="253"/>
      <c r="N2517" s="316">
        <f t="shared" ref="N2517:N2522" si="721">I2517</f>
        <v>0</v>
      </c>
      <c r="O2517" s="427">
        <f t="shared" ref="O2517:O2522" si="722">L2517+M2517-N2517</f>
        <v>0</v>
      </c>
      <c r="P2517" s="245"/>
      <c r="Q2517" s="426"/>
      <c r="R2517" s="253"/>
      <c r="S2517" s="432">
        <f t="shared" ref="S2517:S2522" si="723">+IF(+(L2517+M2517)&gt;=I2517,+M2517,+(+I2517-L2517))</f>
        <v>0</v>
      </c>
      <c r="T2517" s="316">
        <f t="shared" ref="T2517:T2522" si="724">Q2517+R2517-S2517</f>
        <v>0</v>
      </c>
      <c r="U2517" s="253"/>
      <c r="V2517" s="253"/>
      <c r="W2517" s="254"/>
      <c r="X2517" s="314">
        <f t="shared" si="712"/>
        <v>0</v>
      </c>
    </row>
    <row r="2518" spans="2:24" ht="18.75">
      <c r="B2518" s="173"/>
      <c r="C2518" s="137">
        <v>4302</v>
      </c>
      <c r="D2518" s="139" t="s">
        <v>1100</v>
      </c>
      <c r="E2518" s="817"/>
      <c r="F2518" s="452"/>
      <c r="G2518" s="246"/>
      <c r="H2518" s="246"/>
      <c r="I2518" s="480">
        <f t="shared" si="720"/>
        <v>0</v>
      </c>
      <c r="J2518" s="244" t="str">
        <f t="shared" si="711"/>
        <v/>
      </c>
      <c r="K2518" s="245"/>
      <c r="L2518" s="426"/>
      <c r="M2518" s="253"/>
      <c r="N2518" s="316">
        <f t="shared" si="721"/>
        <v>0</v>
      </c>
      <c r="O2518" s="427">
        <f t="shared" si="722"/>
        <v>0</v>
      </c>
      <c r="P2518" s="245"/>
      <c r="Q2518" s="426"/>
      <c r="R2518" s="253"/>
      <c r="S2518" s="432">
        <f t="shared" si="723"/>
        <v>0</v>
      </c>
      <c r="T2518" s="316">
        <f t="shared" si="724"/>
        <v>0</v>
      </c>
      <c r="U2518" s="253"/>
      <c r="V2518" s="253"/>
      <c r="W2518" s="254"/>
      <c r="X2518" s="314">
        <f t="shared" si="712"/>
        <v>0</v>
      </c>
    </row>
    <row r="2519" spans="2:24" ht="18.75">
      <c r="B2519" s="173"/>
      <c r="C2519" s="142">
        <v>4309</v>
      </c>
      <c r="D2519" s="148" t="s">
        <v>268</v>
      </c>
      <c r="E2519" s="817"/>
      <c r="F2519" s="452"/>
      <c r="G2519" s="246"/>
      <c r="H2519" s="246"/>
      <c r="I2519" s="480">
        <f t="shared" si="720"/>
        <v>0</v>
      </c>
      <c r="J2519" s="244" t="str">
        <f t="shared" si="711"/>
        <v/>
      </c>
      <c r="K2519" s="245"/>
      <c r="L2519" s="426"/>
      <c r="M2519" s="253"/>
      <c r="N2519" s="316">
        <f t="shared" si="721"/>
        <v>0</v>
      </c>
      <c r="O2519" s="427">
        <f t="shared" si="722"/>
        <v>0</v>
      </c>
      <c r="P2519" s="245"/>
      <c r="Q2519" s="426"/>
      <c r="R2519" s="253"/>
      <c r="S2519" s="432">
        <f t="shared" si="723"/>
        <v>0</v>
      </c>
      <c r="T2519" s="316">
        <f t="shared" si="724"/>
        <v>0</v>
      </c>
      <c r="U2519" s="253"/>
      <c r="V2519" s="253"/>
      <c r="W2519" s="254"/>
      <c r="X2519" s="314">
        <f t="shared" si="712"/>
        <v>0</v>
      </c>
    </row>
    <row r="2520" spans="2:24" ht="18.75">
      <c r="B2520" s="799">
        <v>4400</v>
      </c>
      <c r="C2520" s="957" t="s">
        <v>1741</v>
      </c>
      <c r="D2520" s="957"/>
      <c r="E2520" s="800"/>
      <c r="F2520" s="803"/>
      <c r="G2520" s="804"/>
      <c r="H2520" s="804"/>
      <c r="I2520" s="805">
        <f t="shared" si="720"/>
        <v>0</v>
      </c>
      <c r="J2520" s="244" t="str">
        <f t="shared" si="711"/>
        <v/>
      </c>
      <c r="K2520" s="245"/>
      <c r="L2520" s="431"/>
      <c r="M2520" s="255"/>
      <c r="N2520" s="318">
        <f t="shared" si="721"/>
        <v>0</v>
      </c>
      <c r="O2520" s="427">
        <f t="shared" si="722"/>
        <v>0</v>
      </c>
      <c r="P2520" s="245"/>
      <c r="Q2520" s="431"/>
      <c r="R2520" s="255"/>
      <c r="S2520" s="432">
        <f t="shared" si="723"/>
        <v>0</v>
      </c>
      <c r="T2520" s="316">
        <f t="shared" si="724"/>
        <v>0</v>
      </c>
      <c r="U2520" s="255"/>
      <c r="V2520" s="255"/>
      <c r="W2520" s="254"/>
      <c r="X2520" s="314">
        <f t="shared" si="712"/>
        <v>0</v>
      </c>
    </row>
    <row r="2521" spans="2:24" ht="18.75">
      <c r="B2521" s="799">
        <v>4500</v>
      </c>
      <c r="C2521" s="979" t="s">
        <v>1742</v>
      </c>
      <c r="D2521" s="979"/>
      <c r="E2521" s="800"/>
      <c r="F2521" s="803"/>
      <c r="G2521" s="804"/>
      <c r="H2521" s="804"/>
      <c r="I2521" s="805">
        <f t="shared" si="720"/>
        <v>0</v>
      </c>
      <c r="J2521" s="244" t="str">
        <f t="shared" si="711"/>
        <v/>
      </c>
      <c r="K2521" s="245"/>
      <c r="L2521" s="431"/>
      <c r="M2521" s="255"/>
      <c r="N2521" s="318">
        <f t="shared" si="721"/>
        <v>0</v>
      </c>
      <c r="O2521" s="427">
        <f t="shared" si="722"/>
        <v>0</v>
      </c>
      <c r="P2521" s="245"/>
      <c r="Q2521" s="431"/>
      <c r="R2521" s="255"/>
      <c r="S2521" s="432">
        <f t="shared" si="723"/>
        <v>0</v>
      </c>
      <c r="T2521" s="316">
        <f t="shared" si="724"/>
        <v>0</v>
      </c>
      <c r="U2521" s="255"/>
      <c r="V2521" s="255"/>
      <c r="W2521" s="254"/>
      <c r="X2521" s="314">
        <f t="shared" si="712"/>
        <v>0</v>
      </c>
    </row>
    <row r="2522" spans="2:24" ht="18.75">
      <c r="B2522" s="799">
        <v>4600</v>
      </c>
      <c r="C2522" s="974" t="s">
        <v>269</v>
      </c>
      <c r="D2522" s="980"/>
      <c r="E2522" s="800"/>
      <c r="F2522" s="803"/>
      <c r="G2522" s="804"/>
      <c r="H2522" s="804"/>
      <c r="I2522" s="805">
        <f t="shared" si="720"/>
        <v>0</v>
      </c>
      <c r="J2522" s="244" t="str">
        <f t="shared" si="711"/>
        <v/>
      </c>
      <c r="K2522" s="245"/>
      <c r="L2522" s="431"/>
      <c r="M2522" s="255"/>
      <c r="N2522" s="318">
        <f t="shared" si="721"/>
        <v>0</v>
      </c>
      <c r="O2522" s="427">
        <f t="shared" si="722"/>
        <v>0</v>
      </c>
      <c r="P2522" s="245"/>
      <c r="Q2522" s="431"/>
      <c r="R2522" s="255"/>
      <c r="S2522" s="432">
        <f t="shared" si="723"/>
        <v>0</v>
      </c>
      <c r="T2522" s="316">
        <f t="shared" si="724"/>
        <v>0</v>
      </c>
      <c r="U2522" s="255"/>
      <c r="V2522" s="255"/>
      <c r="W2522" s="254"/>
      <c r="X2522" s="314">
        <f t="shared" si="712"/>
        <v>0</v>
      </c>
    </row>
    <row r="2523" spans="2:24" ht="18.75">
      <c r="B2523" s="799">
        <v>4900</v>
      </c>
      <c r="C2523" s="965" t="s">
        <v>300</v>
      </c>
      <c r="D2523" s="965"/>
      <c r="E2523" s="800"/>
      <c r="F2523" s="801">
        <f>+F2524+F2525</f>
        <v>0</v>
      </c>
      <c r="G2523" s="802">
        <f>+G2524+G2525</f>
        <v>0</v>
      </c>
      <c r="H2523" s="802">
        <f>+H2524+H2525</f>
        <v>0</v>
      </c>
      <c r="I2523" s="802">
        <f>+I2524+I2525</f>
        <v>0</v>
      </c>
      <c r="J2523" s="244" t="str">
        <f t="shared" si="711"/>
        <v/>
      </c>
      <c r="K2523" s="245"/>
      <c r="L2523" s="777"/>
      <c r="M2523" s="778"/>
      <c r="N2523" s="778"/>
      <c r="O2523" s="825"/>
      <c r="P2523" s="245"/>
      <c r="Q2523" s="777"/>
      <c r="R2523" s="778"/>
      <c r="S2523" s="778"/>
      <c r="T2523" s="778"/>
      <c r="U2523" s="778"/>
      <c r="V2523" s="778"/>
      <c r="W2523" s="825"/>
      <c r="X2523" s="314">
        <f t="shared" si="712"/>
        <v>0</v>
      </c>
    </row>
    <row r="2524" spans="2:24" ht="18.75">
      <c r="B2524" s="173"/>
      <c r="C2524" s="144">
        <v>4901</v>
      </c>
      <c r="D2524" s="174" t="s">
        <v>301</v>
      </c>
      <c r="E2524" s="817"/>
      <c r="F2524" s="452"/>
      <c r="G2524" s="246"/>
      <c r="H2524" s="246"/>
      <c r="I2524" s="480">
        <f>F2524+G2524+H2524</f>
        <v>0</v>
      </c>
      <c r="J2524" s="244" t="str">
        <f t="shared" si="711"/>
        <v/>
      </c>
      <c r="K2524" s="245"/>
      <c r="L2524" s="775"/>
      <c r="M2524" s="779"/>
      <c r="N2524" s="779"/>
      <c r="O2524" s="824"/>
      <c r="P2524" s="245"/>
      <c r="Q2524" s="775"/>
      <c r="R2524" s="779"/>
      <c r="S2524" s="779"/>
      <c r="T2524" s="779"/>
      <c r="U2524" s="779"/>
      <c r="V2524" s="779"/>
      <c r="W2524" s="824"/>
      <c r="X2524" s="314">
        <f t="shared" si="712"/>
        <v>0</v>
      </c>
    </row>
    <row r="2525" spans="2:24" ht="18.75">
      <c r="B2525" s="173"/>
      <c r="C2525" s="142">
        <v>4902</v>
      </c>
      <c r="D2525" s="148" t="s">
        <v>302</v>
      </c>
      <c r="E2525" s="817"/>
      <c r="F2525" s="452"/>
      <c r="G2525" s="246"/>
      <c r="H2525" s="246"/>
      <c r="I2525" s="480">
        <f>F2525+G2525+H2525</f>
        <v>0</v>
      </c>
      <c r="J2525" s="244" t="str">
        <f t="shared" si="711"/>
        <v/>
      </c>
      <c r="K2525" s="245"/>
      <c r="L2525" s="775"/>
      <c r="M2525" s="779"/>
      <c r="N2525" s="779"/>
      <c r="O2525" s="824"/>
      <c r="P2525" s="245"/>
      <c r="Q2525" s="775"/>
      <c r="R2525" s="779"/>
      <c r="S2525" s="779"/>
      <c r="T2525" s="779"/>
      <c r="U2525" s="779"/>
      <c r="V2525" s="779"/>
      <c r="W2525" s="824"/>
      <c r="X2525" s="314">
        <f t="shared" si="712"/>
        <v>0</v>
      </c>
    </row>
    <row r="2526" spans="2:24" ht="18.75">
      <c r="B2526" s="806">
        <v>5100</v>
      </c>
      <c r="C2526" s="962" t="s">
        <v>270</v>
      </c>
      <c r="D2526" s="962"/>
      <c r="E2526" s="807"/>
      <c r="F2526" s="808"/>
      <c r="G2526" s="809"/>
      <c r="H2526" s="809"/>
      <c r="I2526" s="805">
        <f>F2526+G2526+H2526</f>
        <v>0</v>
      </c>
      <c r="J2526" s="244" t="str">
        <f t="shared" si="711"/>
        <v/>
      </c>
      <c r="K2526" s="245"/>
      <c r="L2526" s="433"/>
      <c r="M2526" s="434"/>
      <c r="N2526" s="328">
        <f>I2526</f>
        <v>0</v>
      </c>
      <c r="O2526" s="427">
        <f>L2526+M2526-N2526</f>
        <v>0</v>
      </c>
      <c r="P2526" s="245"/>
      <c r="Q2526" s="433"/>
      <c r="R2526" s="434"/>
      <c r="S2526" s="432">
        <f>+IF(+(L2526+M2526)&gt;=I2526,+M2526,+(+I2526-L2526))</f>
        <v>0</v>
      </c>
      <c r="T2526" s="316">
        <f>Q2526+R2526-S2526</f>
        <v>0</v>
      </c>
      <c r="U2526" s="434"/>
      <c r="V2526" s="434"/>
      <c r="W2526" s="254"/>
      <c r="X2526" s="314">
        <f t="shared" si="712"/>
        <v>0</v>
      </c>
    </row>
    <row r="2527" spans="2:24" ht="18.75">
      <c r="B2527" s="806">
        <v>5200</v>
      </c>
      <c r="C2527" s="977" t="s">
        <v>271</v>
      </c>
      <c r="D2527" s="977"/>
      <c r="E2527" s="807"/>
      <c r="F2527" s="810">
        <f>SUM(F2528:F2534)</f>
        <v>0</v>
      </c>
      <c r="G2527" s="811">
        <f>SUM(G2528:G2534)</f>
        <v>0</v>
      </c>
      <c r="H2527" s="811">
        <f>SUM(H2528:H2534)</f>
        <v>0</v>
      </c>
      <c r="I2527" s="811">
        <f>SUM(I2528:I2534)</f>
        <v>0</v>
      </c>
      <c r="J2527" s="244" t="str">
        <f t="shared" si="711"/>
        <v/>
      </c>
      <c r="K2527" s="245"/>
      <c r="L2527" s="327">
        <f>SUM(L2528:L2534)</f>
        <v>0</v>
      </c>
      <c r="M2527" s="328">
        <f>SUM(M2528:M2534)</f>
        <v>0</v>
      </c>
      <c r="N2527" s="435">
        <f>SUM(N2528:N2534)</f>
        <v>0</v>
      </c>
      <c r="O2527" s="436">
        <f>SUM(O2528:O2534)</f>
        <v>0</v>
      </c>
      <c r="P2527" s="245"/>
      <c r="Q2527" s="327">
        <f t="shared" ref="Q2527:W2527" si="725">SUM(Q2528:Q2534)</f>
        <v>0</v>
      </c>
      <c r="R2527" s="328">
        <f t="shared" si="725"/>
        <v>0</v>
      </c>
      <c r="S2527" s="328">
        <f t="shared" si="725"/>
        <v>0</v>
      </c>
      <c r="T2527" s="328">
        <f t="shared" si="725"/>
        <v>0</v>
      </c>
      <c r="U2527" s="328">
        <f t="shared" si="725"/>
        <v>0</v>
      </c>
      <c r="V2527" s="328">
        <f t="shared" si="725"/>
        <v>0</v>
      </c>
      <c r="W2527" s="436">
        <f t="shared" si="725"/>
        <v>0</v>
      </c>
      <c r="X2527" s="314">
        <f t="shared" si="712"/>
        <v>0</v>
      </c>
    </row>
    <row r="2528" spans="2:24" ht="18.75">
      <c r="B2528" s="175"/>
      <c r="C2528" s="176">
        <v>5201</v>
      </c>
      <c r="D2528" s="177" t="s">
        <v>272</v>
      </c>
      <c r="E2528" s="818"/>
      <c r="F2528" s="477"/>
      <c r="G2528" s="437"/>
      <c r="H2528" s="437"/>
      <c r="I2528" s="480">
        <f t="shared" ref="I2528:I2534" si="726">F2528+G2528+H2528</f>
        <v>0</v>
      </c>
      <c r="J2528" s="244" t="str">
        <f t="shared" si="711"/>
        <v/>
      </c>
      <c r="K2528" s="245"/>
      <c r="L2528" s="438"/>
      <c r="M2528" s="439"/>
      <c r="N2528" s="331">
        <f t="shared" ref="N2528:N2534" si="727">I2528</f>
        <v>0</v>
      </c>
      <c r="O2528" s="427">
        <f t="shared" ref="O2528:O2534" si="728">L2528+M2528-N2528</f>
        <v>0</v>
      </c>
      <c r="P2528" s="245"/>
      <c r="Q2528" s="438"/>
      <c r="R2528" s="439"/>
      <c r="S2528" s="432">
        <f t="shared" ref="S2528:S2534" si="729">+IF(+(L2528+M2528)&gt;=I2528,+M2528,+(+I2528-L2528))</f>
        <v>0</v>
      </c>
      <c r="T2528" s="316">
        <f t="shared" ref="T2528:T2534" si="730">Q2528+R2528-S2528</f>
        <v>0</v>
      </c>
      <c r="U2528" s="439"/>
      <c r="V2528" s="439"/>
      <c r="W2528" s="254"/>
      <c r="X2528" s="314">
        <f t="shared" si="712"/>
        <v>0</v>
      </c>
    </row>
    <row r="2529" spans="2:24" ht="18.75">
      <c r="B2529" s="175"/>
      <c r="C2529" s="178">
        <v>5202</v>
      </c>
      <c r="D2529" s="179" t="s">
        <v>273</v>
      </c>
      <c r="E2529" s="818"/>
      <c r="F2529" s="477"/>
      <c r="G2529" s="437"/>
      <c r="H2529" s="437"/>
      <c r="I2529" s="480">
        <f t="shared" si="726"/>
        <v>0</v>
      </c>
      <c r="J2529" s="244" t="str">
        <f t="shared" si="711"/>
        <v/>
      </c>
      <c r="K2529" s="245"/>
      <c r="L2529" s="438"/>
      <c r="M2529" s="439"/>
      <c r="N2529" s="331">
        <f t="shared" si="727"/>
        <v>0</v>
      </c>
      <c r="O2529" s="427">
        <f t="shared" si="728"/>
        <v>0</v>
      </c>
      <c r="P2529" s="245"/>
      <c r="Q2529" s="438"/>
      <c r="R2529" s="439"/>
      <c r="S2529" s="432">
        <f t="shared" si="729"/>
        <v>0</v>
      </c>
      <c r="T2529" s="316">
        <f t="shared" si="730"/>
        <v>0</v>
      </c>
      <c r="U2529" s="439"/>
      <c r="V2529" s="439"/>
      <c r="W2529" s="254"/>
      <c r="X2529" s="314">
        <f t="shared" si="712"/>
        <v>0</v>
      </c>
    </row>
    <row r="2530" spans="2:24" ht="18.75">
      <c r="B2530" s="175"/>
      <c r="C2530" s="178">
        <v>5203</v>
      </c>
      <c r="D2530" s="179" t="s">
        <v>956</v>
      </c>
      <c r="E2530" s="818"/>
      <c r="F2530" s="477"/>
      <c r="G2530" s="437"/>
      <c r="H2530" s="437"/>
      <c r="I2530" s="480">
        <f t="shared" si="726"/>
        <v>0</v>
      </c>
      <c r="J2530" s="244" t="str">
        <f t="shared" si="711"/>
        <v/>
      </c>
      <c r="K2530" s="245"/>
      <c r="L2530" s="438"/>
      <c r="M2530" s="439"/>
      <c r="N2530" s="331">
        <f t="shared" si="727"/>
        <v>0</v>
      </c>
      <c r="O2530" s="427">
        <f t="shared" si="728"/>
        <v>0</v>
      </c>
      <c r="P2530" s="245"/>
      <c r="Q2530" s="438"/>
      <c r="R2530" s="439"/>
      <c r="S2530" s="432">
        <f t="shared" si="729"/>
        <v>0</v>
      </c>
      <c r="T2530" s="316">
        <f t="shared" si="730"/>
        <v>0</v>
      </c>
      <c r="U2530" s="439"/>
      <c r="V2530" s="439"/>
      <c r="W2530" s="254"/>
      <c r="X2530" s="314">
        <f t="shared" si="712"/>
        <v>0</v>
      </c>
    </row>
    <row r="2531" spans="2:24" ht="18.75">
      <c r="B2531" s="175"/>
      <c r="C2531" s="178">
        <v>5204</v>
      </c>
      <c r="D2531" s="179" t="s">
        <v>957</v>
      </c>
      <c r="E2531" s="818"/>
      <c r="F2531" s="477"/>
      <c r="G2531" s="437"/>
      <c r="H2531" s="437"/>
      <c r="I2531" s="480">
        <f t="shared" si="726"/>
        <v>0</v>
      </c>
      <c r="J2531" s="244" t="str">
        <f t="shared" si="711"/>
        <v/>
      </c>
      <c r="K2531" s="245"/>
      <c r="L2531" s="438"/>
      <c r="M2531" s="439"/>
      <c r="N2531" s="331">
        <f t="shared" si="727"/>
        <v>0</v>
      </c>
      <c r="O2531" s="427">
        <f t="shared" si="728"/>
        <v>0</v>
      </c>
      <c r="P2531" s="245"/>
      <c r="Q2531" s="438"/>
      <c r="R2531" s="439"/>
      <c r="S2531" s="432">
        <f t="shared" si="729"/>
        <v>0</v>
      </c>
      <c r="T2531" s="316">
        <f t="shared" si="730"/>
        <v>0</v>
      </c>
      <c r="U2531" s="439"/>
      <c r="V2531" s="439"/>
      <c r="W2531" s="254"/>
      <c r="X2531" s="314">
        <f t="shared" si="712"/>
        <v>0</v>
      </c>
    </row>
    <row r="2532" spans="2:24" ht="18.75">
      <c r="B2532" s="175"/>
      <c r="C2532" s="178">
        <v>5205</v>
      </c>
      <c r="D2532" s="179" t="s">
        <v>958</v>
      </c>
      <c r="E2532" s="818"/>
      <c r="F2532" s="477"/>
      <c r="G2532" s="437"/>
      <c r="H2532" s="437"/>
      <c r="I2532" s="480">
        <f t="shared" si="726"/>
        <v>0</v>
      </c>
      <c r="J2532" s="244" t="str">
        <f t="shared" si="711"/>
        <v/>
      </c>
      <c r="K2532" s="245"/>
      <c r="L2532" s="438"/>
      <c r="M2532" s="439"/>
      <c r="N2532" s="331">
        <f t="shared" si="727"/>
        <v>0</v>
      </c>
      <c r="O2532" s="427">
        <f t="shared" si="728"/>
        <v>0</v>
      </c>
      <c r="P2532" s="245"/>
      <c r="Q2532" s="438"/>
      <c r="R2532" s="439"/>
      <c r="S2532" s="432">
        <f t="shared" si="729"/>
        <v>0</v>
      </c>
      <c r="T2532" s="316">
        <f t="shared" si="730"/>
        <v>0</v>
      </c>
      <c r="U2532" s="439"/>
      <c r="V2532" s="439"/>
      <c r="W2532" s="254"/>
      <c r="X2532" s="314">
        <f t="shared" si="712"/>
        <v>0</v>
      </c>
    </row>
    <row r="2533" spans="2:24" ht="18.75">
      <c r="B2533" s="175"/>
      <c r="C2533" s="178">
        <v>5206</v>
      </c>
      <c r="D2533" s="179" t="s">
        <v>959</v>
      </c>
      <c r="E2533" s="818"/>
      <c r="F2533" s="477"/>
      <c r="G2533" s="437"/>
      <c r="H2533" s="437"/>
      <c r="I2533" s="480">
        <f t="shared" si="726"/>
        <v>0</v>
      </c>
      <c r="J2533" s="244" t="str">
        <f t="shared" ref="J2533:J2553" si="731">(IF($E2533&lt;&gt;0,$J$2,IF($I2533&lt;&gt;0,$J$2,"")))</f>
        <v/>
      </c>
      <c r="K2533" s="245"/>
      <c r="L2533" s="438"/>
      <c r="M2533" s="439"/>
      <c r="N2533" s="331">
        <f t="shared" si="727"/>
        <v>0</v>
      </c>
      <c r="O2533" s="427">
        <f t="shared" si="728"/>
        <v>0</v>
      </c>
      <c r="P2533" s="245"/>
      <c r="Q2533" s="438"/>
      <c r="R2533" s="439"/>
      <c r="S2533" s="432">
        <f t="shared" si="729"/>
        <v>0</v>
      </c>
      <c r="T2533" s="316">
        <f t="shared" si="730"/>
        <v>0</v>
      </c>
      <c r="U2533" s="439"/>
      <c r="V2533" s="439"/>
      <c r="W2533" s="254"/>
      <c r="X2533" s="314">
        <f t="shared" ref="X2533:X2564" si="732">T2533-U2533-V2533-W2533</f>
        <v>0</v>
      </c>
    </row>
    <row r="2534" spans="2:24" ht="18.75">
      <c r="B2534" s="175"/>
      <c r="C2534" s="180">
        <v>5219</v>
      </c>
      <c r="D2534" s="181" t="s">
        <v>960</v>
      </c>
      <c r="E2534" s="818"/>
      <c r="F2534" s="477"/>
      <c r="G2534" s="437"/>
      <c r="H2534" s="437"/>
      <c r="I2534" s="480">
        <f t="shared" si="726"/>
        <v>0</v>
      </c>
      <c r="J2534" s="244" t="str">
        <f t="shared" si="731"/>
        <v/>
      </c>
      <c r="K2534" s="245"/>
      <c r="L2534" s="438"/>
      <c r="M2534" s="439"/>
      <c r="N2534" s="331">
        <f t="shared" si="727"/>
        <v>0</v>
      </c>
      <c r="O2534" s="427">
        <f t="shared" si="728"/>
        <v>0</v>
      </c>
      <c r="P2534" s="245"/>
      <c r="Q2534" s="438"/>
      <c r="R2534" s="439"/>
      <c r="S2534" s="432">
        <f t="shared" si="729"/>
        <v>0</v>
      </c>
      <c r="T2534" s="316">
        <f t="shared" si="730"/>
        <v>0</v>
      </c>
      <c r="U2534" s="439"/>
      <c r="V2534" s="439"/>
      <c r="W2534" s="254"/>
      <c r="X2534" s="314">
        <f t="shared" si="732"/>
        <v>0</v>
      </c>
    </row>
    <row r="2535" spans="2:24" ht="18.75">
      <c r="B2535" s="806">
        <v>5300</v>
      </c>
      <c r="C2535" s="981" t="s">
        <v>961</v>
      </c>
      <c r="D2535" s="981"/>
      <c r="E2535" s="807"/>
      <c r="F2535" s="810">
        <f>SUM(F2536:F2537)</f>
        <v>0</v>
      </c>
      <c r="G2535" s="811">
        <f>SUM(G2536:G2537)</f>
        <v>0</v>
      </c>
      <c r="H2535" s="811">
        <f>SUM(H2536:H2537)</f>
        <v>0</v>
      </c>
      <c r="I2535" s="811">
        <f>SUM(I2536:I2537)</f>
        <v>0</v>
      </c>
      <c r="J2535" s="244" t="str">
        <f t="shared" si="731"/>
        <v/>
      </c>
      <c r="K2535" s="245"/>
      <c r="L2535" s="327">
        <f>SUM(L2536:L2537)</f>
        <v>0</v>
      </c>
      <c r="M2535" s="328">
        <f>SUM(M2536:M2537)</f>
        <v>0</v>
      </c>
      <c r="N2535" s="435">
        <f>SUM(N2536:N2537)</f>
        <v>0</v>
      </c>
      <c r="O2535" s="436">
        <f>SUM(O2536:O2537)</f>
        <v>0</v>
      </c>
      <c r="P2535" s="245"/>
      <c r="Q2535" s="327">
        <f t="shared" ref="Q2535:W2535" si="733">SUM(Q2536:Q2537)</f>
        <v>0</v>
      </c>
      <c r="R2535" s="328">
        <f t="shared" si="733"/>
        <v>0</v>
      </c>
      <c r="S2535" s="328">
        <f t="shared" si="733"/>
        <v>0</v>
      </c>
      <c r="T2535" s="328">
        <f t="shared" si="733"/>
        <v>0</v>
      </c>
      <c r="U2535" s="328">
        <f t="shared" si="733"/>
        <v>0</v>
      </c>
      <c r="V2535" s="328">
        <f t="shared" si="733"/>
        <v>0</v>
      </c>
      <c r="W2535" s="436">
        <f t="shared" si="733"/>
        <v>0</v>
      </c>
      <c r="X2535" s="314">
        <f t="shared" si="732"/>
        <v>0</v>
      </c>
    </row>
    <row r="2536" spans="2:24" ht="18.75">
      <c r="B2536" s="175"/>
      <c r="C2536" s="176">
        <v>5301</v>
      </c>
      <c r="D2536" s="177" t="s">
        <v>1480</v>
      </c>
      <c r="E2536" s="818"/>
      <c r="F2536" s="477"/>
      <c r="G2536" s="437"/>
      <c r="H2536" s="437"/>
      <c r="I2536" s="480">
        <f>F2536+G2536+H2536</f>
        <v>0</v>
      </c>
      <c r="J2536" s="244" t="str">
        <f t="shared" si="731"/>
        <v/>
      </c>
      <c r="K2536" s="245"/>
      <c r="L2536" s="438"/>
      <c r="M2536" s="439"/>
      <c r="N2536" s="331">
        <f>I2536</f>
        <v>0</v>
      </c>
      <c r="O2536" s="427">
        <f>L2536+M2536-N2536</f>
        <v>0</v>
      </c>
      <c r="P2536" s="245"/>
      <c r="Q2536" s="438"/>
      <c r="R2536" s="439"/>
      <c r="S2536" s="432">
        <f>+IF(+(L2536+M2536)&gt;=I2536,+M2536,+(+I2536-L2536))</f>
        <v>0</v>
      </c>
      <c r="T2536" s="316">
        <f>Q2536+R2536-S2536</f>
        <v>0</v>
      </c>
      <c r="U2536" s="439"/>
      <c r="V2536" s="439"/>
      <c r="W2536" s="254"/>
      <c r="X2536" s="314">
        <f t="shared" si="732"/>
        <v>0</v>
      </c>
    </row>
    <row r="2537" spans="2:24" ht="18.75">
      <c r="B2537" s="175"/>
      <c r="C2537" s="180">
        <v>5309</v>
      </c>
      <c r="D2537" s="181" t="s">
        <v>962</v>
      </c>
      <c r="E2537" s="818"/>
      <c r="F2537" s="477"/>
      <c r="G2537" s="437"/>
      <c r="H2537" s="437"/>
      <c r="I2537" s="480">
        <f>F2537+G2537+H2537</f>
        <v>0</v>
      </c>
      <c r="J2537" s="244" t="str">
        <f t="shared" si="731"/>
        <v/>
      </c>
      <c r="K2537" s="245"/>
      <c r="L2537" s="438"/>
      <c r="M2537" s="439"/>
      <c r="N2537" s="331">
        <f>I2537</f>
        <v>0</v>
      </c>
      <c r="O2537" s="427">
        <f>L2537+M2537-N2537</f>
        <v>0</v>
      </c>
      <c r="P2537" s="245"/>
      <c r="Q2537" s="438"/>
      <c r="R2537" s="439"/>
      <c r="S2537" s="432">
        <f>+IF(+(L2537+M2537)&gt;=I2537,+M2537,+(+I2537-L2537))</f>
        <v>0</v>
      </c>
      <c r="T2537" s="316">
        <f>Q2537+R2537-S2537</f>
        <v>0</v>
      </c>
      <c r="U2537" s="439"/>
      <c r="V2537" s="439"/>
      <c r="W2537" s="254"/>
      <c r="X2537" s="314">
        <f t="shared" si="732"/>
        <v>0</v>
      </c>
    </row>
    <row r="2538" spans="2:24" ht="18.75">
      <c r="B2538" s="806">
        <v>5400</v>
      </c>
      <c r="C2538" s="962" t="s">
        <v>1049</v>
      </c>
      <c r="D2538" s="962"/>
      <c r="E2538" s="807"/>
      <c r="F2538" s="808"/>
      <c r="G2538" s="809"/>
      <c r="H2538" s="809"/>
      <c r="I2538" s="805">
        <f>F2538+G2538+H2538</f>
        <v>0</v>
      </c>
      <c r="J2538" s="244" t="str">
        <f t="shared" si="731"/>
        <v/>
      </c>
      <c r="K2538" s="245"/>
      <c r="L2538" s="433"/>
      <c r="M2538" s="434"/>
      <c r="N2538" s="328">
        <f>I2538</f>
        <v>0</v>
      </c>
      <c r="O2538" s="427">
        <f>L2538+M2538-N2538</f>
        <v>0</v>
      </c>
      <c r="P2538" s="245"/>
      <c r="Q2538" s="433"/>
      <c r="R2538" s="434"/>
      <c r="S2538" s="432">
        <f>+IF(+(L2538+M2538)&gt;=I2538,+M2538,+(+I2538-L2538))</f>
        <v>0</v>
      </c>
      <c r="T2538" s="316">
        <f>Q2538+R2538-S2538</f>
        <v>0</v>
      </c>
      <c r="U2538" s="434"/>
      <c r="V2538" s="434"/>
      <c r="W2538" s="254"/>
      <c r="X2538" s="314">
        <f t="shared" si="732"/>
        <v>0</v>
      </c>
    </row>
    <row r="2539" spans="2:24" ht="18.75">
      <c r="B2539" s="799">
        <v>5500</v>
      </c>
      <c r="C2539" s="965" t="s">
        <v>1050</v>
      </c>
      <c r="D2539" s="965"/>
      <c r="E2539" s="800"/>
      <c r="F2539" s="801">
        <f>SUM(F2540:F2543)</f>
        <v>0</v>
      </c>
      <c r="G2539" s="802">
        <f>SUM(G2540:G2543)</f>
        <v>0</v>
      </c>
      <c r="H2539" s="802">
        <f>SUM(H2540:H2543)</f>
        <v>0</v>
      </c>
      <c r="I2539" s="802">
        <f>SUM(I2540:I2543)</f>
        <v>0</v>
      </c>
      <c r="J2539" s="244" t="str">
        <f t="shared" si="731"/>
        <v/>
      </c>
      <c r="K2539" s="245"/>
      <c r="L2539" s="317">
        <f>SUM(L2540:L2543)</f>
        <v>0</v>
      </c>
      <c r="M2539" s="318">
        <f>SUM(M2540:M2543)</f>
        <v>0</v>
      </c>
      <c r="N2539" s="428">
        <f>SUM(N2540:N2543)</f>
        <v>0</v>
      </c>
      <c r="O2539" s="429">
        <f>SUM(O2540:O2543)</f>
        <v>0</v>
      </c>
      <c r="P2539" s="245"/>
      <c r="Q2539" s="317">
        <f t="shared" ref="Q2539:W2539" si="734">SUM(Q2540:Q2543)</f>
        <v>0</v>
      </c>
      <c r="R2539" s="318">
        <f t="shared" si="734"/>
        <v>0</v>
      </c>
      <c r="S2539" s="318">
        <f t="shared" si="734"/>
        <v>0</v>
      </c>
      <c r="T2539" s="318">
        <f t="shared" si="734"/>
        <v>0</v>
      </c>
      <c r="U2539" s="318">
        <f t="shared" si="734"/>
        <v>0</v>
      </c>
      <c r="V2539" s="318">
        <f t="shared" si="734"/>
        <v>0</v>
      </c>
      <c r="W2539" s="429">
        <f t="shared" si="734"/>
        <v>0</v>
      </c>
      <c r="X2539" s="314">
        <f t="shared" si="732"/>
        <v>0</v>
      </c>
    </row>
    <row r="2540" spans="2:24" ht="18.75">
      <c r="B2540" s="173"/>
      <c r="C2540" s="144">
        <v>5501</v>
      </c>
      <c r="D2540" s="163" t="s">
        <v>1051</v>
      </c>
      <c r="E2540" s="817"/>
      <c r="F2540" s="452"/>
      <c r="G2540" s="246"/>
      <c r="H2540" s="246"/>
      <c r="I2540" s="480">
        <f>F2540+G2540+H2540</f>
        <v>0</v>
      </c>
      <c r="J2540" s="244" t="str">
        <f t="shared" si="731"/>
        <v/>
      </c>
      <c r="K2540" s="245"/>
      <c r="L2540" s="426"/>
      <c r="M2540" s="253"/>
      <c r="N2540" s="316">
        <f>I2540</f>
        <v>0</v>
      </c>
      <c r="O2540" s="427">
        <f>L2540+M2540-N2540</f>
        <v>0</v>
      </c>
      <c r="P2540" s="245"/>
      <c r="Q2540" s="426"/>
      <c r="R2540" s="253"/>
      <c r="S2540" s="432">
        <f>+IF(+(L2540+M2540)&gt;=I2540,+M2540,+(+I2540-L2540))</f>
        <v>0</v>
      </c>
      <c r="T2540" s="316">
        <f>Q2540+R2540-S2540</f>
        <v>0</v>
      </c>
      <c r="U2540" s="253"/>
      <c r="V2540" s="253"/>
      <c r="W2540" s="254"/>
      <c r="X2540" s="314">
        <f t="shared" si="732"/>
        <v>0</v>
      </c>
    </row>
    <row r="2541" spans="2:24" ht="18.75">
      <c r="B2541" s="173"/>
      <c r="C2541" s="137">
        <v>5502</v>
      </c>
      <c r="D2541" s="145" t="s">
        <v>1052</v>
      </c>
      <c r="E2541" s="817"/>
      <c r="F2541" s="452"/>
      <c r="G2541" s="246"/>
      <c r="H2541" s="246"/>
      <c r="I2541" s="480">
        <f>F2541+G2541+H2541</f>
        <v>0</v>
      </c>
      <c r="J2541" s="244" t="str">
        <f t="shared" si="731"/>
        <v/>
      </c>
      <c r="K2541" s="245"/>
      <c r="L2541" s="426"/>
      <c r="M2541" s="253"/>
      <c r="N2541" s="316">
        <f>I2541</f>
        <v>0</v>
      </c>
      <c r="O2541" s="427">
        <f>L2541+M2541-N2541</f>
        <v>0</v>
      </c>
      <c r="P2541" s="245"/>
      <c r="Q2541" s="426"/>
      <c r="R2541" s="253"/>
      <c r="S2541" s="432">
        <f>+IF(+(L2541+M2541)&gt;=I2541,+M2541,+(+I2541-L2541))</f>
        <v>0</v>
      </c>
      <c r="T2541" s="316">
        <f>Q2541+R2541-S2541</f>
        <v>0</v>
      </c>
      <c r="U2541" s="253"/>
      <c r="V2541" s="253"/>
      <c r="W2541" s="254"/>
      <c r="X2541" s="314">
        <f t="shared" si="732"/>
        <v>0</v>
      </c>
    </row>
    <row r="2542" spans="2:24" ht="18.75">
      <c r="B2542" s="173"/>
      <c r="C2542" s="137">
        <v>5503</v>
      </c>
      <c r="D2542" s="139" t="s">
        <v>1053</v>
      </c>
      <c r="E2542" s="817"/>
      <c r="F2542" s="452"/>
      <c r="G2542" s="246"/>
      <c r="H2542" s="246"/>
      <c r="I2542" s="480">
        <f>F2542+G2542+H2542</f>
        <v>0</v>
      </c>
      <c r="J2542" s="244" t="str">
        <f t="shared" si="731"/>
        <v/>
      </c>
      <c r="K2542" s="245"/>
      <c r="L2542" s="426"/>
      <c r="M2542" s="253"/>
      <c r="N2542" s="316">
        <f>I2542</f>
        <v>0</v>
      </c>
      <c r="O2542" s="427">
        <f>L2542+M2542-N2542</f>
        <v>0</v>
      </c>
      <c r="P2542" s="245"/>
      <c r="Q2542" s="426"/>
      <c r="R2542" s="253"/>
      <c r="S2542" s="432">
        <f>+IF(+(L2542+M2542)&gt;=I2542,+M2542,+(+I2542-L2542))</f>
        <v>0</v>
      </c>
      <c r="T2542" s="316">
        <f>Q2542+R2542-S2542</f>
        <v>0</v>
      </c>
      <c r="U2542" s="253"/>
      <c r="V2542" s="253"/>
      <c r="W2542" s="254"/>
      <c r="X2542" s="314">
        <f t="shared" si="732"/>
        <v>0</v>
      </c>
    </row>
    <row r="2543" spans="2:24" ht="18.75">
      <c r="B2543" s="173"/>
      <c r="C2543" s="137">
        <v>5504</v>
      </c>
      <c r="D2543" s="145" t="s">
        <v>1054</v>
      </c>
      <c r="E2543" s="817"/>
      <c r="F2543" s="452"/>
      <c r="G2543" s="246"/>
      <c r="H2543" s="246"/>
      <c r="I2543" s="480">
        <f>F2543+G2543+H2543</f>
        <v>0</v>
      </c>
      <c r="J2543" s="244" t="str">
        <f t="shared" si="731"/>
        <v/>
      </c>
      <c r="K2543" s="245"/>
      <c r="L2543" s="426"/>
      <c r="M2543" s="253"/>
      <c r="N2543" s="316">
        <f>I2543</f>
        <v>0</v>
      </c>
      <c r="O2543" s="427">
        <f>L2543+M2543-N2543</f>
        <v>0</v>
      </c>
      <c r="P2543" s="245"/>
      <c r="Q2543" s="426"/>
      <c r="R2543" s="253"/>
      <c r="S2543" s="432">
        <f>+IF(+(L2543+M2543)&gt;=I2543,+M2543,+(+I2543-L2543))</f>
        <v>0</v>
      </c>
      <c r="T2543" s="316">
        <f>Q2543+R2543-S2543</f>
        <v>0</v>
      </c>
      <c r="U2543" s="253"/>
      <c r="V2543" s="253"/>
      <c r="W2543" s="254"/>
      <c r="X2543" s="314">
        <f t="shared" si="732"/>
        <v>0</v>
      </c>
    </row>
    <row r="2544" spans="2:24" ht="18.75">
      <c r="B2544" s="799">
        <v>5700</v>
      </c>
      <c r="C2544" s="963" t="s">
        <v>1055</v>
      </c>
      <c r="D2544" s="964"/>
      <c r="E2544" s="807"/>
      <c r="F2544" s="810">
        <f>SUM(F2545:F2547)</f>
        <v>0</v>
      </c>
      <c r="G2544" s="811">
        <f>SUM(G2545:G2547)</f>
        <v>0</v>
      </c>
      <c r="H2544" s="811">
        <f>SUM(H2545:H2547)</f>
        <v>0</v>
      </c>
      <c r="I2544" s="811">
        <f>SUM(I2545:I2547)</f>
        <v>0</v>
      </c>
      <c r="J2544" s="244" t="str">
        <f t="shared" si="731"/>
        <v/>
      </c>
      <c r="K2544" s="245"/>
      <c r="L2544" s="327">
        <f>SUM(L2545:L2547)</f>
        <v>0</v>
      </c>
      <c r="M2544" s="328">
        <f>SUM(M2545:M2547)</f>
        <v>0</v>
      </c>
      <c r="N2544" s="435">
        <f>SUM(N2545:N2546)</f>
        <v>0</v>
      </c>
      <c r="O2544" s="436">
        <f>SUM(O2545:O2547)</f>
        <v>0</v>
      </c>
      <c r="P2544" s="245"/>
      <c r="Q2544" s="327">
        <f>SUM(Q2545:Q2547)</f>
        <v>0</v>
      </c>
      <c r="R2544" s="328">
        <f>SUM(R2545:R2547)</f>
        <v>0</v>
      </c>
      <c r="S2544" s="328">
        <f>SUM(S2545:S2547)</f>
        <v>0</v>
      </c>
      <c r="T2544" s="328">
        <f>SUM(T2545:T2547)</f>
        <v>0</v>
      </c>
      <c r="U2544" s="328">
        <f>SUM(U2545:U2547)</f>
        <v>0</v>
      </c>
      <c r="V2544" s="328">
        <f>SUM(V2545:V2546)</f>
        <v>0</v>
      </c>
      <c r="W2544" s="436">
        <f>SUM(W2545:W2547)</f>
        <v>0</v>
      </c>
      <c r="X2544" s="314">
        <f t="shared" si="732"/>
        <v>0</v>
      </c>
    </row>
    <row r="2545" spans="2:24" ht="18.75">
      <c r="B2545" s="175"/>
      <c r="C2545" s="176">
        <v>5701</v>
      </c>
      <c r="D2545" s="177" t="s">
        <v>1056</v>
      </c>
      <c r="E2545" s="818"/>
      <c r="F2545" s="477"/>
      <c r="G2545" s="437"/>
      <c r="H2545" s="437"/>
      <c r="I2545" s="480">
        <f>F2545+G2545+H2545</f>
        <v>0</v>
      </c>
      <c r="J2545" s="244" t="str">
        <f t="shared" si="731"/>
        <v/>
      </c>
      <c r="K2545" s="245"/>
      <c r="L2545" s="438"/>
      <c r="M2545" s="439"/>
      <c r="N2545" s="331">
        <f>I2545</f>
        <v>0</v>
      </c>
      <c r="O2545" s="427">
        <f>L2545+M2545-N2545</f>
        <v>0</v>
      </c>
      <c r="P2545" s="245"/>
      <c r="Q2545" s="438"/>
      <c r="R2545" s="439"/>
      <c r="S2545" s="432">
        <f>+IF(+(L2545+M2545)&gt;=I2545,+M2545,+(+I2545-L2545))</f>
        <v>0</v>
      </c>
      <c r="T2545" s="316">
        <f>Q2545+R2545-S2545</f>
        <v>0</v>
      </c>
      <c r="U2545" s="439"/>
      <c r="V2545" s="439"/>
      <c r="W2545" s="254"/>
      <c r="X2545" s="314">
        <f t="shared" si="732"/>
        <v>0</v>
      </c>
    </row>
    <row r="2546" spans="2:24" ht="18.75">
      <c r="B2546" s="175"/>
      <c r="C2546" s="180">
        <v>5702</v>
      </c>
      <c r="D2546" s="181" t="s">
        <v>1057</v>
      </c>
      <c r="E2546" s="818"/>
      <c r="F2546" s="477"/>
      <c r="G2546" s="437"/>
      <c r="H2546" s="437"/>
      <c r="I2546" s="480">
        <f>F2546+G2546+H2546</f>
        <v>0</v>
      </c>
      <c r="J2546" s="244" t="str">
        <f t="shared" si="731"/>
        <v/>
      </c>
      <c r="K2546" s="245"/>
      <c r="L2546" s="438"/>
      <c r="M2546" s="439"/>
      <c r="N2546" s="331">
        <f>I2546</f>
        <v>0</v>
      </c>
      <c r="O2546" s="427">
        <f>L2546+M2546-N2546</f>
        <v>0</v>
      </c>
      <c r="P2546" s="245"/>
      <c r="Q2546" s="438"/>
      <c r="R2546" s="439"/>
      <c r="S2546" s="432">
        <f>+IF(+(L2546+M2546)&gt;=I2546,+M2546,+(+I2546-L2546))</f>
        <v>0</v>
      </c>
      <c r="T2546" s="316">
        <f>Q2546+R2546-S2546</f>
        <v>0</v>
      </c>
      <c r="U2546" s="439"/>
      <c r="V2546" s="439"/>
      <c r="W2546" s="254"/>
      <c r="X2546" s="314">
        <f t="shared" si="732"/>
        <v>0</v>
      </c>
    </row>
    <row r="2547" spans="2:24" ht="18.75">
      <c r="B2547" s="136"/>
      <c r="C2547" s="182">
        <v>4071</v>
      </c>
      <c r="D2547" s="467" t="s">
        <v>1058</v>
      </c>
      <c r="E2547" s="817"/>
      <c r="F2547" s="458"/>
      <c r="G2547" s="275"/>
      <c r="H2547" s="275"/>
      <c r="I2547" s="480">
        <f>F2547+G2547+H2547</f>
        <v>0</v>
      </c>
      <c r="J2547" s="244" t="str">
        <f t="shared" si="731"/>
        <v/>
      </c>
      <c r="K2547" s="245"/>
      <c r="L2547" s="826"/>
      <c r="M2547" s="779"/>
      <c r="N2547" s="779"/>
      <c r="O2547" s="827"/>
      <c r="P2547" s="245"/>
      <c r="Q2547" s="775"/>
      <c r="R2547" s="779"/>
      <c r="S2547" s="779"/>
      <c r="T2547" s="779"/>
      <c r="U2547" s="779"/>
      <c r="V2547" s="779"/>
      <c r="W2547" s="824"/>
      <c r="X2547" s="314">
        <f t="shared" si="732"/>
        <v>0</v>
      </c>
    </row>
    <row r="2548" spans="2:24">
      <c r="B2548" s="173"/>
      <c r="C2548" s="183"/>
      <c r="D2548" s="335"/>
      <c r="E2548" s="819"/>
      <c r="F2548" s="249"/>
      <c r="G2548" s="249"/>
      <c r="H2548" s="249"/>
      <c r="I2548" s="250"/>
      <c r="J2548" s="244" t="str">
        <f t="shared" si="731"/>
        <v/>
      </c>
      <c r="K2548" s="245"/>
      <c r="L2548" s="440"/>
      <c r="M2548" s="441"/>
      <c r="N2548" s="324"/>
      <c r="O2548" s="325"/>
      <c r="P2548" s="245"/>
      <c r="Q2548" s="440"/>
      <c r="R2548" s="441"/>
      <c r="S2548" s="324"/>
      <c r="T2548" s="324"/>
      <c r="U2548" s="441"/>
      <c r="V2548" s="324"/>
      <c r="W2548" s="325"/>
      <c r="X2548" s="325"/>
    </row>
    <row r="2549" spans="2:24" ht="18.75">
      <c r="B2549" s="812">
        <v>98</v>
      </c>
      <c r="C2549" s="976" t="s">
        <v>1059</v>
      </c>
      <c r="D2549" s="955"/>
      <c r="E2549" s="800"/>
      <c r="F2549" s="803"/>
      <c r="G2549" s="804"/>
      <c r="H2549" s="804"/>
      <c r="I2549" s="805">
        <f>F2549+G2549+H2549</f>
        <v>0</v>
      </c>
      <c r="J2549" s="244" t="str">
        <f t="shared" si="731"/>
        <v/>
      </c>
      <c r="K2549" s="245"/>
      <c r="L2549" s="431"/>
      <c r="M2549" s="255"/>
      <c r="N2549" s="318">
        <f>I2549</f>
        <v>0</v>
      </c>
      <c r="O2549" s="427">
        <f>L2549+M2549-N2549</f>
        <v>0</v>
      </c>
      <c r="P2549" s="245"/>
      <c r="Q2549" s="431"/>
      <c r="R2549" s="255"/>
      <c r="S2549" s="432">
        <f>+IF(+(L2549+M2549)&gt;=I2549,+M2549,+(+I2549-L2549))</f>
        <v>0</v>
      </c>
      <c r="T2549" s="316">
        <f>Q2549+R2549-S2549</f>
        <v>0</v>
      </c>
      <c r="U2549" s="255"/>
      <c r="V2549" s="255"/>
      <c r="W2549" s="254"/>
      <c r="X2549" s="314">
        <f>T2549-U2549-V2549-W2549</f>
        <v>0</v>
      </c>
    </row>
    <row r="2550" spans="2:24">
      <c r="B2550" s="184"/>
      <c r="C2550" s="336" t="s">
        <v>1060</v>
      </c>
      <c r="D2550" s="337"/>
      <c r="E2550" s="398"/>
      <c r="F2550" s="398"/>
      <c r="G2550" s="398"/>
      <c r="H2550" s="398"/>
      <c r="I2550" s="338"/>
      <c r="J2550" s="244" t="str">
        <f t="shared" si="731"/>
        <v/>
      </c>
      <c r="K2550" s="245"/>
      <c r="L2550" s="339"/>
      <c r="M2550" s="340"/>
      <c r="N2550" s="340"/>
      <c r="O2550" s="341"/>
      <c r="P2550" s="245"/>
      <c r="Q2550" s="339"/>
      <c r="R2550" s="340"/>
      <c r="S2550" s="340"/>
      <c r="T2550" s="340"/>
      <c r="U2550" s="340"/>
      <c r="V2550" s="340"/>
      <c r="W2550" s="341"/>
      <c r="X2550" s="341"/>
    </row>
    <row r="2551" spans="2:24">
      <c r="B2551" s="184"/>
      <c r="C2551" s="342" t="s">
        <v>1061</v>
      </c>
      <c r="D2551" s="335"/>
      <c r="E2551" s="386"/>
      <c r="F2551" s="386"/>
      <c r="G2551" s="386"/>
      <c r="H2551" s="386"/>
      <c r="I2551" s="308"/>
      <c r="J2551" s="244" t="str">
        <f t="shared" si="731"/>
        <v/>
      </c>
      <c r="K2551" s="245"/>
      <c r="L2551" s="343"/>
      <c r="M2551" s="344"/>
      <c r="N2551" s="344"/>
      <c r="O2551" s="345"/>
      <c r="P2551" s="245"/>
      <c r="Q2551" s="343"/>
      <c r="R2551" s="344"/>
      <c r="S2551" s="344"/>
      <c r="T2551" s="344"/>
      <c r="U2551" s="344"/>
      <c r="V2551" s="344"/>
      <c r="W2551" s="345"/>
      <c r="X2551" s="345"/>
    </row>
    <row r="2552" spans="2:24">
      <c r="B2552" s="185"/>
      <c r="C2552" s="346" t="s">
        <v>1743</v>
      </c>
      <c r="D2552" s="347"/>
      <c r="E2552" s="399"/>
      <c r="F2552" s="399"/>
      <c r="G2552" s="399"/>
      <c r="H2552" s="399"/>
      <c r="I2552" s="310"/>
      <c r="J2552" s="244" t="str">
        <f t="shared" si="731"/>
        <v/>
      </c>
      <c r="K2552" s="245"/>
      <c r="L2552" s="348"/>
      <c r="M2552" s="349"/>
      <c r="N2552" s="349"/>
      <c r="O2552" s="350"/>
      <c r="P2552" s="245"/>
      <c r="Q2552" s="348"/>
      <c r="R2552" s="349"/>
      <c r="S2552" s="349"/>
      <c r="T2552" s="349"/>
      <c r="U2552" s="349"/>
      <c r="V2552" s="349"/>
      <c r="W2552" s="350"/>
      <c r="X2552" s="350"/>
    </row>
    <row r="2553" spans="2:24" ht="18.75">
      <c r="B2553" s="719"/>
      <c r="C2553" s="720" t="s">
        <v>1281</v>
      </c>
      <c r="D2553" s="721" t="s">
        <v>1062</v>
      </c>
      <c r="E2553" s="813"/>
      <c r="F2553" s="813">
        <f>SUM(F2437,F2440,F2446,F2454,F2455,F2473,F2477,F2483,F2486,F2487,F2488,F2489,F2490,F2499,F2506,F2507,F2508,F2509,F2516,F2520,F2521,F2522,F2523,F2526,F2527,F2535,F2538,F2539,F2544)+F2549</f>
        <v>222340</v>
      </c>
      <c r="G2553" s="813">
        <f>SUM(G2437,G2440,G2446,G2454,G2455,G2473,G2477,G2483,G2486,G2487,G2488,G2489,G2490,G2499,G2506,G2507,G2508,G2509,G2516,G2520,G2521,G2522,G2523,G2526,G2527,G2535,G2538,G2539,G2544)+G2549</f>
        <v>0</v>
      </c>
      <c r="H2553" s="813">
        <f>SUM(H2437,H2440,H2446,H2454,H2455,H2473,H2477,H2483,H2486,H2487,H2488,H2489,H2490,H2499,H2506,H2507,H2508,H2509,H2516,H2520,H2521,H2522,H2523,H2526,H2527,H2535,H2538,H2539,H2544)+H2549</f>
        <v>0</v>
      </c>
      <c r="I2553" s="813">
        <f>SUM(I2437,I2440,I2446,I2454,I2455,I2473,I2477,I2483,I2486,I2487,I2488,I2489,I2490,I2499,I2506,I2507,I2508,I2509,I2516,I2520,I2521,I2522,I2523,I2526,I2527,I2535,I2538,I2539,I2544)+I2549</f>
        <v>222340</v>
      </c>
      <c r="J2553" s="244">
        <f t="shared" si="731"/>
        <v>1</v>
      </c>
      <c r="K2553" s="442" t="str">
        <f>LEFT(C2434,1)</f>
        <v>4</v>
      </c>
      <c r="L2553" s="277">
        <f>SUM(L2437,L2440,L2446,L2454,L2455,L2473,L2477,L2483,L2486,L2487,L2488,L2489,L2490,L2499,L2506,L2507,L2508,L2509,L2516,L2520,L2521,L2522,L2523,L2526,L2527,L2535,L2538,L2539,L2544)+L2549</f>
        <v>0</v>
      </c>
      <c r="M2553" s="277">
        <f>SUM(M2437,M2440,M2446,M2454,M2455,M2473,M2477,M2483,M2486,M2487,M2488,M2489,M2490,M2499,M2506,M2507,M2508,M2509,M2516,M2520,M2521,M2522,M2523,M2526,M2527,M2535,M2538,M2539,M2544)+M2549</f>
        <v>0</v>
      </c>
      <c r="N2553" s="277">
        <f>SUM(N2437,N2440,N2446,N2454,N2455,N2473,N2477,N2483,N2486,N2487,N2488,N2489,N2490,N2499,N2506,N2507,N2508,N2509,N2516,N2520,N2521,N2522,N2523,N2526,N2527,N2535,N2538,N2539,N2544)+N2549</f>
        <v>222340</v>
      </c>
      <c r="O2553" s="277">
        <f>SUM(O2437,O2440,O2446,O2454,O2455,O2473,O2477,O2483,O2486,O2487,O2488,O2489,O2490,O2499,O2506,O2507,O2508,O2509,O2516,O2520,O2521,O2522,O2523,O2526,O2527,O2535,O2538,O2539,O2544)+O2549</f>
        <v>-222340</v>
      </c>
      <c r="P2553" s="223"/>
      <c r="Q2553" s="277">
        <f t="shared" ref="Q2553:W2553" si="735">SUM(Q2437,Q2440,Q2446,Q2454,Q2455,Q2473,Q2477,Q2483,Q2486,Q2487,Q2488,Q2489,Q2490,Q2499,Q2506,Q2507,Q2508,Q2509,Q2516,Q2520,Q2521,Q2522,Q2523,Q2526,Q2527,Q2535,Q2538,Q2539,Q2544)+Q2549</f>
        <v>0</v>
      </c>
      <c r="R2553" s="277">
        <f t="shared" si="735"/>
        <v>0</v>
      </c>
      <c r="S2553" s="277">
        <f t="shared" si="735"/>
        <v>3340</v>
      </c>
      <c r="T2553" s="277">
        <f t="shared" si="735"/>
        <v>-3340</v>
      </c>
      <c r="U2553" s="277">
        <f t="shared" si="735"/>
        <v>0</v>
      </c>
      <c r="V2553" s="277">
        <f t="shared" si="735"/>
        <v>0</v>
      </c>
      <c r="W2553" s="277">
        <f t="shared" si="735"/>
        <v>0</v>
      </c>
      <c r="X2553" s="314">
        <f>T2553-U2553-V2553-W2553</f>
        <v>-3340</v>
      </c>
    </row>
    <row r="2554" spans="2:24">
      <c r="B2554" s="664" t="s">
        <v>32</v>
      </c>
      <c r="C2554" s="186"/>
      <c r="I2554" s="220"/>
      <c r="J2554" s="222">
        <f>J2553</f>
        <v>1</v>
      </c>
      <c r="P2554"/>
    </row>
    <row r="2555" spans="2:24">
      <c r="B2555" s="395"/>
      <c r="C2555" s="395"/>
      <c r="D2555" s="396"/>
      <c r="E2555" s="395"/>
      <c r="F2555" s="395"/>
      <c r="G2555" s="395"/>
      <c r="H2555" s="395"/>
      <c r="I2555" s="397"/>
      <c r="J2555" s="222">
        <f>J2553</f>
        <v>1</v>
      </c>
      <c r="L2555" s="395"/>
      <c r="M2555" s="395"/>
      <c r="N2555" s="397"/>
      <c r="O2555" s="397"/>
      <c r="P2555" s="397"/>
      <c r="Q2555" s="395"/>
      <c r="R2555" s="395"/>
      <c r="S2555" s="397"/>
      <c r="T2555" s="397"/>
      <c r="U2555" s="395"/>
      <c r="V2555" s="397"/>
      <c r="W2555" s="397"/>
      <c r="X2555" s="397"/>
    </row>
    <row r="2556" spans="2:24" ht="18.75">
      <c r="B2556" s="405"/>
      <c r="C2556" s="405"/>
      <c r="D2556" s="405"/>
      <c r="E2556" s="405"/>
      <c r="F2556" s="405"/>
      <c r="G2556" s="405"/>
      <c r="H2556" s="405"/>
      <c r="I2556" s="488"/>
      <c r="J2556" s="443">
        <f>(IF(E2553&lt;&gt;0,$G$2,IF(I2553&lt;&gt;0,$G$2,"")))</f>
        <v>0</v>
      </c>
    </row>
    <row r="2557" spans="2:24" ht="18.75">
      <c r="B2557" s="405"/>
      <c r="C2557" s="405"/>
      <c r="D2557" s="478"/>
      <c r="E2557" s="405"/>
      <c r="F2557" s="405"/>
      <c r="G2557" s="405"/>
      <c r="H2557" s="405"/>
      <c r="I2557" s="488"/>
      <c r="J2557" s="443" t="str">
        <f>(IF(E2554&lt;&gt;0,$G$2,IF(I2554&lt;&gt;0,$G$2,"")))</f>
        <v/>
      </c>
    </row>
    <row r="2558" spans="2:24">
      <c r="E2558" s="279"/>
      <c r="F2558" s="279"/>
      <c r="G2558" s="279"/>
      <c r="H2558" s="279"/>
      <c r="I2558" s="283"/>
      <c r="J2558" s="222">
        <f>(IF($E2692&lt;&gt;0,$J$2,IF($I2692&lt;&gt;0,$J$2,"")))</f>
        <v>1</v>
      </c>
      <c r="L2558" s="279"/>
      <c r="M2558" s="279"/>
      <c r="N2558" s="283"/>
      <c r="O2558" s="283"/>
      <c r="P2558" s="283"/>
      <c r="Q2558" s="279"/>
      <c r="R2558" s="279"/>
      <c r="S2558" s="283"/>
      <c r="T2558" s="283"/>
      <c r="U2558" s="279"/>
      <c r="V2558" s="283"/>
      <c r="W2558" s="283"/>
    </row>
    <row r="2559" spans="2:24">
      <c r="C2559" s="228"/>
      <c r="D2559" s="229"/>
      <c r="E2559" s="279"/>
      <c r="F2559" s="279"/>
      <c r="G2559" s="279"/>
      <c r="H2559" s="279"/>
      <c r="I2559" s="283"/>
      <c r="J2559" s="222">
        <f>(IF($E2692&lt;&gt;0,$J$2,IF($I2692&lt;&gt;0,$J$2,"")))</f>
        <v>1</v>
      </c>
      <c r="L2559" s="279"/>
      <c r="M2559" s="279"/>
      <c r="N2559" s="283"/>
      <c r="O2559" s="283"/>
      <c r="P2559" s="283"/>
      <c r="Q2559" s="279"/>
      <c r="R2559" s="279"/>
      <c r="S2559" s="283"/>
      <c r="T2559" s="283"/>
      <c r="U2559" s="279"/>
      <c r="V2559" s="283"/>
      <c r="W2559" s="283"/>
    </row>
    <row r="2560" spans="2:24">
      <c r="B2560" s="910" t="str">
        <f>$B$7</f>
        <v>БЮДЖЕТ - НАЧАЛЕН ПЛАН
ПО ПЪЛНА ЕДИННА БЮДЖЕТНА КЛАСИФИКАЦИЯ</v>
      </c>
      <c r="C2560" s="911"/>
      <c r="D2560" s="911"/>
      <c r="E2560" s="279"/>
      <c r="F2560" s="279"/>
      <c r="G2560" s="279"/>
      <c r="H2560" s="279"/>
      <c r="I2560" s="283"/>
      <c r="J2560" s="222">
        <f>(IF($E2692&lt;&gt;0,$J$2,IF($I2692&lt;&gt;0,$J$2,"")))</f>
        <v>1</v>
      </c>
      <c r="L2560" s="279"/>
      <c r="M2560" s="279"/>
      <c r="N2560" s="283"/>
      <c r="O2560" s="283"/>
      <c r="P2560" s="283"/>
      <c r="Q2560" s="279"/>
      <c r="R2560" s="279"/>
      <c r="S2560" s="283"/>
      <c r="T2560" s="283"/>
      <c r="U2560" s="279"/>
      <c r="V2560" s="283"/>
      <c r="W2560" s="283"/>
    </row>
    <row r="2561" spans="2:24">
      <c r="C2561" s="228"/>
      <c r="D2561" s="229"/>
      <c r="E2561" s="280" t="s">
        <v>1711</v>
      </c>
      <c r="F2561" s="280" t="s">
        <v>1568</v>
      </c>
      <c r="G2561" s="279"/>
      <c r="H2561" s="279"/>
      <c r="I2561" s="283"/>
      <c r="J2561" s="222">
        <f>(IF($E2692&lt;&gt;0,$J$2,IF($I2692&lt;&gt;0,$J$2,"")))</f>
        <v>1</v>
      </c>
      <c r="L2561" s="279"/>
      <c r="M2561" s="279"/>
      <c r="N2561" s="283"/>
      <c r="O2561" s="283"/>
      <c r="P2561" s="283"/>
      <c r="Q2561" s="279"/>
      <c r="R2561" s="279"/>
      <c r="S2561" s="283"/>
      <c r="T2561" s="283"/>
      <c r="U2561" s="279"/>
      <c r="V2561" s="283"/>
      <c r="W2561" s="283"/>
    </row>
    <row r="2562" spans="2:24" ht="18.75">
      <c r="B2562" s="912" t="str">
        <f>$B$9</f>
        <v>Несебър</v>
      </c>
      <c r="C2562" s="913"/>
      <c r="D2562" s="914"/>
      <c r="E2562" s="690">
        <f>$E$9</f>
        <v>43101</v>
      </c>
      <c r="F2562" s="691">
        <f>$F$9</f>
        <v>43465</v>
      </c>
      <c r="G2562" s="279"/>
      <c r="H2562" s="279"/>
      <c r="I2562" s="283"/>
      <c r="J2562" s="222">
        <f>(IF($E2692&lt;&gt;0,$J$2,IF($I2692&lt;&gt;0,$J$2,"")))</f>
        <v>1</v>
      </c>
      <c r="L2562" s="279"/>
      <c r="M2562" s="279"/>
      <c r="N2562" s="283"/>
      <c r="O2562" s="283"/>
      <c r="P2562" s="283"/>
      <c r="Q2562" s="279"/>
      <c r="R2562" s="279"/>
      <c r="S2562" s="283"/>
      <c r="T2562" s="283"/>
      <c r="U2562" s="279"/>
      <c r="V2562" s="283"/>
      <c r="W2562" s="283"/>
    </row>
    <row r="2563" spans="2:24">
      <c r="B2563" s="231" t="str">
        <f>$B$10</f>
        <v>(наименование на разпоредителя с бюджет)</v>
      </c>
      <c r="E2563" s="279"/>
      <c r="F2563" s="281">
        <f>$F$10</f>
        <v>0</v>
      </c>
      <c r="G2563" s="279"/>
      <c r="H2563" s="279"/>
      <c r="I2563" s="283"/>
      <c r="J2563" s="222">
        <f>(IF($E2692&lt;&gt;0,$J$2,IF($I2692&lt;&gt;0,$J$2,"")))</f>
        <v>1</v>
      </c>
      <c r="L2563" s="279"/>
      <c r="M2563" s="279"/>
      <c r="N2563" s="283"/>
      <c r="O2563" s="283"/>
      <c r="P2563" s="283"/>
      <c r="Q2563" s="279"/>
      <c r="R2563" s="279"/>
      <c r="S2563" s="283"/>
      <c r="T2563" s="283"/>
      <c r="U2563" s="279"/>
      <c r="V2563" s="283"/>
      <c r="W2563" s="283"/>
    </row>
    <row r="2564" spans="2:24">
      <c r="B2564" s="231"/>
      <c r="E2564" s="282"/>
      <c r="F2564" s="279"/>
      <c r="G2564" s="279"/>
      <c r="H2564" s="279"/>
      <c r="I2564" s="283"/>
      <c r="J2564" s="222">
        <f>(IF($E2692&lt;&gt;0,$J$2,IF($I2692&lt;&gt;0,$J$2,"")))</f>
        <v>1</v>
      </c>
      <c r="L2564" s="279"/>
      <c r="M2564" s="279"/>
      <c r="N2564" s="283"/>
      <c r="O2564" s="283"/>
      <c r="P2564" s="283"/>
      <c r="Q2564" s="279"/>
      <c r="R2564" s="279"/>
      <c r="S2564" s="283"/>
      <c r="T2564" s="283"/>
      <c r="U2564" s="279"/>
      <c r="V2564" s="283"/>
      <c r="W2564" s="283"/>
    </row>
    <row r="2565" spans="2:24" ht="19.5">
      <c r="B2565" s="896" t="str">
        <f>$B$12</f>
        <v>Несебър</v>
      </c>
      <c r="C2565" s="897"/>
      <c r="D2565" s="898"/>
      <c r="E2565" s="230" t="s">
        <v>1712</v>
      </c>
      <c r="F2565" s="692" t="str">
        <f>$F$12</f>
        <v>5206</v>
      </c>
      <c r="G2565" s="279"/>
      <c r="H2565" s="279"/>
      <c r="I2565" s="283"/>
      <c r="J2565" s="222">
        <f>(IF($E2692&lt;&gt;0,$J$2,IF($I2692&lt;&gt;0,$J$2,"")))</f>
        <v>1</v>
      </c>
      <c r="L2565" s="279"/>
      <c r="M2565" s="279"/>
      <c r="N2565" s="283"/>
      <c r="O2565" s="283"/>
      <c r="P2565" s="283"/>
      <c r="Q2565" s="279"/>
      <c r="R2565" s="279"/>
      <c r="S2565" s="283"/>
      <c r="T2565" s="283"/>
      <c r="U2565" s="279"/>
      <c r="V2565" s="283"/>
      <c r="W2565" s="283"/>
    </row>
    <row r="2566" spans="2:24">
      <c r="B2566" s="693" t="str">
        <f>$B$13</f>
        <v>(наименование на първостепенния разпоредител с бюджет)</v>
      </c>
      <c r="E2566" s="282" t="s">
        <v>1713</v>
      </c>
      <c r="F2566" s="279"/>
      <c r="G2566" s="279"/>
      <c r="H2566" s="279"/>
      <c r="I2566" s="283"/>
      <c r="J2566" s="222">
        <f>(IF($E2692&lt;&gt;0,$J$2,IF($I2692&lt;&gt;0,$J$2,"")))</f>
        <v>1</v>
      </c>
      <c r="L2566" s="279"/>
      <c r="M2566" s="279"/>
      <c r="N2566" s="283"/>
      <c r="O2566" s="283"/>
      <c r="P2566" s="283"/>
      <c r="Q2566" s="279"/>
      <c r="R2566" s="279"/>
      <c r="S2566" s="283"/>
      <c r="T2566" s="283"/>
      <c r="U2566" s="279"/>
      <c r="V2566" s="283"/>
      <c r="W2566" s="283"/>
    </row>
    <row r="2567" spans="2:24" ht="18.75">
      <c r="B2567" s="231"/>
      <c r="D2567" s="444"/>
      <c r="E2567" s="278"/>
      <c r="F2567" s="278"/>
      <c r="G2567" s="278"/>
      <c r="H2567" s="278"/>
      <c r="I2567" s="386"/>
      <c r="J2567" s="222">
        <f>(IF($E2692&lt;&gt;0,$J$2,IF($I2692&lt;&gt;0,$J$2,"")))</f>
        <v>1</v>
      </c>
      <c r="L2567" s="279"/>
      <c r="M2567" s="279"/>
      <c r="N2567" s="283"/>
      <c r="O2567" s="283"/>
      <c r="P2567" s="283"/>
      <c r="Q2567" s="279"/>
      <c r="R2567" s="279"/>
      <c r="S2567" s="283"/>
      <c r="T2567" s="283"/>
      <c r="U2567" s="279"/>
      <c r="V2567" s="283"/>
      <c r="W2567" s="283"/>
    </row>
    <row r="2568" spans="2:24">
      <c r="C2568" s="228"/>
      <c r="D2568" s="229"/>
      <c r="E2568" s="279"/>
      <c r="F2568" s="282"/>
      <c r="G2568" s="282"/>
      <c r="H2568" s="282"/>
      <c r="I2568" s="285" t="s">
        <v>1714</v>
      </c>
      <c r="J2568" s="222">
        <f>(IF($E2692&lt;&gt;0,$J$2,IF($I2692&lt;&gt;0,$J$2,"")))</f>
        <v>1</v>
      </c>
      <c r="L2568" s="284" t="s">
        <v>94</v>
      </c>
      <c r="M2568" s="279"/>
      <c r="N2568" s="283"/>
      <c r="O2568" s="285" t="s">
        <v>1714</v>
      </c>
      <c r="P2568" s="283"/>
      <c r="Q2568" s="284" t="s">
        <v>95</v>
      </c>
      <c r="R2568" s="279"/>
      <c r="S2568" s="283"/>
      <c r="T2568" s="285" t="s">
        <v>1714</v>
      </c>
      <c r="U2568" s="279"/>
      <c r="V2568" s="283"/>
      <c r="W2568" s="285" t="s">
        <v>1714</v>
      </c>
    </row>
    <row r="2569" spans="2:24" ht="18.75">
      <c r="B2569" s="787"/>
      <c r="C2569" s="788"/>
      <c r="D2569" s="789" t="s">
        <v>1093</v>
      </c>
      <c r="E2569" s="790"/>
      <c r="F2569" s="968" t="s">
        <v>1504</v>
      </c>
      <c r="G2569" s="969"/>
      <c r="H2569" s="970"/>
      <c r="I2569" s="971"/>
      <c r="J2569" s="222">
        <f>(IF($E2692&lt;&gt;0,$J$2,IF($I2692&lt;&gt;0,$J$2,"")))</f>
        <v>1</v>
      </c>
      <c r="L2569" s="925" t="s">
        <v>1800</v>
      </c>
      <c r="M2569" s="925" t="s">
        <v>1801</v>
      </c>
      <c r="N2569" s="918" t="s">
        <v>1802</v>
      </c>
      <c r="O2569" s="918" t="s">
        <v>96</v>
      </c>
      <c r="P2569" s="223"/>
      <c r="Q2569" s="918" t="s">
        <v>1803</v>
      </c>
      <c r="R2569" s="918" t="s">
        <v>1804</v>
      </c>
      <c r="S2569" s="918" t="s">
        <v>1805</v>
      </c>
      <c r="T2569" s="918" t="s">
        <v>97</v>
      </c>
      <c r="U2569" s="412" t="s">
        <v>98</v>
      </c>
      <c r="V2569" s="413"/>
      <c r="W2569" s="414"/>
      <c r="X2569" s="292"/>
    </row>
    <row r="2570" spans="2:24" ht="31.5">
      <c r="B2570" s="791" t="s">
        <v>1626</v>
      </c>
      <c r="C2570" s="792" t="s">
        <v>1715</v>
      </c>
      <c r="D2570" s="793" t="s">
        <v>1094</v>
      </c>
      <c r="E2570" s="794"/>
      <c r="F2570" s="717" t="s">
        <v>1505</v>
      </c>
      <c r="G2570" s="717" t="s">
        <v>1506</v>
      </c>
      <c r="H2570" s="717" t="s">
        <v>1503</v>
      </c>
      <c r="I2570" s="717" t="s">
        <v>1087</v>
      </c>
      <c r="J2570" s="222">
        <f>(IF($E2692&lt;&gt;0,$J$2,IF($I2692&lt;&gt;0,$J$2,"")))</f>
        <v>1</v>
      </c>
      <c r="L2570" s="961"/>
      <c r="M2570" s="967"/>
      <c r="N2570" s="961"/>
      <c r="O2570" s="967"/>
      <c r="P2570" s="223"/>
      <c r="Q2570" s="958"/>
      <c r="R2570" s="958"/>
      <c r="S2570" s="958"/>
      <c r="T2570" s="958"/>
      <c r="U2570" s="415">
        <v>2018</v>
      </c>
      <c r="V2570" s="415">
        <v>2019</v>
      </c>
      <c r="W2570" s="415" t="s">
        <v>1806</v>
      </c>
      <c r="X2570" s="416" t="s">
        <v>99</v>
      </c>
    </row>
    <row r="2571" spans="2:24" ht="18.75">
      <c r="B2571" s="616"/>
      <c r="C2571" s="400"/>
      <c r="D2571" s="296" t="s">
        <v>1283</v>
      </c>
      <c r="E2571" s="814"/>
      <c r="F2571" s="297"/>
      <c r="G2571" s="297"/>
      <c r="H2571" s="297"/>
      <c r="I2571" s="487"/>
      <c r="J2571" s="222">
        <f>(IF($E2692&lt;&gt;0,$J$2,IF($I2692&lt;&gt;0,$J$2,"")))</f>
        <v>1</v>
      </c>
      <c r="L2571" s="298" t="s">
        <v>100</v>
      </c>
      <c r="M2571" s="298" t="s">
        <v>101</v>
      </c>
      <c r="N2571" s="299" t="s">
        <v>102</v>
      </c>
      <c r="O2571" s="299" t="s">
        <v>103</v>
      </c>
      <c r="P2571" s="223"/>
      <c r="Q2571" s="614" t="s">
        <v>104</v>
      </c>
      <c r="R2571" s="614" t="s">
        <v>105</v>
      </c>
      <c r="S2571" s="614" t="s">
        <v>106</v>
      </c>
      <c r="T2571" s="614" t="s">
        <v>107</v>
      </c>
      <c r="U2571" s="614" t="s">
        <v>1064</v>
      </c>
      <c r="V2571" s="614" t="s">
        <v>1065</v>
      </c>
      <c r="W2571" s="614" t="s">
        <v>1066</v>
      </c>
      <c r="X2571" s="417" t="s">
        <v>1067</v>
      </c>
    </row>
    <row r="2572" spans="2:24" ht="131.25">
      <c r="B2572" s="237"/>
      <c r="C2572" s="621" t="e">
        <f>VLOOKUP(D2572,OP_LIST2,2,FALSE)</f>
        <v>#N/A</v>
      </c>
      <c r="D2572" s="622" t="s">
        <v>976</v>
      </c>
      <c r="E2572" s="815"/>
      <c r="F2572" s="369"/>
      <c r="G2572" s="369"/>
      <c r="H2572" s="369"/>
      <c r="I2572" s="304"/>
      <c r="J2572" s="222">
        <f>(IF($E2692&lt;&gt;0,$J$2,IF($I2692&lt;&gt;0,$J$2,"")))</f>
        <v>1</v>
      </c>
      <c r="L2572" s="418" t="s">
        <v>1068</v>
      </c>
      <c r="M2572" s="418" t="s">
        <v>1068</v>
      </c>
      <c r="N2572" s="418" t="s">
        <v>1069</v>
      </c>
      <c r="O2572" s="418" t="s">
        <v>1070</v>
      </c>
      <c r="P2572" s="223"/>
      <c r="Q2572" s="418" t="s">
        <v>1068</v>
      </c>
      <c r="R2572" s="418" t="s">
        <v>1068</v>
      </c>
      <c r="S2572" s="418" t="s">
        <v>1095</v>
      </c>
      <c r="T2572" s="418" t="s">
        <v>1072</v>
      </c>
      <c r="U2572" s="418" t="s">
        <v>1068</v>
      </c>
      <c r="V2572" s="418" t="s">
        <v>1068</v>
      </c>
      <c r="W2572" s="418" t="s">
        <v>1068</v>
      </c>
      <c r="X2572" s="307" t="s">
        <v>1073</v>
      </c>
    </row>
    <row r="2573" spans="2:24" ht="18.75">
      <c r="B2573" s="620"/>
      <c r="C2573" s="623">
        <f>VLOOKUP(D2574,EBK_DEIN2,2,FALSE)</f>
        <v>4469</v>
      </c>
      <c r="D2573" s="615" t="s">
        <v>1483</v>
      </c>
      <c r="E2573" s="816"/>
      <c r="F2573" s="369"/>
      <c r="G2573" s="369"/>
      <c r="H2573" s="369"/>
      <c r="I2573" s="304"/>
      <c r="J2573" s="222">
        <f>(IF($E2692&lt;&gt;0,$J$2,IF($I2692&lt;&gt;0,$J$2,"")))</f>
        <v>1</v>
      </c>
      <c r="L2573" s="419"/>
      <c r="M2573" s="419"/>
      <c r="N2573" s="345"/>
      <c r="O2573" s="420"/>
      <c r="P2573" s="223"/>
      <c r="Q2573" s="419"/>
      <c r="R2573" s="419"/>
      <c r="S2573" s="345"/>
      <c r="T2573" s="420"/>
      <c r="U2573" s="419"/>
      <c r="V2573" s="345"/>
      <c r="W2573" s="420"/>
      <c r="X2573" s="421"/>
    </row>
    <row r="2574" spans="2:24" ht="18.75">
      <c r="B2574" s="422"/>
      <c r="C2574" s="239"/>
      <c r="D2574" s="527" t="s">
        <v>774</v>
      </c>
      <c r="E2574" s="816"/>
      <c r="F2574" s="369"/>
      <c r="G2574" s="369"/>
      <c r="H2574" s="369"/>
      <c r="I2574" s="304"/>
      <c r="J2574" s="222">
        <f>(IF($E2692&lt;&gt;0,$J$2,IF($I2692&lt;&gt;0,$J$2,"")))</f>
        <v>1</v>
      </c>
      <c r="L2574" s="419"/>
      <c r="M2574" s="419"/>
      <c r="N2574" s="345"/>
      <c r="O2574" s="423">
        <f>SUMIF(O2577:O2578,"&lt;0")+SUMIF(O2580:O2584,"&lt;0")+SUMIF(O2586:O2593,"&lt;0")+SUMIF(O2595:O2611,"&lt;0")+SUMIF(O2617:O2621,"&lt;0")+SUMIF(O2623:O2628,"&lt;0")+SUMIF(O2631:O2637,"&lt;0")+SUMIF(O2645:O2646,"&lt;0")+SUMIF(O2649:O2654,"&lt;0")+SUMIF(O2656:O2661,"&lt;0")+SUMIF(O2665,"&lt;0")+SUMIF(O2667:O2673,"&lt;0")+SUMIF(O2675:O2677,"&lt;0")+SUMIF(O2679:O2682,"&lt;0")+SUMIF(O2684:O2685,"&lt;0")+SUMIF(O2688,"&lt;0")</f>
        <v>-72750</v>
      </c>
      <c r="P2574" s="223"/>
      <c r="Q2574" s="419"/>
      <c r="R2574" s="419"/>
      <c r="S2574" s="345"/>
      <c r="T2574" s="423">
        <f>SUMIF(T2577:T2578,"&lt;0")+SUMIF(T2580:T2584,"&lt;0")+SUMIF(T2586:T2593,"&lt;0")+SUMIF(T2595:T2611,"&lt;0")+SUMIF(T2617:T2621,"&lt;0")+SUMIF(T2623:T2628,"&lt;0")+SUMIF(T2631:T2637,"&lt;0")+SUMIF(T2645:T2646,"&lt;0")+SUMIF(T2649:T2654,"&lt;0")+SUMIF(T2656:T2661,"&lt;0")+SUMIF(T2665,"&lt;0")+SUMIF(T2667:T2673,"&lt;0")+SUMIF(T2675:T2677,"&lt;0")+SUMIF(T2679:T2682,"&lt;0")+SUMIF(T2684:T2685,"&lt;0")+SUMIF(T2688,"&lt;0")</f>
        <v>-72750</v>
      </c>
      <c r="U2574" s="419"/>
      <c r="V2574" s="345"/>
      <c r="W2574" s="420"/>
      <c r="X2574" s="309"/>
    </row>
    <row r="2575" spans="2:24" ht="18.75">
      <c r="B2575" s="355"/>
      <c r="C2575" s="239"/>
      <c r="D2575" s="293" t="s">
        <v>1096</v>
      </c>
      <c r="E2575" s="816"/>
      <c r="F2575" s="369"/>
      <c r="G2575" s="369"/>
      <c r="H2575" s="369"/>
      <c r="I2575" s="304"/>
      <c r="J2575" s="222">
        <f>(IF($E2692&lt;&gt;0,$J$2,IF($I2692&lt;&gt;0,$J$2,"")))</f>
        <v>1</v>
      </c>
      <c r="L2575" s="419"/>
      <c r="M2575" s="419"/>
      <c r="N2575" s="345"/>
      <c r="O2575" s="420"/>
      <c r="P2575" s="223"/>
      <c r="Q2575" s="419"/>
      <c r="R2575" s="419"/>
      <c r="S2575" s="345"/>
      <c r="T2575" s="420"/>
      <c r="U2575" s="419"/>
      <c r="V2575" s="345"/>
      <c r="W2575" s="420"/>
      <c r="X2575" s="311"/>
    </row>
    <row r="2576" spans="2:24" ht="18.75">
      <c r="B2576" s="795">
        <v>100</v>
      </c>
      <c r="C2576" s="972" t="s">
        <v>1284</v>
      </c>
      <c r="D2576" s="973"/>
      <c r="E2576" s="796"/>
      <c r="F2576" s="797">
        <f>SUM(F2577:F2578)</f>
        <v>0</v>
      </c>
      <c r="G2576" s="798">
        <f>SUM(G2577:G2578)</f>
        <v>0</v>
      </c>
      <c r="H2576" s="798">
        <f>SUM(H2577:H2578)</f>
        <v>0</v>
      </c>
      <c r="I2576" s="798">
        <f>SUM(I2577:I2578)</f>
        <v>0</v>
      </c>
      <c r="J2576" s="244" t="str">
        <f t="shared" ref="J2576:J2607" si="736">(IF($E2576&lt;&gt;0,$J$2,IF($I2576&lt;&gt;0,$J$2,"")))</f>
        <v/>
      </c>
      <c r="K2576" s="245"/>
      <c r="L2576" s="312">
        <f>SUM(L2577:L2578)</f>
        <v>0</v>
      </c>
      <c r="M2576" s="313">
        <f>SUM(M2577:M2578)</f>
        <v>0</v>
      </c>
      <c r="N2576" s="424">
        <f>SUM(N2577:N2578)</f>
        <v>0</v>
      </c>
      <c r="O2576" s="425">
        <f>SUM(O2577:O2578)</f>
        <v>0</v>
      </c>
      <c r="P2576" s="245"/>
      <c r="Q2576" s="820"/>
      <c r="R2576" s="821"/>
      <c r="S2576" s="822"/>
      <c r="T2576" s="821"/>
      <c r="U2576" s="821"/>
      <c r="V2576" s="821"/>
      <c r="W2576" s="823"/>
      <c r="X2576" s="314">
        <f t="shared" ref="X2576:X2607" si="737">T2576-U2576-V2576-W2576</f>
        <v>0</v>
      </c>
    </row>
    <row r="2577" spans="2:24" ht="18.75">
      <c r="B2577" s="140"/>
      <c r="C2577" s="144">
        <v>101</v>
      </c>
      <c r="D2577" s="138" t="s">
        <v>1285</v>
      </c>
      <c r="E2577" s="817"/>
      <c r="F2577" s="452"/>
      <c r="G2577" s="246"/>
      <c r="H2577" s="246"/>
      <c r="I2577" s="480">
        <f>F2577+G2577+H2577</f>
        <v>0</v>
      </c>
      <c r="J2577" s="244" t="str">
        <f t="shared" si="736"/>
        <v/>
      </c>
      <c r="K2577" s="245"/>
      <c r="L2577" s="426"/>
      <c r="M2577" s="253"/>
      <c r="N2577" s="316">
        <f>I2577</f>
        <v>0</v>
      </c>
      <c r="O2577" s="427">
        <f>L2577+M2577-N2577</f>
        <v>0</v>
      </c>
      <c r="P2577" s="245"/>
      <c r="Q2577" s="775"/>
      <c r="R2577" s="779"/>
      <c r="S2577" s="779"/>
      <c r="T2577" s="779"/>
      <c r="U2577" s="779"/>
      <c r="V2577" s="779"/>
      <c r="W2577" s="824"/>
      <c r="X2577" s="314">
        <f t="shared" si="737"/>
        <v>0</v>
      </c>
    </row>
    <row r="2578" spans="2:24" ht="18.75">
      <c r="B2578" s="140"/>
      <c r="C2578" s="137">
        <v>102</v>
      </c>
      <c r="D2578" s="139" t="s">
        <v>1286</v>
      </c>
      <c r="E2578" s="817"/>
      <c r="F2578" s="452"/>
      <c r="G2578" s="246"/>
      <c r="H2578" s="246"/>
      <c r="I2578" s="480">
        <f>F2578+G2578+H2578</f>
        <v>0</v>
      </c>
      <c r="J2578" s="244" t="str">
        <f t="shared" si="736"/>
        <v/>
      </c>
      <c r="K2578" s="245"/>
      <c r="L2578" s="426"/>
      <c r="M2578" s="253"/>
      <c r="N2578" s="316">
        <f>I2578</f>
        <v>0</v>
      </c>
      <c r="O2578" s="427">
        <f>L2578+M2578-N2578</f>
        <v>0</v>
      </c>
      <c r="P2578" s="245"/>
      <c r="Q2578" s="775"/>
      <c r="R2578" s="779"/>
      <c r="S2578" s="779"/>
      <c r="T2578" s="779"/>
      <c r="U2578" s="779"/>
      <c r="V2578" s="779"/>
      <c r="W2578" s="824"/>
      <c r="X2578" s="314">
        <f t="shared" si="737"/>
        <v>0</v>
      </c>
    </row>
    <row r="2579" spans="2:24" ht="18.75">
      <c r="B2579" s="799">
        <v>200</v>
      </c>
      <c r="C2579" s="959" t="s">
        <v>1287</v>
      </c>
      <c r="D2579" s="959"/>
      <c r="E2579" s="800"/>
      <c r="F2579" s="801">
        <f>SUM(F2580:F2584)</f>
        <v>0</v>
      </c>
      <c r="G2579" s="802">
        <f>SUM(G2580:G2584)</f>
        <v>0</v>
      </c>
      <c r="H2579" s="802">
        <f>SUM(H2580:H2584)</f>
        <v>0</v>
      </c>
      <c r="I2579" s="802">
        <f>SUM(I2580:I2584)</f>
        <v>0</v>
      </c>
      <c r="J2579" s="244" t="str">
        <f t="shared" si="736"/>
        <v/>
      </c>
      <c r="K2579" s="245"/>
      <c r="L2579" s="317">
        <f>SUM(L2580:L2584)</f>
        <v>0</v>
      </c>
      <c r="M2579" s="318">
        <f>SUM(M2580:M2584)</f>
        <v>0</v>
      </c>
      <c r="N2579" s="428">
        <f>SUM(N2580:N2584)</f>
        <v>0</v>
      </c>
      <c r="O2579" s="429">
        <f>SUM(O2580:O2584)</f>
        <v>0</v>
      </c>
      <c r="P2579" s="245"/>
      <c r="Q2579" s="777"/>
      <c r="R2579" s="778"/>
      <c r="S2579" s="778"/>
      <c r="T2579" s="778"/>
      <c r="U2579" s="778"/>
      <c r="V2579" s="778"/>
      <c r="W2579" s="825"/>
      <c r="X2579" s="314">
        <f t="shared" si="737"/>
        <v>0</v>
      </c>
    </row>
    <row r="2580" spans="2:24" ht="18.75">
      <c r="B2580" s="143"/>
      <c r="C2580" s="144">
        <v>201</v>
      </c>
      <c r="D2580" s="138" t="s">
        <v>1288</v>
      </c>
      <c r="E2580" s="817"/>
      <c r="F2580" s="452"/>
      <c r="G2580" s="246"/>
      <c r="H2580" s="246"/>
      <c r="I2580" s="480">
        <f>F2580+G2580+H2580</f>
        <v>0</v>
      </c>
      <c r="J2580" s="244" t="str">
        <f t="shared" si="736"/>
        <v/>
      </c>
      <c r="K2580" s="245"/>
      <c r="L2580" s="426"/>
      <c r="M2580" s="253"/>
      <c r="N2580" s="316">
        <f>I2580</f>
        <v>0</v>
      </c>
      <c r="O2580" s="427">
        <f>L2580+M2580-N2580</f>
        <v>0</v>
      </c>
      <c r="P2580" s="245"/>
      <c r="Q2580" s="775"/>
      <c r="R2580" s="779"/>
      <c r="S2580" s="779"/>
      <c r="T2580" s="779"/>
      <c r="U2580" s="779"/>
      <c r="V2580" s="779"/>
      <c r="W2580" s="824"/>
      <c r="X2580" s="314">
        <f t="shared" si="737"/>
        <v>0</v>
      </c>
    </row>
    <row r="2581" spans="2:24" ht="18.75">
      <c r="B2581" s="136"/>
      <c r="C2581" s="137">
        <v>202</v>
      </c>
      <c r="D2581" s="145" t="s">
        <v>1289</v>
      </c>
      <c r="E2581" s="817"/>
      <c r="F2581" s="452"/>
      <c r="G2581" s="246"/>
      <c r="H2581" s="246"/>
      <c r="I2581" s="480">
        <f>F2581+G2581+H2581</f>
        <v>0</v>
      </c>
      <c r="J2581" s="244" t="str">
        <f t="shared" si="736"/>
        <v/>
      </c>
      <c r="K2581" s="245"/>
      <c r="L2581" s="426"/>
      <c r="M2581" s="253"/>
      <c r="N2581" s="316">
        <f>I2581</f>
        <v>0</v>
      </c>
      <c r="O2581" s="427">
        <f>L2581+M2581-N2581</f>
        <v>0</v>
      </c>
      <c r="P2581" s="245"/>
      <c r="Q2581" s="775"/>
      <c r="R2581" s="779"/>
      <c r="S2581" s="779"/>
      <c r="T2581" s="779"/>
      <c r="U2581" s="779"/>
      <c r="V2581" s="779"/>
      <c r="W2581" s="824"/>
      <c r="X2581" s="314">
        <f t="shared" si="737"/>
        <v>0</v>
      </c>
    </row>
    <row r="2582" spans="2:24" ht="31.5">
      <c r="B2582" s="152"/>
      <c r="C2582" s="137">
        <v>205</v>
      </c>
      <c r="D2582" s="145" t="s">
        <v>933</v>
      </c>
      <c r="E2582" s="817"/>
      <c r="F2582" s="452"/>
      <c r="G2582" s="246"/>
      <c r="H2582" s="246"/>
      <c r="I2582" s="480">
        <f>F2582+G2582+H2582</f>
        <v>0</v>
      </c>
      <c r="J2582" s="244" t="str">
        <f t="shared" si="736"/>
        <v/>
      </c>
      <c r="K2582" s="245"/>
      <c r="L2582" s="426"/>
      <c r="M2582" s="253"/>
      <c r="N2582" s="316">
        <f>I2582</f>
        <v>0</v>
      </c>
      <c r="O2582" s="427">
        <f>L2582+M2582-N2582</f>
        <v>0</v>
      </c>
      <c r="P2582" s="245"/>
      <c r="Q2582" s="775"/>
      <c r="R2582" s="779"/>
      <c r="S2582" s="779"/>
      <c r="T2582" s="779"/>
      <c r="U2582" s="779"/>
      <c r="V2582" s="779"/>
      <c r="W2582" s="824"/>
      <c r="X2582" s="314">
        <f t="shared" si="737"/>
        <v>0</v>
      </c>
    </row>
    <row r="2583" spans="2:24" ht="18.75">
      <c r="B2583" s="152"/>
      <c r="C2583" s="137">
        <v>208</v>
      </c>
      <c r="D2583" s="159" t="s">
        <v>934</v>
      </c>
      <c r="E2583" s="817"/>
      <c r="F2583" s="452"/>
      <c r="G2583" s="246"/>
      <c r="H2583" s="246"/>
      <c r="I2583" s="480">
        <f>F2583+G2583+H2583</f>
        <v>0</v>
      </c>
      <c r="J2583" s="244" t="str">
        <f t="shared" si="736"/>
        <v/>
      </c>
      <c r="K2583" s="245"/>
      <c r="L2583" s="426"/>
      <c r="M2583" s="253"/>
      <c r="N2583" s="316">
        <f>I2583</f>
        <v>0</v>
      </c>
      <c r="O2583" s="427">
        <f>L2583+M2583-N2583</f>
        <v>0</v>
      </c>
      <c r="P2583" s="245"/>
      <c r="Q2583" s="775"/>
      <c r="R2583" s="779"/>
      <c r="S2583" s="779"/>
      <c r="T2583" s="779"/>
      <c r="U2583" s="779"/>
      <c r="V2583" s="779"/>
      <c r="W2583" s="824"/>
      <c r="X2583" s="314">
        <f t="shared" si="737"/>
        <v>0</v>
      </c>
    </row>
    <row r="2584" spans="2:24" ht="18.75">
      <c r="B2584" s="143"/>
      <c r="C2584" s="142">
        <v>209</v>
      </c>
      <c r="D2584" s="148" t="s">
        <v>935</v>
      </c>
      <c r="E2584" s="817"/>
      <c r="F2584" s="452"/>
      <c r="G2584" s="246"/>
      <c r="H2584" s="246"/>
      <c r="I2584" s="480">
        <f>F2584+G2584+H2584</f>
        <v>0</v>
      </c>
      <c r="J2584" s="244" t="str">
        <f t="shared" si="736"/>
        <v/>
      </c>
      <c r="K2584" s="245"/>
      <c r="L2584" s="426"/>
      <c r="M2584" s="253"/>
      <c r="N2584" s="316">
        <f>I2584</f>
        <v>0</v>
      </c>
      <c r="O2584" s="427">
        <f>L2584+M2584-N2584</f>
        <v>0</v>
      </c>
      <c r="P2584" s="245"/>
      <c r="Q2584" s="775"/>
      <c r="R2584" s="779"/>
      <c r="S2584" s="779"/>
      <c r="T2584" s="779"/>
      <c r="U2584" s="779"/>
      <c r="V2584" s="779"/>
      <c r="W2584" s="824"/>
      <c r="X2584" s="314">
        <f t="shared" si="737"/>
        <v>0</v>
      </c>
    </row>
    <row r="2585" spans="2:24" ht="18.75">
      <c r="B2585" s="799">
        <v>500</v>
      </c>
      <c r="C2585" s="960" t="s">
        <v>210</v>
      </c>
      <c r="D2585" s="960"/>
      <c r="E2585" s="800"/>
      <c r="F2585" s="801">
        <f>SUM(F2586:F2592)</f>
        <v>0</v>
      </c>
      <c r="G2585" s="802">
        <f>SUM(G2586:G2592)</f>
        <v>0</v>
      </c>
      <c r="H2585" s="802">
        <f>SUM(H2586:H2592)</f>
        <v>0</v>
      </c>
      <c r="I2585" s="802">
        <f>SUM(I2586:I2592)</f>
        <v>0</v>
      </c>
      <c r="J2585" s="244" t="str">
        <f t="shared" si="736"/>
        <v/>
      </c>
      <c r="K2585" s="245"/>
      <c r="L2585" s="317">
        <f>SUM(L2586:L2592)</f>
        <v>0</v>
      </c>
      <c r="M2585" s="318">
        <f>SUM(M2586:M2592)</f>
        <v>0</v>
      </c>
      <c r="N2585" s="428">
        <f>SUM(N2586:N2592)</f>
        <v>0</v>
      </c>
      <c r="O2585" s="429">
        <f>SUM(O2586:O2592)</f>
        <v>0</v>
      </c>
      <c r="P2585" s="245"/>
      <c r="Q2585" s="777"/>
      <c r="R2585" s="778"/>
      <c r="S2585" s="779"/>
      <c r="T2585" s="778"/>
      <c r="U2585" s="778"/>
      <c r="V2585" s="778"/>
      <c r="W2585" s="825"/>
      <c r="X2585" s="314">
        <f t="shared" si="737"/>
        <v>0</v>
      </c>
    </row>
    <row r="2586" spans="2:24" ht="18.75">
      <c r="B2586" s="143"/>
      <c r="C2586" s="160">
        <v>551</v>
      </c>
      <c r="D2586" s="459" t="s">
        <v>211</v>
      </c>
      <c r="E2586" s="817"/>
      <c r="F2586" s="452"/>
      <c r="G2586" s="246"/>
      <c r="H2586" s="246"/>
      <c r="I2586" s="480">
        <f t="shared" ref="I2586:I2593" si="738">F2586+G2586+H2586</f>
        <v>0</v>
      </c>
      <c r="J2586" s="244" t="str">
        <f t="shared" si="736"/>
        <v/>
      </c>
      <c r="K2586" s="245"/>
      <c r="L2586" s="426"/>
      <c r="M2586" s="253"/>
      <c r="N2586" s="316">
        <f t="shared" ref="N2586:N2593" si="739">I2586</f>
        <v>0</v>
      </c>
      <c r="O2586" s="427">
        <f t="shared" ref="O2586:O2593" si="740">L2586+M2586-N2586</f>
        <v>0</v>
      </c>
      <c r="P2586" s="245"/>
      <c r="Q2586" s="775"/>
      <c r="R2586" s="779"/>
      <c r="S2586" s="779"/>
      <c r="T2586" s="779"/>
      <c r="U2586" s="779"/>
      <c r="V2586" s="779"/>
      <c r="W2586" s="824"/>
      <c r="X2586" s="314">
        <f t="shared" si="737"/>
        <v>0</v>
      </c>
    </row>
    <row r="2587" spans="2:24" ht="18.75">
      <c r="B2587" s="143"/>
      <c r="C2587" s="161">
        <v>552</v>
      </c>
      <c r="D2587" s="460" t="s">
        <v>212</v>
      </c>
      <c r="E2587" s="817"/>
      <c r="F2587" s="452"/>
      <c r="G2587" s="246"/>
      <c r="H2587" s="246"/>
      <c r="I2587" s="480">
        <f t="shared" si="738"/>
        <v>0</v>
      </c>
      <c r="J2587" s="244" t="str">
        <f t="shared" si="736"/>
        <v/>
      </c>
      <c r="K2587" s="245"/>
      <c r="L2587" s="426"/>
      <c r="M2587" s="253"/>
      <c r="N2587" s="316">
        <f t="shared" si="739"/>
        <v>0</v>
      </c>
      <c r="O2587" s="427">
        <f t="shared" si="740"/>
        <v>0</v>
      </c>
      <c r="P2587" s="245"/>
      <c r="Q2587" s="775"/>
      <c r="R2587" s="779"/>
      <c r="S2587" s="779"/>
      <c r="T2587" s="779"/>
      <c r="U2587" s="779"/>
      <c r="V2587" s="779"/>
      <c r="W2587" s="824"/>
      <c r="X2587" s="314">
        <f t="shared" si="737"/>
        <v>0</v>
      </c>
    </row>
    <row r="2588" spans="2:24" ht="18.75">
      <c r="B2588" s="143"/>
      <c r="C2588" s="161">
        <v>558</v>
      </c>
      <c r="D2588" s="460" t="s">
        <v>1731</v>
      </c>
      <c r="E2588" s="817"/>
      <c r="F2588" s="452"/>
      <c r="G2588" s="246"/>
      <c r="H2588" s="246"/>
      <c r="I2588" s="480">
        <f t="shared" si="738"/>
        <v>0</v>
      </c>
      <c r="J2588" s="244" t="str">
        <f t="shared" si="736"/>
        <v/>
      </c>
      <c r="K2588" s="245"/>
      <c r="L2588" s="426"/>
      <c r="M2588" s="253"/>
      <c r="N2588" s="316">
        <f t="shared" si="739"/>
        <v>0</v>
      </c>
      <c r="O2588" s="427">
        <f t="shared" si="740"/>
        <v>0</v>
      </c>
      <c r="P2588" s="245"/>
      <c r="Q2588" s="775"/>
      <c r="R2588" s="779"/>
      <c r="S2588" s="779"/>
      <c r="T2588" s="779"/>
      <c r="U2588" s="779"/>
      <c r="V2588" s="779"/>
      <c r="W2588" s="824"/>
      <c r="X2588" s="314">
        <f t="shared" si="737"/>
        <v>0</v>
      </c>
    </row>
    <row r="2589" spans="2:24" ht="18.75">
      <c r="B2589" s="143"/>
      <c r="C2589" s="161">
        <v>560</v>
      </c>
      <c r="D2589" s="461" t="s">
        <v>213</v>
      </c>
      <c r="E2589" s="817"/>
      <c r="F2589" s="452"/>
      <c r="G2589" s="246"/>
      <c r="H2589" s="246"/>
      <c r="I2589" s="480">
        <f t="shared" si="738"/>
        <v>0</v>
      </c>
      <c r="J2589" s="244" t="str">
        <f t="shared" si="736"/>
        <v/>
      </c>
      <c r="K2589" s="245"/>
      <c r="L2589" s="426"/>
      <c r="M2589" s="253"/>
      <c r="N2589" s="316">
        <f t="shared" si="739"/>
        <v>0</v>
      </c>
      <c r="O2589" s="427">
        <f t="shared" si="740"/>
        <v>0</v>
      </c>
      <c r="P2589" s="245"/>
      <c r="Q2589" s="775"/>
      <c r="R2589" s="779"/>
      <c r="S2589" s="779"/>
      <c r="T2589" s="779"/>
      <c r="U2589" s="779"/>
      <c r="V2589" s="779"/>
      <c r="W2589" s="824"/>
      <c r="X2589" s="314">
        <f t="shared" si="737"/>
        <v>0</v>
      </c>
    </row>
    <row r="2590" spans="2:24" ht="18.75">
      <c r="B2590" s="143"/>
      <c r="C2590" s="161">
        <v>580</v>
      </c>
      <c r="D2590" s="460" t="s">
        <v>214</v>
      </c>
      <c r="E2590" s="817"/>
      <c r="F2590" s="452"/>
      <c r="G2590" s="246"/>
      <c r="H2590" s="246"/>
      <c r="I2590" s="480">
        <f t="shared" si="738"/>
        <v>0</v>
      </c>
      <c r="J2590" s="244" t="str">
        <f t="shared" si="736"/>
        <v/>
      </c>
      <c r="K2590" s="245"/>
      <c r="L2590" s="426"/>
      <c r="M2590" s="253"/>
      <c r="N2590" s="316">
        <f t="shared" si="739"/>
        <v>0</v>
      </c>
      <c r="O2590" s="427">
        <f t="shared" si="740"/>
        <v>0</v>
      </c>
      <c r="P2590" s="245"/>
      <c r="Q2590" s="775"/>
      <c r="R2590" s="779"/>
      <c r="S2590" s="779"/>
      <c r="T2590" s="779"/>
      <c r="U2590" s="779"/>
      <c r="V2590" s="779"/>
      <c r="W2590" s="824"/>
      <c r="X2590" s="314">
        <f t="shared" si="737"/>
        <v>0</v>
      </c>
    </row>
    <row r="2591" spans="2:24" ht="18.75">
      <c r="B2591" s="143"/>
      <c r="C2591" s="161">
        <v>588</v>
      </c>
      <c r="D2591" s="460" t="s">
        <v>1736</v>
      </c>
      <c r="E2591" s="817"/>
      <c r="F2591" s="452"/>
      <c r="G2591" s="246"/>
      <c r="H2591" s="246"/>
      <c r="I2591" s="480">
        <f t="shared" si="738"/>
        <v>0</v>
      </c>
      <c r="J2591" s="244" t="str">
        <f t="shared" si="736"/>
        <v/>
      </c>
      <c r="K2591" s="245"/>
      <c r="L2591" s="426"/>
      <c r="M2591" s="253"/>
      <c r="N2591" s="316">
        <f t="shared" si="739"/>
        <v>0</v>
      </c>
      <c r="O2591" s="427">
        <f t="shared" si="740"/>
        <v>0</v>
      </c>
      <c r="P2591" s="245"/>
      <c r="Q2591" s="775"/>
      <c r="R2591" s="779"/>
      <c r="S2591" s="779"/>
      <c r="T2591" s="779"/>
      <c r="U2591" s="779"/>
      <c r="V2591" s="779"/>
      <c r="W2591" s="824"/>
      <c r="X2591" s="314">
        <f t="shared" si="737"/>
        <v>0</v>
      </c>
    </row>
    <row r="2592" spans="2:24" ht="31.5">
      <c r="B2592" s="143"/>
      <c r="C2592" s="162">
        <v>590</v>
      </c>
      <c r="D2592" s="462" t="s">
        <v>215</v>
      </c>
      <c r="E2592" s="817"/>
      <c r="F2592" s="452"/>
      <c r="G2592" s="246"/>
      <c r="H2592" s="246"/>
      <c r="I2592" s="480">
        <f t="shared" si="738"/>
        <v>0</v>
      </c>
      <c r="J2592" s="244" t="str">
        <f t="shared" si="736"/>
        <v/>
      </c>
      <c r="K2592" s="245"/>
      <c r="L2592" s="426"/>
      <c r="M2592" s="253"/>
      <c r="N2592" s="316">
        <f t="shared" si="739"/>
        <v>0</v>
      </c>
      <c r="O2592" s="427">
        <f t="shared" si="740"/>
        <v>0</v>
      </c>
      <c r="P2592" s="245"/>
      <c r="Q2592" s="775"/>
      <c r="R2592" s="779"/>
      <c r="S2592" s="779"/>
      <c r="T2592" s="779"/>
      <c r="U2592" s="779"/>
      <c r="V2592" s="779"/>
      <c r="W2592" s="824"/>
      <c r="X2592" s="314">
        <f t="shared" si="737"/>
        <v>0</v>
      </c>
    </row>
    <row r="2593" spans="2:24" ht="18.75">
      <c r="B2593" s="799">
        <v>800</v>
      </c>
      <c r="C2593" s="960" t="s">
        <v>1097</v>
      </c>
      <c r="D2593" s="960"/>
      <c r="E2593" s="800"/>
      <c r="F2593" s="803"/>
      <c r="G2593" s="804"/>
      <c r="H2593" s="804"/>
      <c r="I2593" s="805">
        <f t="shared" si="738"/>
        <v>0</v>
      </c>
      <c r="J2593" s="244" t="str">
        <f t="shared" si="736"/>
        <v/>
      </c>
      <c r="K2593" s="245"/>
      <c r="L2593" s="431"/>
      <c r="M2593" s="255"/>
      <c r="N2593" s="316">
        <f t="shared" si="739"/>
        <v>0</v>
      </c>
      <c r="O2593" s="427">
        <f t="shared" si="740"/>
        <v>0</v>
      </c>
      <c r="P2593" s="245"/>
      <c r="Q2593" s="777"/>
      <c r="R2593" s="778"/>
      <c r="S2593" s="779"/>
      <c r="T2593" s="779"/>
      <c r="U2593" s="778"/>
      <c r="V2593" s="779"/>
      <c r="W2593" s="824"/>
      <c r="X2593" s="314">
        <f t="shared" si="737"/>
        <v>0</v>
      </c>
    </row>
    <row r="2594" spans="2:24" ht="18.75">
      <c r="B2594" s="799">
        <v>1000</v>
      </c>
      <c r="C2594" s="956" t="s">
        <v>217</v>
      </c>
      <c r="D2594" s="956"/>
      <c r="E2594" s="800"/>
      <c r="F2594" s="801">
        <f>SUM(F2595:F2611)</f>
        <v>0</v>
      </c>
      <c r="G2594" s="802">
        <f>SUM(G2595:G2611)</f>
        <v>72750</v>
      </c>
      <c r="H2594" s="802">
        <f>SUM(H2595:H2611)</f>
        <v>0</v>
      </c>
      <c r="I2594" s="802">
        <f>SUM(I2595:I2611)</f>
        <v>72750</v>
      </c>
      <c r="J2594" s="244">
        <f t="shared" si="736"/>
        <v>1</v>
      </c>
      <c r="K2594" s="245"/>
      <c r="L2594" s="317">
        <f>SUM(L2595:L2611)</f>
        <v>0</v>
      </c>
      <c r="M2594" s="318">
        <f>SUM(M2595:M2611)</f>
        <v>0</v>
      </c>
      <c r="N2594" s="428">
        <f>SUM(N2595:N2611)</f>
        <v>72750</v>
      </c>
      <c r="O2594" s="429">
        <f>SUM(O2595:O2611)</f>
        <v>-72750</v>
      </c>
      <c r="P2594" s="245"/>
      <c r="Q2594" s="317">
        <f t="shared" ref="Q2594:W2594" si="741">SUM(Q2595:Q2611)</f>
        <v>0</v>
      </c>
      <c r="R2594" s="318">
        <f t="shared" si="741"/>
        <v>0</v>
      </c>
      <c r="S2594" s="318">
        <f t="shared" si="741"/>
        <v>72750</v>
      </c>
      <c r="T2594" s="318">
        <f t="shared" si="741"/>
        <v>-72750</v>
      </c>
      <c r="U2594" s="318">
        <f t="shared" si="741"/>
        <v>0</v>
      </c>
      <c r="V2594" s="318">
        <f t="shared" si="741"/>
        <v>0</v>
      </c>
      <c r="W2594" s="429">
        <f t="shared" si="741"/>
        <v>0</v>
      </c>
      <c r="X2594" s="314">
        <f t="shared" si="737"/>
        <v>-72750</v>
      </c>
    </row>
    <row r="2595" spans="2:24" ht="18.75">
      <c r="B2595" s="136"/>
      <c r="C2595" s="144">
        <v>1011</v>
      </c>
      <c r="D2595" s="163" t="s">
        <v>218</v>
      </c>
      <c r="E2595" s="817"/>
      <c r="F2595" s="452"/>
      <c r="G2595" s="246"/>
      <c r="H2595" s="246"/>
      <c r="I2595" s="480">
        <f t="shared" ref="I2595:I2611" si="742">F2595+G2595+H2595</f>
        <v>0</v>
      </c>
      <c r="J2595" s="244" t="str">
        <f t="shared" si="736"/>
        <v/>
      </c>
      <c r="K2595" s="245"/>
      <c r="L2595" s="426"/>
      <c r="M2595" s="253"/>
      <c r="N2595" s="316">
        <f t="shared" ref="N2595:N2611" si="743">I2595</f>
        <v>0</v>
      </c>
      <c r="O2595" s="427">
        <f t="shared" ref="O2595:O2611" si="744">L2595+M2595-N2595</f>
        <v>0</v>
      </c>
      <c r="P2595" s="245"/>
      <c r="Q2595" s="426"/>
      <c r="R2595" s="253"/>
      <c r="S2595" s="432">
        <f t="shared" ref="S2595:S2602" si="745">+IF(+(L2595+M2595)&gt;=I2595,+M2595,+(+I2595-L2595))</f>
        <v>0</v>
      </c>
      <c r="T2595" s="316">
        <f t="shared" ref="T2595:T2602" si="746">Q2595+R2595-S2595</f>
        <v>0</v>
      </c>
      <c r="U2595" s="253"/>
      <c r="V2595" s="253"/>
      <c r="W2595" s="254"/>
      <c r="X2595" s="314">
        <f t="shared" si="737"/>
        <v>0</v>
      </c>
    </row>
    <row r="2596" spans="2:24" ht="18.75">
      <c r="B2596" s="136"/>
      <c r="C2596" s="137">
        <v>1012</v>
      </c>
      <c r="D2596" s="145" t="s">
        <v>219</v>
      </c>
      <c r="E2596" s="817"/>
      <c r="F2596" s="452"/>
      <c r="G2596" s="246"/>
      <c r="H2596" s="246"/>
      <c r="I2596" s="480">
        <f t="shared" si="742"/>
        <v>0</v>
      </c>
      <c r="J2596" s="244" t="str">
        <f t="shared" si="736"/>
        <v/>
      </c>
      <c r="K2596" s="245"/>
      <c r="L2596" s="426"/>
      <c r="M2596" s="253"/>
      <c r="N2596" s="316">
        <f t="shared" si="743"/>
        <v>0</v>
      </c>
      <c r="O2596" s="427">
        <f t="shared" si="744"/>
        <v>0</v>
      </c>
      <c r="P2596" s="245"/>
      <c r="Q2596" s="426"/>
      <c r="R2596" s="253"/>
      <c r="S2596" s="432">
        <f t="shared" si="745"/>
        <v>0</v>
      </c>
      <c r="T2596" s="316">
        <f t="shared" si="746"/>
        <v>0</v>
      </c>
      <c r="U2596" s="253"/>
      <c r="V2596" s="253"/>
      <c r="W2596" s="254"/>
      <c r="X2596" s="314">
        <f t="shared" si="737"/>
        <v>0</v>
      </c>
    </row>
    <row r="2597" spans="2:24" ht="18.75">
      <c r="B2597" s="136"/>
      <c r="C2597" s="137">
        <v>1013</v>
      </c>
      <c r="D2597" s="145" t="s">
        <v>220</v>
      </c>
      <c r="E2597" s="817"/>
      <c r="F2597" s="452"/>
      <c r="G2597" s="246"/>
      <c r="H2597" s="246"/>
      <c r="I2597" s="480">
        <f t="shared" si="742"/>
        <v>0</v>
      </c>
      <c r="J2597" s="244" t="str">
        <f t="shared" si="736"/>
        <v/>
      </c>
      <c r="K2597" s="245"/>
      <c r="L2597" s="426"/>
      <c r="M2597" s="253"/>
      <c r="N2597" s="316">
        <f t="shared" si="743"/>
        <v>0</v>
      </c>
      <c r="O2597" s="427">
        <f t="shared" si="744"/>
        <v>0</v>
      </c>
      <c r="P2597" s="245"/>
      <c r="Q2597" s="426"/>
      <c r="R2597" s="253"/>
      <c r="S2597" s="432">
        <f t="shared" si="745"/>
        <v>0</v>
      </c>
      <c r="T2597" s="316">
        <f t="shared" si="746"/>
        <v>0</v>
      </c>
      <c r="U2597" s="253"/>
      <c r="V2597" s="253"/>
      <c r="W2597" s="254"/>
      <c r="X2597" s="314">
        <f t="shared" si="737"/>
        <v>0</v>
      </c>
    </row>
    <row r="2598" spans="2:24" ht="18.75">
      <c r="B2598" s="136"/>
      <c r="C2598" s="137">
        <v>1014</v>
      </c>
      <c r="D2598" s="145" t="s">
        <v>221</v>
      </c>
      <c r="E2598" s="817"/>
      <c r="F2598" s="452"/>
      <c r="G2598" s="246"/>
      <c r="H2598" s="246"/>
      <c r="I2598" s="480">
        <f t="shared" si="742"/>
        <v>0</v>
      </c>
      <c r="J2598" s="244" t="str">
        <f t="shared" si="736"/>
        <v/>
      </c>
      <c r="K2598" s="245"/>
      <c r="L2598" s="426"/>
      <c r="M2598" s="253"/>
      <c r="N2598" s="316">
        <f t="shared" si="743"/>
        <v>0</v>
      </c>
      <c r="O2598" s="427">
        <f t="shared" si="744"/>
        <v>0</v>
      </c>
      <c r="P2598" s="245"/>
      <c r="Q2598" s="426"/>
      <c r="R2598" s="253"/>
      <c r="S2598" s="432">
        <f t="shared" si="745"/>
        <v>0</v>
      </c>
      <c r="T2598" s="316">
        <f t="shared" si="746"/>
        <v>0</v>
      </c>
      <c r="U2598" s="253"/>
      <c r="V2598" s="253"/>
      <c r="W2598" s="254"/>
      <c r="X2598" s="314">
        <f t="shared" si="737"/>
        <v>0</v>
      </c>
    </row>
    <row r="2599" spans="2:24" ht="18.75">
      <c r="B2599" s="136"/>
      <c r="C2599" s="137">
        <v>1015</v>
      </c>
      <c r="D2599" s="145" t="s">
        <v>222</v>
      </c>
      <c r="E2599" s="817"/>
      <c r="F2599" s="452"/>
      <c r="G2599" s="246">
        <v>6000</v>
      </c>
      <c r="H2599" s="246"/>
      <c r="I2599" s="480">
        <f t="shared" si="742"/>
        <v>6000</v>
      </c>
      <c r="J2599" s="244">
        <f t="shared" si="736"/>
        <v>1</v>
      </c>
      <c r="K2599" s="245"/>
      <c r="L2599" s="426"/>
      <c r="M2599" s="253"/>
      <c r="N2599" s="316">
        <f t="shared" si="743"/>
        <v>6000</v>
      </c>
      <c r="O2599" s="427">
        <f t="shared" si="744"/>
        <v>-6000</v>
      </c>
      <c r="P2599" s="245"/>
      <c r="Q2599" s="426"/>
      <c r="R2599" s="253"/>
      <c r="S2599" s="432">
        <f t="shared" si="745"/>
        <v>6000</v>
      </c>
      <c r="T2599" s="316">
        <f t="shared" si="746"/>
        <v>-6000</v>
      </c>
      <c r="U2599" s="253"/>
      <c r="V2599" s="253"/>
      <c r="W2599" s="254"/>
      <c r="X2599" s="314">
        <f t="shared" si="737"/>
        <v>-6000</v>
      </c>
    </row>
    <row r="2600" spans="2:24" ht="18.75">
      <c r="B2600" s="136"/>
      <c r="C2600" s="137">
        <v>1016</v>
      </c>
      <c r="D2600" s="145" t="s">
        <v>223</v>
      </c>
      <c r="E2600" s="817"/>
      <c r="F2600" s="452"/>
      <c r="G2600" s="246">
        <v>43750</v>
      </c>
      <c r="H2600" s="246"/>
      <c r="I2600" s="480">
        <f t="shared" si="742"/>
        <v>43750</v>
      </c>
      <c r="J2600" s="244">
        <f t="shared" si="736"/>
        <v>1</v>
      </c>
      <c r="K2600" s="245"/>
      <c r="L2600" s="426"/>
      <c r="M2600" s="253"/>
      <c r="N2600" s="316">
        <f t="shared" si="743"/>
        <v>43750</v>
      </c>
      <c r="O2600" s="427">
        <f t="shared" si="744"/>
        <v>-43750</v>
      </c>
      <c r="P2600" s="245"/>
      <c r="Q2600" s="426"/>
      <c r="R2600" s="253"/>
      <c r="S2600" s="432">
        <f t="shared" si="745"/>
        <v>43750</v>
      </c>
      <c r="T2600" s="316">
        <f t="shared" si="746"/>
        <v>-43750</v>
      </c>
      <c r="U2600" s="253"/>
      <c r="V2600" s="253"/>
      <c r="W2600" s="254"/>
      <c r="X2600" s="314">
        <f t="shared" si="737"/>
        <v>-43750</v>
      </c>
    </row>
    <row r="2601" spans="2:24" ht="18.75">
      <c r="B2601" s="140"/>
      <c r="C2601" s="164">
        <v>1020</v>
      </c>
      <c r="D2601" s="165" t="s">
        <v>224</v>
      </c>
      <c r="E2601" s="817"/>
      <c r="F2601" s="452"/>
      <c r="G2601" s="246">
        <v>13000</v>
      </c>
      <c r="H2601" s="246"/>
      <c r="I2601" s="480">
        <f t="shared" si="742"/>
        <v>13000</v>
      </c>
      <c r="J2601" s="244">
        <f t="shared" si="736"/>
        <v>1</v>
      </c>
      <c r="K2601" s="245"/>
      <c r="L2601" s="426"/>
      <c r="M2601" s="253"/>
      <c r="N2601" s="316">
        <f t="shared" si="743"/>
        <v>13000</v>
      </c>
      <c r="O2601" s="427">
        <f t="shared" si="744"/>
        <v>-13000</v>
      </c>
      <c r="P2601" s="245"/>
      <c r="Q2601" s="426"/>
      <c r="R2601" s="253"/>
      <c r="S2601" s="432">
        <f t="shared" si="745"/>
        <v>13000</v>
      </c>
      <c r="T2601" s="316">
        <f t="shared" si="746"/>
        <v>-13000</v>
      </c>
      <c r="U2601" s="253"/>
      <c r="V2601" s="253"/>
      <c r="W2601" s="254"/>
      <c r="X2601" s="314">
        <f t="shared" si="737"/>
        <v>-13000</v>
      </c>
    </row>
    <row r="2602" spans="2:24" ht="18.75">
      <c r="B2602" s="136"/>
      <c r="C2602" s="137">
        <v>1030</v>
      </c>
      <c r="D2602" s="145" t="s">
        <v>225</v>
      </c>
      <c r="E2602" s="817"/>
      <c r="F2602" s="452"/>
      <c r="G2602" s="246">
        <v>10000</v>
      </c>
      <c r="H2602" s="246"/>
      <c r="I2602" s="480">
        <f t="shared" si="742"/>
        <v>10000</v>
      </c>
      <c r="J2602" s="244">
        <f t="shared" si="736"/>
        <v>1</v>
      </c>
      <c r="K2602" s="245"/>
      <c r="L2602" s="426"/>
      <c r="M2602" s="253"/>
      <c r="N2602" s="316">
        <f t="shared" si="743"/>
        <v>10000</v>
      </c>
      <c r="O2602" s="427">
        <f t="shared" si="744"/>
        <v>-10000</v>
      </c>
      <c r="P2602" s="245"/>
      <c r="Q2602" s="426"/>
      <c r="R2602" s="253"/>
      <c r="S2602" s="432">
        <f t="shared" si="745"/>
        <v>10000</v>
      </c>
      <c r="T2602" s="316">
        <f t="shared" si="746"/>
        <v>-10000</v>
      </c>
      <c r="U2602" s="253"/>
      <c r="V2602" s="253"/>
      <c r="W2602" s="254"/>
      <c r="X2602" s="314">
        <f t="shared" si="737"/>
        <v>-10000</v>
      </c>
    </row>
    <row r="2603" spans="2:24" ht="18.75">
      <c r="B2603" s="136"/>
      <c r="C2603" s="164">
        <v>1051</v>
      </c>
      <c r="D2603" s="167" t="s">
        <v>226</v>
      </c>
      <c r="E2603" s="817"/>
      <c r="F2603" s="452"/>
      <c r="G2603" s="246"/>
      <c r="H2603" s="246"/>
      <c r="I2603" s="480">
        <f t="shared" si="742"/>
        <v>0</v>
      </c>
      <c r="J2603" s="244" t="str">
        <f t="shared" si="736"/>
        <v/>
      </c>
      <c r="K2603" s="245"/>
      <c r="L2603" s="426"/>
      <c r="M2603" s="253"/>
      <c r="N2603" s="316">
        <f t="shared" si="743"/>
        <v>0</v>
      </c>
      <c r="O2603" s="427">
        <f t="shared" si="744"/>
        <v>0</v>
      </c>
      <c r="P2603" s="245"/>
      <c r="Q2603" s="775"/>
      <c r="R2603" s="779"/>
      <c r="S2603" s="779"/>
      <c r="T2603" s="779"/>
      <c r="U2603" s="779"/>
      <c r="V2603" s="779"/>
      <c r="W2603" s="824"/>
      <c r="X2603" s="314">
        <f t="shared" si="737"/>
        <v>0</v>
      </c>
    </row>
    <row r="2604" spans="2:24" ht="18.75">
      <c r="B2604" s="136"/>
      <c r="C2604" s="137">
        <v>1052</v>
      </c>
      <c r="D2604" s="145" t="s">
        <v>227</v>
      </c>
      <c r="E2604" s="817"/>
      <c r="F2604" s="452"/>
      <c r="G2604" s="246"/>
      <c r="H2604" s="246"/>
      <c r="I2604" s="480">
        <f t="shared" si="742"/>
        <v>0</v>
      </c>
      <c r="J2604" s="244" t="str">
        <f t="shared" si="736"/>
        <v/>
      </c>
      <c r="K2604" s="245"/>
      <c r="L2604" s="426"/>
      <c r="M2604" s="253"/>
      <c r="N2604" s="316">
        <f t="shared" si="743"/>
        <v>0</v>
      </c>
      <c r="O2604" s="427">
        <f t="shared" si="744"/>
        <v>0</v>
      </c>
      <c r="P2604" s="245"/>
      <c r="Q2604" s="775"/>
      <c r="R2604" s="779"/>
      <c r="S2604" s="779"/>
      <c r="T2604" s="779"/>
      <c r="U2604" s="779"/>
      <c r="V2604" s="779"/>
      <c r="W2604" s="824"/>
      <c r="X2604" s="314">
        <f t="shared" si="737"/>
        <v>0</v>
      </c>
    </row>
    <row r="2605" spans="2:24" ht="18.75">
      <c r="B2605" s="136"/>
      <c r="C2605" s="168">
        <v>1053</v>
      </c>
      <c r="D2605" s="169" t="s">
        <v>1737</v>
      </c>
      <c r="E2605" s="817"/>
      <c r="F2605" s="452"/>
      <c r="G2605" s="246"/>
      <c r="H2605" s="246"/>
      <c r="I2605" s="480">
        <f t="shared" si="742"/>
        <v>0</v>
      </c>
      <c r="J2605" s="244" t="str">
        <f t="shared" si="736"/>
        <v/>
      </c>
      <c r="K2605" s="245"/>
      <c r="L2605" s="426"/>
      <c r="M2605" s="253"/>
      <c r="N2605" s="316">
        <f t="shared" si="743"/>
        <v>0</v>
      </c>
      <c r="O2605" s="427">
        <f t="shared" si="744"/>
        <v>0</v>
      </c>
      <c r="P2605" s="245"/>
      <c r="Q2605" s="775"/>
      <c r="R2605" s="779"/>
      <c r="S2605" s="779"/>
      <c r="T2605" s="779"/>
      <c r="U2605" s="779"/>
      <c r="V2605" s="779"/>
      <c r="W2605" s="824"/>
      <c r="X2605" s="314">
        <f t="shared" si="737"/>
        <v>0</v>
      </c>
    </row>
    <row r="2606" spans="2:24" ht="18.75">
      <c r="B2606" s="136"/>
      <c r="C2606" s="137">
        <v>1062</v>
      </c>
      <c r="D2606" s="139" t="s">
        <v>228</v>
      </c>
      <c r="E2606" s="817"/>
      <c r="F2606" s="452"/>
      <c r="G2606" s="246"/>
      <c r="H2606" s="246"/>
      <c r="I2606" s="480">
        <f t="shared" si="742"/>
        <v>0</v>
      </c>
      <c r="J2606" s="244" t="str">
        <f t="shared" si="736"/>
        <v/>
      </c>
      <c r="K2606" s="245"/>
      <c r="L2606" s="426"/>
      <c r="M2606" s="253"/>
      <c r="N2606" s="316">
        <f t="shared" si="743"/>
        <v>0</v>
      </c>
      <c r="O2606" s="427">
        <f t="shared" si="744"/>
        <v>0</v>
      </c>
      <c r="P2606" s="245"/>
      <c r="Q2606" s="426"/>
      <c r="R2606" s="253"/>
      <c r="S2606" s="432">
        <f>+IF(+(L2606+M2606)&gt;=I2606,+M2606,+(+I2606-L2606))</f>
        <v>0</v>
      </c>
      <c r="T2606" s="316">
        <f>Q2606+R2606-S2606</f>
        <v>0</v>
      </c>
      <c r="U2606" s="253"/>
      <c r="V2606" s="253"/>
      <c r="W2606" s="254"/>
      <c r="X2606" s="314">
        <f t="shared" si="737"/>
        <v>0</v>
      </c>
    </row>
    <row r="2607" spans="2:24" ht="18.75">
      <c r="B2607" s="136"/>
      <c r="C2607" s="137">
        <v>1063</v>
      </c>
      <c r="D2607" s="139" t="s">
        <v>229</v>
      </c>
      <c r="E2607" s="817"/>
      <c r="F2607" s="452"/>
      <c r="G2607" s="246"/>
      <c r="H2607" s="246"/>
      <c r="I2607" s="480">
        <f t="shared" si="742"/>
        <v>0</v>
      </c>
      <c r="J2607" s="244" t="str">
        <f t="shared" si="736"/>
        <v/>
      </c>
      <c r="K2607" s="245"/>
      <c r="L2607" s="426"/>
      <c r="M2607" s="253"/>
      <c r="N2607" s="316">
        <f t="shared" si="743"/>
        <v>0</v>
      </c>
      <c r="O2607" s="427">
        <f t="shared" si="744"/>
        <v>0</v>
      </c>
      <c r="P2607" s="245"/>
      <c r="Q2607" s="775"/>
      <c r="R2607" s="779"/>
      <c r="S2607" s="779"/>
      <c r="T2607" s="779"/>
      <c r="U2607" s="779"/>
      <c r="V2607" s="779"/>
      <c r="W2607" s="824"/>
      <c r="X2607" s="314">
        <f t="shared" si="737"/>
        <v>0</v>
      </c>
    </row>
    <row r="2608" spans="2:24" ht="18.75">
      <c r="B2608" s="136"/>
      <c r="C2608" s="168">
        <v>1069</v>
      </c>
      <c r="D2608" s="170" t="s">
        <v>230</v>
      </c>
      <c r="E2608" s="817"/>
      <c r="F2608" s="452"/>
      <c r="G2608" s="246"/>
      <c r="H2608" s="246"/>
      <c r="I2608" s="480">
        <f t="shared" si="742"/>
        <v>0</v>
      </c>
      <c r="J2608" s="244" t="str">
        <f t="shared" ref="J2608:J2639" si="747">(IF($E2608&lt;&gt;0,$J$2,IF($I2608&lt;&gt;0,$J$2,"")))</f>
        <v/>
      </c>
      <c r="K2608" s="245"/>
      <c r="L2608" s="426"/>
      <c r="M2608" s="253"/>
      <c r="N2608" s="316">
        <f t="shared" si="743"/>
        <v>0</v>
      </c>
      <c r="O2608" s="427">
        <f t="shared" si="744"/>
        <v>0</v>
      </c>
      <c r="P2608" s="245"/>
      <c r="Q2608" s="426"/>
      <c r="R2608" s="253"/>
      <c r="S2608" s="432">
        <f>+IF(+(L2608+M2608)&gt;=I2608,+M2608,+(+I2608-L2608))</f>
        <v>0</v>
      </c>
      <c r="T2608" s="316">
        <f>Q2608+R2608-S2608</f>
        <v>0</v>
      </c>
      <c r="U2608" s="253"/>
      <c r="V2608" s="253"/>
      <c r="W2608" s="254"/>
      <c r="X2608" s="314">
        <f t="shared" ref="X2608:X2639" si="748">T2608-U2608-V2608-W2608</f>
        <v>0</v>
      </c>
    </row>
    <row r="2609" spans="2:24" ht="31.5">
      <c r="B2609" s="140"/>
      <c r="C2609" s="137">
        <v>1091</v>
      </c>
      <c r="D2609" s="145" t="s">
        <v>231</v>
      </c>
      <c r="E2609" s="817"/>
      <c r="F2609" s="452"/>
      <c r="G2609" s="246"/>
      <c r="H2609" s="246"/>
      <c r="I2609" s="480">
        <f t="shared" si="742"/>
        <v>0</v>
      </c>
      <c r="J2609" s="244" t="str">
        <f t="shared" si="747"/>
        <v/>
      </c>
      <c r="K2609" s="245"/>
      <c r="L2609" s="426"/>
      <c r="M2609" s="253"/>
      <c r="N2609" s="316">
        <f t="shared" si="743"/>
        <v>0</v>
      </c>
      <c r="O2609" s="427">
        <f t="shared" si="744"/>
        <v>0</v>
      </c>
      <c r="P2609" s="245"/>
      <c r="Q2609" s="426"/>
      <c r="R2609" s="253"/>
      <c r="S2609" s="432">
        <f>+IF(+(L2609+M2609)&gt;=I2609,+M2609,+(+I2609-L2609))</f>
        <v>0</v>
      </c>
      <c r="T2609" s="316">
        <f>Q2609+R2609-S2609</f>
        <v>0</v>
      </c>
      <c r="U2609" s="253"/>
      <c r="V2609" s="253"/>
      <c r="W2609" s="254"/>
      <c r="X2609" s="314">
        <f t="shared" si="748"/>
        <v>0</v>
      </c>
    </row>
    <row r="2610" spans="2:24" ht="18.75">
      <c r="B2610" s="136"/>
      <c r="C2610" s="137">
        <v>1092</v>
      </c>
      <c r="D2610" s="145" t="s">
        <v>364</v>
      </c>
      <c r="E2610" s="817"/>
      <c r="F2610" s="452"/>
      <c r="G2610" s="246"/>
      <c r="H2610" s="246"/>
      <c r="I2610" s="480">
        <f t="shared" si="742"/>
        <v>0</v>
      </c>
      <c r="J2610" s="244" t="str">
        <f t="shared" si="747"/>
        <v/>
      </c>
      <c r="K2610" s="245"/>
      <c r="L2610" s="426"/>
      <c r="M2610" s="253"/>
      <c r="N2610" s="316">
        <f t="shared" si="743"/>
        <v>0</v>
      </c>
      <c r="O2610" s="427">
        <f t="shared" si="744"/>
        <v>0</v>
      </c>
      <c r="P2610" s="245"/>
      <c r="Q2610" s="775"/>
      <c r="R2610" s="779"/>
      <c r="S2610" s="779"/>
      <c r="T2610" s="779"/>
      <c r="U2610" s="779"/>
      <c r="V2610" s="779"/>
      <c r="W2610" s="824"/>
      <c r="X2610" s="314">
        <f t="shared" si="748"/>
        <v>0</v>
      </c>
    </row>
    <row r="2611" spans="2:24" ht="18.75">
      <c r="B2611" s="136"/>
      <c r="C2611" s="142">
        <v>1098</v>
      </c>
      <c r="D2611" s="146" t="s">
        <v>232</v>
      </c>
      <c r="E2611" s="817"/>
      <c r="F2611" s="452"/>
      <c r="G2611" s="246"/>
      <c r="H2611" s="246"/>
      <c r="I2611" s="480">
        <f t="shared" si="742"/>
        <v>0</v>
      </c>
      <c r="J2611" s="244" t="str">
        <f t="shared" si="747"/>
        <v/>
      </c>
      <c r="K2611" s="245"/>
      <c r="L2611" s="426"/>
      <c r="M2611" s="253"/>
      <c r="N2611" s="316">
        <f t="shared" si="743"/>
        <v>0</v>
      </c>
      <c r="O2611" s="427">
        <f t="shared" si="744"/>
        <v>0</v>
      </c>
      <c r="P2611" s="245"/>
      <c r="Q2611" s="426"/>
      <c r="R2611" s="253"/>
      <c r="S2611" s="432">
        <f>+IF(+(L2611+M2611)&gt;=I2611,+M2611,+(+I2611-L2611))</f>
        <v>0</v>
      </c>
      <c r="T2611" s="316">
        <f>Q2611+R2611-S2611</f>
        <v>0</v>
      </c>
      <c r="U2611" s="253"/>
      <c r="V2611" s="253"/>
      <c r="W2611" s="254"/>
      <c r="X2611" s="314">
        <f t="shared" si="748"/>
        <v>0</v>
      </c>
    </row>
    <row r="2612" spans="2:24" ht="18.75">
      <c r="B2612" s="799">
        <v>1900</v>
      </c>
      <c r="C2612" s="955" t="s">
        <v>296</v>
      </c>
      <c r="D2612" s="955"/>
      <c r="E2612" s="800"/>
      <c r="F2612" s="801">
        <f>SUM(F2613:F2615)</f>
        <v>0</v>
      </c>
      <c r="G2612" s="802">
        <f>SUM(G2613:G2615)</f>
        <v>5000</v>
      </c>
      <c r="H2612" s="802">
        <f>SUM(H2613:H2615)</f>
        <v>0</v>
      </c>
      <c r="I2612" s="802">
        <f>SUM(I2613:I2615)</f>
        <v>5000</v>
      </c>
      <c r="J2612" s="244">
        <f t="shared" si="747"/>
        <v>1</v>
      </c>
      <c r="K2612" s="245"/>
      <c r="L2612" s="317">
        <f>SUM(L2613:L2615)</f>
        <v>0</v>
      </c>
      <c r="M2612" s="318">
        <f>SUM(M2613:M2615)</f>
        <v>0</v>
      </c>
      <c r="N2612" s="428">
        <f>SUM(N2613:N2615)</f>
        <v>5000</v>
      </c>
      <c r="O2612" s="429">
        <f>SUM(O2613:O2615)</f>
        <v>-5000</v>
      </c>
      <c r="P2612" s="245"/>
      <c r="Q2612" s="777"/>
      <c r="R2612" s="778"/>
      <c r="S2612" s="778"/>
      <c r="T2612" s="778"/>
      <c r="U2612" s="778"/>
      <c r="V2612" s="778"/>
      <c r="W2612" s="825"/>
      <c r="X2612" s="314">
        <f t="shared" si="748"/>
        <v>0</v>
      </c>
    </row>
    <row r="2613" spans="2:24" ht="18.75">
      <c r="B2613" s="136"/>
      <c r="C2613" s="144">
        <v>1901</v>
      </c>
      <c r="D2613" s="138" t="s">
        <v>297</v>
      </c>
      <c r="E2613" s="817"/>
      <c r="F2613" s="452"/>
      <c r="G2613" s="246"/>
      <c r="H2613" s="246"/>
      <c r="I2613" s="480">
        <f>F2613+G2613+H2613</f>
        <v>0</v>
      </c>
      <c r="J2613" s="244" t="str">
        <f t="shared" si="747"/>
        <v/>
      </c>
      <c r="K2613" s="245"/>
      <c r="L2613" s="426"/>
      <c r="M2613" s="253"/>
      <c r="N2613" s="316">
        <f>I2613</f>
        <v>0</v>
      </c>
      <c r="O2613" s="427">
        <f>L2613+M2613-N2613</f>
        <v>0</v>
      </c>
      <c r="P2613" s="245"/>
      <c r="Q2613" s="775"/>
      <c r="R2613" s="779"/>
      <c r="S2613" s="779"/>
      <c r="T2613" s="779"/>
      <c r="U2613" s="779"/>
      <c r="V2613" s="779"/>
      <c r="W2613" s="824"/>
      <c r="X2613" s="314">
        <f t="shared" si="748"/>
        <v>0</v>
      </c>
    </row>
    <row r="2614" spans="2:24" ht="18.75">
      <c r="B2614" s="136"/>
      <c r="C2614" s="137">
        <v>1981</v>
      </c>
      <c r="D2614" s="139" t="s">
        <v>298</v>
      </c>
      <c r="E2614" s="817"/>
      <c r="F2614" s="452"/>
      <c r="G2614" s="246">
        <v>5000</v>
      </c>
      <c r="H2614" s="246"/>
      <c r="I2614" s="480">
        <f>F2614+G2614+H2614</f>
        <v>5000</v>
      </c>
      <c r="J2614" s="244">
        <f t="shared" si="747"/>
        <v>1</v>
      </c>
      <c r="K2614" s="245"/>
      <c r="L2614" s="426"/>
      <c r="M2614" s="253"/>
      <c r="N2614" s="316">
        <f>I2614</f>
        <v>5000</v>
      </c>
      <c r="O2614" s="427">
        <f>L2614+M2614-N2614</f>
        <v>-5000</v>
      </c>
      <c r="P2614" s="245"/>
      <c r="Q2614" s="775"/>
      <c r="R2614" s="779"/>
      <c r="S2614" s="779"/>
      <c r="T2614" s="779"/>
      <c r="U2614" s="779"/>
      <c r="V2614" s="779"/>
      <c r="W2614" s="824"/>
      <c r="X2614" s="314">
        <f t="shared" si="748"/>
        <v>0</v>
      </c>
    </row>
    <row r="2615" spans="2:24" ht="18.75">
      <c r="B2615" s="136"/>
      <c r="C2615" s="142">
        <v>1991</v>
      </c>
      <c r="D2615" s="141" t="s">
        <v>299</v>
      </c>
      <c r="E2615" s="817"/>
      <c r="F2615" s="452"/>
      <c r="G2615" s="246"/>
      <c r="H2615" s="246"/>
      <c r="I2615" s="480">
        <f>F2615+G2615+H2615</f>
        <v>0</v>
      </c>
      <c r="J2615" s="244" t="str">
        <f t="shared" si="747"/>
        <v/>
      </c>
      <c r="K2615" s="245"/>
      <c r="L2615" s="426"/>
      <c r="M2615" s="253"/>
      <c r="N2615" s="316">
        <f>I2615</f>
        <v>0</v>
      </c>
      <c r="O2615" s="427">
        <f>L2615+M2615-N2615</f>
        <v>0</v>
      </c>
      <c r="P2615" s="245"/>
      <c r="Q2615" s="775"/>
      <c r="R2615" s="779"/>
      <c r="S2615" s="779"/>
      <c r="T2615" s="779"/>
      <c r="U2615" s="779"/>
      <c r="V2615" s="779"/>
      <c r="W2615" s="824"/>
      <c r="X2615" s="314">
        <f t="shared" si="748"/>
        <v>0</v>
      </c>
    </row>
    <row r="2616" spans="2:24" ht="18.75">
      <c r="B2616" s="799">
        <v>2100</v>
      </c>
      <c r="C2616" s="955" t="s">
        <v>1106</v>
      </c>
      <c r="D2616" s="955"/>
      <c r="E2616" s="800"/>
      <c r="F2616" s="801">
        <f>SUM(F2617:F2621)</f>
        <v>0</v>
      </c>
      <c r="G2616" s="802">
        <f>SUM(G2617:G2621)</f>
        <v>0</v>
      </c>
      <c r="H2616" s="802">
        <f>SUM(H2617:H2621)</f>
        <v>0</v>
      </c>
      <c r="I2616" s="802">
        <f>SUM(I2617:I2621)</f>
        <v>0</v>
      </c>
      <c r="J2616" s="244" t="str">
        <f t="shared" si="747"/>
        <v/>
      </c>
      <c r="K2616" s="245"/>
      <c r="L2616" s="317">
        <f>SUM(L2617:L2621)</f>
        <v>0</v>
      </c>
      <c r="M2616" s="318">
        <f>SUM(M2617:M2621)</f>
        <v>0</v>
      </c>
      <c r="N2616" s="428">
        <f>SUM(N2617:N2621)</f>
        <v>0</v>
      </c>
      <c r="O2616" s="429">
        <f>SUM(O2617:O2621)</f>
        <v>0</v>
      </c>
      <c r="P2616" s="245"/>
      <c r="Q2616" s="777"/>
      <c r="R2616" s="778"/>
      <c r="S2616" s="778"/>
      <c r="T2616" s="778"/>
      <c r="U2616" s="778"/>
      <c r="V2616" s="778"/>
      <c r="W2616" s="825"/>
      <c r="X2616" s="314">
        <f t="shared" si="748"/>
        <v>0</v>
      </c>
    </row>
    <row r="2617" spans="2:24" ht="18.75">
      <c r="B2617" s="136"/>
      <c r="C2617" s="144">
        <v>2110</v>
      </c>
      <c r="D2617" s="147" t="s">
        <v>233</v>
      </c>
      <c r="E2617" s="817"/>
      <c r="F2617" s="452"/>
      <c r="G2617" s="246"/>
      <c r="H2617" s="246"/>
      <c r="I2617" s="480">
        <f>F2617+G2617+H2617</f>
        <v>0</v>
      </c>
      <c r="J2617" s="244" t="str">
        <f t="shared" si="747"/>
        <v/>
      </c>
      <c r="K2617" s="245"/>
      <c r="L2617" s="426"/>
      <c r="M2617" s="253"/>
      <c r="N2617" s="316">
        <f>I2617</f>
        <v>0</v>
      </c>
      <c r="O2617" s="427">
        <f>L2617+M2617-N2617</f>
        <v>0</v>
      </c>
      <c r="P2617" s="245"/>
      <c r="Q2617" s="775"/>
      <c r="R2617" s="779"/>
      <c r="S2617" s="779"/>
      <c r="T2617" s="779"/>
      <c r="U2617" s="779"/>
      <c r="V2617" s="779"/>
      <c r="W2617" s="824"/>
      <c r="X2617" s="314">
        <f t="shared" si="748"/>
        <v>0</v>
      </c>
    </row>
    <row r="2618" spans="2:24" ht="18.75">
      <c r="B2618" s="171"/>
      <c r="C2618" s="137">
        <v>2120</v>
      </c>
      <c r="D2618" s="159" t="s">
        <v>234</v>
      </c>
      <c r="E2618" s="817"/>
      <c r="F2618" s="452"/>
      <c r="G2618" s="246"/>
      <c r="H2618" s="246"/>
      <c r="I2618" s="480">
        <f>F2618+G2618+H2618</f>
        <v>0</v>
      </c>
      <c r="J2618" s="244" t="str">
        <f t="shared" si="747"/>
        <v/>
      </c>
      <c r="K2618" s="245"/>
      <c r="L2618" s="426"/>
      <c r="M2618" s="253"/>
      <c r="N2618" s="316">
        <f>I2618</f>
        <v>0</v>
      </c>
      <c r="O2618" s="427">
        <f>L2618+M2618-N2618</f>
        <v>0</v>
      </c>
      <c r="P2618" s="245"/>
      <c r="Q2618" s="775"/>
      <c r="R2618" s="779"/>
      <c r="S2618" s="779"/>
      <c r="T2618" s="779"/>
      <c r="U2618" s="779"/>
      <c r="V2618" s="779"/>
      <c r="W2618" s="824"/>
      <c r="X2618" s="314">
        <f t="shared" si="748"/>
        <v>0</v>
      </c>
    </row>
    <row r="2619" spans="2:24" ht="18.75">
      <c r="B2619" s="171"/>
      <c r="C2619" s="137">
        <v>2125</v>
      </c>
      <c r="D2619" s="156" t="s">
        <v>1098</v>
      </c>
      <c r="E2619" s="817"/>
      <c r="F2619" s="452"/>
      <c r="G2619" s="246"/>
      <c r="H2619" s="246"/>
      <c r="I2619" s="480">
        <f>F2619+G2619+H2619</f>
        <v>0</v>
      </c>
      <c r="J2619" s="244" t="str">
        <f t="shared" si="747"/>
        <v/>
      </c>
      <c r="K2619" s="245"/>
      <c r="L2619" s="426"/>
      <c r="M2619" s="253"/>
      <c r="N2619" s="316">
        <f>I2619</f>
        <v>0</v>
      </c>
      <c r="O2619" s="427">
        <f>L2619+M2619-N2619</f>
        <v>0</v>
      </c>
      <c r="P2619" s="245"/>
      <c r="Q2619" s="775"/>
      <c r="R2619" s="779"/>
      <c r="S2619" s="779"/>
      <c r="T2619" s="779"/>
      <c r="U2619" s="779"/>
      <c r="V2619" s="779"/>
      <c r="W2619" s="824"/>
      <c r="X2619" s="314">
        <f t="shared" si="748"/>
        <v>0</v>
      </c>
    </row>
    <row r="2620" spans="2:24" ht="18.75">
      <c r="B2620" s="143"/>
      <c r="C2620" s="137">
        <v>2140</v>
      </c>
      <c r="D2620" s="159" t="s">
        <v>236</v>
      </c>
      <c r="E2620" s="817"/>
      <c r="F2620" s="452"/>
      <c r="G2620" s="246"/>
      <c r="H2620" s="246"/>
      <c r="I2620" s="480">
        <f>F2620+G2620+H2620</f>
        <v>0</v>
      </c>
      <c r="J2620" s="244" t="str">
        <f t="shared" si="747"/>
        <v/>
      </c>
      <c r="K2620" s="245"/>
      <c r="L2620" s="426"/>
      <c r="M2620" s="253"/>
      <c r="N2620" s="316">
        <f>I2620</f>
        <v>0</v>
      </c>
      <c r="O2620" s="427">
        <f>L2620+M2620-N2620</f>
        <v>0</v>
      </c>
      <c r="P2620" s="245"/>
      <c r="Q2620" s="775"/>
      <c r="R2620" s="779"/>
      <c r="S2620" s="779"/>
      <c r="T2620" s="779"/>
      <c r="U2620" s="779"/>
      <c r="V2620" s="779"/>
      <c r="W2620" s="824"/>
      <c r="X2620" s="314">
        <f t="shared" si="748"/>
        <v>0</v>
      </c>
    </row>
    <row r="2621" spans="2:24" ht="18.75">
      <c r="B2621" s="136"/>
      <c r="C2621" s="142">
        <v>2190</v>
      </c>
      <c r="D2621" s="516" t="s">
        <v>237</v>
      </c>
      <c r="E2621" s="817"/>
      <c r="F2621" s="452"/>
      <c r="G2621" s="246"/>
      <c r="H2621" s="246"/>
      <c r="I2621" s="480">
        <f>F2621+G2621+H2621</f>
        <v>0</v>
      </c>
      <c r="J2621" s="244" t="str">
        <f t="shared" si="747"/>
        <v/>
      </c>
      <c r="K2621" s="245"/>
      <c r="L2621" s="426"/>
      <c r="M2621" s="253"/>
      <c r="N2621" s="316">
        <f>I2621</f>
        <v>0</v>
      </c>
      <c r="O2621" s="427">
        <f>L2621+M2621-N2621</f>
        <v>0</v>
      </c>
      <c r="P2621" s="245"/>
      <c r="Q2621" s="775"/>
      <c r="R2621" s="779"/>
      <c r="S2621" s="779"/>
      <c r="T2621" s="779"/>
      <c r="U2621" s="779"/>
      <c r="V2621" s="779"/>
      <c r="W2621" s="824"/>
      <c r="X2621" s="314">
        <f t="shared" si="748"/>
        <v>0</v>
      </c>
    </row>
    <row r="2622" spans="2:24" ht="18.75">
      <c r="B2622" s="799">
        <v>2200</v>
      </c>
      <c r="C2622" s="955" t="s">
        <v>238</v>
      </c>
      <c r="D2622" s="955"/>
      <c r="E2622" s="800"/>
      <c r="F2622" s="801">
        <f>SUM(F2623:F2624)</f>
        <v>0</v>
      </c>
      <c r="G2622" s="802">
        <f>SUM(G2623:G2624)</f>
        <v>0</v>
      </c>
      <c r="H2622" s="802">
        <f>SUM(H2623:H2624)</f>
        <v>0</v>
      </c>
      <c r="I2622" s="802">
        <f>SUM(I2623:I2624)</f>
        <v>0</v>
      </c>
      <c r="J2622" s="244" t="str">
        <f t="shared" si="747"/>
        <v/>
      </c>
      <c r="K2622" s="245"/>
      <c r="L2622" s="317">
        <f>SUM(L2623:L2624)</f>
        <v>0</v>
      </c>
      <c r="M2622" s="318">
        <f>SUM(M2623:M2624)</f>
        <v>0</v>
      </c>
      <c r="N2622" s="428">
        <f>SUM(N2623:N2624)</f>
        <v>0</v>
      </c>
      <c r="O2622" s="429">
        <f>SUM(O2623:O2624)</f>
        <v>0</v>
      </c>
      <c r="P2622" s="245"/>
      <c r="Q2622" s="777"/>
      <c r="R2622" s="778"/>
      <c r="S2622" s="778"/>
      <c r="T2622" s="778"/>
      <c r="U2622" s="778"/>
      <c r="V2622" s="778"/>
      <c r="W2622" s="825"/>
      <c r="X2622" s="314">
        <f t="shared" si="748"/>
        <v>0</v>
      </c>
    </row>
    <row r="2623" spans="2:24" ht="18.75">
      <c r="B2623" s="136"/>
      <c r="C2623" s="137">
        <v>2221</v>
      </c>
      <c r="D2623" s="139" t="s">
        <v>1479</v>
      </c>
      <c r="E2623" s="817"/>
      <c r="F2623" s="452"/>
      <c r="G2623" s="246"/>
      <c r="H2623" s="246"/>
      <c r="I2623" s="480">
        <f t="shared" ref="I2623:I2628" si="749">F2623+G2623+H2623</f>
        <v>0</v>
      </c>
      <c r="J2623" s="244" t="str">
        <f t="shared" si="747"/>
        <v/>
      </c>
      <c r="K2623" s="245"/>
      <c r="L2623" s="426"/>
      <c r="M2623" s="253"/>
      <c r="N2623" s="316">
        <f t="shared" ref="N2623:N2628" si="750">I2623</f>
        <v>0</v>
      </c>
      <c r="O2623" s="427">
        <f t="shared" ref="O2623:O2628" si="751">L2623+M2623-N2623</f>
        <v>0</v>
      </c>
      <c r="P2623" s="245"/>
      <c r="Q2623" s="775"/>
      <c r="R2623" s="779"/>
      <c r="S2623" s="779"/>
      <c r="T2623" s="779"/>
      <c r="U2623" s="779"/>
      <c r="V2623" s="779"/>
      <c r="W2623" s="824"/>
      <c r="X2623" s="314">
        <f t="shared" si="748"/>
        <v>0</v>
      </c>
    </row>
    <row r="2624" spans="2:24" ht="18.75">
      <c r="B2624" s="136"/>
      <c r="C2624" s="142">
        <v>2224</v>
      </c>
      <c r="D2624" s="141" t="s">
        <v>239</v>
      </c>
      <c r="E2624" s="817"/>
      <c r="F2624" s="452"/>
      <c r="G2624" s="246"/>
      <c r="H2624" s="246"/>
      <c r="I2624" s="480">
        <f t="shared" si="749"/>
        <v>0</v>
      </c>
      <c r="J2624" s="244" t="str">
        <f t="shared" si="747"/>
        <v/>
      </c>
      <c r="K2624" s="245"/>
      <c r="L2624" s="426"/>
      <c r="M2624" s="253"/>
      <c r="N2624" s="316">
        <f t="shared" si="750"/>
        <v>0</v>
      </c>
      <c r="O2624" s="427">
        <f t="shared" si="751"/>
        <v>0</v>
      </c>
      <c r="P2624" s="245"/>
      <c r="Q2624" s="775"/>
      <c r="R2624" s="779"/>
      <c r="S2624" s="779"/>
      <c r="T2624" s="779"/>
      <c r="U2624" s="779"/>
      <c r="V2624" s="779"/>
      <c r="W2624" s="824"/>
      <c r="X2624" s="314">
        <f t="shared" si="748"/>
        <v>0</v>
      </c>
    </row>
    <row r="2625" spans="2:24" ht="18.75">
      <c r="B2625" s="799">
        <v>2500</v>
      </c>
      <c r="C2625" s="957" t="s">
        <v>240</v>
      </c>
      <c r="D2625" s="957"/>
      <c r="E2625" s="800"/>
      <c r="F2625" s="803"/>
      <c r="G2625" s="804"/>
      <c r="H2625" s="804"/>
      <c r="I2625" s="805">
        <f t="shared" si="749"/>
        <v>0</v>
      </c>
      <c r="J2625" s="244" t="str">
        <f t="shared" si="747"/>
        <v/>
      </c>
      <c r="K2625" s="245"/>
      <c r="L2625" s="431"/>
      <c r="M2625" s="255"/>
      <c r="N2625" s="316">
        <f t="shared" si="750"/>
        <v>0</v>
      </c>
      <c r="O2625" s="427">
        <f t="shared" si="751"/>
        <v>0</v>
      </c>
      <c r="P2625" s="245"/>
      <c r="Q2625" s="777"/>
      <c r="R2625" s="778"/>
      <c r="S2625" s="779"/>
      <c r="T2625" s="779"/>
      <c r="U2625" s="778"/>
      <c r="V2625" s="779"/>
      <c r="W2625" s="824"/>
      <c r="X2625" s="314">
        <f t="shared" si="748"/>
        <v>0</v>
      </c>
    </row>
    <row r="2626" spans="2:24" ht="18.75">
      <c r="B2626" s="799">
        <v>2600</v>
      </c>
      <c r="C2626" s="974" t="s">
        <v>241</v>
      </c>
      <c r="D2626" s="975"/>
      <c r="E2626" s="800"/>
      <c r="F2626" s="803"/>
      <c r="G2626" s="804"/>
      <c r="H2626" s="804"/>
      <c r="I2626" s="805">
        <f t="shared" si="749"/>
        <v>0</v>
      </c>
      <c r="J2626" s="244" t="str">
        <f t="shared" si="747"/>
        <v/>
      </c>
      <c r="K2626" s="245"/>
      <c r="L2626" s="431"/>
      <c r="M2626" s="255"/>
      <c r="N2626" s="316">
        <f t="shared" si="750"/>
        <v>0</v>
      </c>
      <c r="O2626" s="427">
        <f t="shared" si="751"/>
        <v>0</v>
      </c>
      <c r="P2626" s="245"/>
      <c r="Q2626" s="777"/>
      <c r="R2626" s="778"/>
      <c r="S2626" s="779"/>
      <c r="T2626" s="779"/>
      <c r="U2626" s="778"/>
      <c r="V2626" s="779"/>
      <c r="W2626" s="824"/>
      <c r="X2626" s="314">
        <f t="shared" si="748"/>
        <v>0</v>
      </c>
    </row>
    <row r="2627" spans="2:24" ht="18.75">
      <c r="B2627" s="799">
        <v>2700</v>
      </c>
      <c r="C2627" s="974" t="s">
        <v>242</v>
      </c>
      <c r="D2627" s="975"/>
      <c r="E2627" s="800"/>
      <c r="F2627" s="803"/>
      <c r="G2627" s="804"/>
      <c r="H2627" s="804"/>
      <c r="I2627" s="805">
        <f t="shared" si="749"/>
        <v>0</v>
      </c>
      <c r="J2627" s="244" t="str">
        <f t="shared" si="747"/>
        <v/>
      </c>
      <c r="K2627" s="245"/>
      <c r="L2627" s="431"/>
      <c r="M2627" s="255"/>
      <c r="N2627" s="316">
        <f t="shared" si="750"/>
        <v>0</v>
      </c>
      <c r="O2627" s="427">
        <f t="shared" si="751"/>
        <v>0</v>
      </c>
      <c r="P2627" s="245"/>
      <c r="Q2627" s="777"/>
      <c r="R2627" s="778"/>
      <c r="S2627" s="779"/>
      <c r="T2627" s="779"/>
      <c r="U2627" s="778"/>
      <c r="V2627" s="779"/>
      <c r="W2627" s="824"/>
      <c r="X2627" s="314">
        <f t="shared" si="748"/>
        <v>0</v>
      </c>
    </row>
    <row r="2628" spans="2:24" ht="18.75">
      <c r="B2628" s="799">
        <v>2800</v>
      </c>
      <c r="C2628" s="974" t="s">
        <v>1738</v>
      </c>
      <c r="D2628" s="975"/>
      <c r="E2628" s="800"/>
      <c r="F2628" s="803"/>
      <c r="G2628" s="804"/>
      <c r="H2628" s="804"/>
      <c r="I2628" s="805">
        <f t="shared" si="749"/>
        <v>0</v>
      </c>
      <c r="J2628" s="244" t="str">
        <f t="shared" si="747"/>
        <v/>
      </c>
      <c r="K2628" s="245"/>
      <c r="L2628" s="431"/>
      <c r="M2628" s="255"/>
      <c r="N2628" s="316">
        <f t="shared" si="750"/>
        <v>0</v>
      </c>
      <c r="O2628" s="427">
        <f t="shared" si="751"/>
        <v>0</v>
      </c>
      <c r="P2628" s="245"/>
      <c r="Q2628" s="777"/>
      <c r="R2628" s="778"/>
      <c r="S2628" s="779"/>
      <c r="T2628" s="779"/>
      <c r="U2628" s="778"/>
      <c r="V2628" s="779"/>
      <c r="W2628" s="824"/>
      <c r="X2628" s="314">
        <f t="shared" si="748"/>
        <v>0</v>
      </c>
    </row>
    <row r="2629" spans="2:24" ht="18.75">
      <c r="B2629" s="799">
        <v>2900</v>
      </c>
      <c r="C2629" s="965" t="s">
        <v>243</v>
      </c>
      <c r="D2629" s="966"/>
      <c r="E2629" s="800"/>
      <c r="F2629" s="801">
        <f>SUM(F2630:F2637)</f>
        <v>0</v>
      </c>
      <c r="G2629" s="802">
        <f>SUM(G2630:G2637)</f>
        <v>0</v>
      </c>
      <c r="H2629" s="802">
        <f>SUM(H2630:H2637)</f>
        <v>0</v>
      </c>
      <c r="I2629" s="802">
        <f>SUM(I2630:I2637)</f>
        <v>0</v>
      </c>
      <c r="J2629" s="244" t="str">
        <f t="shared" si="747"/>
        <v/>
      </c>
      <c r="K2629" s="245"/>
      <c r="L2629" s="317">
        <f>SUM(L2630:L2637)</f>
        <v>0</v>
      </c>
      <c r="M2629" s="318">
        <f>SUM(M2630:M2637)</f>
        <v>0</v>
      </c>
      <c r="N2629" s="428">
        <f>SUM(N2630:N2637)</f>
        <v>0</v>
      </c>
      <c r="O2629" s="429">
        <f>SUM(O2630:O2637)</f>
        <v>0</v>
      </c>
      <c r="P2629" s="245"/>
      <c r="Q2629" s="777"/>
      <c r="R2629" s="778"/>
      <c r="S2629" s="778"/>
      <c r="T2629" s="778"/>
      <c r="U2629" s="778"/>
      <c r="V2629" s="778"/>
      <c r="W2629" s="825"/>
      <c r="X2629" s="314">
        <f t="shared" si="748"/>
        <v>0</v>
      </c>
    </row>
    <row r="2630" spans="2:24" ht="18.75">
      <c r="B2630" s="172"/>
      <c r="C2630" s="144">
        <v>2910</v>
      </c>
      <c r="D2630" s="320" t="s">
        <v>1780</v>
      </c>
      <c r="E2630" s="817"/>
      <c r="F2630" s="452"/>
      <c r="G2630" s="246"/>
      <c r="H2630" s="246"/>
      <c r="I2630" s="480">
        <f t="shared" ref="I2630:I2637" si="752">F2630+G2630+H2630</f>
        <v>0</v>
      </c>
      <c r="J2630" s="244" t="str">
        <f t="shared" si="747"/>
        <v/>
      </c>
      <c r="K2630" s="245"/>
      <c r="L2630" s="426"/>
      <c r="M2630" s="253"/>
      <c r="N2630" s="316">
        <f t="shared" ref="N2630:N2637" si="753">I2630</f>
        <v>0</v>
      </c>
      <c r="O2630" s="427">
        <f t="shared" ref="O2630:O2637" si="754">L2630+M2630-N2630</f>
        <v>0</v>
      </c>
      <c r="P2630" s="245"/>
      <c r="Q2630" s="775"/>
      <c r="R2630" s="779"/>
      <c r="S2630" s="779"/>
      <c r="T2630" s="779"/>
      <c r="U2630" s="779"/>
      <c r="V2630" s="779"/>
      <c r="W2630" s="824"/>
      <c r="X2630" s="314">
        <f t="shared" si="748"/>
        <v>0</v>
      </c>
    </row>
    <row r="2631" spans="2:24" ht="18.75">
      <c r="B2631" s="172"/>
      <c r="C2631" s="144">
        <v>2920</v>
      </c>
      <c r="D2631" s="320" t="s">
        <v>244</v>
      </c>
      <c r="E2631" s="817"/>
      <c r="F2631" s="452"/>
      <c r="G2631" s="246"/>
      <c r="H2631" s="246"/>
      <c r="I2631" s="480">
        <f t="shared" si="752"/>
        <v>0</v>
      </c>
      <c r="J2631" s="244" t="str">
        <f t="shared" si="747"/>
        <v/>
      </c>
      <c r="K2631" s="245"/>
      <c r="L2631" s="426"/>
      <c r="M2631" s="253"/>
      <c r="N2631" s="316">
        <f t="shared" si="753"/>
        <v>0</v>
      </c>
      <c r="O2631" s="427">
        <f t="shared" si="754"/>
        <v>0</v>
      </c>
      <c r="P2631" s="245"/>
      <c r="Q2631" s="775"/>
      <c r="R2631" s="779"/>
      <c r="S2631" s="779"/>
      <c r="T2631" s="779"/>
      <c r="U2631" s="779"/>
      <c r="V2631" s="779"/>
      <c r="W2631" s="824"/>
      <c r="X2631" s="314">
        <f t="shared" si="748"/>
        <v>0</v>
      </c>
    </row>
    <row r="2632" spans="2:24" ht="31.5">
      <c r="B2632" s="172"/>
      <c r="C2632" s="168">
        <v>2969</v>
      </c>
      <c r="D2632" s="321" t="s">
        <v>245</v>
      </c>
      <c r="E2632" s="817"/>
      <c r="F2632" s="452"/>
      <c r="G2632" s="246"/>
      <c r="H2632" s="246"/>
      <c r="I2632" s="480">
        <f t="shared" si="752"/>
        <v>0</v>
      </c>
      <c r="J2632" s="244" t="str">
        <f t="shared" si="747"/>
        <v/>
      </c>
      <c r="K2632" s="245"/>
      <c r="L2632" s="426"/>
      <c r="M2632" s="253"/>
      <c r="N2632" s="316">
        <f t="shared" si="753"/>
        <v>0</v>
      </c>
      <c r="O2632" s="427">
        <f t="shared" si="754"/>
        <v>0</v>
      </c>
      <c r="P2632" s="245"/>
      <c r="Q2632" s="775"/>
      <c r="R2632" s="779"/>
      <c r="S2632" s="779"/>
      <c r="T2632" s="779"/>
      <c r="U2632" s="779"/>
      <c r="V2632" s="779"/>
      <c r="W2632" s="824"/>
      <c r="X2632" s="314">
        <f t="shared" si="748"/>
        <v>0</v>
      </c>
    </row>
    <row r="2633" spans="2:24" ht="31.5">
      <c r="B2633" s="172"/>
      <c r="C2633" s="168">
        <v>2970</v>
      </c>
      <c r="D2633" s="321" t="s">
        <v>246</v>
      </c>
      <c r="E2633" s="817"/>
      <c r="F2633" s="452"/>
      <c r="G2633" s="246"/>
      <c r="H2633" s="246"/>
      <c r="I2633" s="480">
        <f t="shared" si="752"/>
        <v>0</v>
      </c>
      <c r="J2633" s="244" t="str">
        <f t="shared" si="747"/>
        <v/>
      </c>
      <c r="K2633" s="245"/>
      <c r="L2633" s="426"/>
      <c r="M2633" s="253"/>
      <c r="N2633" s="316">
        <f t="shared" si="753"/>
        <v>0</v>
      </c>
      <c r="O2633" s="427">
        <f t="shared" si="754"/>
        <v>0</v>
      </c>
      <c r="P2633" s="245"/>
      <c r="Q2633" s="775"/>
      <c r="R2633" s="779"/>
      <c r="S2633" s="779"/>
      <c r="T2633" s="779"/>
      <c r="U2633" s="779"/>
      <c r="V2633" s="779"/>
      <c r="W2633" s="824"/>
      <c r="X2633" s="314">
        <f t="shared" si="748"/>
        <v>0</v>
      </c>
    </row>
    <row r="2634" spans="2:24" ht="18.75">
      <c r="B2634" s="172"/>
      <c r="C2634" s="166">
        <v>2989</v>
      </c>
      <c r="D2634" s="322" t="s">
        <v>247</v>
      </c>
      <c r="E2634" s="817"/>
      <c r="F2634" s="452"/>
      <c r="G2634" s="246"/>
      <c r="H2634" s="246"/>
      <c r="I2634" s="480">
        <f t="shared" si="752"/>
        <v>0</v>
      </c>
      <c r="J2634" s="244" t="str">
        <f t="shared" si="747"/>
        <v/>
      </c>
      <c r="K2634" s="245"/>
      <c r="L2634" s="426"/>
      <c r="M2634" s="253"/>
      <c r="N2634" s="316">
        <f t="shared" si="753"/>
        <v>0</v>
      </c>
      <c r="O2634" s="427">
        <f t="shared" si="754"/>
        <v>0</v>
      </c>
      <c r="P2634" s="245"/>
      <c r="Q2634" s="775"/>
      <c r="R2634" s="779"/>
      <c r="S2634" s="779"/>
      <c r="T2634" s="779"/>
      <c r="U2634" s="779"/>
      <c r="V2634" s="779"/>
      <c r="W2634" s="824"/>
      <c r="X2634" s="314">
        <f t="shared" si="748"/>
        <v>0</v>
      </c>
    </row>
    <row r="2635" spans="2:24" ht="31.5">
      <c r="B2635" s="136"/>
      <c r="C2635" s="137">
        <v>2990</v>
      </c>
      <c r="D2635" s="323" t="s">
        <v>1760</v>
      </c>
      <c r="E2635" s="817"/>
      <c r="F2635" s="452"/>
      <c r="G2635" s="246"/>
      <c r="H2635" s="246"/>
      <c r="I2635" s="480">
        <f t="shared" si="752"/>
        <v>0</v>
      </c>
      <c r="J2635" s="244" t="str">
        <f t="shared" si="747"/>
        <v/>
      </c>
      <c r="K2635" s="245"/>
      <c r="L2635" s="426"/>
      <c r="M2635" s="253"/>
      <c r="N2635" s="316">
        <f t="shared" si="753"/>
        <v>0</v>
      </c>
      <c r="O2635" s="427">
        <f t="shared" si="754"/>
        <v>0</v>
      </c>
      <c r="P2635" s="245"/>
      <c r="Q2635" s="775"/>
      <c r="R2635" s="779"/>
      <c r="S2635" s="779"/>
      <c r="T2635" s="779"/>
      <c r="U2635" s="779"/>
      <c r="V2635" s="779"/>
      <c r="W2635" s="824"/>
      <c r="X2635" s="314">
        <f t="shared" si="748"/>
        <v>0</v>
      </c>
    </row>
    <row r="2636" spans="2:24" ht="18.75">
      <c r="B2636" s="136"/>
      <c r="C2636" s="137">
        <v>2991</v>
      </c>
      <c r="D2636" s="323" t="s">
        <v>248</v>
      </c>
      <c r="E2636" s="817"/>
      <c r="F2636" s="452"/>
      <c r="G2636" s="246"/>
      <c r="H2636" s="246"/>
      <c r="I2636" s="480">
        <f t="shared" si="752"/>
        <v>0</v>
      </c>
      <c r="J2636" s="244" t="str">
        <f t="shared" si="747"/>
        <v/>
      </c>
      <c r="K2636" s="245"/>
      <c r="L2636" s="426"/>
      <c r="M2636" s="253"/>
      <c r="N2636" s="316">
        <f t="shared" si="753"/>
        <v>0</v>
      </c>
      <c r="O2636" s="427">
        <f t="shared" si="754"/>
        <v>0</v>
      </c>
      <c r="P2636" s="245"/>
      <c r="Q2636" s="775"/>
      <c r="R2636" s="779"/>
      <c r="S2636" s="779"/>
      <c r="T2636" s="779"/>
      <c r="U2636" s="779"/>
      <c r="V2636" s="779"/>
      <c r="W2636" s="824"/>
      <c r="X2636" s="314">
        <f t="shared" si="748"/>
        <v>0</v>
      </c>
    </row>
    <row r="2637" spans="2:24" ht="18.75">
      <c r="B2637" s="136"/>
      <c r="C2637" s="142">
        <v>2992</v>
      </c>
      <c r="D2637" s="154" t="s">
        <v>249</v>
      </c>
      <c r="E2637" s="817"/>
      <c r="F2637" s="452"/>
      <c r="G2637" s="246"/>
      <c r="H2637" s="246"/>
      <c r="I2637" s="480">
        <f t="shared" si="752"/>
        <v>0</v>
      </c>
      <c r="J2637" s="244" t="str">
        <f t="shared" si="747"/>
        <v/>
      </c>
      <c r="K2637" s="245"/>
      <c r="L2637" s="426"/>
      <c r="M2637" s="253"/>
      <c r="N2637" s="316">
        <f t="shared" si="753"/>
        <v>0</v>
      </c>
      <c r="O2637" s="427">
        <f t="shared" si="754"/>
        <v>0</v>
      </c>
      <c r="P2637" s="245"/>
      <c r="Q2637" s="775"/>
      <c r="R2637" s="779"/>
      <c r="S2637" s="779"/>
      <c r="T2637" s="779"/>
      <c r="U2637" s="779"/>
      <c r="V2637" s="779"/>
      <c r="W2637" s="824"/>
      <c r="X2637" s="314">
        <f t="shared" si="748"/>
        <v>0</v>
      </c>
    </row>
    <row r="2638" spans="2:24" ht="18.75">
      <c r="B2638" s="799">
        <v>3300</v>
      </c>
      <c r="C2638" s="965" t="s">
        <v>250</v>
      </c>
      <c r="D2638" s="965"/>
      <c r="E2638" s="800"/>
      <c r="F2638" s="801">
        <f>SUM(F2639:F2644)</f>
        <v>0</v>
      </c>
      <c r="G2638" s="802">
        <f>SUM(G2639:G2644)</f>
        <v>0</v>
      </c>
      <c r="H2638" s="802">
        <f>SUM(H2639:H2644)</f>
        <v>0</v>
      </c>
      <c r="I2638" s="802">
        <f>SUM(I2639:I2644)</f>
        <v>0</v>
      </c>
      <c r="J2638" s="244" t="str">
        <f t="shared" si="747"/>
        <v/>
      </c>
      <c r="K2638" s="245"/>
      <c r="L2638" s="777"/>
      <c r="M2638" s="778"/>
      <c r="N2638" s="778"/>
      <c r="O2638" s="825"/>
      <c r="P2638" s="245"/>
      <c r="Q2638" s="777"/>
      <c r="R2638" s="778"/>
      <c r="S2638" s="778"/>
      <c r="T2638" s="778"/>
      <c r="U2638" s="778"/>
      <c r="V2638" s="778"/>
      <c r="W2638" s="825"/>
      <c r="X2638" s="314">
        <f t="shared" si="748"/>
        <v>0</v>
      </c>
    </row>
    <row r="2639" spans="2:24" ht="18.75">
      <c r="B2639" s="143"/>
      <c r="C2639" s="144">
        <v>3301</v>
      </c>
      <c r="D2639" s="463" t="s">
        <v>251</v>
      </c>
      <c r="E2639" s="817"/>
      <c r="F2639" s="452"/>
      <c r="G2639" s="246"/>
      <c r="H2639" s="246"/>
      <c r="I2639" s="480">
        <f t="shared" ref="I2639:I2647" si="755">F2639+G2639+H2639</f>
        <v>0</v>
      </c>
      <c r="J2639" s="244" t="str">
        <f t="shared" si="747"/>
        <v/>
      </c>
      <c r="K2639" s="245"/>
      <c r="L2639" s="775"/>
      <c r="M2639" s="779"/>
      <c r="N2639" s="779"/>
      <c r="O2639" s="824"/>
      <c r="P2639" s="245"/>
      <c r="Q2639" s="775"/>
      <c r="R2639" s="779"/>
      <c r="S2639" s="779"/>
      <c r="T2639" s="779"/>
      <c r="U2639" s="779"/>
      <c r="V2639" s="779"/>
      <c r="W2639" s="824"/>
      <c r="X2639" s="314">
        <f t="shared" si="748"/>
        <v>0</v>
      </c>
    </row>
    <row r="2640" spans="2:24" ht="18.75">
      <c r="B2640" s="143"/>
      <c r="C2640" s="168">
        <v>3302</v>
      </c>
      <c r="D2640" s="464" t="s">
        <v>1099</v>
      </c>
      <c r="E2640" s="817"/>
      <c r="F2640" s="452"/>
      <c r="G2640" s="246"/>
      <c r="H2640" s="246"/>
      <c r="I2640" s="480">
        <f t="shared" si="755"/>
        <v>0</v>
      </c>
      <c r="J2640" s="244" t="str">
        <f t="shared" ref="J2640:J2671" si="756">(IF($E2640&lt;&gt;0,$J$2,IF($I2640&lt;&gt;0,$J$2,"")))</f>
        <v/>
      </c>
      <c r="K2640" s="245"/>
      <c r="L2640" s="775"/>
      <c r="M2640" s="779"/>
      <c r="N2640" s="779"/>
      <c r="O2640" s="824"/>
      <c r="P2640" s="245"/>
      <c r="Q2640" s="775"/>
      <c r="R2640" s="779"/>
      <c r="S2640" s="779"/>
      <c r="T2640" s="779"/>
      <c r="U2640" s="779"/>
      <c r="V2640" s="779"/>
      <c r="W2640" s="824"/>
      <c r="X2640" s="314">
        <f t="shared" ref="X2640:X2671" si="757">T2640-U2640-V2640-W2640</f>
        <v>0</v>
      </c>
    </row>
    <row r="2641" spans="2:24" ht="18.75">
      <c r="B2641" s="143"/>
      <c r="C2641" s="168">
        <v>3303</v>
      </c>
      <c r="D2641" s="464" t="s">
        <v>253</v>
      </c>
      <c r="E2641" s="817"/>
      <c r="F2641" s="452"/>
      <c r="G2641" s="246"/>
      <c r="H2641" s="246"/>
      <c r="I2641" s="480">
        <f t="shared" si="755"/>
        <v>0</v>
      </c>
      <c r="J2641" s="244" t="str">
        <f t="shared" si="756"/>
        <v/>
      </c>
      <c r="K2641" s="245"/>
      <c r="L2641" s="775"/>
      <c r="M2641" s="779"/>
      <c r="N2641" s="779"/>
      <c r="O2641" s="824"/>
      <c r="P2641" s="245"/>
      <c r="Q2641" s="775"/>
      <c r="R2641" s="779"/>
      <c r="S2641" s="779"/>
      <c r="T2641" s="779"/>
      <c r="U2641" s="779"/>
      <c r="V2641" s="779"/>
      <c r="W2641" s="824"/>
      <c r="X2641" s="314">
        <f t="shared" si="757"/>
        <v>0</v>
      </c>
    </row>
    <row r="2642" spans="2:24" ht="18.75">
      <c r="B2642" s="143"/>
      <c r="C2642" s="166">
        <v>3304</v>
      </c>
      <c r="D2642" s="465" t="s">
        <v>254</v>
      </c>
      <c r="E2642" s="817"/>
      <c r="F2642" s="452"/>
      <c r="G2642" s="246"/>
      <c r="H2642" s="246"/>
      <c r="I2642" s="480">
        <f t="shared" si="755"/>
        <v>0</v>
      </c>
      <c r="J2642" s="244" t="str">
        <f t="shared" si="756"/>
        <v/>
      </c>
      <c r="K2642" s="245"/>
      <c r="L2642" s="775"/>
      <c r="M2642" s="779"/>
      <c r="N2642" s="779"/>
      <c r="O2642" s="824"/>
      <c r="P2642" s="245"/>
      <c r="Q2642" s="775"/>
      <c r="R2642" s="779"/>
      <c r="S2642" s="779"/>
      <c r="T2642" s="779"/>
      <c r="U2642" s="779"/>
      <c r="V2642" s="779"/>
      <c r="W2642" s="824"/>
      <c r="X2642" s="314">
        <f t="shared" si="757"/>
        <v>0</v>
      </c>
    </row>
    <row r="2643" spans="2:24" ht="18.75">
      <c r="B2643" s="143"/>
      <c r="C2643" s="142">
        <v>3305</v>
      </c>
      <c r="D2643" s="466" t="s">
        <v>255</v>
      </c>
      <c r="E2643" s="817"/>
      <c r="F2643" s="452"/>
      <c r="G2643" s="246"/>
      <c r="H2643" s="246"/>
      <c r="I2643" s="480">
        <f t="shared" si="755"/>
        <v>0</v>
      </c>
      <c r="J2643" s="244" t="str">
        <f t="shared" si="756"/>
        <v/>
      </c>
      <c r="K2643" s="245"/>
      <c r="L2643" s="775"/>
      <c r="M2643" s="779"/>
      <c r="N2643" s="779"/>
      <c r="O2643" s="824"/>
      <c r="P2643" s="245"/>
      <c r="Q2643" s="775"/>
      <c r="R2643" s="779"/>
      <c r="S2643" s="779"/>
      <c r="T2643" s="779"/>
      <c r="U2643" s="779"/>
      <c r="V2643" s="779"/>
      <c r="W2643" s="824"/>
      <c r="X2643" s="314">
        <f t="shared" si="757"/>
        <v>0</v>
      </c>
    </row>
    <row r="2644" spans="2:24" ht="31.5">
      <c r="B2644" s="143"/>
      <c r="C2644" s="142">
        <v>3306</v>
      </c>
      <c r="D2644" s="466" t="s">
        <v>1739</v>
      </c>
      <c r="E2644" s="817"/>
      <c r="F2644" s="452"/>
      <c r="G2644" s="246"/>
      <c r="H2644" s="246"/>
      <c r="I2644" s="480">
        <f t="shared" si="755"/>
        <v>0</v>
      </c>
      <c r="J2644" s="244" t="str">
        <f t="shared" si="756"/>
        <v/>
      </c>
      <c r="K2644" s="245"/>
      <c r="L2644" s="775"/>
      <c r="M2644" s="779"/>
      <c r="N2644" s="779"/>
      <c r="O2644" s="824"/>
      <c r="P2644" s="245"/>
      <c r="Q2644" s="775"/>
      <c r="R2644" s="779"/>
      <c r="S2644" s="779"/>
      <c r="T2644" s="779"/>
      <c r="U2644" s="779"/>
      <c r="V2644" s="779"/>
      <c r="W2644" s="824"/>
      <c r="X2644" s="314">
        <f t="shared" si="757"/>
        <v>0</v>
      </c>
    </row>
    <row r="2645" spans="2:24" ht="18.75">
      <c r="B2645" s="799">
        <v>3900</v>
      </c>
      <c r="C2645" s="957" t="s">
        <v>256</v>
      </c>
      <c r="D2645" s="978"/>
      <c r="E2645" s="800"/>
      <c r="F2645" s="803"/>
      <c r="G2645" s="804"/>
      <c r="H2645" s="804"/>
      <c r="I2645" s="805">
        <f t="shared" si="755"/>
        <v>0</v>
      </c>
      <c r="J2645" s="244" t="str">
        <f t="shared" si="756"/>
        <v/>
      </c>
      <c r="K2645" s="245"/>
      <c r="L2645" s="431"/>
      <c r="M2645" s="255"/>
      <c r="N2645" s="318">
        <f>I2645</f>
        <v>0</v>
      </c>
      <c r="O2645" s="427">
        <f>L2645+M2645-N2645</f>
        <v>0</v>
      </c>
      <c r="P2645" s="245"/>
      <c r="Q2645" s="431"/>
      <c r="R2645" s="255"/>
      <c r="S2645" s="432">
        <f>+IF(+(L2645+M2645)&gt;=I2645,+M2645,+(+I2645-L2645))</f>
        <v>0</v>
      </c>
      <c r="T2645" s="316">
        <f>Q2645+R2645-S2645</f>
        <v>0</v>
      </c>
      <c r="U2645" s="255"/>
      <c r="V2645" s="255"/>
      <c r="W2645" s="254"/>
      <c r="X2645" s="314">
        <f t="shared" si="757"/>
        <v>0</v>
      </c>
    </row>
    <row r="2646" spans="2:24" ht="18.75">
      <c r="B2646" s="799">
        <v>4000</v>
      </c>
      <c r="C2646" s="979" t="s">
        <v>257</v>
      </c>
      <c r="D2646" s="979"/>
      <c r="E2646" s="800"/>
      <c r="F2646" s="803"/>
      <c r="G2646" s="804"/>
      <c r="H2646" s="804"/>
      <c r="I2646" s="805">
        <f t="shared" si="755"/>
        <v>0</v>
      </c>
      <c r="J2646" s="244" t="str">
        <f t="shared" si="756"/>
        <v/>
      </c>
      <c r="K2646" s="245"/>
      <c r="L2646" s="431"/>
      <c r="M2646" s="255"/>
      <c r="N2646" s="318">
        <f>I2646</f>
        <v>0</v>
      </c>
      <c r="O2646" s="427">
        <f>L2646+M2646-N2646</f>
        <v>0</v>
      </c>
      <c r="P2646" s="245"/>
      <c r="Q2646" s="777"/>
      <c r="R2646" s="778"/>
      <c r="S2646" s="778"/>
      <c r="T2646" s="779"/>
      <c r="U2646" s="778"/>
      <c r="V2646" s="778"/>
      <c r="W2646" s="824"/>
      <c r="X2646" s="314">
        <f t="shared" si="757"/>
        <v>0</v>
      </c>
    </row>
    <row r="2647" spans="2:24" ht="18.75">
      <c r="B2647" s="799">
        <v>4100</v>
      </c>
      <c r="C2647" s="979" t="s">
        <v>258</v>
      </c>
      <c r="D2647" s="979"/>
      <c r="E2647" s="800"/>
      <c r="F2647" s="803"/>
      <c r="G2647" s="804"/>
      <c r="H2647" s="804"/>
      <c r="I2647" s="805">
        <f t="shared" si="755"/>
        <v>0</v>
      </c>
      <c r="J2647" s="244" t="str">
        <f t="shared" si="756"/>
        <v/>
      </c>
      <c r="K2647" s="245"/>
      <c r="L2647" s="777"/>
      <c r="M2647" s="778"/>
      <c r="N2647" s="778"/>
      <c r="O2647" s="825"/>
      <c r="P2647" s="245"/>
      <c r="Q2647" s="777"/>
      <c r="R2647" s="778"/>
      <c r="S2647" s="778"/>
      <c r="T2647" s="778"/>
      <c r="U2647" s="778"/>
      <c r="V2647" s="778"/>
      <c r="W2647" s="825"/>
      <c r="X2647" s="314">
        <f t="shared" si="757"/>
        <v>0</v>
      </c>
    </row>
    <row r="2648" spans="2:24" ht="18.75">
      <c r="B2648" s="799">
        <v>4200</v>
      </c>
      <c r="C2648" s="965" t="s">
        <v>259</v>
      </c>
      <c r="D2648" s="966"/>
      <c r="E2648" s="800"/>
      <c r="F2648" s="801">
        <f>SUM(F2649:F2654)</f>
        <v>0</v>
      </c>
      <c r="G2648" s="802">
        <f>SUM(G2649:G2654)</f>
        <v>0</v>
      </c>
      <c r="H2648" s="802">
        <f>SUM(H2649:H2654)</f>
        <v>0</v>
      </c>
      <c r="I2648" s="802">
        <f>SUM(I2649:I2654)</f>
        <v>0</v>
      </c>
      <c r="J2648" s="244" t="str">
        <f t="shared" si="756"/>
        <v/>
      </c>
      <c r="K2648" s="245"/>
      <c r="L2648" s="317">
        <f>SUM(L2649:L2654)</f>
        <v>0</v>
      </c>
      <c r="M2648" s="318">
        <f>SUM(M2649:M2654)</f>
        <v>0</v>
      </c>
      <c r="N2648" s="428">
        <f>SUM(N2649:N2654)</f>
        <v>0</v>
      </c>
      <c r="O2648" s="429">
        <f>SUM(O2649:O2654)</f>
        <v>0</v>
      </c>
      <c r="P2648" s="245"/>
      <c r="Q2648" s="317">
        <f t="shared" ref="Q2648:W2648" si="758">SUM(Q2649:Q2654)</f>
        <v>0</v>
      </c>
      <c r="R2648" s="318">
        <f t="shared" si="758"/>
        <v>0</v>
      </c>
      <c r="S2648" s="318">
        <f t="shared" si="758"/>
        <v>0</v>
      </c>
      <c r="T2648" s="318">
        <f t="shared" si="758"/>
        <v>0</v>
      </c>
      <c r="U2648" s="318">
        <f t="shared" si="758"/>
        <v>0</v>
      </c>
      <c r="V2648" s="318">
        <f t="shared" si="758"/>
        <v>0</v>
      </c>
      <c r="W2648" s="429">
        <f t="shared" si="758"/>
        <v>0</v>
      </c>
      <c r="X2648" s="314">
        <f t="shared" si="757"/>
        <v>0</v>
      </c>
    </row>
    <row r="2649" spans="2:24" ht="18.75">
      <c r="B2649" s="173"/>
      <c r="C2649" s="144">
        <v>4201</v>
      </c>
      <c r="D2649" s="138" t="s">
        <v>260</v>
      </c>
      <c r="E2649" s="817"/>
      <c r="F2649" s="452"/>
      <c r="G2649" s="246"/>
      <c r="H2649" s="246"/>
      <c r="I2649" s="480">
        <f t="shared" ref="I2649:I2654" si="759">F2649+G2649+H2649</f>
        <v>0</v>
      </c>
      <c r="J2649" s="244" t="str">
        <f t="shared" si="756"/>
        <v/>
      </c>
      <c r="K2649" s="245"/>
      <c r="L2649" s="426"/>
      <c r="M2649" s="253"/>
      <c r="N2649" s="316">
        <f t="shared" ref="N2649:N2654" si="760">I2649</f>
        <v>0</v>
      </c>
      <c r="O2649" s="427">
        <f t="shared" ref="O2649:O2654" si="761">L2649+M2649-N2649</f>
        <v>0</v>
      </c>
      <c r="P2649" s="245"/>
      <c r="Q2649" s="426"/>
      <c r="R2649" s="253"/>
      <c r="S2649" s="432">
        <f t="shared" ref="S2649:S2654" si="762">+IF(+(L2649+M2649)&gt;=I2649,+M2649,+(+I2649-L2649))</f>
        <v>0</v>
      </c>
      <c r="T2649" s="316">
        <f t="shared" ref="T2649:T2654" si="763">Q2649+R2649-S2649</f>
        <v>0</v>
      </c>
      <c r="U2649" s="253"/>
      <c r="V2649" s="253"/>
      <c r="W2649" s="254"/>
      <c r="X2649" s="314">
        <f t="shared" si="757"/>
        <v>0</v>
      </c>
    </row>
    <row r="2650" spans="2:24" ht="18.75">
      <c r="B2650" s="173"/>
      <c r="C2650" s="137">
        <v>4202</v>
      </c>
      <c r="D2650" s="139" t="s">
        <v>261</v>
      </c>
      <c r="E2650" s="817"/>
      <c r="F2650" s="452"/>
      <c r="G2650" s="246"/>
      <c r="H2650" s="246"/>
      <c r="I2650" s="480">
        <f t="shared" si="759"/>
        <v>0</v>
      </c>
      <c r="J2650" s="244" t="str">
        <f t="shared" si="756"/>
        <v/>
      </c>
      <c r="K2650" s="245"/>
      <c r="L2650" s="426"/>
      <c r="M2650" s="253"/>
      <c r="N2650" s="316">
        <f t="shared" si="760"/>
        <v>0</v>
      </c>
      <c r="O2650" s="427">
        <f t="shared" si="761"/>
        <v>0</v>
      </c>
      <c r="P2650" s="245"/>
      <c r="Q2650" s="426"/>
      <c r="R2650" s="253"/>
      <c r="S2650" s="432">
        <f t="shared" si="762"/>
        <v>0</v>
      </c>
      <c r="T2650" s="316">
        <f t="shared" si="763"/>
        <v>0</v>
      </c>
      <c r="U2650" s="253"/>
      <c r="V2650" s="253"/>
      <c r="W2650" s="254"/>
      <c r="X2650" s="314">
        <f t="shared" si="757"/>
        <v>0</v>
      </c>
    </row>
    <row r="2651" spans="2:24" ht="18.75">
      <c r="B2651" s="173"/>
      <c r="C2651" s="137">
        <v>4214</v>
      </c>
      <c r="D2651" s="139" t="s">
        <v>262</v>
      </c>
      <c r="E2651" s="817"/>
      <c r="F2651" s="452"/>
      <c r="G2651" s="246"/>
      <c r="H2651" s="246"/>
      <c r="I2651" s="480">
        <f t="shared" si="759"/>
        <v>0</v>
      </c>
      <c r="J2651" s="244" t="str">
        <f t="shared" si="756"/>
        <v/>
      </c>
      <c r="K2651" s="245"/>
      <c r="L2651" s="426"/>
      <c r="M2651" s="253"/>
      <c r="N2651" s="316">
        <f t="shared" si="760"/>
        <v>0</v>
      </c>
      <c r="O2651" s="427">
        <f t="shared" si="761"/>
        <v>0</v>
      </c>
      <c r="P2651" s="245"/>
      <c r="Q2651" s="426"/>
      <c r="R2651" s="253"/>
      <c r="S2651" s="432">
        <f t="shared" si="762"/>
        <v>0</v>
      </c>
      <c r="T2651" s="316">
        <f t="shared" si="763"/>
        <v>0</v>
      </c>
      <c r="U2651" s="253"/>
      <c r="V2651" s="253"/>
      <c r="W2651" s="254"/>
      <c r="X2651" s="314">
        <f t="shared" si="757"/>
        <v>0</v>
      </c>
    </row>
    <row r="2652" spans="2:24" ht="18.75">
      <c r="B2652" s="173"/>
      <c r="C2652" s="137">
        <v>4217</v>
      </c>
      <c r="D2652" s="139" t="s">
        <v>263</v>
      </c>
      <c r="E2652" s="817"/>
      <c r="F2652" s="452"/>
      <c r="G2652" s="246"/>
      <c r="H2652" s="246"/>
      <c r="I2652" s="480">
        <f t="shared" si="759"/>
        <v>0</v>
      </c>
      <c r="J2652" s="244" t="str">
        <f t="shared" si="756"/>
        <v/>
      </c>
      <c r="K2652" s="245"/>
      <c r="L2652" s="426"/>
      <c r="M2652" s="253"/>
      <c r="N2652" s="316">
        <f t="shared" si="760"/>
        <v>0</v>
      </c>
      <c r="O2652" s="427">
        <f t="shared" si="761"/>
        <v>0</v>
      </c>
      <c r="P2652" s="245"/>
      <c r="Q2652" s="426"/>
      <c r="R2652" s="253"/>
      <c r="S2652" s="432">
        <f t="shared" si="762"/>
        <v>0</v>
      </c>
      <c r="T2652" s="316">
        <f t="shared" si="763"/>
        <v>0</v>
      </c>
      <c r="U2652" s="253"/>
      <c r="V2652" s="253"/>
      <c r="W2652" s="254"/>
      <c r="X2652" s="314">
        <f t="shared" si="757"/>
        <v>0</v>
      </c>
    </row>
    <row r="2653" spans="2:24" ht="18.75">
      <c r="B2653" s="173"/>
      <c r="C2653" s="137">
        <v>4218</v>
      </c>
      <c r="D2653" s="145" t="s">
        <v>264</v>
      </c>
      <c r="E2653" s="817"/>
      <c r="F2653" s="452"/>
      <c r="G2653" s="246"/>
      <c r="H2653" s="246"/>
      <c r="I2653" s="480">
        <f t="shared" si="759"/>
        <v>0</v>
      </c>
      <c r="J2653" s="244" t="str">
        <f t="shared" si="756"/>
        <v/>
      </c>
      <c r="K2653" s="245"/>
      <c r="L2653" s="426"/>
      <c r="M2653" s="253"/>
      <c r="N2653" s="316">
        <f t="shared" si="760"/>
        <v>0</v>
      </c>
      <c r="O2653" s="427">
        <f t="shared" si="761"/>
        <v>0</v>
      </c>
      <c r="P2653" s="245"/>
      <c r="Q2653" s="426"/>
      <c r="R2653" s="253"/>
      <c r="S2653" s="432">
        <f t="shared" si="762"/>
        <v>0</v>
      </c>
      <c r="T2653" s="316">
        <f t="shared" si="763"/>
        <v>0</v>
      </c>
      <c r="U2653" s="253"/>
      <c r="V2653" s="253"/>
      <c r="W2653" s="254"/>
      <c r="X2653" s="314">
        <f t="shared" si="757"/>
        <v>0</v>
      </c>
    </row>
    <row r="2654" spans="2:24" ht="18.75">
      <c r="B2654" s="173"/>
      <c r="C2654" s="137">
        <v>4219</v>
      </c>
      <c r="D2654" s="156" t="s">
        <v>265</v>
      </c>
      <c r="E2654" s="817"/>
      <c r="F2654" s="452"/>
      <c r="G2654" s="246"/>
      <c r="H2654" s="246"/>
      <c r="I2654" s="480">
        <f t="shared" si="759"/>
        <v>0</v>
      </c>
      <c r="J2654" s="244" t="str">
        <f t="shared" si="756"/>
        <v/>
      </c>
      <c r="K2654" s="245"/>
      <c r="L2654" s="426"/>
      <c r="M2654" s="253"/>
      <c r="N2654" s="316">
        <f t="shared" si="760"/>
        <v>0</v>
      </c>
      <c r="O2654" s="427">
        <f t="shared" si="761"/>
        <v>0</v>
      </c>
      <c r="P2654" s="245"/>
      <c r="Q2654" s="426"/>
      <c r="R2654" s="253"/>
      <c r="S2654" s="432">
        <f t="shared" si="762"/>
        <v>0</v>
      </c>
      <c r="T2654" s="316">
        <f t="shared" si="763"/>
        <v>0</v>
      </c>
      <c r="U2654" s="253"/>
      <c r="V2654" s="253"/>
      <c r="W2654" s="254"/>
      <c r="X2654" s="314">
        <f t="shared" si="757"/>
        <v>0</v>
      </c>
    </row>
    <row r="2655" spans="2:24" ht="18.75">
      <c r="B2655" s="799">
        <v>4300</v>
      </c>
      <c r="C2655" s="955" t="s">
        <v>1740</v>
      </c>
      <c r="D2655" s="955"/>
      <c r="E2655" s="800"/>
      <c r="F2655" s="801">
        <f>SUM(F2656:F2658)</f>
        <v>0</v>
      </c>
      <c r="G2655" s="802">
        <f>SUM(G2656:G2658)</f>
        <v>0</v>
      </c>
      <c r="H2655" s="802">
        <f>SUM(H2656:H2658)</f>
        <v>0</v>
      </c>
      <c r="I2655" s="802">
        <f>SUM(I2656:I2658)</f>
        <v>0</v>
      </c>
      <c r="J2655" s="244" t="str">
        <f t="shared" si="756"/>
        <v/>
      </c>
      <c r="K2655" s="245"/>
      <c r="L2655" s="317">
        <f>SUM(L2656:L2658)</f>
        <v>0</v>
      </c>
      <c r="M2655" s="318">
        <f>SUM(M2656:M2658)</f>
        <v>0</v>
      </c>
      <c r="N2655" s="428">
        <f>SUM(N2656:N2658)</f>
        <v>0</v>
      </c>
      <c r="O2655" s="429">
        <f>SUM(O2656:O2658)</f>
        <v>0</v>
      </c>
      <c r="P2655" s="245"/>
      <c r="Q2655" s="317">
        <f t="shared" ref="Q2655:W2655" si="764">SUM(Q2656:Q2658)</f>
        <v>0</v>
      </c>
      <c r="R2655" s="318">
        <f t="shared" si="764"/>
        <v>0</v>
      </c>
      <c r="S2655" s="318">
        <f t="shared" si="764"/>
        <v>0</v>
      </c>
      <c r="T2655" s="318">
        <f t="shared" si="764"/>
        <v>0</v>
      </c>
      <c r="U2655" s="318">
        <f t="shared" si="764"/>
        <v>0</v>
      </c>
      <c r="V2655" s="318">
        <f t="shared" si="764"/>
        <v>0</v>
      </c>
      <c r="W2655" s="429">
        <f t="shared" si="764"/>
        <v>0</v>
      </c>
      <c r="X2655" s="314">
        <f t="shared" si="757"/>
        <v>0</v>
      </c>
    </row>
    <row r="2656" spans="2:24" ht="18.75">
      <c r="B2656" s="173"/>
      <c r="C2656" s="144">
        <v>4301</v>
      </c>
      <c r="D2656" s="163" t="s">
        <v>266</v>
      </c>
      <c r="E2656" s="817"/>
      <c r="F2656" s="452"/>
      <c r="G2656" s="246"/>
      <c r="H2656" s="246"/>
      <c r="I2656" s="480">
        <f t="shared" ref="I2656:I2661" si="765">F2656+G2656+H2656</f>
        <v>0</v>
      </c>
      <c r="J2656" s="244" t="str">
        <f t="shared" si="756"/>
        <v/>
      </c>
      <c r="K2656" s="245"/>
      <c r="L2656" s="426"/>
      <c r="M2656" s="253"/>
      <c r="N2656" s="316">
        <f t="shared" ref="N2656:N2661" si="766">I2656</f>
        <v>0</v>
      </c>
      <c r="O2656" s="427">
        <f t="shared" ref="O2656:O2661" si="767">L2656+M2656-N2656</f>
        <v>0</v>
      </c>
      <c r="P2656" s="245"/>
      <c r="Q2656" s="426"/>
      <c r="R2656" s="253"/>
      <c r="S2656" s="432">
        <f t="shared" ref="S2656:S2661" si="768">+IF(+(L2656+M2656)&gt;=I2656,+M2656,+(+I2656-L2656))</f>
        <v>0</v>
      </c>
      <c r="T2656" s="316">
        <f t="shared" ref="T2656:T2661" si="769">Q2656+R2656-S2656</f>
        <v>0</v>
      </c>
      <c r="U2656" s="253"/>
      <c r="V2656" s="253"/>
      <c r="W2656" s="254"/>
      <c r="X2656" s="314">
        <f t="shared" si="757"/>
        <v>0</v>
      </c>
    </row>
    <row r="2657" spans="2:24" ht="18.75">
      <c r="B2657" s="173"/>
      <c r="C2657" s="137">
        <v>4302</v>
      </c>
      <c r="D2657" s="139" t="s">
        <v>1100</v>
      </c>
      <c r="E2657" s="817"/>
      <c r="F2657" s="452"/>
      <c r="G2657" s="246"/>
      <c r="H2657" s="246"/>
      <c r="I2657" s="480">
        <f t="shared" si="765"/>
        <v>0</v>
      </c>
      <c r="J2657" s="244" t="str">
        <f t="shared" si="756"/>
        <v/>
      </c>
      <c r="K2657" s="245"/>
      <c r="L2657" s="426"/>
      <c r="M2657" s="253"/>
      <c r="N2657" s="316">
        <f t="shared" si="766"/>
        <v>0</v>
      </c>
      <c r="O2657" s="427">
        <f t="shared" si="767"/>
        <v>0</v>
      </c>
      <c r="P2657" s="245"/>
      <c r="Q2657" s="426"/>
      <c r="R2657" s="253"/>
      <c r="S2657" s="432">
        <f t="shared" si="768"/>
        <v>0</v>
      </c>
      <c r="T2657" s="316">
        <f t="shared" si="769"/>
        <v>0</v>
      </c>
      <c r="U2657" s="253"/>
      <c r="V2657" s="253"/>
      <c r="W2657" s="254"/>
      <c r="X2657" s="314">
        <f t="shared" si="757"/>
        <v>0</v>
      </c>
    </row>
    <row r="2658" spans="2:24" ht="18.75">
      <c r="B2658" s="173"/>
      <c r="C2658" s="142">
        <v>4309</v>
      </c>
      <c r="D2658" s="148" t="s">
        <v>268</v>
      </c>
      <c r="E2658" s="817"/>
      <c r="F2658" s="452"/>
      <c r="G2658" s="246"/>
      <c r="H2658" s="246"/>
      <c r="I2658" s="480">
        <f t="shared" si="765"/>
        <v>0</v>
      </c>
      <c r="J2658" s="244" t="str">
        <f t="shared" si="756"/>
        <v/>
      </c>
      <c r="K2658" s="245"/>
      <c r="L2658" s="426"/>
      <c r="M2658" s="253"/>
      <c r="N2658" s="316">
        <f t="shared" si="766"/>
        <v>0</v>
      </c>
      <c r="O2658" s="427">
        <f t="shared" si="767"/>
        <v>0</v>
      </c>
      <c r="P2658" s="245"/>
      <c r="Q2658" s="426"/>
      <c r="R2658" s="253"/>
      <c r="S2658" s="432">
        <f t="shared" si="768"/>
        <v>0</v>
      </c>
      <c r="T2658" s="316">
        <f t="shared" si="769"/>
        <v>0</v>
      </c>
      <c r="U2658" s="253"/>
      <c r="V2658" s="253"/>
      <c r="W2658" s="254"/>
      <c r="X2658" s="314">
        <f t="shared" si="757"/>
        <v>0</v>
      </c>
    </row>
    <row r="2659" spans="2:24" ht="18.75">
      <c r="B2659" s="799">
        <v>4400</v>
      </c>
      <c r="C2659" s="957" t="s">
        <v>1741</v>
      </c>
      <c r="D2659" s="957"/>
      <c r="E2659" s="800"/>
      <c r="F2659" s="803"/>
      <c r="G2659" s="804"/>
      <c r="H2659" s="804"/>
      <c r="I2659" s="805">
        <f t="shared" si="765"/>
        <v>0</v>
      </c>
      <c r="J2659" s="244" t="str">
        <f t="shared" si="756"/>
        <v/>
      </c>
      <c r="K2659" s="245"/>
      <c r="L2659" s="431"/>
      <c r="M2659" s="255"/>
      <c r="N2659" s="318">
        <f t="shared" si="766"/>
        <v>0</v>
      </c>
      <c r="O2659" s="427">
        <f t="shared" si="767"/>
        <v>0</v>
      </c>
      <c r="P2659" s="245"/>
      <c r="Q2659" s="431"/>
      <c r="R2659" s="255"/>
      <c r="S2659" s="432">
        <f t="shared" si="768"/>
        <v>0</v>
      </c>
      <c r="T2659" s="316">
        <f t="shared" si="769"/>
        <v>0</v>
      </c>
      <c r="U2659" s="255"/>
      <c r="V2659" s="255"/>
      <c r="W2659" s="254"/>
      <c r="X2659" s="314">
        <f t="shared" si="757"/>
        <v>0</v>
      </c>
    </row>
    <row r="2660" spans="2:24" ht="18.75">
      <c r="B2660" s="799">
        <v>4500</v>
      </c>
      <c r="C2660" s="979" t="s">
        <v>1742</v>
      </c>
      <c r="D2660" s="979"/>
      <c r="E2660" s="800"/>
      <c r="F2660" s="803"/>
      <c r="G2660" s="804"/>
      <c r="H2660" s="804"/>
      <c r="I2660" s="805">
        <f t="shared" si="765"/>
        <v>0</v>
      </c>
      <c r="J2660" s="244" t="str">
        <f t="shared" si="756"/>
        <v/>
      </c>
      <c r="K2660" s="245"/>
      <c r="L2660" s="431"/>
      <c r="M2660" s="255"/>
      <c r="N2660" s="318">
        <f t="shared" si="766"/>
        <v>0</v>
      </c>
      <c r="O2660" s="427">
        <f t="shared" si="767"/>
        <v>0</v>
      </c>
      <c r="P2660" s="245"/>
      <c r="Q2660" s="431"/>
      <c r="R2660" s="255"/>
      <c r="S2660" s="432">
        <f t="shared" si="768"/>
        <v>0</v>
      </c>
      <c r="T2660" s="316">
        <f t="shared" si="769"/>
        <v>0</v>
      </c>
      <c r="U2660" s="255"/>
      <c r="V2660" s="255"/>
      <c r="W2660" s="254"/>
      <c r="X2660" s="314">
        <f t="shared" si="757"/>
        <v>0</v>
      </c>
    </row>
    <row r="2661" spans="2:24" ht="18.75">
      <c r="B2661" s="799">
        <v>4600</v>
      </c>
      <c r="C2661" s="974" t="s">
        <v>269</v>
      </c>
      <c r="D2661" s="980"/>
      <c r="E2661" s="800"/>
      <c r="F2661" s="803"/>
      <c r="G2661" s="804"/>
      <c r="H2661" s="804"/>
      <c r="I2661" s="805">
        <f t="shared" si="765"/>
        <v>0</v>
      </c>
      <c r="J2661" s="244" t="str">
        <f t="shared" si="756"/>
        <v/>
      </c>
      <c r="K2661" s="245"/>
      <c r="L2661" s="431"/>
      <c r="M2661" s="255"/>
      <c r="N2661" s="318">
        <f t="shared" si="766"/>
        <v>0</v>
      </c>
      <c r="O2661" s="427">
        <f t="shared" si="767"/>
        <v>0</v>
      </c>
      <c r="P2661" s="245"/>
      <c r="Q2661" s="431"/>
      <c r="R2661" s="255"/>
      <c r="S2661" s="432">
        <f t="shared" si="768"/>
        <v>0</v>
      </c>
      <c r="T2661" s="316">
        <f t="shared" si="769"/>
        <v>0</v>
      </c>
      <c r="U2661" s="255"/>
      <c r="V2661" s="255"/>
      <c r="W2661" s="254"/>
      <c r="X2661" s="314">
        <f t="shared" si="757"/>
        <v>0</v>
      </c>
    </row>
    <row r="2662" spans="2:24" ht="18.75">
      <c r="B2662" s="799">
        <v>4900</v>
      </c>
      <c r="C2662" s="965" t="s">
        <v>300</v>
      </c>
      <c r="D2662" s="965"/>
      <c r="E2662" s="800"/>
      <c r="F2662" s="801">
        <f>+F2663+F2664</f>
        <v>0</v>
      </c>
      <c r="G2662" s="802">
        <f>+G2663+G2664</f>
        <v>0</v>
      </c>
      <c r="H2662" s="802">
        <f>+H2663+H2664</f>
        <v>0</v>
      </c>
      <c r="I2662" s="802">
        <f>+I2663+I2664</f>
        <v>0</v>
      </c>
      <c r="J2662" s="244" t="str">
        <f t="shared" si="756"/>
        <v/>
      </c>
      <c r="K2662" s="245"/>
      <c r="L2662" s="777"/>
      <c r="M2662" s="778"/>
      <c r="N2662" s="778"/>
      <c r="O2662" s="825"/>
      <c r="P2662" s="245"/>
      <c r="Q2662" s="777"/>
      <c r="R2662" s="778"/>
      <c r="S2662" s="778"/>
      <c r="T2662" s="778"/>
      <c r="U2662" s="778"/>
      <c r="V2662" s="778"/>
      <c r="W2662" s="825"/>
      <c r="X2662" s="314">
        <f t="shared" si="757"/>
        <v>0</v>
      </c>
    </row>
    <row r="2663" spans="2:24" ht="18.75">
      <c r="B2663" s="173"/>
      <c r="C2663" s="144">
        <v>4901</v>
      </c>
      <c r="D2663" s="174" t="s">
        <v>301</v>
      </c>
      <c r="E2663" s="817"/>
      <c r="F2663" s="452"/>
      <c r="G2663" s="246"/>
      <c r="H2663" s="246"/>
      <c r="I2663" s="480">
        <f>F2663+G2663+H2663</f>
        <v>0</v>
      </c>
      <c r="J2663" s="244" t="str">
        <f t="shared" si="756"/>
        <v/>
      </c>
      <c r="K2663" s="245"/>
      <c r="L2663" s="775"/>
      <c r="M2663" s="779"/>
      <c r="N2663" s="779"/>
      <c r="O2663" s="824"/>
      <c r="P2663" s="245"/>
      <c r="Q2663" s="775"/>
      <c r="R2663" s="779"/>
      <c r="S2663" s="779"/>
      <c r="T2663" s="779"/>
      <c r="U2663" s="779"/>
      <c r="V2663" s="779"/>
      <c r="W2663" s="824"/>
      <c r="X2663" s="314">
        <f t="shared" si="757"/>
        <v>0</v>
      </c>
    </row>
    <row r="2664" spans="2:24" ht="18.75">
      <c r="B2664" s="173"/>
      <c r="C2664" s="142">
        <v>4902</v>
      </c>
      <c r="D2664" s="148" t="s">
        <v>302</v>
      </c>
      <c r="E2664" s="817"/>
      <c r="F2664" s="452"/>
      <c r="G2664" s="246"/>
      <c r="H2664" s="246"/>
      <c r="I2664" s="480">
        <f>F2664+G2664+H2664</f>
        <v>0</v>
      </c>
      <c r="J2664" s="244" t="str">
        <f t="shared" si="756"/>
        <v/>
      </c>
      <c r="K2664" s="245"/>
      <c r="L2664" s="775"/>
      <c r="M2664" s="779"/>
      <c r="N2664" s="779"/>
      <c r="O2664" s="824"/>
      <c r="P2664" s="245"/>
      <c r="Q2664" s="775"/>
      <c r="R2664" s="779"/>
      <c r="S2664" s="779"/>
      <c r="T2664" s="779"/>
      <c r="U2664" s="779"/>
      <c r="V2664" s="779"/>
      <c r="W2664" s="824"/>
      <c r="X2664" s="314">
        <f t="shared" si="757"/>
        <v>0</v>
      </c>
    </row>
    <row r="2665" spans="2:24" ht="18.75">
      <c r="B2665" s="806">
        <v>5100</v>
      </c>
      <c r="C2665" s="962" t="s">
        <v>270</v>
      </c>
      <c r="D2665" s="962"/>
      <c r="E2665" s="807"/>
      <c r="F2665" s="808"/>
      <c r="G2665" s="809"/>
      <c r="H2665" s="809"/>
      <c r="I2665" s="805">
        <f>F2665+G2665+H2665</f>
        <v>0</v>
      </c>
      <c r="J2665" s="244" t="str">
        <f t="shared" si="756"/>
        <v/>
      </c>
      <c r="K2665" s="245"/>
      <c r="L2665" s="433"/>
      <c r="M2665" s="434"/>
      <c r="N2665" s="328">
        <f>I2665</f>
        <v>0</v>
      </c>
      <c r="O2665" s="427">
        <f>L2665+M2665-N2665</f>
        <v>0</v>
      </c>
      <c r="P2665" s="245"/>
      <c r="Q2665" s="433"/>
      <c r="R2665" s="434"/>
      <c r="S2665" s="432">
        <f>+IF(+(L2665+M2665)&gt;=I2665,+M2665,+(+I2665-L2665))</f>
        <v>0</v>
      </c>
      <c r="T2665" s="316">
        <f>Q2665+R2665-S2665</f>
        <v>0</v>
      </c>
      <c r="U2665" s="434"/>
      <c r="V2665" s="434"/>
      <c r="W2665" s="254"/>
      <c r="X2665" s="314">
        <f t="shared" si="757"/>
        <v>0</v>
      </c>
    </row>
    <row r="2666" spans="2:24" ht="18.75">
      <c r="B2666" s="806">
        <v>5200</v>
      </c>
      <c r="C2666" s="977" t="s">
        <v>271</v>
      </c>
      <c r="D2666" s="977"/>
      <c r="E2666" s="807"/>
      <c r="F2666" s="810">
        <f>SUM(F2667:F2673)</f>
        <v>0</v>
      </c>
      <c r="G2666" s="811">
        <f>SUM(G2667:G2673)</f>
        <v>0</v>
      </c>
      <c r="H2666" s="811">
        <f>SUM(H2667:H2673)</f>
        <v>0</v>
      </c>
      <c r="I2666" s="811">
        <f>SUM(I2667:I2673)</f>
        <v>0</v>
      </c>
      <c r="J2666" s="244" t="str">
        <f t="shared" si="756"/>
        <v/>
      </c>
      <c r="K2666" s="245"/>
      <c r="L2666" s="327">
        <f>SUM(L2667:L2673)</f>
        <v>0</v>
      </c>
      <c r="M2666" s="328">
        <f>SUM(M2667:M2673)</f>
        <v>0</v>
      </c>
      <c r="N2666" s="435">
        <f>SUM(N2667:N2673)</f>
        <v>0</v>
      </c>
      <c r="O2666" s="436">
        <f>SUM(O2667:O2673)</f>
        <v>0</v>
      </c>
      <c r="P2666" s="245"/>
      <c r="Q2666" s="327">
        <f t="shared" ref="Q2666:W2666" si="770">SUM(Q2667:Q2673)</f>
        <v>0</v>
      </c>
      <c r="R2666" s="328">
        <f t="shared" si="770"/>
        <v>0</v>
      </c>
      <c r="S2666" s="328">
        <f t="shared" si="770"/>
        <v>0</v>
      </c>
      <c r="T2666" s="328">
        <f t="shared" si="770"/>
        <v>0</v>
      </c>
      <c r="U2666" s="328">
        <f t="shared" si="770"/>
        <v>0</v>
      </c>
      <c r="V2666" s="328">
        <f t="shared" si="770"/>
        <v>0</v>
      </c>
      <c r="W2666" s="436">
        <f t="shared" si="770"/>
        <v>0</v>
      </c>
      <c r="X2666" s="314">
        <f t="shared" si="757"/>
        <v>0</v>
      </c>
    </row>
    <row r="2667" spans="2:24" ht="18.75">
      <c r="B2667" s="175"/>
      <c r="C2667" s="176">
        <v>5201</v>
      </c>
      <c r="D2667" s="177" t="s">
        <v>272</v>
      </c>
      <c r="E2667" s="818"/>
      <c r="F2667" s="477"/>
      <c r="G2667" s="437"/>
      <c r="H2667" s="437"/>
      <c r="I2667" s="480">
        <f t="shared" ref="I2667:I2673" si="771">F2667+G2667+H2667</f>
        <v>0</v>
      </c>
      <c r="J2667" s="244" t="str">
        <f t="shared" si="756"/>
        <v/>
      </c>
      <c r="K2667" s="245"/>
      <c r="L2667" s="438"/>
      <c r="M2667" s="439"/>
      <c r="N2667" s="331">
        <f t="shared" ref="N2667:N2673" si="772">I2667</f>
        <v>0</v>
      </c>
      <c r="O2667" s="427">
        <f t="shared" ref="O2667:O2673" si="773">L2667+M2667-N2667</f>
        <v>0</v>
      </c>
      <c r="P2667" s="245"/>
      <c r="Q2667" s="438"/>
      <c r="R2667" s="439"/>
      <c r="S2667" s="432">
        <f t="shared" ref="S2667:S2673" si="774">+IF(+(L2667+M2667)&gt;=I2667,+M2667,+(+I2667-L2667))</f>
        <v>0</v>
      </c>
      <c r="T2667" s="316">
        <f t="shared" ref="T2667:T2673" si="775">Q2667+R2667-S2667</f>
        <v>0</v>
      </c>
      <c r="U2667" s="439"/>
      <c r="V2667" s="439"/>
      <c r="W2667" s="254"/>
      <c r="X2667" s="314">
        <f t="shared" si="757"/>
        <v>0</v>
      </c>
    </row>
    <row r="2668" spans="2:24" ht="18.75">
      <c r="B2668" s="175"/>
      <c r="C2668" s="178">
        <v>5202</v>
      </c>
      <c r="D2668" s="179" t="s">
        <v>273</v>
      </c>
      <c r="E2668" s="818"/>
      <c r="F2668" s="477"/>
      <c r="G2668" s="437"/>
      <c r="H2668" s="437"/>
      <c r="I2668" s="480">
        <f t="shared" si="771"/>
        <v>0</v>
      </c>
      <c r="J2668" s="244" t="str">
        <f t="shared" si="756"/>
        <v/>
      </c>
      <c r="K2668" s="245"/>
      <c r="L2668" s="438"/>
      <c r="M2668" s="439"/>
      <c r="N2668" s="331">
        <f t="shared" si="772"/>
        <v>0</v>
      </c>
      <c r="O2668" s="427">
        <f t="shared" si="773"/>
        <v>0</v>
      </c>
      <c r="P2668" s="245"/>
      <c r="Q2668" s="438"/>
      <c r="R2668" s="439"/>
      <c r="S2668" s="432">
        <f t="shared" si="774"/>
        <v>0</v>
      </c>
      <c r="T2668" s="316">
        <f t="shared" si="775"/>
        <v>0</v>
      </c>
      <c r="U2668" s="439"/>
      <c r="V2668" s="439"/>
      <c r="W2668" s="254"/>
      <c r="X2668" s="314">
        <f t="shared" si="757"/>
        <v>0</v>
      </c>
    </row>
    <row r="2669" spans="2:24" ht="18.75">
      <c r="B2669" s="175"/>
      <c r="C2669" s="178">
        <v>5203</v>
      </c>
      <c r="D2669" s="179" t="s">
        <v>956</v>
      </c>
      <c r="E2669" s="818"/>
      <c r="F2669" s="477"/>
      <c r="G2669" s="437"/>
      <c r="H2669" s="437"/>
      <c r="I2669" s="480">
        <f t="shared" si="771"/>
        <v>0</v>
      </c>
      <c r="J2669" s="244" t="str">
        <f t="shared" si="756"/>
        <v/>
      </c>
      <c r="K2669" s="245"/>
      <c r="L2669" s="438"/>
      <c r="M2669" s="439"/>
      <c r="N2669" s="331">
        <f t="shared" si="772"/>
        <v>0</v>
      </c>
      <c r="O2669" s="427">
        <f t="shared" si="773"/>
        <v>0</v>
      </c>
      <c r="P2669" s="245"/>
      <c r="Q2669" s="438"/>
      <c r="R2669" s="439"/>
      <c r="S2669" s="432">
        <f t="shared" si="774"/>
        <v>0</v>
      </c>
      <c r="T2669" s="316">
        <f t="shared" si="775"/>
        <v>0</v>
      </c>
      <c r="U2669" s="439"/>
      <c r="V2669" s="439"/>
      <c r="W2669" s="254"/>
      <c r="X2669" s="314">
        <f t="shared" si="757"/>
        <v>0</v>
      </c>
    </row>
    <row r="2670" spans="2:24" ht="18.75">
      <c r="B2670" s="175"/>
      <c r="C2670" s="178">
        <v>5204</v>
      </c>
      <c r="D2670" s="179" t="s">
        <v>957</v>
      </c>
      <c r="E2670" s="818"/>
      <c r="F2670" s="477"/>
      <c r="G2670" s="437"/>
      <c r="H2670" s="437"/>
      <c r="I2670" s="480">
        <f t="shared" si="771"/>
        <v>0</v>
      </c>
      <c r="J2670" s="244" t="str">
        <f t="shared" si="756"/>
        <v/>
      </c>
      <c r="K2670" s="245"/>
      <c r="L2670" s="438"/>
      <c r="M2670" s="439"/>
      <c r="N2670" s="331">
        <f t="shared" si="772"/>
        <v>0</v>
      </c>
      <c r="O2670" s="427">
        <f t="shared" si="773"/>
        <v>0</v>
      </c>
      <c r="P2670" s="245"/>
      <c r="Q2670" s="438"/>
      <c r="R2670" s="439"/>
      <c r="S2670" s="432">
        <f t="shared" si="774"/>
        <v>0</v>
      </c>
      <c r="T2670" s="316">
        <f t="shared" si="775"/>
        <v>0</v>
      </c>
      <c r="U2670" s="439"/>
      <c r="V2670" s="439"/>
      <c r="W2670" s="254"/>
      <c r="X2670" s="314">
        <f t="shared" si="757"/>
        <v>0</v>
      </c>
    </row>
    <row r="2671" spans="2:24" ht="18.75">
      <c r="B2671" s="175"/>
      <c r="C2671" s="178">
        <v>5205</v>
      </c>
      <c r="D2671" s="179" t="s">
        <v>958</v>
      </c>
      <c r="E2671" s="818"/>
      <c r="F2671" s="477"/>
      <c r="G2671" s="437"/>
      <c r="H2671" s="437"/>
      <c r="I2671" s="480">
        <f t="shared" si="771"/>
        <v>0</v>
      </c>
      <c r="J2671" s="244" t="str">
        <f t="shared" si="756"/>
        <v/>
      </c>
      <c r="K2671" s="245"/>
      <c r="L2671" s="438"/>
      <c r="M2671" s="439"/>
      <c r="N2671" s="331">
        <f t="shared" si="772"/>
        <v>0</v>
      </c>
      <c r="O2671" s="427">
        <f t="shared" si="773"/>
        <v>0</v>
      </c>
      <c r="P2671" s="245"/>
      <c r="Q2671" s="438"/>
      <c r="R2671" s="439"/>
      <c r="S2671" s="432">
        <f t="shared" si="774"/>
        <v>0</v>
      </c>
      <c r="T2671" s="316">
        <f t="shared" si="775"/>
        <v>0</v>
      </c>
      <c r="U2671" s="439"/>
      <c r="V2671" s="439"/>
      <c r="W2671" s="254"/>
      <c r="X2671" s="314">
        <f t="shared" si="757"/>
        <v>0</v>
      </c>
    </row>
    <row r="2672" spans="2:24" ht="18.75">
      <c r="B2672" s="175"/>
      <c r="C2672" s="178">
        <v>5206</v>
      </c>
      <c r="D2672" s="179" t="s">
        <v>959</v>
      </c>
      <c r="E2672" s="818"/>
      <c r="F2672" s="477"/>
      <c r="G2672" s="437"/>
      <c r="H2672" s="437"/>
      <c r="I2672" s="480">
        <f t="shared" si="771"/>
        <v>0</v>
      </c>
      <c r="J2672" s="244" t="str">
        <f t="shared" ref="J2672:J2692" si="776">(IF($E2672&lt;&gt;0,$J$2,IF($I2672&lt;&gt;0,$J$2,"")))</f>
        <v/>
      </c>
      <c r="K2672" s="245"/>
      <c r="L2672" s="438"/>
      <c r="M2672" s="439"/>
      <c r="N2672" s="331">
        <f t="shared" si="772"/>
        <v>0</v>
      </c>
      <c r="O2672" s="427">
        <f t="shared" si="773"/>
        <v>0</v>
      </c>
      <c r="P2672" s="245"/>
      <c r="Q2672" s="438"/>
      <c r="R2672" s="439"/>
      <c r="S2672" s="432">
        <f t="shared" si="774"/>
        <v>0</v>
      </c>
      <c r="T2672" s="316">
        <f t="shared" si="775"/>
        <v>0</v>
      </c>
      <c r="U2672" s="439"/>
      <c r="V2672" s="439"/>
      <c r="W2672" s="254"/>
      <c r="X2672" s="314">
        <f t="shared" ref="X2672:X2703" si="777">T2672-U2672-V2672-W2672</f>
        <v>0</v>
      </c>
    </row>
    <row r="2673" spans="2:24" ht="18.75">
      <c r="B2673" s="175"/>
      <c r="C2673" s="180">
        <v>5219</v>
      </c>
      <c r="D2673" s="181" t="s">
        <v>960</v>
      </c>
      <c r="E2673" s="818"/>
      <c r="F2673" s="477"/>
      <c r="G2673" s="437"/>
      <c r="H2673" s="437"/>
      <c r="I2673" s="480">
        <f t="shared" si="771"/>
        <v>0</v>
      </c>
      <c r="J2673" s="244" t="str">
        <f t="shared" si="776"/>
        <v/>
      </c>
      <c r="K2673" s="245"/>
      <c r="L2673" s="438"/>
      <c r="M2673" s="439"/>
      <c r="N2673" s="331">
        <f t="shared" si="772"/>
        <v>0</v>
      </c>
      <c r="O2673" s="427">
        <f t="shared" si="773"/>
        <v>0</v>
      </c>
      <c r="P2673" s="245"/>
      <c r="Q2673" s="438"/>
      <c r="R2673" s="439"/>
      <c r="S2673" s="432">
        <f t="shared" si="774"/>
        <v>0</v>
      </c>
      <c r="T2673" s="316">
        <f t="shared" si="775"/>
        <v>0</v>
      </c>
      <c r="U2673" s="439"/>
      <c r="V2673" s="439"/>
      <c r="W2673" s="254"/>
      <c r="X2673" s="314">
        <f t="shared" si="777"/>
        <v>0</v>
      </c>
    </row>
    <row r="2674" spans="2:24" ht="18.75">
      <c r="B2674" s="806">
        <v>5300</v>
      </c>
      <c r="C2674" s="981" t="s">
        <v>961</v>
      </c>
      <c r="D2674" s="981"/>
      <c r="E2674" s="807"/>
      <c r="F2674" s="810">
        <f>SUM(F2675:F2676)</f>
        <v>0</v>
      </c>
      <c r="G2674" s="811">
        <f>SUM(G2675:G2676)</f>
        <v>0</v>
      </c>
      <c r="H2674" s="811">
        <f>SUM(H2675:H2676)</f>
        <v>0</v>
      </c>
      <c r="I2674" s="811">
        <f>SUM(I2675:I2676)</f>
        <v>0</v>
      </c>
      <c r="J2674" s="244" t="str">
        <f t="shared" si="776"/>
        <v/>
      </c>
      <c r="K2674" s="245"/>
      <c r="L2674" s="327">
        <f>SUM(L2675:L2676)</f>
        <v>0</v>
      </c>
      <c r="M2674" s="328">
        <f>SUM(M2675:M2676)</f>
        <v>0</v>
      </c>
      <c r="N2674" s="435">
        <f>SUM(N2675:N2676)</f>
        <v>0</v>
      </c>
      <c r="O2674" s="436">
        <f>SUM(O2675:O2676)</f>
        <v>0</v>
      </c>
      <c r="P2674" s="245"/>
      <c r="Q2674" s="327">
        <f t="shared" ref="Q2674:W2674" si="778">SUM(Q2675:Q2676)</f>
        <v>0</v>
      </c>
      <c r="R2674" s="328">
        <f t="shared" si="778"/>
        <v>0</v>
      </c>
      <c r="S2674" s="328">
        <f t="shared" si="778"/>
        <v>0</v>
      </c>
      <c r="T2674" s="328">
        <f t="shared" si="778"/>
        <v>0</v>
      </c>
      <c r="U2674" s="328">
        <f t="shared" si="778"/>
        <v>0</v>
      </c>
      <c r="V2674" s="328">
        <f t="shared" si="778"/>
        <v>0</v>
      </c>
      <c r="W2674" s="436">
        <f t="shared" si="778"/>
        <v>0</v>
      </c>
      <c r="X2674" s="314">
        <f t="shared" si="777"/>
        <v>0</v>
      </c>
    </row>
    <row r="2675" spans="2:24" ht="18.75">
      <c r="B2675" s="175"/>
      <c r="C2675" s="176">
        <v>5301</v>
      </c>
      <c r="D2675" s="177" t="s">
        <v>1480</v>
      </c>
      <c r="E2675" s="818"/>
      <c r="F2675" s="477"/>
      <c r="G2675" s="437"/>
      <c r="H2675" s="437"/>
      <c r="I2675" s="480">
        <f>F2675+G2675+H2675</f>
        <v>0</v>
      </c>
      <c r="J2675" s="244" t="str">
        <f t="shared" si="776"/>
        <v/>
      </c>
      <c r="K2675" s="245"/>
      <c r="L2675" s="438"/>
      <c r="M2675" s="439"/>
      <c r="N2675" s="331">
        <f>I2675</f>
        <v>0</v>
      </c>
      <c r="O2675" s="427">
        <f>L2675+M2675-N2675</f>
        <v>0</v>
      </c>
      <c r="P2675" s="245"/>
      <c r="Q2675" s="438"/>
      <c r="R2675" s="439"/>
      <c r="S2675" s="432">
        <f>+IF(+(L2675+M2675)&gt;=I2675,+M2675,+(+I2675-L2675))</f>
        <v>0</v>
      </c>
      <c r="T2675" s="316">
        <f>Q2675+R2675-S2675</f>
        <v>0</v>
      </c>
      <c r="U2675" s="439"/>
      <c r="V2675" s="439"/>
      <c r="W2675" s="254"/>
      <c r="X2675" s="314">
        <f t="shared" si="777"/>
        <v>0</v>
      </c>
    </row>
    <row r="2676" spans="2:24" ht="18.75">
      <c r="B2676" s="175"/>
      <c r="C2676" s="180">
        <v>5309</v>
      </c>
      <c r="D2676" s="181" t="s">
        <v>962</v>
      </c>
      <c r="E2676" s="818"/>
      <c r="F2676" s="477"/>
      <c r="G2676" s="437"/>
      <c r="H2676" s="437"/>
      <c r="I2676" s="480">
        <f>F2676+G2676+H2676</f>
        <v>0</v>
      </c>
      <c r="J2676" s="244" t="str">
        <f t="shared" si="776"/>
        <v/>
      </c>
      <c r="K2676" s="245"/>
      <c r="L2676" s="438"/>
      <c r="M2676" s="439"/>
      <c r="N2676" s="331">
        <f>I2676</f>
        <v>0</v>
      </c>
      <c r="O2676" s="427">
        <f>L2676+M2676-N2676</f>
        <v>0</v>
      </c>
      <c r="P2676" s="245"/>
      <c r="Q2676" s="438"/>
      <c r="R2676" s="439"/>
      <c r="S2676" s="432">
        <f>+IF(+(L2676+M2676)&gt;=I2676,+M2676,+(+I2676-L2676))</f>
        <v>0</v>
      </c>
      <c r="T2676" s="316">
        <f>Q2676+R2676-S2676</f>
        <v>0</v>
      </c>
      <c r="U2676" s="439"/>
      <c r="V2676" s="439"/>
      <c r="W2676" s="254"/>
      <c r="X2676" s="314">
        <f t="shared" si="777"/>
        <v>0</v>
      </c>
    </row>
    <row r="2677" spans="2:24" ht="18.75">
      <c r="B2677" s="806">
        <v>5400</v>
      </c>
      <c r="C2677" s="962" t="s">
        <v>1049</v>
      </c>
      <c r="D2677" s="962"/>
      <c r="E2677" s="807"/>
      <c r="F2677" s="808"/>
      <c r="G2677" s="809"/>
      <c r="H2677" s="809"/>
      <c r="I2677" s="805">
        <f>F2677+G2677+H2677</f>
        <v>0</v>
      </c>
      <c r="J2677" s="244" t="str">
        <f t="shared" si="776"/>
        <v/>
      </c>
      <c r="K2677" s="245"/>
      <c r="L2677" s="433"/>
      <c r="M2677" s="434"/>
      <c r="N2677" s="328">
        <f>I2677</f>
        <v>0</v>
      </c>
      <c r="O2677" s="427">
        <f>L2677+M2677-N2677</f>
        <v>0</v>
      </c>
      <c r="P2677" s="245"/>
      <c r="Q2677" s="433"/>
      <c r="R2677" s="434"/>
      <c r="S2677" s="432">
        <f>+IF(+(L2677+M2677)&gt;=I2677,+M2677,+(+I2677-L2677))</f>
        <v>0</v>
      </c>
      <c r="T2677" s="316">
        <f>Q2677+R2677-S2677</f>
        <v>0</v>
      </c>
      <c r="U2677" s="434"/>
      <c r="V2677" s="434"/>
      <c r="W2677" s="254"/>
      <c r="X2677" s="314">
        <f t="shared" si="777"/>
        <v>0</v>
      </c>
    </row>
    <row r="2678" spans="2:24" ht="18.75">
      <c r="B2678" s="799">
        <v>5500</v>
      </c>
      <c r="C2678" s="965" t="s">
        <v>1050</v>
      </c>
      <c r="D2678" s="965"/>
      <c r="E2678" s="800"/>
      <c r="F2678" s="801">
        <f>SUM(F2679:F2682)</f>
        <v>0</v>
      </c>
      <c r="G2678" s="802">
        <f>SUM(G2679:G2682)</f>
        <v>0</v>
      </c>
      <c r="H2678" s="802">
        <f>SUM(H2679:H2682)</f>
        <v>0</v>
      </c>
      <c r="I2678" s="802">
        <f>SUM(I2679:I2682)</f>
        <v>0</v>
      </c>
      <c r="J2678" s="244" t="str">
        <f t="shared" si="776"/>
        <v/>
      </c>
      <c r="K2678" s="245"/>
      <c r="L2678" s="317">
        <f>SUM(L2679:L2682)</f>
        <v>0</v>
      </c>
      <c r="M2678" s="318">
        <f>SUM(M2679:M2682)</f>
        <v>0</v>
      </c>
      <c r="N2678" s="428">
        <f>SUM(N2679:N2682)</f>
        <v>0</v>
      </c>
      <c r="O2678" s="429">
        <f>SUM(O2679:O2682)</f>
        <v>0</v>
      </c>
      <c r="P2678" s="245"/>
      <c r="Q2678" s="317">
        <f t="shared" ref="Q2678:W2678" si="779">SUM(Q2679:Q2682)</f>
        <v>0</v>
      </c>
      <c r="R2678" s="318">
        <f t="shared" si="779"/>
        <v>0</v>
      </c>
      <c r="S2678" s="318">
        <f t="shared" si="779"/>
        <v>0</v>
      </c>
      <c r="T2678" s="318">
        <f t="shared" si="779"/>
        <v>0</v>
      </c>
      <c r="U2678" s="318">
        <f t="shared" si="779"/>
        <v>0</v>
      </c>
      <c r="V2678" s="318">
        <f t="shared" si="779"/>
        <v>0</v>
      </c>
      <c r="W2678" s="429">
        <f t="shared" si="779"/>
        <v>0</v>
      </c>
      <c r="X2678" s="314">
        <f t="shared" si="777"/>
        <v>0</v>
      </c>
    </row>
    <row r="2679" spans="2:24" ht="18.75">
      <c r="B2679" s="173"/>
      <c r="C2679" s="144">
        <v>5501</v>
      </c>
      <c r="D2679" s="163" t="s">
        <v>1051</v>
      </c>
      <c r="E2679" s="817"/>
      <c r="F2679" s="452"/>
      <c r="G2679" s="246"/>
      <c r="H2679" s="246"/>
      <c r="I2679" s="480">
        <f>F2679+G2679+H2679</f>
        <v>0</v>
      </c>
      <c r="J2679" s="244" t="str">
        <f t="shared" si="776"/>
        <v/>
      </c>
      <c r="K2679" s="245"/>
      <c r="L2679" s="426"/>
      <c r="M2679" s="253"/>
      <c r="N2679" s="316">
        <f>I2679</f>
        <v>0</v>
      </c>
      <c r="O2679" s="427">
        <f>L2679+M2679-N2679</f>
        <v>0</v>
      </c>
      <c r="P2679" s="245"/>
      <c r="Q2679" s="426"/>
      <c r="R2679" s="253"/>
      <c r="S2679" s="432">
        <f>+IF(+(L2679+M2679)&gt;=I2679,+M2679,+(+I2679-L2679))</f>
        <v>0</v>
      </c>
      <c r="T2679" s="316">
        <f>Q2679+R2679-S2679</f>
        <v>0</v>
      </c>
      <c r="U2679" s="253"/>
      <c r="V2679" s="253"/>
      <c r="W2679" s="254"/>
      <c r="X2679" s="314">
        <f t="shared" si="777"/>
        <v>0</v>
      </c>
    </row>
    <row r="2680" spans="2:24" ht="18.75">
      <c r="B2680" s="173"/>
      <c r="C2680" s="137">
        <v>5502</v>
      </c>
      <c r="D2680" s="145" t="s">
        <v>1052</v>
      </c>
      <c r="E2680" s="817"/>
      <c r="F2680" s="452"/>
      <c r="G2680" s="246"/>
      <c r="H2680" s="246"/>
      <c r="I2680" s="480">
        <f>F2680+G2680+H2680</f>
        <v>0</v>
      </c>
      <c r="J2680" s="244" t="str">
        <f t="shared" si="776"/>
        <v/>
      </c>
      <c r="K2680" s="245"/>
      <c r="L2680" s="426"/>
      <c r="M2680" s="253"/>
      <c r="N2680" s="316">
        <f>I2680</f>
        <v>0</v>
      </c>
      <c r="O2680" s="427">
        <f>L2680+M2680-N2680</f>
        <v>0</v>
      </c>
      <c r="P2680" s="245"/>
      <c r="Q2680" s="426"/>
      <c r="R2680" s="253"/>
      <c r="S2680" s="432">
        <f>+IF(+(L2680+M2680)&gt;=I2680,+M2680,+(+I2680-L2680))</f>
        <v>0</v>
      </c>
      <c r="T2680" s="316">
        <f>Q2680+R2680-S2680</f>
        <v>0</v>
      </c>
      <c r="U2680" s="253"/>
      <c r="V2680" s="253"/>
      <c r="W2680" s="254"/>
      <c r="X2680" s="314">
        <f t="shared" si="777"/>
        <v>0</v>
      </c>
    </row>
    <row r="2681" spans="2:24" ht="18.75">
      <c r="B2681" s="173"/>
      <c r="C2681" s="137">
        <v>5503</v>
      </c>
      <c r="D2681" s="139" t="s">
        <v>1053</v>
      </c>
      <c r="E2681" s="817"/>
      <c r="F2681" s="452"/>
      <c r="G2681" s="246"/>
      <c r="H2681" s="246"/>
      <c r="I2681" s="480">
        <f>F2681+G2681+H2681</f>
        <v>0</v>
      </c>
      <c r="J2681" s="244" t="str">
        <f t="shared" si="776"/>
        <v/>
      </c>
      <c r="K2681" s="245"/>
      <c r="L2681" s="426"/>
      <c r="M2681" s="253"/>
      <c r="N2681" s="316">
        <f>I2681</f>
        <v>0</v>
      </c>
      <c r="O2681" s="427">
        <f>L2681+M2681-N2681</f>
        <v>0</v>
      </c>
      <c r="P2681" s="245"/>
      <c r="Q2681" s="426"/>
      <c r="R2681" s="253"/>
      <c r="S2681" s="432">
        <f>+IF(+(L2681+M2681)&gt;=I2681,+M2681,+(+I2681-L2681))</f>
        <v>0</v>
      </c>
      <c r="T2681" s="316">
        <f>Q2681+R2681-S2681</f>
        <v>0</v>
      </c>
      <c r="U2681" s="253"/>
      <c r="V2681" s="253"/>
      <c r="W2681" s="254"/>
      <c r="X2681" s="314">
        <f t="shared" si="777"/>
        <v>0</v>
      </c>
    </row>
    <row r="2682" spans="2:24" ht="18.75">
      <c r="B2682" s="173"/>
      <c r="C2682" s="137">
        <v>5504</v>
      </c>
      <c r="D2682" s="145" t="s">
        <v>1054</v>
      </c>
      <c r="E2682" s="817"/>
      <c r="F2682" s="452"/>
      <c r="G2682" s="246"/>
      <c r="H2682" s="246"/>
      <c r="I2682" s="480">
        <f>F2682+G2682+H2682</f>
        <v>0</v>
      </c>
      <c r="J2682" s="244" t="str">
        <f t="shared" si="776"/>
        <v/>
      </c>
      <c r="K2682" s="245"/>
      <c r="L2682" s="426"/>
      <c r="M2682" s="253"/>
      <c r="N2682" s="316">
        <f>I2682</f>
        <v>0</v>
      </c>
      <c r="O2682" s="427">
        <f>L2682+M2682-N2682</f>
        <v>0</v>
      </c>
      <c r="P2682" s="245"/>
      <c r="Q2682" s="426"/>
      <c r="R2682" s="253"/>
      <c r="S2682" s="432">
        <f>+IF(+(L2682+M2682)&gt;=I2682,+M2682,+(+I2682-L2682))</f>
        <v>0</v>
      </c>
      <c r="T2682" s="316">
        <f>Q2682+R2682-S2682</f>
        <v>0</v>
      </c>
      <c r="U2682" s="253"/>
      <c r="V2682" s="253"/>
      <c r="W2682" s="254"/>
      <c r="X2682" s="314">
        <f t="shared" si="777"/>
        <v>0</v>
      </c>
    </row>
    <row r="2683" spans="2:24" ht="18.75">
      <c r="B2683" s="799">
        <v>5700</v>
      </c>
      <c r="C2683" s="963" t="s">
        <v>1055</v>
      </c>
      <c r="D2683" s="964"/>
      <c r="E2683" s="807"/>
      <c r="F2683" s="810">
        <f>SUM(F2684:F2686)</f>
        <v>0</v>
      </c>
      <c r="G2683" s="811">
        <f>SUM(G2684:G2686)</f>
        <v>0</v>
      </c>
      <c r="H2683" s="811">
        <f>SUM(H2684:H2686)</f>
        <v>0</v>
      </c>
      <c r="I2683" s="811">
        <f>SUM(I2684:I2686)</f>
        <v>0</v>
      </c>
      <c r="J2683" s="244" t="str">
        <f t="shared" si="776"/>
        <v/>
      </c>
      <c r="K2683" s="245"/>
      <c r="L2683" s="327">
        <f>SUM(L2684:L2686)</f>
        <v>0</v>
      </c>
      <c r="M2683" s="328">
        <f>SUM(M2684:M2686)</f>
        <v>0</v>
      </c>
      <c r="N2683" s="435">
        <f>SUM(N2684:N2685)</f>
        <v>0</v>
      </c>
      <c r="O2683" s="436">
        <f>SUM(O2684:O2686)</f>
        <v>0</v>
      </c>
      <c r="P2683" s="245"/>
      <c r="Q2683" s="327">
        <f>SUM(Q2684:Q2686)</f>
        <v>0</v>
      </c>
      <c r="R2683" s="328">
        <f>SUM(R2684:R2686)</f>
        <v>0</v>
      </c>
      <c r="S2683" s="328">
        <f>SUM(S2684:S2686)</f>
        <v>0</v>
      </c>
      <c r="T2683" s="328">
        <f>SUM(T2684:T2686)</f>
        <v>0</v>
      </c>
      <c r="U2683" s="328">
        <f>SUM(U2684:U2686)</f>
        <v>0</v>
      </c>
      <c r="V2683" s="328">
        <f>SUM(V2684:V2685)</f>
        <v>0</v>
      </c>
      <c r="W2683" s="436">
        <f>SUM(W2684:W2686)</f>
        <v>0</v>
      </c>
      <c r="X2683" s="314">
        <f t="shared" si="777"/>
        <v>0</v>
      </c>
    </row>
    <row r="2684" spans="2:24" ht="18.75">
      <c r="B2684" s="175"/>
      <c r="C2684" s="176">
        <v>5701</v>
      </c>
      <c r="D2684" s="177" t="s">
        <v>1056</v>
      </c>
      <c r="E2684" s="818"/>
      <c r="F2684" s="477"/>
      <c r="G2684" s="437"/>
      <c r="H2684" s="437"/>
      <c r="I2684" s="480">
        <f>F2684+G2684+H2684</f>
        <v>0</v>
      </c>
      <c r="J2684" s="244" t="str">
        <f t="shared" si="776"/>
        <v/>
      </c>
      <c r="K2684" s="245"/>
      <c r="L2684" s="438"/>
      <c r="M2684" s="439"/>
      <c r="N2684" s="331">
        <f>I2684</f>
        <v>0</v>
      </c>
      <c r="O2684" s="427">
        <f>L2684+M2684-N2684</f>
        <v>0</v>
      </c>
      <c r="P2684" s="245"/>
      <c r="Q2684" s="438"/>
      <c r="R2684" s="439"/>
      <c r="S2684" s="432">
        <f>+IF(+(L2684+M2684)&gt;=I2684,+M2684,+(+I2684-L2684))</f>
        <v>0</v>
      </c>
      <c r="T2684" s="316">
        <f>Q2684+R2684-S2684</f>
        <v>0</v>
      </c>
      <c r="U2684" s="439"/>
      <c r="V2684" s="439"/>
      <c r="W2684" s="254"/>
      <c r="X2684" s="314">
        <f t="shared" si="777"/>
        <v>0</v>
      </c>
    </row>
    <row r="2685" spans="2:24" ht="18.75">
      <c r="B2685" s="175"/>
      <c r="C2685" s="180">
        <v>5702</v>
      </c>
      <c r="D2685" s="181" t="s">
        <v>1057</v>
      </c>
      <c r="E2685" s="818"/>
      <c r="F2685" s="477"/>
      <c r="G2685" s="437"/>
      <c r="H2685" s="437"/>
      <c r="I2685" s="480">
        <f>F2685+G2685+H2685</f>
        <v>0</v>
      </c>
      <c r="J2685" s="244" t="str">
        <f t="shared" si="776"/>
        <v/>
      </c>
      <c r="K2685" s="245"/>
      <c r="L2685" s="438"/>
      <c r="M2685" s="439"/>
      <c r="N2685" s="331">
        <f>I2685</f>
        <v>0</v>
      </c>
      <c r="O2685" s="427">
        <f>L2685+M2685-N2685</f>
        <v>0</v>
      </c>
      <c r="P2685" s="245"/>
      <c r="Q2685" s="438"/>
      <c r="R2685" s="439"/>
      <c r="S2685" s="432">
        <f>+IF(+(L2685+M2685)&gt;=I2685,+M2685,+(+I2685-L2685))</f>
        <v>0</v>
      </c>
      <c r="T2685" s="316">
        <f>Q2685+R2685-S2685</f>
        <v>0</v>
      </c>
      <c r="U2685" s="439"/>
      <c r="V2685" s="439"/>
      <c r="W2685" s="254"/>
      <c r="X2685" s="314">
        <f t="shared" si="777"/>
        <v>0</v>
      </c>
    </row>
    <row r="2686" spans="2:24" ht="18.75">
      <c r="B2686" s="136"/>
      <c r="C2686" s="182">
        <v>4071</v>
      </c>
      <c r="D2686" s="467" t="s">
        <v>1058</v>
      </c>
      <c r="E2686" s="817"/>
      <c r="F2686" s="458"/>
      <c r="G2686" s="275"/>
      <c r="H2686" s="275"/>
      <c r="I2686" s="480">
        <f>F2686+G2686+H2686</f>
        <v>0</v>
      </c>
      <c r="J2686" s="244" t="str">
        <f t="shared" si="776"/>
        <v/>
      </c>
      <c r="K2686" s="245"/>
      <c r="L2686" s="826"/>
      <c r="M2686" s="779"/>
      <c r="N2686" s="779"/>
      <c r="O2686" s="827"/>
      <c r="P2686" s="245"/>
      <c r="Q2686" s="775"/>
      <c r="R2686" s="779"/>
      <c r="S2686" s="779"/>
      <c r="T2686" s="779"/>
      <c r="U2686" s="779"/>
      <c r="V2686" s="779"/>
      <c r="W2686" s="824"/>
      <c r="X2686" s="314">
        <f t="shared" si="777"/>
        <v>0</v>
      </c>
    </row>
    <row r="2687" spans="2:24">
      <c r="B2687" s="173"/>
      <c r="C2687" s="183"/>
      <c r="D2687" s="335"/>
      <c r="E2687" s="819"/>
      <c r="F2687" s="249"/>
      <c r="G2687" s="249"/>
      <c r="H2687" s="249"/>
      <c r="I2687" s="250"/>
      <c r="J2687" s="244" t="str">
        <f t="shared" si="776"/>
        <v/>
      </c>
      <c r="K2687" s="245"/>
      <c r="L2687" s="440"/>
      <c r="M2687" s="441"/>
      <c r="N2687" s="324"/>
      <c r="O2687" s="325"/>
      <c r="P2687" s="245"/>
      <c r="Q2687" s="440"/>
      <c r="R2687" s="441"/>
      <c r="S2687" s="324"/>
      <c r="T2687" s="324"/>
      <c r="U2687" s="441"/>
      <c r="V2687" s="324"/>
      <c r="W2687" s="325"/>
      <c r="X2687" s="325"/>
    </row>
    <row r="2688" spans="2:24" ht="18.75">
      <c r="B2688" s="812">
        <v>98</v>
      </c>
      <c r="C2688" s="976" t="s">
        <v>1059</v>
      </c>
      <c r="D2688" s="955"/>
      <c r="E2688" s="800"/>
      <c r="F2688" s="803"/>
      <c r="G2688" s="804"/>
      <c r="H2688" s="804"/>
      <c r="I2688" s="805">
        <f>F2688+G2688+H2688</f>
        <v>0</v>
      </c>
      <c r="J2688" s="244" t="str">
        <f t="shared" si="776"/>
        <v/>
      </c>
      <c r="K2688" s="245"/>
      <c r="L2688" s="431"/>
      <c r="M2688" s="255"/>
      <c r="N2688" s="318">
        <f>I2688</f>
        <v>0</v>
      </c>
      <c r="O2688" s="427">
        <f>L2688+M2688-N2688</f>
        <v>0</v>
      </c>
      <c r="P2688" s="245"/>
      <c r="Q2688" s="431"/>
      <c r="R2688" s="255"/>
      <c r="S2688" s="432">
        <f>+IF(+(L2688+M2688)&gt;=I2688,+M2688,+(+I2688-L2688))</f>
        <v>0</v>
      </c>
      <c r="T2688" s="316">
        <f>Q2688+R2688-S2688</f>
        <v>0</v>
      </c>
      <c r="U2688" s="255"/>
      <c r="V2688" s="255"/>
      <c r="W2688" s="254"/>
      <c r="X2688" s="314">
        <f>T2688-U2688-V2688-W2688</f>
        <v>0</v>
      </c>
    </row>
    <row r="2689" spans="2:24">
      <c r="B2689" s="184"/>
      <c r="C2689" s="336" t="s">
        <v>1060</v>
      </c>
      <c r="D2689" s="337"/>
      <c r="E2689" s="398"/>
      <c r="F2689" s="398"/>
      <c r="G2689" s="398"/>
      <c r="H2689" s="398"/>
      <c r="I2689" s="338"/>
      <c r="J2689" s="244" t="str">
        <f t="shared" si="776"/>
        <v/>
      </c>
      <c r="K2689" s="245"/>
      <c r="L2689" s="339"/>
      <c r="M2689" s="340"/>
      <c r="N2689" s="340"/>
      <c r="O2689" s="341"/>
      <c r="P2689" s="245"/>
      <c r="Q2689" s="339"/>
      <c r="R2689" s="340"/>
      <c r="S2689" s="340"/>
      <c r="T2689" s="340"/>
      <c r="U2689" s="340"/>
      <c r="V2689" s="340"/>
      <c r="W2689" s="341"/>
      <c r="X2689" s="341"/>
    </row>
    <row r="2690" spans="2:24">
      <c r="B2690" s="184"/>
      <c r="C2690" s="342" t="s">
        <v>1061</v>
      </c>
      <c r="D2690" s="335"/>
      <c r="E2690" s="386"/>
      <c r="F2690" s="386"/>
      <c r="G2690" s="386"/>
      <c r="H2690" s="386"/>
      <c r="I2690" s="308"/>
      <c r="J2690" s="244" t="str">
        <f t="shared" si="776"/>
        <v/>
      </c>
      <c r="K2690" s="245"/>
      <c r="L2690" s="343"/>
      <c r="M2690" s="344"/>
      <c r="N2690" s="344"/>
      <c r="O2690" s="345"/>
      <c r="P2690" s="245"/>
      <c r="Q2690" s="343"/>
      <c r="R2690" s="344"/>
      <c r="S2690" s="344"/>
      <c r="T2690" s="344"/>
      <c r="U2690" s="344"/>
      <c r="V2690" s="344"/>
      <c r="W2690" s="345"/>
      <c r="X2690" s="345"/>
    </row>
    <row r="2691" spans="2:24">
      <c r="B2691" s="185"/>
      <c r="C2691" s="346" t="s">
        <v>1743</v>
      </c>
      <c r="D2691" s="347"/>
      <c r="E2691" s="399"/>
      <c r="F2691" s="399"/>
      <c r="G2691" s="399"/>
      <c r="H2691" s="399"/>
      <c r="I2691" s="310"/>
      <c r="J2691" s="244" t="str">
        <f t="shared" si="776"/>
        <v/>
      </c>
      <c r="K2691" s="245"/>
      <c r="L2691" s="348"/>
      <c r="M2691" s="349"/>
      <c r="N2691" s="349"/>
      <c r="O2691" s="350"/>
      <c r="P2691" s="245"/>
      <c r="Q2691" s="348"/>
      <c r="R2691" s="349"/>
      <c r="S2691" s="349"/>
      <c r="T2691" s="349"/>
      <c r="U2691" s="349"/>
      <c r="V2691" s="349"/>
      <c r="W2691" s="350"/>
      <c r="X2691" s="350"/>
    </row>
    <row r="2692" spans="2:24" ht="18.75">
      <c r="B2692" s="719"/>
      <c r="C2692" s="720" t="s">
        <v>1281</v>
      </c>
      <c r="D2692" s="721" t="s">
        <v>1062</v>
      </c>
      <c r="E2692" s="813"/>
      <c r="F2692" s="813">
        <f>SUM(F2576,F2579,F2585,F2593,F2594,F2612,F2616,F2622,F2625,F2626,F2627,F2628,F2629,F2638,F2645,F2646,F2647,F2648,F2655,F2659,F2660,F2661,F2662,F2665,F2666,F2674,F2677,F2678,F2683)+F2688</f>
        <v>0</v>
      </c>
      <c r="G2692" s="813">
        <f>SUM(G2576,G2579,G2585,G2593,G2594,G2612,G2616,G2622,G2625,G2626,G2627,G2628,G2629,G2638,G2645,G2646,G2647,G2648,G2655,G2659,G2660,G2661,G2662,G2665,G2666,G2674,G2677,G2678,G2683)+G2688</f>
        <v>77750</v>
      </c>
      <c r="H2692" s="813">
        <f>SUM(H2576,H2579,H2585,H2593,H2594,H2612,H2616,H2622,H2625,H2626,H2627,H2628,H2629,H2638,H2645,H2646,H2647,H2648,H2655,H2659,H2660,H2661,H2662,H2665,H2666,H2674,H2677,H2678,H2683)+H2688</f>
        <v>0</v>
      </c>
      <c r="I2692" s="813">
        <f>SUM(I2576,I2579,I2585,I2593,I2594,I2612,I2616,I2622,I2625,I2626,I2627,I2628,I2629,I2638,I2645,I2646,I2647,I2648,I2655,I2659,I2660,I2661,I2662,I2665,I2666,I2674,I2677,I2678,I2683)+I2688</f>
        <v>77750</v>
      </c>
      <c r="J2692" s="244">
        <f t="shared" si="776"/>
        <v>1</v>
      </c>
      <c r="K2692" s="442" t="str">
        <f>LEFT(C2573,1)</f>
        <v>4</v>
      </c>
      <c r="L2692" s="277">
        <f>SUM(L2576,L2579,L2585,L2593,L2594,L2612,L2616,L2622,L2625,L2626,L2627,L2628,L2629,L2638,L2645,L2646,L2647,L2648,L2655,L2659,L2660,L2661,L2662,L2665,L2666,L2674,L2677,L2678,L2683)+L2688</f>
        <v>0</v>
      </c>
      <c r="M2692" s="277">
        <f>SUM(M2576,M2579,M2585,M2593,M2594,M2612,M2616,M2622,M2625,M2626,M2627,M2628,M2629,M2638,M2645,M2646,M2647,M2648,M2655,M2659,M2660,M2661,M2662,M2665,M2666,M2674,M2677,M2678,M2683)+M2688</f>
        <v>0</v>
      </c>
      <c r="N2692" s="277">
        <f>SUM(N2576,N2579,N2585,N2593,N2594,N2612,N2616,N2622,N2625,N2626,N2627,N2628,N2629,N2638,N2645,N2646,N2647,N2648,N2655,N2659,N2660,N2661,N2662,N2665,N2666,N2674,N2677,N2678,N2683)+N2688</f>
        <v>77750</v>
      </c>
      <c r="O2692" s="277">
        <f>SUM(O2576,O2579,O2585,O2593,O2594,O2612,O2616,O2622,O2625,O2626,O2627,O2628,O2629,O2638,O2645,O2646,O2647,O2648,O2655,O2659,O2660,O2661,O2662,O2665,O2666,O2674,O2677,O2678,O2683)+O2688</f>
        <v>-77750</v>
      </c>
      <c r="P2692" s="223"/>
      <c r="Q2692" s="277">
        <f t="shared" ref="Q2692:W2692" si="780">SUM(Q2576,Q2579,Q2585,Q2593,Q2594,Q2612,Q2616,Q2622,Q2625,Q2626,Q2627,Q2628,Q2629,Q2638,Q2645,Q2646,Q2647,Q2648,Q2655,Q2659,Q2660,Q2661,Q2662,Q2665,Q2666,Q2674,Q2677,Q2678,Q2683)+Q2688</f>
        <v>0</v>
      </c>
      <c r="R2692" s="277">
        <f t="shared" si="780"/>
        <v>0</v>
      </c>
      <c r="S2692" s="277">
        <f t="shared" si="780"/>
        <v>72750</v>
      </c>
      <c r="T2692" s="277">
        <f t="shared" si="780"/>
        <v>-72750</v>
      </c>
      <c r="U2692" s="277">
        <f t="shared" si="780"/>
        <v>0</v>
      </c>
      <c r="V2692" s="277">
        <f t="shared" si="780"/>
        <v>0</v>
      </c>
      <c r="W2692" s="277">
        <f t="shared" si="780"/>
        <v>0</v>
      </c>
      <c r="X2692" s="314">
        <f>T2692-U2692-V2692-W2692</f>
        <v>-72750</v>
      </c>
    </row>
    <row r="2693" spans="2:24">
      <c r="B2693" s="664" t="s">
        <v>32</v>
      </c>
      <c r="C2693" s="186"/>
      <c r="I2693" s="220"/>
      <c r="J2693" s="222">
        <f>J2692</f>
        <v>1</v>
      </c>
      <c r="P2693"/>
    </row>
    <row r="2694" spans="2:24">
      <c r="B2694" s="395"/>
      <c r="C2694" s="395"/>
      <c r="D2694" s="396"/>
      <c r="E2694" s="395"/>
      <c r="F2694" s="395"/>
      <c r="G2694" s="395"/>
      <c r="H2694" s="395"/>
      <c r="I2694" s="397"/>
      <c r="J2694" s="222">
        <f>J2692</f>
        <v>1</v>
      </c>
      <c r="L2694" s="395"/>
      <c r="M2694" s="395"/>
      <c r="N2694" s="397"/>
      <c r="O2694" s="397"/>
      <c r="P2694" s="397"/>
      <c r="Q2694" s="395"/>
      <c r="R2694" s="395"/>
      <c r="S2694" s="397"/>
      <c r="T2694" s="397"/>
      <c r="U2694" s="395"/>
      <c r="V2694" s="397"/>
      <c r="W2694" s="397"/>
      <c r="X2694" s="397"/>
    </row>
    <row r="2695" spans="2:24" ht="18.75">
      <c r="B2695" s="405"/>
      <c r="C2695" s="405"/>
      <c r="D2695" s="405"/>
      <c r="E2695" s="405"/>
      <c r="F2695" s="405"/>
      <c r="G2695" s="405"/>
      <c r="H2695" s="405"/>
      <c r="I2695" s="488"/>
      <c r="J2695" s="443">
        <f>(IF(E2692&lt;&gt;0,$G$2,IF(I2692&lt;&gt;0,$G$2,"")))</f>
        <v>0</v>
      </c>
    </row>
    <row r="2696" spans="2:24" ht="18.75">
      <c r="B2696" s="405"/>
      <c r="C2696" s="405"/>
      <c r="D2696" s="478"/>
      <c r="E2696" s="405"/>
      <c r="F2696" s="405"/>
      <c r="G2696" s="405"/>
      <c r="H2696" s="405"/>
      <c r="I2696" s="488"/>
      <c r="J2696" s="443" t="str">
        <f>(IF(E2693&lt;&gt;0,$G$2,IF(I2693&lt;&gt;0,$G$2,"")))</f>
        <v/>
      </c>
    </row>
    <row r="2697" spans="2:24">
      <c r="E2697" s="279"/>
      <c r="F2697" s="279"/>
      <c r="G2697" s="279"/>
      <c r="H2697" s="279"/>
      <c r="I2697" s="283"/>
      <c r="J2697" s="222">
        <f>(IF($E2831&lt;&gt;0,$J$2,IF($I2831&lt;&gt;0,$J$2,"")))</f>
        <v>1</v>
      </c>
      <c r="L2697" s="279"/>
      <c r="M2697" s="279"/>
      <c r="N2697" s="283"/>
      <c r="O2697" s="283"/>
      <c r="P2697" s="283"/>
      <c r="Q2697" s="279"/>
      <c r="R2697" s="279"/>
      <c r="S2697" s="283"/>
      <c r="T2697" s="283"/>
      <c r="U2697" s="279"/>
      <c r="V2697" s="283"/>
      <c r="W2697" s="283"/>
    </row>
    <row r="2698" spans="2:24">
      <c r="C2698" s="228"/>
      <c r="D2698" s="229"/>
      <c r="E2698" s="279"/>
      <c r="F2698" s="279"/>
      <c r="G2698" s="279"/>
      <c r="H2698" s="279"/>
      <c r="I2698" s="283"/>
      <c r="J2698" s="222">
        <f>(IF($E2831&lt;&gt;0,$J$2,IF($I2831&lt;&gt;0,$J$2,"")))</f>
        <v>1</v>
      </c>
      <c r="L2698" s="279"/>
      <c r="M2698" s="279"/>
      <c r="N2698" s="283"/>
      <c r="O2698" s="283"/>
      <c r="P2698" s="283"/>
      <c r="Q2698" s="279"/>
      <c r="R2698" s="279"/>
      <c r="S2698" s="283"/>
      <c r="T2698" s="283"/>
      <c r="U2698" s="279"/>
      <c r="V2698" s="283"/>
      <c r="W2698" s="283"/>
    </row>
    <row r="2699" spans="2:24">
      <c r="B2699" s="910" t="str">
        <f>$B$7</f>
        <v>БЮДЖЕТ - НАЧАЛЕН ПЛАН
ПО ПЪЛНА ЕДИННА БЮДЖЕТНА КЛАСИФИКАЦИЯ</v>
      </c>
      <c r="C2699" s="911"/>
      <c r="D2699" s="911"/>
      <c r="E2699" s="279"/>
      <c r="F2699" s="279"/>
      <c r="G2699" s="279"/>
      <c r="H2699" s="279"/>
      <c r="I2699" s="283"/>
      <c r="J2699" s="222">
        <f>(IF($E2831&lt;&gt;0,$J$2,IF($I2831&lt;&gt;0,$J$2,"")))</f>
        <v>1</v>
      </c>
      <c r="L2699" s="279"/>
      <c r="M2699" s="279"/>
      <c r="N2699" s="283"/>
      <c r="O2699" s="283"/>
      <c r="P2699" s="283"/>
      <c r="Q2699" s="279"/>
      <c r="R2699" s="279"/>
      <c r="S2699" s="283"/>
      <c r="T2699" s="283"/>
      <c r="U2699" s="279"/>
      <c r="V2699" s="283"/>
      <c r="W2699" s="283"/>
    </row>
    <row r="2700" spans="2:24">
      <c r="C2700" s="228"/>
      <c r="D2700" s="229"/>
      <c r="E2700" s="280" t="s">
        <v>1711</v>
      </c>
      <c r="F2700" s="280" t="s">
        <v>1568</v>
      </c>
      <c r="G2700" s="279"/>
      <c r="H2700" s="279"/>
      <c r="I2700" s="283"/>
      <c r="J2700" s="222">
        <f>(IF($E2831&lt;&gt;0,$J$2,IF($I2831&lt;&gt;0,$J$2,"")))</f>
        <v>1</v>
      </c>
      <c r="L2700" s="279"/>
      <c r="M2700" s="279"/>
      <c r="N2700" s="283"/>
      <c r="O2700" s="283"/>
      <c r="P2700" s="283"/>
      <c r="Q2700" s="279"/>
      <c r="R2700" s="279"/>
      <c r="S2700" s="283"/>
      <c r="T2700" s="283"/>
      <c r="U2700" s="279"/>
      <c r="V2700" s="283"/>
      <c r="W2700" s="283"/>
    </row>
    <row r="2701" spans="2:24" ht="18.75">
      <c r="B2701" s="912" t="str">
        <f>$B$9</f>
        <v>Несебър</v>
      </c>
      <c r="C2701" s="913"/>
      <c r="D2701" s="914"/>
      <c r="E2701" s="690">
        <f>$E$9</f>
        <v>43101</v>
      </c>
      <c r="F2701" s="691">
        <f>$F$9</f>
        <v>43465</v>
      </c>
      <c r="G2701" s="279"/>
      <c r="H2701" s="279"/>
      <c r="I2701" s="283"/>
      <c r="J2701" s="222">
        <f>(IF($E2831&lt;&gt;0,$J$2,IF($I2831&lt;&gt;0,$J$2,"")))</f>
        <v>1</v>
      </c>
      <c r="L2701" s="279"/>
      <c r="M2701" s="279"/>
      <c r="N2701" s="283"/>
      <c r="O2701" s="283"/>
      <c r="P2701" s="283"/>
      <c r="Q2701" s="279"/>
      <c r="R2701" s="279"/>
      <c r="S2701" s="283"/>
      <c r="T2701" s="283"/>
      <c r="U2701" s="279"/>
      <c r="V2701" s="283"/>
      <c r="W2701" s="283"/>
    </row>
    <row r="2702" spans="2:24">
      <c r="B2702" s="231" t="str">
        <f>$B$10</f>
        <v>(наименование на разпоредителя с бюджет)</v>
      </c>
      <c r="E2702" s="279"/>
      <c r="F2702" s="281">
        <f>$F$10</f>
        <v>0</v>
      </c>
      <c r="G2702" s="279"/>
      <c r="H2702" s="279"/>
      <c r="I2702" s="283"/>
      <c r="J2702" s="222">
        <f>(IF($E2831&lt;&gt;0,$J$2,IF($I2831&lt;&gt;0,$J$2,"")))</f>
        <v>1</v>
      </c>
      <c r="L2702" s="279"/>
      <c r="M2702" s="279"/>
      <c r="N2702" s="283"/>
      <c r="O2702" s="283"/>
      <c r="P2702" s="283"/>
      <c r="Q2702" s="279"/>
      <c r="R2702" s="279"/>
      <c r="S2702" s="283"/>
      <c r="T2702" s="283"/>
      <c r="U2702" s="279"/>
      <c r="V2702" s="283"/>
      <c r="W2702" s="283"/>
    </row>
    <row r="2703" spans="2:24">
      <c r="B2703" s="231"/>
      <c r="E2703" s="282"/>
      <c r="F2703" s="279"/>
      <c r="G2703" s="279"/>
      <c r="H2703" s="279"/>
      <c r="I2703" s="283"/>
      <c r="J2703" s="222">
        <f>(IF($E2831&lt;&gt;0,$J$2,IF($I2831&lt;&gt;0,$J$2,"")))</f>
        <v>1</v>
      </c>
      <c r="L2703" s="279"/>
      <c r="M2703" s="279"/>
      <c r="N2703" s="283"/>
      <c r="O2703" s="283"/>
      <c r="P2703" s="283"/>
      <c r="Q2703" s="279"/>
      <c r="R2703" s="279"/>
      <c r="S2703" s="283"/>
      <c r="T2703" s="283"/>
      <c r="U2703" s="279"/>
      <c r="V2703" s="283"/>
      <c r="W2703" s="283"/>
    </row>
    <row r="2704" spans="2:24" ht="19.5">
      <c r="B2704" s="896" t="str">
        <f>$B$12</f>
        <v>Несебър</v>
      </c>
      <c r="C2704" s="897"/>
      <c r="D2704" s="898"/>
      <c r="E2704" s="230" t="s">
        <v>1712</v>
      </c>
      <c r="F2704" s="692" t="str">
        <f>$F$12</f>
        <v>5206</v>
      </c>
      <c r="G2704" s="279"/>
      <c r="H2704" s="279"/>
      <c r="I2704" s="283"/>
      <c r="J2704" s="222">
        <f>(IF($E2831&lt;&gt;0,$J$2,IF($I2831&lt;&gt;0,$J$2,"")))</f>
        <v>1</v>
      </c>
      <c r="L2704" s="279"/>
      <c r="M2704" s="279"/>
      <c r="N2704" s="283"/>
      <c r="O2704" s="283"/>
      <c r="P2704" s="283"/>
      <c r="Q2704" s="279"/>
      <c r="R2704" s="279"/>
      <c r="S2704" s="283"/>
      <c r="T2704" s="283"/>
      <c r="U2704" s="279"/>
      <c r="V2704" s="283"/>
      <c r="W2704" s="283"/>
    </row>
    <row r="2705" spans="2:24">
      <c r="B2705" s="693" t="str">
        <f>$B$13</f>
        <v>(наименование на първостепенния разпоредител с бюджет)</v>
      </c>
      <c r="E2705" s="282" t="s">
        <v>1713</v>
      </c>
      <c r="F2705" s="279"/>
      <c r="G2705" s="279"/>
      <c r="H2705" s="279"/>
      <c r="I2705" s="283"/>
      <c r="J2705" s="222">
        <f>(IF($E2831&lt;&gt;0,$J$2,IF($I2831&lt;&gt;0,$J$2,"")))</f>
        <v>1</v>
      </c>
      <c r="L2705" s="279"/>
      <c r="M2705" s="279"/>
      <c r="N2705" s="283"/>
      <c r="O2705" s="283"/>
      <c r="P2705" s="283"/>
      <c r="Q2705" s="279"/>
      <c r="R2705" s="279"/>
      <c r="S2705" s="283"/>
      <c r="T2705" s="283"/>
      <c r="U2705" s="279"/>
      <c r="V2705" s="283"/>
      <c r="W2705" s="283"/>
    </row>
    <row r="2706" spans="2:24" ht="18.75">
      <c r="B2706" s="231"/>
      <c r="D2706" s="444"/>
      <c r="E2706" s="278"/>
      <c r="F2706" s="278"/>
      <c r="G2706" s="278"/>
      <c r="H2706" s="278"/>
      <c r="I2706" s="386"/>
      <c r="J2706" s="222">
        <f>(IF($E2831&lt;&gt;0,$J$2,IF($I2831&lt;&gt;0,$J$2,"")))</f>
        <v>1</v>
      </c>
      <c r="L2706" s="279"/>
      <c r="M2706" s="279"/>
      <c r="N2706" s="283"/>
      <c r="O2706" s="283"/>
      <c r="P2706" s="283"/>
      <c r="Q2706" s="279"/>
      <c r="R2706" s="279"/>
      <c r="S2706" s="283"/>
      <c r="T2706" s="283"/>
      <c r="U2706" s="279"/>
      <c r="V2706" s="283"/>
      <c r="W2706" s="283"/>
    </row>
    <row r="2707" spans="2:24">
      <c r="C2707" s="228"/>
      <c r="D2707" s="229"/>
      <c r="E2707" s="279"/>
      <c r="F2707" s="282"/>
      <c r="G2707" s="282"/>
      <c r="H2707" s="282"/>
      <c r="I2707" s="285" t="s">
        <v>1714</v>
      </c>
      <c r="J2707" s="222">
        <f>(IF($E2831&lt;&gt;0,$J$2,IF($I2831&lt;&gt;0,$J$2,"")))</f>
        <v>1</v>
      </c>
      <c r="L2707" s="284" t="s">
        <v>94</v>
      </c>
      <c r="M2707" s="279"/>
      <c r="N2707" s="283"/>
      <c r="O2707" s="285" t="s">
        <v>1714</v>
      </c>
      <c r="P2707" s="283"/>
      <c r="Q2707" s="284" t="s">
        <v>95</v>
      </c>
      <c r="R2707" s="279"/>
      <c r="S2707" s="283"/>
      <c r="T2707" s="285" t="s">
        <v>1714</v>
      </c>
      <c r="U2707" s="279"/>
      <c r="V2707" s="283"/>
      <c r="W2707" s="285" t="s">
        <v>1714</v>
      </c>
    </row>
    <row r="2708" spans="2:24" ht="18.75">
      <c r="B2708" s="787"/>
      <c r="C2708" s="788"/>
      <c r="D2708" s="789" t="s">
        <v>1093</v>
      </c>
      <c r="E2708" s="790"/>
      <c r="F2708" s="968" t="s">
        <v>1504</v>
      </c>
      <c r="G2708" s="969"/>
      <c r="H2708" s="970"/>
      <c r="I2708" s="971"/>
      <c r="J2708" s="222">
        <f>(IF($E2831&lt;&gt;0,$J$2,IF($I2831&lt;&gt;0,$J$2,"")))</f>
        <v>1</v>
      </c>
      <c r="L2708" s="925" t="s">
        <v>1800</v>
      </c>
      <c r="M2708" s="925" t="s">
        <v>1801</v>
      </c>
      <c r="N2708" s="918" t="s">
        <v>1802</v>
      </c>
      <c r="O2708" s="918" t="s">
        <v>96</v>
      </c>
      <c r="P2708" s="223"/>
      <c r="Q2708" s="918" t="s">
        <v>1803</v>
      </c>
      <c r="R2708" s="918" t="s">
        <v>1804</v>
      </c>
      <c r="S2708" s="918" t="s">
        <v>1805</v>
      </c>
      <c r="T2708" s="918" t="s">
        <v>97</v>
      </c>
      <c r="U2708" s="412" t="s">
        <v>98</v>
      </c>
      <c r="V2708" s="413"/>
      <c r="W2708" s="414"/>
      <c r="X2708" s="292"/>
    </row>
    <row r="2709" spans="2:24" ht="31.5">
      <c r="B2709" s="791" t="s">
        <v>1626</v>
      </c>
      <c r="C2709" s="792" t="s">
        <v>1715</v>
      </c>
      <c r="D2709" s="793" t="s">
        <v>1094</v>
      </c>
      <c r="E2709" s="794"/>
      <c r="F2709" s="717" t="s">
        <v>1505</v>
      </c>
      <c r="G2709" s="717" t="s">
        <v>1506</v>
      </c>
      <c r="H2709" s="717" t="s">
        <v>1503</v>
      </c>
      <c r="I2709" s="717" t="s">
        <v>1087</v>
      </c>
      <c r="J2709" s="222">
        <f>(IF($E2831&lt;&gt;0,$J$2,IF($I2831&lt;&gt;0,$J$2,"")))</f>
        <v>1</v>
      </c>
      <c r="L2709" s="961"/>
      <c r="M2709" s="967"/>
      <c r="N2709" s="961"/>
      <c r="O2709" s="967"/>
      <c r="P2709" s="223"/>
      <c r="Q2709" s="958"/>
      <c r="R2709" s="958"/>
      <c r="S2709" s="958"/>
      <c r="T2709" s="958"/>
      <c r="U2709" s="415">
        <v>2018</v>
      </c>
      <c r="V2709" s="415">
        <v>2019</v>
      </c>
      <c r="W2709" s="415" t="s">
        <v>1806</v>
      </c>
      <c r="X2709" s="416" t="s">
        <v>99</v>
      </c>
    </row>
    <row r="2710" spans="2:24" ht="18.75">
      <c r="B2710" s="616"/>
      <c r="C2710" s="400"/>
      <c r="D2710" s="296" t="s">
        <v>1283</v>
      </c>
      <c r="E2710" s="814"/>
      <c r="F2710" s="297"/>
      <c r="G2710" s="297"/>
      <c r="H2710" s="297"/>
      <c r="I2710" s="487"/>
      <c r="J2710" s="222">
        <f>(IF($E2831&lt;&gt;0,$J$2,IF($I2831&lt;&gt;0,$J$2,"")))</f>
        <v>1</v>
      </c>
      <c r="L2710" s="298" t="s">
        <v>100</v>
      </c>
      <c r="M2710" s="298" t="s">
        <v>101</v>
      </c>
      <c r="N2710" s="299" t="s">
        <v>102</v>
      </c>
      <c r="O2710" s="299" t="s">
        <v>103</v>
      </c>
      <c r="P2710" s="223"/>
      <c r="Q2710" s="614" t="s">
        <v>104</v>
      </c>
      <c r="R2710" s="614" t="s">
        <v>105</v>
      </c>
      <c r="S2710" s="614" t="s">
        <v>106</v>
      </c>
      <c r="T2710" s="614" t="s">
        <v>107</v>
      </c>
      <c r="U2710" s="614" t="s">
        <v>1064</v>
      </c>
      <c r="V2710" s="614" t="s">
        <v>1065</v>
      </c>
      <c r="W2710" s="614" t="s">
        <v>1066</v>
      </c>
      <c r="X2710" s="417" t="s">
        <v>1067</v>
      </c>
    </row>
    <row r="2711" spans="2:24" ht="131.25">
      <c r="B2711" s="237"/>
      <c r="C2711" s="621" t="e">
        <f>VLOOKUP(D2711,OP_LIST2,2,FALSE)</f>
        <v>#N/A</v>
      </c>
      <c r="D2711" s="622" t="s">
        <v>976</v>
      </c>
      <c r="E2711" s="815"/>
      <c r="F2711" s="369"/>
      <c r="G2711" s="369"/>
      <c r="H2711" s="369"/>
      <c r="I2711" s="304"/>
      <c r="J2711" s="222">
        <f>(IF($E2831&lt;&gt;0,$J$2,IF($I2831&lt;&gt;0,$J$2,"")))</f>
        <v>1</v>
      </c>
      <c r="L2711" s="418" t="s">
        <v>1068</v>
      </c>
      <c r="M2711" s="418" t="s">
        <v>1068</v>
      </c>
      <c r="N2711" s="418" t="s">
        <v>1069</v>
      </c>
      <c r="O2711" s="418" t="s">
        <v>1070</v>
      </c>
      <c r="P2711" s="223"/>
      <c r="Q2711" s="418" t="s">
        <v>1068</v>
      </c>
      <c r="R2711" s="418" t="s">
        <v>1068</v>
      </c>
      <c r="S2711" s="418" t="s">
        <v>1095</v>
      </c>
      <c r="T2711" s="418" t="s">
        <v>1072</v>
      </c>
      <c r="U2711" s="418" t="s">
        <v>1068</v>
      </c>
      <c r="V2711" s="418" t="s">
        <v>1068</v>
      </c>
      <c r="W2711" s="418" t="s">
        <v>1068</v>
      </c>
      <c r="X2711" s="307" t="s">
        <v>1073</v>
      </c>
    </row>
    <row r="2712" spans="2:24" ht="18.75">
      <c r="B2712" s="620"/>
      <c r="C2712" s="623">
        <f>VLOOKUP(D2713,EBK_DEIN2,2,FALSE)</f>
        <v>5524</v>
      </c>
      <c r="D2712" s="615" t="s">
        <v>1483</v>
      </c>
      <c r="E2712" s="816"/>
      <c r="F2712" s="369"/>
      <c r="G2712" s="369"/>
      <c r="H2712" s="369"/>
      <c r="I2712" s="304"/>
      <c r="J2712" s="222">
        <f>(IF($E2831&lt;&gt;0,$J$2,IF($I2831&lt;&gt;0,$J$2,"")))</f>
        <v>1</v>
      </c>
      <c r="L2712" s="419"/>
      <c r="M2712" s="419"/>
      <c r="N2712" s="345"/>
      <c r="O2712" s="420"/>
      <c r="P2712" s="223"/>
      <c r="Q2712" s="419"/>
      <c r="R2712" s="419"/>
      <c r="S2712" s="345"/>
      <c r="T2712" s="420"/>
      <c r="U2712" s="419"/>
      <c r="V2712" s="345"/>
      <c r="W2712" s="420"/>
      <c r="X2712" s="421"/>
    </row>
    <row r="2713" spans="2:24" ht="18.75">
      <c r="B2713" s="422"/>
      <c r="C2713" s="239"/>
      <c r="D2713" s="527" t="s">
        <v>892</v>
      </c>
      <c r="E2713" s="816"/>
      <c r="F2713" s="369"/>
      <c r="G2713" s="369"/>
      <c r="H2713" s="369"/>
      <c r="I2713" s="304"/>
      <c r="J2713" s="222">
        <f>(IF($E2831&lt;&gt;0,$J$2,IF($I2831&lt;&gt;0,$J$2,"")))</f>
        <v>1</v>
      </c>
      <c r="L2713" s="419"/>
      <c r="M2713" s="419"/>
      <c r="N2713" s="345"/>
      <c r="O2713" s="423">
        <f>SUMIF(O2716:O2717,"&lt;0")+SUMIF(O2719:O2723,"&lt;0")+SUMIF(O2725:O2732,"&lt;0")+SUMIF(O2734:O2750,"&lt;0")+SUMIF(O2756:O2760,"&lt;0")+SUMIF(O2762:O2767,"&lt;0")+SUMIF(O2770:O2776,"&lt;0")+SUMIF(O2784:O2785,"&lt;0")+SUMIF(O2788:O2793,"&lt;0")+SUMIF(O2795:O2800,"&lt;0")+SUMIF(O2804,"&lt;0")+SUMIF(O2806:O2812,"&lt;0")+SUMIF(O2814:O2816,"&lt;0")+SUMIF(O2818:O2821,"&lt;0")+SUMIF(O2823:O2824,"&lt;0")+SUMIF(O2827,"&lt;0")</f>
        <v>-635710</v>
      </c>
      <c r="P2713" s="223"/>
      <c r="Q2713" s="419"/>
      <c r="R2713" s="419"/>
      <c r="S2713" s="345"/>
      <c r="T2713" s="423">
        <f>SUMIF(T2716:T2717,"&lt;0")+SUMIF(T2719:T2723,"&lt;0")+SUMIF(T2725:T2732,"&lt;0")+SUMIF(T2734:T2750,"&lt;0")+SUMIF(T2756:T2760,"&lt;0")+SUMIF(T2762:T2767,"&lt;0")+SUMIF(T2770:T2776,"&lt;0")+SUMIF(T2784:T2785,"&lt;0")+SUMIF(T2788:T2793,"&lt;0")+SUMIF(T2795:T2800,"&lt;0")+SUMIF(T2804,"&lt;0")+SUMIF(T2806:T2812,"&lt;0")+SUMIF(T2814:T2816,"&lt;0")+SUMIF(T2818:T2821,"&lt;0")+SUMIF(T2823:T2824,"&lt;0")+SUMIF(T2827,"&lt;0")</f>
        <v>-236600</v>
      </c>
      <c r="U2713" s="419"/>
      <c r="V2713" s="345"/>
      <c r="W2713" s="420"/>
      <c r="X2713" s="309"/>
    </row>
    <row r="2714" spans="2:24" ht="18.75">
      <c r="B2714" s="355"/>
      <c r="C2714" s="239"/>
      <c r="D2714" s="293" t="s">
        <v>1096</v>
      </c>
      <c r="E2714" s="816"/>
      <c r="F2714" s="369"/>
      <c r="G2714" s="369"/>
      <c r="H2714" s="369"/>
      <c r="I2714" s="304"/>
      <c r="J2714" s="222">
        <f>(IF($E2831&lt;&gt;0,$J$2,IF($I2831&lt;&gt;0,$J$2,"")))</f>
        <v>1</v>
      </c>
      <c r="L2714" s="419"/>
      <c r="M2714" s="419"/>
      <c r="N2714" s="345"/>
      <c r="O2714" s="420"/>
      <c r="P2714" s="223"/>
      <c r="Q2714" s="419"/>
      <c r="R2714" s="419"/>
      <c r="S2714" s="345"/>
      <c r="T2714" s="420"/>
      <c r="U2714" s="419"/>
      <c r="V2714" s="345"/>
      <c r="W2714" s="420"/>
      <c r="X2714" s="311"/>
    </row>
    <row r="2715" spans="2:24" ht="18.75">
      <c r="B2715" s="795">
        <v>100</v>
      </c>
      <c r="C2715" s="972" t="s">
        <v>1284</v>
      </c>
      <c r="D2715" s="973"/>
      <c r="E2715" s="796"/>
      <c r="F2715" s="797">
        <f>SUM(F2716:F2717)</f>
        <v>0</v>
      </c>
      <c r="G2715" s="798">
        <f>SUM(G2716:G2717)</f>
        <v>314800</v>
      </c>
      <c r="H2715" s="798">
        <f>SUM(H2716:H2717)</f>
        <v>0</v>
      </c>
      <c r="I2715" s="798">
        <f>SUM(I2716:I2717)</f>
        <v>314800</v>
      </c>
      <c r="J2715" s="244">
        <f t="shared" ref="J2715:J2746" si="781">(IF($E2715&lt;&gt;0,$J$2,IF($I2715&lt;&gt;0,$J$2,"")))</f>
        <v>1</v>
      </c>
      <c r="K2715" s="245"/>
      <c r="L2715" s="312">
        <f>SUM(L2716:L2717)</f>
        <v>0</v>
      </c>
      <c r="M2715" s="313">
        <f>SUM(M2716:M2717)</f>
        <v>0</v>
      </c>
      <c r="N2715" s="424">
        <f>SUM(N2716:N2717)</f>
        <v>314800</v>
      </c>
      <c r="O2715" s="425">
        <f>SUM(O2716:O2717)</f>
        <v>-314800</v>
      </c>
      <c r="P2715" s="245"/>
      <c r="Q2715" s="820"/>
      <c r="R2715" s="821"/>
      <c r="S2715" s="822"/>
      <c r="T2715" s="821"/>
      <c r="U2715" s="821"/>
      <c r="V2715" s="821"/>
      <c r="W2715" s="823"/>
      <c r="X2715" s="314">
        <f t="shared" ref="X2715:X2746" si="782">T2715-U2715-V2715-W2715</f>
        <v>0</v>
      </c>
    </row>
    <row r="2716" spans="2:24" ht="18.75">
      <c r="B2716" s="140"/>
      <c r="C2716" s="144">
        <v>101</v>
      </c>
      <c r="D2716" s="138" t="s">
        <v>1285</v>
      </c>
      <c r="E2716" s="817"/>
      <c r="F2716" s="452"/>
      <c r="G2716" s="246">
        <v>314800</v>
      </c>
      <c r="H2716" s="246"/>
      <c r="I2716" s="480">
        <f>F2716+G2716+H2716</f>
        <v>314800</v>
      </c>
      <c r="J2716" s="244">
        <f t="shared" si="781"/>
        <v>1</v>
      </c>
      <c r="K2716" s="245"/>
      <c r="L2716" s="426"/>
      <c r="M2716" s="253"/>
      <c r="N2716" s="316">
        <f>I2716</f>
        <v>314800</v>
      </c>
      <c r="O2716" s="427">
        <f>L2716+M2716-N2716</f>
        <v>-314800</v>
      </c>
      <c r="P2716" s="245"/>
      <c r="Q2716" s="775"/>
      <c r="R2716" s="779"/>
      <c r="S2716" s="779"/>
      <c r="T2716" s="779"/>
      <c r="U2716" s="779"/>
      <c r="V2716" s="779"/>
      <c r="W2716" s="824"/>
      <c r="X2716" s="314">
        <f t="shared" si="782"/>
        <v>0</v>
      </c>
    </row>
    <row r="2717" spans="2:24" ht="18.75">
      <c r="B2717" s="140"/>
      <c r="C2717" s="137">
        <v>102</v>
      </c>
      <c r="D2717" s="139" t="s">
        <v>1286</v>
      </c>
      <c r="E2717" s="817"/>
      <c r="F2717" s="452"/>
      <c r="G2717" s="246"/>
      <c r="H2717" s="246"/>
      <c r="I2717" s="480">
        <f>F2717+G2717+H2717</f>
        <v>0</v>
      </c>
      <c r="J2717" s="244" t="str">
        <f t="shared" si="781"/>
        <v/>
      </c>
      <c r="K2717" s="245"/>
      <c r="L2717" s="426"/>
      <c r="M2717" s="253"/>
      <c r="N2717" s="316">
        <f>I2717</f>
        <v>0</v>
      </c>
      <c r="O2717" s="427">
        <f>L2717+M2717-N2717</f>
        <v>0</v>
      </c>
      <c r="P2717" s="245"/>
      <c r="Q2717" s="775"/>
      <c r="R2717" s="779"/>
      <c r="S2717" s="779"/>
      <c r="T2717" s="779"/>
      <c r="U2717" s="779"/>
      <c r="V2717" s="779"/>
      <c r="W2717" s="824"/>
      <c r="X2717" s="314">
        <f t="shared" si="782"/>
        <v>0</v>
      </c>
    </row>
    <row r="2718" spans="2:24" ht="18.75">
      <c r="B2718" s="799">
        <v>200</v>
      </c>
      <c r="C2718" s="959" t="s">
        <v>1287</v>
      </c>
      <c r="D2718" s="959"/>
      <c r="E2718" s="800"/>
      <c r="F2718" s="801">
        <f>SUM(F2719:F2723)</f>
        <v>0</v>
      </c>
      <c r="G2718" s="802">
        <f>SUM(G2719:G2723)</f>
        <v>17210</v>
      </c>
      <c r="H2718" s="802">
        <f>SUM(H2719:H2723)</f>
        <v>0</v>
      </c>
      <c r="I2718" s="802">
        <f>SUM(I2719:I2723)</f>
        <v>17210</v>
      </c>
      <c r="J2718" s="244">
        <f t="shared" si="781"/>
        <v>1</v>
      </c>
      <c r="K2718" s="245"/>
      <c r="L2718" s="317">
        <f>SUM(L2719:L2723)</f>
        <v>0</v>
      </c>
      <c r="M2718" s="318">
        <f>SUM(M2719:M2723)</f>
        <v>0</v>
      </c>
      <c r="N2718" s="428">
        <f>SUM(N2719:N2723)</f>
        <v>17210</v>
      </c>
      <c r="O2718" s="429">
        <f>SUM(O2719:O2723)</f>
        <v>-17210</v>
      </c>
      <c r="P2718" s="245"/>
      <c r="Q2718" s="777"/>
      <c r="R2718" s="778"/>
      <c r="S2718" s="778"/>
      <c r="T2718" s="778"/>
      <c r="U2718" s="778"/>
      <c r="V2718" s="778"/>
      <c r="W2718" s="825"/>
      <c r="X2718" s="314">
        <f t="shared" si="782"/>
        <v>0</v>
      </c>
    </row>
    <row r="2719" spans="2:24" ht="18.75">
      <c r="B2719" s="143"/>
      <c r="C2719" s="144">
        <v>201</v>
      </c>
      <c r="D2719" s="138" t="s">
        <v>1288</v>
      </c>
      <c r="E2719" s="817"/>
      <c r="F2719" s="452"/>
      <c r="G2719" s="246"/>
      <c r="H2719" s="246"/>
      <c r="I2719" s="480">
        <f>F2719+G2719+H2719</f>
        <v>0</v>
      </c>
      <c r="J2719" s="244" t="str">
        <f t="shared" si="781"/>
        <v/>
      </c>
      <c r="K2719" s="245"/>
      <c r="L2719" s="426"/>
      <c r="M2719" s="253"/>
      <c r="N2719" s="316">
        <f>I2719</f>
        <v>0</v>
      </c>
      <c r="O2719" s="427">
        <f>L2719+M2719-N2719</f>
        <v>0</v>
      </c>
      <c r="P2719" s="245"/>
      <c r="Q2719" s="775"/>
      <c r="R2719" s="779"/>
      <c r="S2719" s="779"/>
      <c r="T2719" s="779"/>
      <c r="U2719" s="779"/>
      <c r="V2719" s="779"/>
      <c r="W2719" s="824"/>
      <c r="X2719" s="314">
        <f t="shared" si="782"/>
        <v>0</v>
      </c>
    </row>
    <row r="2720" spans="2:24" ht="18.75">
      <c r="B2720" s="136"/>
      <c r="C2720" s="137">
        <v>202</v>
      </c>
      <c r="D2720" s="145" t="s">
        <v>1289</v>
      </c>
      <c r="E2720" s="817"/>
      <c r="F2720" s="452"/>
      <c r="G2720" s="246"/>
      <c r="H2720" s="246"/>
      <c r="I2720" s="480">
        <f>F2720+G2720+H2720</f>
        <v>0</v>
      </c>
      <c r="J2720" s="244" t="str">
        <f t="shared" si="781"/>
        <v/>
      </c>
      <c r="K2720" s="245"/>
      <c r="L2720" s="426"/>
      <c r="M2720" s="253"/>
      <c r="N2720" s="316">
        <f>I2720</f>
        <v>0</v>
      </c>
      <c r="O2720" s="427">
        <f>L2720+M2720-N2720</f>
        <v>0</v>
      </c>
      <c r="P2720" s="245"/>
      <c r="Q2720" s="775"/>
      <c r="R2720" s="779"/>
      <c r="S2720" s="779"/>
      <c r="T2720" s="779"/>
      <c r="U2720" s="779"/>
      <c r="V2720" s="779"/>
      <c r="W2720" s="824"/>
      <c r="X2720" s="314">
        <f t="shared" si="782"/>
        <v>0</v>
      </c>
    </row>
    <row r="2721" spans="2:24" ht="31.5">
      <c r="B2721" s="152"/>
      <c r="C2721" s="137">
        <v>205</v>
      </c>
      <c r="D2721" s="145" t="s">
        <v>933</v>
      </c>
      <c r="E2721" s="817"/>
      <c r="F2721" s="452"/>
      <c r="G2721" s="246">
        <v>9510</v>
      </c>
      <c r="H2721" s="246"/>
      <c r="I2721" s="480">
        <f>F2721+G2721+H2721</f>
        <v>9510</v>
      </c>
      <c r="J2721" s="244">
        <f t="shared" si="781"/>
        <v>1</v>
      </c>
      <c r="K2721" s="245"/>
      <c r="L2721" s="426"/>
      <c r="M2721" s="253"/>
      <c r="N2721" s="316">
        <f>I2721</f>
        <v>9510</v>
      </c>
      <c r="O2721" s="427">
        <f>L2721+M2721-N2721</f>
        <v>-9510</v>
      </c>
      <c r="P2721" s="245"/>
      <c r="Q2721" s="775"/>
      <c r="R2721" s="779"/>
      <c r="S2721" s="779"/>
      <c r="T2721" s="779"/>
      <c r="U2721" s="779"/>
      <c r="V2721" s="779"/>
      <c r="W2721" s="824"/>
      <c r="X2721" s="314">
        <f t="shared" si="782"/>
        <v>0</v>
      </c>
    </row>
    <row r="2722" spans="2:24" ht="18.75">
      <c r="B2722" s="152"/>
      <c r="C2722" s="137">
        <v>208</v>
      </c>
      <c r="D2722" s="159" t="s">
        <v>934</v>
      </c>
      <c r="E2722" s="817"/>
      <c r="F2722" s="452"/>
      <c r="G2722" s="246">
        <v>7700</v>
      </c>
      <c r="H2722" s="246"/>
      <c r="I2722" s="480">
        <f>F2722+G2722+H2722</f>
        <v>7700</v>
      </c>
      <c r="J2722" s="244">
        <f t="shared" si="781"/>
        <v>1</v>
      </c>
      <c r="K2722" s="245"/>
      <c r="L2722" s="426"/>
      <c r="M2722" s="253"/>
      <c r="N2722" s="316">
        <f>I2722</f>
        <v>7700</v>
      </c>
      <c r="O2722" s="427">
        <f>L2722+M2722-N2722</f>
        <v>-7700</v>
      </c>
      <c r="P2722" s="245"/>
      <c r="Q2722" s="775"/>
      <c r="R2722" s="779"/>
      <c r="S2722" s="779"/>
      <c r="T2722" s="779"/>
      <c r="U2722" s="779"/>
      <c r="V2722" s="779"/>
      <c r="W2722" s="824"/>
      <c r="X2722" s="314">
        <f t="shared" si="782"/>
        <v>0</v>
      </c>
    </row>
    <row r="2723" spans="2:24" ht="18.75">
      <c r="B2723" s="143"/>
      <c r="C2723" s="142">
        <v>209</v>
      </c>
      <c r="D2723" s="148" t="s">
        <v>935</v>
      </c>
      <c r="E2723" s="817"/>
      <c r="F2723" s="452"/>
      <c r="G2723" s="246"/>
      <c r="H2723" s="246"/>
      <c r="I2723" s="480">
        <f>F2723+G2723+H2723</f>
        <v>0</v>
      </c>
      <c r="J2723" s="244" t="str">
        <f t="shared" si="781"/>
        <v/>
      </c>
      <c r="K2723" s="245"/>
      <c r="L2723" s="426"/>
      <c r="M2723" s="253"/>
      <c r="N2723" s="316">
        <f>I2723</f>
        <v>0</v>
      </c>
      <c r="O2723" s="427">
        <f>L2723+M2723-N2723</f>
        <v>0</v>
      </c>
      <c r="P2723" s="245"/>
      <c r="Q2723" s="775"/>
      <c r="R2723" s="779"/>
      <c r="S2723" s="779"/>
      <c r="T2723" s="779"/>
      <c r="U2723" s="779"/>
      <c r="V2723" s="779"/>
      <c r="W2723" s="824"/>
      <c r="X2723" s="314">
        <f t="shared" si="782"/>
        <v>0</v>
      </c>
    </row>
    <row r="2724" spans="2:24" ht="18.75">
      <c r="B2724" s="799">
        <v>500</v>
      </c>
      <c r="C2724" s="960" t="s">
        <v>210</v>
      </c>
      <c r="D2724" s="960"/>
      <c r="E2724" s="800"/>
      <c r="F2724" s="801">
        <f>SUM(F2725:F2731)</f>
        <v>0</v>
      </c>
      <c r="G2724" s="802">
        <f>SUM(G2725:G2731)</f>
        <v>60100</v>
      </c>
      <c r="H2724" s="802">
        <f>SUM(H2725:H2731)</f>
        <v>0</v>
      </c>
      <c r="I2724" s="802">
        <f>SUM(I2725:I2731)</f>
        <v>60100</v>
      </c>
      <c r="J2724" s="244">
        <f t="shared" si="781"/>
        <v>1</v>
      </c>
      <c r="K2724" s="245"/>
      <c r="L2724" s="317">
        <f>SUM(L2725:L2731)</f>
        <v>0</v>
      </c>
      <c r="M2724" s="318">
        <f>SUM(M2725:M2731)</f>
        <v>0</v>
      </c>
      <c r="N2724" s="428">
        <f>SUM(N2725:N2731)</f>
        <v>60100</v>
      </c>
      <c r="O2724" s="429">
        <f>SUM(O2725:O2731)</f>
        <v>-60100</v>
      </c>
      <c r="P2724" s="245"/>
      <c r="Q2724" s="777"/>
      <c r="R2724" s="778"/>
      <c r="S2724" s="779"/>
      <c r="T2724" s="778"/>
      <c r="U2724" s="778"/>
      <c r="V2724" s="778"/>
      <c r="W2724" s="825"/>
      <c r="X2724" s="314">
        <f t="shared" si="782"/>
        <v>0</v>
      </c>
    </row>
    <row r="2725" spans="2:24" ht="18.75">
      <c r="B2725" s="143"/>
      <c r="C2725" s="160">
        <v>551</v>
      </c>
      <c r="D2725" s="459" t="s">
        <v>211</v>
      </c>
      <c r="E2725" s="817"/>
      <c r="F2725" s="452"/>
      <c r="G2725" s="246">
        <v>36100</v>
      </c>
      <c r="H2725" s="246"/>
      <c r="I2725" s="480">
        <f t="shared" ref="I2725:I2732" si="783">F2725+G2725+H2725</f>
        <v>36100</v>
      </c>
      <c r="J2725" s="244">
        <f t="shared" si="781"/>
        <v>1</v>
      </c>
      <c r="K2725" s="245"/>
      <c r="L2725" s="426"/>
      <c r="M2725" s="253"/>
      <c r="N2725" s="316">
        <f t="shared" ref="N2725:N2732" si="784">I2725</f>
        <v>36100</v>
      </c>
      <c r="O2725" s="427">
        <f t="shared" ref="O2725:O2732" si="785">L2725+M2725-N2725</f>
        <v>-36100</v>
      </c>
      <c r="P2725" s="245"/>
      <c r="Q2725" s="775"/>
      <c r="R2725" s="779"/>
      <c r="S2725" s="779"/>
      <c r="T2725" s="779"/>
      <c r="U2725" s="779"/>
      <c r="V2725" s="779"/>
      <c r="W2725" s="824"/>
      <c r="X2725" s="314">
        <f t="shared" si="782"/>
        <v>0</v>
      </c>
    </row>
    <row r="2726" spans="2:24" ht="18.75">
      <c r="B2726" s="143"/>
      <c r="C2726" s="161">
        <v>552</v>
      </c>
      <c r="D2726" s="460" t="s">
        <v>212</v>
      </c>
      <c r="E2726" s="817"/>
      <c r="F2726" s="452"/>
      <c r="G2726" s="246"/>
      <c r="H2726" s="246"/>
      <c r="I2726" s="480">
        <f t="shared" si="783"/>
        <v>0</v>
      </c>
      <c r="J2726" s="244" t="str">
        <f t="shared" si="781"/>
        <v/>
      </c>
      <c r="K2726" s="245"/>
      <c r="L2726" s="426"/>
      <c r="M2726" s="253"/>
      <c r="N2726" s="316">
        <f t="shared" si="784"/>
        <v>0</v>
      </c>
      <c r="O2726" s="427">
        <f t="shared" si="785"/>
        <v>0</v>
      </c>
      <c r="P2726" s="245"/>
      <c r="Q2726" s="775"/>
      <c r="R2726" s="779"/>
      <c r="S2726" s="779"/>
      <c r="T2726" s="779"/>
      <c r="U2726" s="779"/>
      <c r="V2726" s="779"/>
      <c r="W2726" s="824"/>
      <c r="X2726" s="314">
        <f t="shared" si="782"/>
        <v>0</v>
      </c>
    </row>
    <row r="2727" spans="2:24" ht="18.75">
      <c r="B2727" s="143"/>
      <c r="C2727" s="161">
        <v>558</v>
      </c>
      <c r="D2727" s="460" t="s">
        <v>1731</v>
      </c>
      <c r="E2727" s="817"/>
      <c r="F2727" s="452"/>
      <c r="G2727" s="246"/>
      <c r="H2727" s="246"/>
      <c r="I2727" s="480">
        <f t="shared" si="783"/>
        <v>0</v>
      </c>
      <c r="J2727" s="244" t="str">
        <f t="shared" si="781"/>
        <v/>
      </c>
      <c r="K2727" s="245"/>
      <c r="L2727" s="426"/>
      <c r="M2727" s="253"/>
      <c r="N2727" s="316">
        <f t="shared" si="784"/>
        <v>0</v>
      </c>
      <c r="O2727" s="427">
        <f t="shared" si="785"/>
        <v>0</v>
      </c>
      <c r="P2727" s="245"/>
      <c r="Q2727" s="775"/>
      <c r="R2727" s="779"/>
      <c r="S2727" s="779"/>
      <c r="T2727" s="779"/>
      <c r="U2727" s="779"/>
      <c r="V2727" s="779"/>
      <c r="W2727" s="824"/>
      <c r="X2727" s="314">
        <f t="shared" si="782"/>
        <v>0</v>
      </c>
    </row>
    <row r="2728" spans="2:24" ht="18.75">
      <c r="B2728" s="143"/>
      <c r="C2728" s="161">
        <v>560</v>
      </c>
      <c r="D2728" s="461" t="s">
        <v>213</v>
      </c>
      <c r="E2728" s="817"/>
      <c r="F2728" s="452"/>
      <c r="G2728" s="246">
        <v>15500</v>
      </c>
      <c r="H2728" s="246"/>
      <c r="I2728" s="480">
        <f t="shared" si="783"/>
        <v>15500</v>
      </c>
      <c r="J2728" s="244">
        <f t="shared" si="781"/>
        <v>1</v>
      </c>
      <c r="K2728" s="245"/>
      <c r="L2728" s="426"/>
      <c r="M2728" s="253"/>
      <c r="N2728" s="316">
        <f t="shared" si="784"/>
        <v>15500</v>
      </c>
      <c r="O2728" s="427">
        <f t="shared" si="785"/>
        <v>-15500</v>
      </c>
      <c r="P2728" s="245"/>
      <c r="Q2728" s="775"/>
      <c r="R2728" s="779"/>
      <c r="S2728" s="779"/>
      <c r="T2728" s="779"/>
      <c r="U2728" s="779"/>
      <c r="V2728" s="779"/>
      <c r="W2728" s="824"/>
      <c r="X2728" s="314">
        <f t="shared" si="782"/>
        <v>0</v>
      </c>
    </row>
    <row r="2729" spans="2:24" ht="18.75">
      <c r="B2729" s="143"/>
      <c r="C2729" s="161">
        <v>580</v>
      </c>
      <c r="D2729" s="460" t="s">
        <v>214</v>
      </c>
      <c r="E2729" s="817"/>
      <c r="F2729" s="452"/>
      <c r="G2729" s="246">
        <v>8500</v>
      </c>
      <c r="H2729" s="246"/>
      <c r="I2729" s="480">
        <f t="shared" si="783"/>
        <v>8500</v>
      </c>
      <c r="J2729" s="244">
        <f t="shared" si="781"/>
        <v>1</v>
      </c>
      <c r="K2729" s="245"/>
      <c r="L2729" s="426"/>
      <c r="M2729" s="253"/>
      <c r="N2729" s="316">
        <f t="shared" si="784"/>
        <v>8500</v>
      </c>
      <c r="O2729" s="427">
        <f t="shared" si="785"/>
        <v>-8500</v>
      </c>
      <c r="P2729" s="245"/>
      <c r="Q2729" s="775"/>
      <c r="R2729" s="779"/>
      <c r="S2729" s="779"/>
      <c r="T2729" s="779"/>
      <c r="U2729" s="779"/>
      <c r="V2729" s="779"/>
      <c r="W2729" s="824"/>
      <c r="X2729" s="314">
        <f t="shared" si="782"/>
        <v>0</v>
      </c>
    </row>
    <row r="2730" spans="2:24" ht="18.75">
      <c r="B2730" s="143"/>
      <c r="C2730" s="161">
        <v>588</v>
      </c>
      <c r="D2730" s="460" t="s">
        <v>1736</v>
      </c>
      <c r="E2730" s="817"/>
      <c r="F2730" s="452"/>
      <c r="G2730" s="246"/>
      <c r="H2730" s="246"/>
      <c r="I2730" s="480">
        <f t="shared" si="783"/>
        <v>0</v>
      </c>
      <c r="J2730" s="244" t="str">
        <f t="shared" si="781"/>
        <v/>
      </c>
      <c r="K2730" s="245"/>
      <c r="L2730" s="426"/>
      <c r="M2730" s="253"/>
      <c r="N2730" s="316">
        <f t="shared" si="784"/>
        <v>0</v>
      </c>
      <c r="O2730" s="427">
        <f t="shared" si="785"/>
        <v>0</v>
      </c>
      <c r="P2730" s="245"/>
      <c r="Q2730" s="775"/>
      <c r="R2730" s="779"/>
      <c r="S2730" s="779"/>
      <c r="T2730" s="779"/>
      <c r="U2730" s="779"/>
      <c r="V2730" s="779"/>
      <c r="W2730" s="824"/>
      <c r="X2730" s="314">
        <f t="shared" si="782"/>
        <v>0</v>
      </c>
    </row>
    <row r="2731" spans="2:24" ht="31.5">
      <c r="B2731" s="143"/>
      <c r="C2731" s="162">
        <v>590</v>
      </c>
      <c r="D2731" s="462" t="s">
        <v>215</v>
      </c>
      <c r="E2731" s="817"/>
      <c r="F2731" s="452"/>
      <c r="G2731" s="246"/>
      <c r="H2731" s="246"/>
      <c r="I2731" s="480">
        <f t="shared" si="783"/>
        <v>0</v>
      </c>
      <c r="J2731" s="244" t="str">
        <f t="shared" si="781"/>
        <v/>
      </c>
      <c r="K2731" s="245"/>
      <c r="L2731" s="426"/>
      <c r="M2731" s="253"/>
      <c r="N2731" s="316">
        <f t="shared" si="784"/>
        <v>0</v>
      </c>
      <c r="O2731" s="427">
        <f t="shared" si="785"/>
        <v>0</v>
      </c>
      <c r="P2731" s="245"/>
      <c r="Q2731" s="775"/>
      <c r="R2731" s="779"/>
      <c r="S2731" s="779"/>
      <c r="T2731" s="779"/>
      <c r="U2731" s="779"/>
      <c r="V2731" s="779"/>
      <c r="W2731" s="824"/>
      <c r="X2731" s="314">
        <f t="shared" si="782"/>
        <v>0</v>
      </c>
    </row>
    <row r="2732" spans="2:24" ht="18.75">
      <c r="B2732" s="799">
        <v>800</v>
      </c>
      <c r="C2732" s="960" t="s">
        <v>1097</v>
      </c>
      <c r="D2732" s="960"/>
      <c r="E2732" s="800"/>
      <c r="F2732" s="803"/>
      <c r="G2732" s="804"/>
      <c r="H2732" s="804"/>
      <c r="I2732" s="805">
        <f t="shared" si="783"/>
        <v>0</v>
      </c>
      <c r="J2732" s="244" t="str">
        <f t="shared" si="781"/>
        <v/>
      </c>
      <c r="K2732" s="245"/>
      <c r="L2732" s="431"/>
      <c r="M2732" s="255"/>
      <c r="N2732" s="316">
        <f t="shared" si="784"/>
        <v>0</v>
      </c>
      <c r="O2732" s="427">
        <f t="shared" si="785"/>
        <v>0</v>
      </c>
      <c r="P2732" s="245"/>
      <c r="Q2732" s="777"/>
      <c r="R2732" s="778"/>
      <c r="S2732" s="779"/>
      <c r="T2732" s="779"/>
      <c r="U2732" s="778"/>
      <c r="V2732" s="779"/>
      <c r="W2732" s="824"/>
      <c r="X2732" s="314">
        <f t="shared" si="782"/>
        <v>0</v>
      </c>
    </row>
    <row r="2733" spans="2:24" ht="18.75">
      <c r="B2733" s="799">
        <v>1000</v>
      </c>
      <c r="C2733" s="956" t="s">
        <v>217</v>
      </c>
      <c r="D2733" s="956"/>
      <c r="E2733" s="800"/>
      <c r="F2733" s="801">
        <f>SUM(F2734:F2750)</f>
        <v>0</v>
      </c>
      <c r="G2733" s="802">
        <f>SUM(G2734:G2750)</f>
        <v>227600</v>
      </c>
      <c r="H2733" s="802">
        <f>SUM(H2734:H2750)</f>
        <v>0</v>
      </c>
      <c r="I2733" s="802">
        <f>SUM(I2734:I2750)</f>
        <v>227600</v>
      </c>
      <c r="J2733" s="244">
        <f t="shared" si="781"/>
        <v>1</v>
      </c>
      <c r="K2733" s="245"/>
      <c r="L2733" s="317">
        <f>SUM(L2734:L2750)</f>
        <v>0</v>
      </c>
      <c r="M2733" s="318">
        <f>SUM(M2734:M2750)</f>
        <v>0</v>
      </c>
      <c r="N2733" s="428">
        <f>SUM(N2734:N2750)</f>
        <v>227600</v>
      </c>
      <c r="O2733" s="429">
        <f>SUM(O2734:O2750)</f>
        <v>-227600</v>
      </c>
      <c r="P2733" s="245"/>
      <c r="Q2733" s="317">
        <f t="shared" ref="Q2733:W2733" si="786">SUM(Q2734:Q2750)</f>
        <v>0</v>
      </c>
      <c r="R2733" s="318">
        <f t="shared" si="786"/>
        <v>0</v>
      </c>
      <c r="S2733" s="318">
        <f t="shared" si="786"/>
        <v>220600</v>
      </c>
      <c r="T2733" s="318">
        <f t="shared" si="786"/>
        <v>-220600</v>
      </c>
      <c r="U2733" s="318">
        <f t="shared" si="786"/>
        <v>0</v>
      </c>
      <c r="V2733" s="318">
        <f t="shared" si="786"/>
        <v>0</v>
      </c>
      <c r="W2733" s="429">
        <f t="shared" si="786"/>
        <v>0</v>
      </c>
      <c r="X2733" s="314">
        <f t="shared" si="782"/>
        <v>-220600</v>
      </c>
    </row>
    <row r="2734" spans="2:24" ht="18.75">
      <c r="B2734" s="136"/>
      <c r="C2734" s="144">
        <v>1011</v>
      </c>
      <c r="D2734" s="163" t="s">
        <v>218</v>
      </c>
      <c r="E2734" s="817"/>
      <c r="F2734" s="452"/>
      <c r="G2734" s="246">
        <v>111000</v>
      </c>
      <c r="H2734" s="246"/>
      <c r="I2734" s="480">
        <f t="shared" ref="I2734:I2750" si="787">F2734+G2734+H2734</f>
        <v>111000</v>
      </c>
      <c r="J2734" s="244">
        <f t="shared" si="781"/>
        <v>1</v>
      </c>
      <c r="K2734" s="245"/>
      <c r="L2734" s="426"/>
      <c r="M2734" s="253"/>
      <c r="N2734" s="316">
        <f t="shared" ref="N2734:N2750" si="788">I2734</f>
        <v>111000</v>
      </c>
      <c r="O2734" s="427">
        <f t="shared" ref="O2734:O2750" si="789">L2734+M2734-N2734</f>
        <v>-111000</v>
      </c>
      <c r="P2734" s="245"/>
      <c r="Q2734" s="426"/>
      <c r="R2734" s="253"/>
      <c r="S2734" s="432">
        <f t="shared" ref="S2734:S2741" si="790">+IF(+(L2734+M2734)&gt;=I2734,+M2734,+(+I2734-L2734))</f>
        <v>111000</v>
      </c>
      <c r="T2734" s="316">
        <f t="shared" ref="T2734:T2741" si="791">Q2734+R2734-S2734</f>
        <v>-111000</v>
      </c>
      <c r="U2734" s="253"/>
      <c r="V2734" s="253"/>
      <c r="W2734" s="254"/>
      <c r="X2734" s="314">
        <f t="shared" si="782"/>
        <v>-111000</v>
      </c>
    </row>
    <row r="2735" spans="2:24" ht="18.75">
      <c r="B2735" s="136"/>
      <c r="C2735" s="137">
        <v>1012</v>
      </c>
      <c r="D2735" s="145" t="s">
        <v>219</v>
      </c>
      <c r="E2735" s="817"/>
      <c r="F2735" s="452"/>
      <c r="G2735" s="246">
        <v>100</v>
      </c>
      <c r="H2735" s="246"/>
      <c r="I2735" s="480">
        <f t="shared" si="787"/>
        <v>100</v>
      </c>
      <c r="J2735" s="244">
        <f t="shared" si="781"/>
        <v>1</v>
      </c>
      <c r="K2735" s="245"/>
      <c r="L2735" s="426"/>
      <c r="M2735" s="253"/>
      <c r="N2735" s="316">
        <f t="shared" si="788"/>
        <v>100</v>
      </c>
      <c r="O2735" s="427">
        <f t="shared" si="789"/>
        <v>-100</v>
      </c>
      <c r="P2735" s="245"/>
      <c r="Q2735" s="426"/>
      <c r="R2735" s="253"/>
      <c r="S2735" s="432">
        <f t="shared" si="790"/>
        <v>100</v>
      </c>
      <c r="T2735" s="316">
        <f t="shared" si="791"/>
        <v>-100</v>
      </c>
      <c r="U2735" s="253"/>
      <c r="V2735" s="253"/>
      <c r="W2735" s="254"/>
      <c r="X2735" s="314">
        <f t="shared" si="782"/>
        <v>-100</v>
      </c>
    </row>
    <row r="2736" spans="2:24" ht="18.75">
      <c r="B2736" s="136"/>
      <c r="C2736" s="137">
        <v>1013</v>
      </c>
      <c r="D2736" s="145" t="s">
        <v>220</v>
      </c>
      <c r="E2736" s="817"/>
      <c r="F2736" s="452"/>
      <c r="G2736" s="246"/>
      <c r="H2736" s="246"/>
      <c r="I2736" s="480">
        <f t="shared" si="787"/>
        <v>0</v>
      </c>
      <c r="J2736" s="244" t="str">
        <f t="shared" si="781"/>
        <v/>
      </c>
      <c r="K2736" s="245"/>
      <c r="L2736" s="426"/>
      <c r="M2736" s="253"/>
      <c r="N2736" s="316">
        <f t="shared" si="788"/>
        <v>0</v>
      </c>
      <c r="O2736" s="427">
        <f t="shared" si="789"/>
        <v>0</v>
      </c>
      <c r="P2736" s="245"/>
      <c r="Q2736" s="426"/>
      <c r="R2736" s="253"/>
      <c r="S2736" s="432">
        <f t="shared" si="790"/>
        <v>0</v>
      </c>
      <c r="T2736" s="316">
        <f t="shared" si="791"/>
        <v>0</v>
      </c>
      <c r="U2736" s="253"/>
      <c r="V2736" s="253"/>
      <c r="W2736" s="254"/>
      <c r="X2736" s="314">
        <f t="shared" si="782"/>
        <v>0</v>
      </c>
    </row>
    <row r="2737" spans="2:24" ht="18.75">
      <c r="B2737" s="136"/>
      <c r="C2737" s="137">
        <v>1014</v>
      </c>
      <c r="D2737" s="145" t="s">
        <v>221</v>
      </c>
      <c r="E2737" s="817"/>
      <c r="F2737" s="452"/>
      <c r="G2737" s="246"/>
      <c r="H2737" s="246"/>
      <c r="I2737" s="480">
        <f t="shared" si="787"/>
        <v>0</v>
      </c>
      <c r="J2737" s="244" t="str">
        <f t="shared" si="781"/>
        <v/>
      </c>
      <c r="K2737" s="245"/>
      <c r="L2737" s="426"/>
      <c r="M2737" s="253"/>
      <c r="N2737" s="316">
        <f t="shared" si="788"/>
        <v>0</v>
      </c>
      <c r="O2737" s="427">
        <f t="shared" si="789"/>
        <v>0</v>
      </c>
      <c r="P2737" s="245"/>
      <c r="Q2737" s="426"/>
      <c r="R2737" s="253"/>
      <c r="S2737" s="432">
        <f t="shared" si="790"/>
        <v>0</v>
      </c>
      <c r="T2737" s="316">
        <f t="shared" si="791"/>
        <v>0</v>
      </c>
      <c r="U2737" s="253"/>
      <c r="V2737" s="253"/>
      <c r="W2737" s="254"/>
      <c r="X2737" s="314">
        <f t="shared" si="782"/>
        <v>0</v>
      </c>
    </row>
    <row r="2738" spans="2:24" ht="18.75">
      <c r="B2738" s="136"/>
      <c r="C2738" s="137">
        <v>1015</v>
      </c>
      <c r="D2738" s="145" t="s">
        <v>222</v>
      </c>
      <c r="E2738" s="817"/>
      <c r="F2738" s="452"/>
      <c r="G2738" s="246">
        <v>38000</v>
      </c>
      <c r="H2738" s="246"/>
      <c r="I2738" s="480">
        <f t="shared" si="787"/>
        <v>38000</v>
      </c>
      <c r="J2738" s="244">
        <f t="shared" si="781"/>
        <v>1</v>
      </c>
      <c r="K2738" s="245"/>
      <c r="L2738" s="426"/>
      <c r="M2738" s="253"/>
      <c r="N2738" s="316">
        <f t="shared" si="788"/>
        <v>38000</v>
      </c>
      <c r="O2738" s="427">
        <f t="shared" si="789"/>
        <v>-38000</v>
      </c>
      <c r="P2738" s="245"/>
      <c r="Q2738" s="426"/>
      <c r="R2738" s="253"/>
      <c r="S2738" s="432">
        <f t="shared" si="790"/>
        <v>38000</v>
      </c>
      <c r="T2738" s="316">
        <f t="shared" si="791"/>
        <v>-38000</v>
      </c>
      <c r="U2738" s="253"/>
      <c r="V2738" s="253"/>
      <c r="W2738" s="254"/>
      <c r="X2738" s="314">
        <f t="shared" si="782"/>
        <v>-38000</v>
      </c>
    </row>
    <row r="2739" spans="2:24" ht="18.75">
      <c r="B2739" s="136"/>
      <c r="C2739" s="137">
        <v>1016</v>
      </c>
      <c r="D2739" s="145" t="s">
        <v>223</v>
      </c>
      <c r="E2739" s="817"/>
      <c r="F2739" s="452"/>
      <c r="G2739" s="246">
        <v>43000</v>
      </c>
      <c r="H2739" s="246"/>
      <c r="I2739" s="480">
        <f t="shared" si="787"/>
        <v>43000</v>
      </c>
      <c r="J2739" s="244">
        <f t="shared" si="781"/>
        <v>1</v>
      </c>
      <c r="K2739" s="245"/>
      <c r="L2739" s="426"/>
      <c r="M2739" s="253"/>
      <c r="N2739" s="316">
        <f t="shared" si="788"/>
        <v>43000</v>
      </c>
      <c r="O2739" s="427">
        <f t="shared" si="789"/>
        <v>-43000</v>
      </c>
      <c r="P2739" s="245"/>
      <c r="Q2739" s="426"/>
      <c r="R2739" s="253"/>
      <c r="S2739" s="432">
        <f t="shared" si="790"/>
        <v>43000</v>
      </c>
      <c r="T2739" s="316">
        <f t="shared" si="791"/>
        <v>-43000</v>
      </c>
      <c r="U2739" s="253"/>
      <c r="V2739" s="253"/>
      <c r="W2739" s="254"/>
      <c r="X2739" s="314">
        <f t="shared" si="782"/>
        <v>-43000</v>
      </c>
    </row>
    <row r="2740" spans="2:24" ht="18.75">
      <c r="B2740" s="140"/>
      <c r="C2740" s="164">
        <v>1020</v>
      </c>
      <c r="D2740" s="165" t="s">
        <v>224</v>
      </c>
      <c r="E2740" s="817"/>
      <c r="F2740" s="452"/>
      <c r="G2740" s="246">
        <v>27000</v>
      </c>
      <c r="H2740" s="246"/>
      <c r="I2740" s="480">
        <f t="shared" si="787"/>
        <v>27000</v>
      </c>
      <c r="J2740" s="244">
        <f t="shared" si="781"/>
        <v>1</v>
      </c>
      <c r="K2740" s="245"/>
      <c r="L2740" s="426"/>
      <c r="M2740" s="253"/>
      <c r="N2740" s="316">
        <f t="shared" si="788"/>
        <v>27000</v>
      </c>
      <c r="O2740" s="427">
        <f t="shared" si="789"/>
        <v>-27000</v>
      </c>
      <c r="P2740" s="245"/>
      <c r="Q2740" s="426"/>
      <c r="R2740" s="253"/>
      <c r="S2740" s="432">
        <f t="shared" si="790"/>
        <v>27000</v>
      </c>
      <c r="T2740" s="316">
        <f t="shared" si="791"/>
        <v>-27000</v>
      </c>
      <c r="U2740" s="253"/>
      <c r="V2740" s="253"/>
      <c r="W2740" s="254"/>
      <c r="X2740" s="314">
        <f t="shared" si="782"/>
        <v>-27000</v>
      </c>
    </row>
    <row r="2741" spans="2:24" ht="18.75">
      <c r="B2741" s="136"/>
      <c r="C2741" s="137">
        <v>1030</v>
      </c>
      <c r="D2741" s="145" t="s">
        <v>225</v>
      </c>
      <c r="E2741" s="817"/>
      <c r="F2741" s="452"/>
      <c r="G2741" s="246"/>
      <c r="H2741" s="246"/>
      <c r="I2741" s="480">
        <f t="shared" si="787"/>
        <v>0</v>
      </c>
      <c r="J2741" s="244" t="str">
        <f t="shared" si="781"/>
        <v/>
      </c>
      <c r="K2741" s="245"/>
      <c r="L2741" s="426"/>
      <c r="M2741" s="253"/>
      <c r="N2741" s="316">
        <f t="shared" si="788"/>
        <v>0</v>
      </c>
      <c r="O2741" s="427">
        <f t="shared" si="789"/>
        <v>0</v>
      </c>
      <c r="P2741" s="245"/>
      <c r="Q2741" s="426"/>
      <c r="R2741" s="253"/>
      <c r="S2741" s="432">
        <f t="shared" si="790"/>
        <v>0</v>
      </c>
      <c r="T2741" s="316">
        <f t="shared" si="791"/>
        <v>0</v>
      </c>
      <c r="U2741" s="253"/>
      <c r="V2741" s="253"/>
      <c r="W2741" s="254"/>
      <c r="X2741" s="314">
        <f t="shared" si="782"/>
        <v>0</v>
      </c>
    </row>
    <row r="2742" spans="2:24" ht="18.75">
      <c r="B2742" s="136"/>
      <c r="C2742" s="164">
        <v>1051</v>
      </c>
      <c r="D2742" s="167" t="s">
        <v>226</v>
      </c>
      <c r="E2742" s="817"/>
      <c r="F2742" s="452"/>
      <c r="G2742" s="246">
        <v>7000</v>
      </c>
      <c r="H2742" s="246"/>
      <c r="I2742" s="480">
        <f t="shared" si="787"/>
        <v>7000</v>
      </c>
      <c r="J2742" s="244">
        <f t="shared" si="781"/>
        <v>1</v>
      </c>
      <c r="K2742" s="245"/>
      <c r="L2742" s="426"/>
      <c r="M2742" s="253"/>
      <c r="N2742" s="316">
        <f t="shared" si="788"/>
        <v>7000</v>
      </c>
      <c r="O2742" s="427">
        <f t="shared" si="789"/>
        <v>-7000</v>
      </c>
      <c r="P2742" s="245"/>
      <c r="Q2742" s="775"/>
      <c r="R2742" s="779"/>
      <c r="S2742" s="779"/>
      <c r="T2742" s="779"/>
      <c r="U2742" s="779"/>
      <c r="V2742" s="779"/>
      <c r="W2742" s="824"/>
      <c r="X2742" s="314">
        <f t="shared" si="782"/>
        <v>0</v>
      </c>
    </row>
    <row r="2743" spans="2:24" ht="18.75">
      <c r="B2743" s="136"/>
      <c r="C2743" s="137">
        <v>1052</v>
      </c>
      <c r="D2743" s="145" t="s">
        <v>227</v>
      </c>
      <c r="E2743" s="817"/>
      <c r="F2743" s="452"/>
      <c r="G2743" s="246"/>
      <c r="H2743" s="246"/>
      <c r="I2743" s="480">
        <f t="shared" si="787"/>
        <v>0</v>
      </c>
      <c r="J2743" s="244" t="str">
        <f t="shared" si="781"/>
        <v/>
      </c>
      <c r="K2743" s="245"/>
      <c r="L2743" s="426"/>
      <c r="M2743" s="253"/>
      <c r="N2743" s="316">
        <f t="shared" si="788"/>
        <v>0</v>
      </c>
      <c r="O2743" s="427">
        <f t="shared" si="789"/>
        <v>0</v>
      </c>
      <c r="P2743" s="245"/>
      <c r="Q2743" s="775"/>
      <c r="R2743" s="779"/>
      <c r="S2743" s="779"/>
      <c r="T2743" s="779"/>
      <c r="U2743" s="779"/>
      <c r="V2743" s="779"/>
      <c r="W2743" s="824"/>
      <c r="X2743" s="314">
        <f t="shared" si="782"/>
        <v>0</v>
      </c>
    </row>
    <row r="2744" spans="2:24" ht="18.75">
      <c r="B2744" s="136"/>
      <c r="C2744" s="168">
        <v>1053</v>
      </c>
      <c r="D2744" s="169" t="s">
        <v>1737</v>
      </c>
      <c r="E2744" s="817"/>
      <c r="F2744" s="452"/>
      <c r="G2744" s="246"/>
      <c r="H2744" s="246"/>
      <c r="I2744" s="480">
        <f t="shared" si="787"/>
        <v>0</v>
      </c>
      <c r="J2744" s="244" t="str">
        <f t="shared" si="781"/>
        <v/>
      </c>
      <c r="K2744" s="245"/>
      <c r="L2744" s="426"/>
      <c r="M2744" s="253"/>
      <c r="N2744" s="316">
        <f t="shared" si="788"/>
        <v>0</v>
      </c>
      <c r="O2744" s="427">
        <f t="shared" si="789"/>
        <v>0</v>
      </c>
      <c r="P2744" s="245"/>
      <c r="Q2744" s="775"/>
      <c r="R2744" s="779"/>
      <c r="S2744" s="779"/>
      <c r="T2744" s="779"/>
      <c r="U2744" s="779"/>
      <c r="V2744" s="779"/>
      <c r="W2744" s="824"/>
      <c r="X2744" s="314">
        <f t="shared" si="782"/>
        <v>0</v>
      </c>
    </row>
    <row r="2745" spans="2:24" ht="18.75">
      <c r="B2745" s="136"/>
      <c r="C2745" s="137">
        <v>1062</v>
      </c>
      <c r="D2745" s="139" t="s">
        <v>228</v>
      </c>
      <c r="E2745" s="817"/>
      <c r="F2745" s="452"/>
      <c r="G2745" s="246">
        <v>1500</v>
      </c>
      <c r="H2745" s="246"/>
      <c r="I2745" s="480">
        <f t="shared" si="787"/>
        <v>1500</v>
      </c>
      <c r="J2745" s="244">
        <f t="shared" si="781"/>
        <v>1</v>
      </c>
      <c r="K2745" s="245"/>
      <c r="L2745" s="426"/>
      <c r="M2745" s="253"/>
      <c r="N2745" s="316">
        <f t="shared" si="788"/>
        <v>1500</v>
      </c>
      <c r="O2745" s="427">
        <f t="shared" si="789"/>
        <v>-1500</v>
      </c>
      <c r="P2745" s="245"/>
      <c r="Q2745" s="426"/>
      <c r="R2745" s="253"/>
      <c r="S2745" s="432">
        <f>+IF(+(L2745+M2745)&gt;=I2745,+M2745,+(+I2745-L2745))</f>
        <v>1500</v>
      </c>
      <c r="T2745" s="316">
        <f>Q2745+R2745-S2745</f>
        <v>-1500</v>
      </c>
      <c r="U2745" s="253"/>
      <c r="V2745" s="253"/>
      <c r="W2745" s="254"/>
      <c r="X2745" s="314">
        <f t="shared" si="782"/>
        <v>-1500</v>
      </c>
    </row>
    <row r="2746" spans="2:24" ht="18.75">
      <c r="B2746" s="136"/>
      <c r="C2746" s="137">
        <v>1063</v>
      </c>
      <c r="D2746" s="139" t="s">
        <v>229</v>
      </c>
      <c r="E2746" s="817"/>
      <c r="F2746" s="452"/>
      <c r="G2746" s="246"/>
      <c r="H2746" s="246"/>
      <c r="I2746" s="480">
        <f t="shared" si="787"/>
        <v>0</v>
      </c>
      <c r="J2746" s="244" t="str">
        <f t="shared" si="781"/>
        <v/>
      </c>
      <c r="K2746" s="245"/>
      <c r="L2746" s="426"/>
      <c r="M2746" s="253"/>
      <c r="N2746" s="316">
        <f t="shared" si="788"/>
        <v>0</v>
      </c>
      <c r="O2746" s="427">
        <f t="shared" si="789"/>
        <v>0</v>
      </c>
      <c r="P2746" s="245"/>
      <c r="Q2746" s="775"/>
      <c r="R2746" s="779"/>
      <c r="S2746" s="779"/>
      <c r="T2746" s="779"/>
      <c r="U2746" s="779"/>
      <c r="V2746" s="779"/>
      <c r="W2746" s="824"/>
      <c r="X2746" s="314">
        <f t="shared" si="782"/>
        <v>0</v>
      </c>
    </row>
    <row r="2747" spans="2:24" ht="18.75">
      <c r="B2747" s="136"/>
      <c r="C2747" s="168">
        <v>1069</v>
      </c>
      <c r="D2747" s="170" t="s">
        <v>230</v>
      </c>
      <c r="E2747" s="817"/>
      <c r="F2747" s="452"/>
      <c r="G2747" s="246"/>
      <c r="H2747" s="246"/>
      <c r="I2747" s="480">
        <f t="shared" si="787"/>
        <v>0</v>
      </c>
      <c r="J2747" s="244" t="str">
        <f t="shared" ref="J2747:J2778" si="792">(IF($E2747&lt;&gt;0,$J$2,IF($I2747&lt;&gt;0,$J$2,"")))</f>
        <v/>
      </c>
      <c r="K2747" s="245"/>
      <c r="L2747" s="426"/>
      <c r="M2747" s="253"/>
      <c r="N2747" s="316">
        <f t="shared" si="788"/>
        <v>0</v>
      </c>
      <c r="O2747" s="427">
        <f t="shared" si="789"/>
        <v>0</v>
      </c>
      <c r="P2747" s="245"/>
      <c r="Q2747" s="426"/>
      <c r="R2747" s="253"/>
      <c r="S2747" s="432">
        <f>+IF(+(L2747+M2747)&gt;=I2747,+M2747,+(+I2747-L2747))</f>
        <v>0</v>
      </c>
      <c r="T2747" s="316">
        <f>Q2747+R2747-S2747</f>
        <v>0</v>
      </c>
      <c r="U2747" s="253"/>
      <c r="V2747" s="253"/>
      <c r="W2747" s="254"/>
      <c r="X2747" s="314">
        <f t="shared" ref="X2747:X2778" si="793">T2747-U2747-V2747-W2747</f>
        <v>0</v>
      </c>
    </row>
    <row r="2748" spans="2:24" ht="31.5">
      <c r="B2748" s="140"/>
      <c r="C2748" s="137">
        <v>1091</v>
      </c>
      <c r="D2748" s="145" t="s">
        <v>231</v>
      </c>
      <c r="E2748" s="817"/>
      <c r="F2748" s="452"/>
      <c r="G2748" s="246"/>
      <c r="H2748" s="246"/>
      <c r="I2748" s="480">
        <f t="shared" si="787"/>
        <v>0</v>
      </c>
      <c r="J2748" s="244" t="str">
        <f t="shared" si="792"/>
        <v/>
      </c>
      <c r="K2748" s="245"/>
      <c r="L2748" s="426"/>
      <c r="M2748" s="253"/>
      <c r="N2748" s="316">
        <f t="shared" si="788"/>
        <v>0</v>
      </c>
      <c r="O2748" s="427">
        <f t="shared" si="789"/>
        <v>0</v>
      </c>
      <c r="P2748" s="245"/>
      <c r="Q2748" s="426"/>
      <c r="R2748" s="253"/>
      <c r="S2748" s="432">
        <f>+IF(+(L2748+M2748)&gt;=I2748,+M2748,+(+I2748-L2748))</f>
        <v>0</v>
      </c>
      <c r="T2748" s="316">
        <f>Q2748+R2748-S2748</f>
        <v>0</v>
      </c>
      <c r="U2748" s="253"/>
      <c r="V2748" s="253"/>
      <c r="W2748" s="254"/>
      <c r="X2748" s="314">
        <f t="shared" si="793"/>
        <v>0</v>
      </c>
    </row>
    <row r="2749" spans="2:24" ht="18.75">
      <c r="B2749" s="136"/>
      <c r="C2749" s="137">
        <v>1092</v>
      </c>
      <c r="D2749" s="145" t="s">
        <v>364</v>
      </c>
      <c r="E2749" s="817"/>
      <c r="F2749" s="452"/>
      <c r="G2749" s="246"/>
      <c r="H2749" s="246"/>
      <c r="I2749" s="480">
        <f t="shared" si="787"/>
        <v>0</v>
      </c>
      <c r="J2749" s="244" t="str">
        <f t="shared" si="792"/>
        <v/>
      </c>
      <c r="K2749" s="245"/>
      <c r="L2749" s="426"/>
      <c r="M2749" s="253"/>
      <c r="N2749" s="316">
        <f t="shared" si="788"/>
        <v>0</v>
      </c>
      <c r="O2749" s="427">
        <f t="shared" si="789"/>
        <v>0</v>
      </c>
      <c r="P2749" s="245"/>
      <c r="Q2749" s="775"/>
      <c r="R2749" s="779"/>
      <c r="S2749" s="779"/>
      <c r="T2749" s="779"/>
      <c r="U2749" s="779"/>
      <c r="V2749" s="779"/>
      <c r="W2749" s="824"/>
      <c r="X2749" s="314">
        <f t="shared" si="793"/>
        <v>0</v>
      </c>
    </row>
    <row r="2750" spans="2:24" ht="18.75">
      <c r="B2750" s="136"/>
      <c r="C2750" s="142">
        <v>1098</v>
      </c>
      <c r="D2750" s="146" t="s">
        <v>232</v>
      </c>
      <c r="E2750" s="817"/>
      <c r="F2750" s="452"/>
      <c r="G2750" s="246"/>
      <c r="H2750" s="246"/>
      <c r="I2750" s="480">
        <f t="shared" si="787"/>
        <v>0</v>
      </c>
      <c r="J2750" s="244" t="str">
        <f t="shared" si="792"/>
        <v/>
      </c>
      <c r="K2750" s="245"/>
      <c r="L2750" s="426"/>
      <c r="M2750" s="253"/>
      <c r="N2750" s="316">
        <f t="shared" si="788"/>
        <v>0</v>
      </c>
      <c r="O2750" s="427">
        <f t="shared" si="789"/>
        <v>0</v>
      </c>
      <c r="P2750" s="245"/>
      <c r="Q2750" s="426"/>
      <c r="R2750" s="253"/>
      <c r="S2750" s="432">
        <f>+IF(+(L2750+M2750)&gt;=I2750,+M2750,+(+I2750-L2750))</f>
        <v>0</v>
      </c>
      <c r="T2750" s="316">
        <f>Q2750+R2750-S2750</f>
        <v>0</v>
      </c>
      <c r="U2750" s="253"/>
      <c r="V2750" s="253"/>
      <c r="W2750" s="254"/>
      <c r="X2750" s="314">
        <f t="shared" si="793"/>
        <v>0</v>
      </c>
    </row>
    <row r="2751" spans="2:24" ht="18.75">
      <c r="B2751" s="799">
        <v>1900</v>
      </c>
      <c r="C2751" s="955" t="s">
        <v>296</v>
      </c>
      <c r="D2751" s="955"/>
      <c r="E2751" s="800"/>
      <c r="F2751" s="801">
        <f>SUM(F2752:F2754)</f>
        <v>0</v>
      </c>
      <c r="G2751" s="802">
        <f>SUM(G2752:G2754)</f>
        <v>3700</v>
      </c>
      <c r="H2751" s="802">
        <f>SUM(H2752:H2754)</f>
        <v>0</v>
      </c>
      <c r="I2751" s="802">
        <f>SUM(I2752:I2754)</f>
        <v>3700</v>
      </c>
      <c r="J2751" s="244">
        <f t="shared" si="792"/>
        <v>1</v>
      </c>
      <c r="K2751" s="245"/>
      <c r="L2751" s="317">
        <f>SUM(L2752:L2754)</f>
        <v>0</v>
      </c>
      <c r="M2751" s="318">
        <f>SUM(M2752:M2754)</f>
        <v>0</v>
      </c>
      <c r="N2751" s="428">
        <f>SUM(N2752:N2754)</f>
        <v>3700</v>
      </c>
      <c r="O2751" s="429">
        <f>SUM(O2752:O2754)</f>
        <v>-3700</v>
      </c>
      <c r="P2751" s="245"/>
      <c r="Q2751" s="777"/>
      <c r="R2751" s="778"/>
      <c r="S2751" s="778"/>
      <c r="T2751" s="778"/>
      <c r="U2751" s="778"/>
      <c r="V2751" s="778"/>
      <c r="W2751" s="825"/>
      <c r="X2751" s="314">
        <f t="shared" si="793"/>
        <v>0</v>
      </c>
    </row>
    <row r="2752" spans="2:24" ht="18.75">
      <c r="B2752" s="136"/>
      <c r="C2752" s="144">
        <v>1901</v>
      </c>
      <c r="D2752" s="138" t="s">
        <v>297</v>
      </c>
      <c r="E2752" s="817"/>
      <c r="F2752" s="452"/>
      <c r="G2752" s="246">
        <v>1000</v>
      </c>
      <c r="H2752" s="246"/>
      <c r="I2752" s="480">
        <f>F2752+G2752+H2752</f>
        <v>1000</v>
      </c>
      <c r="J2752" s="244">
        <f t="shared" si="792"/>
        <v>1</v>
      </c>
      <c r="K2752" s="245"/>
      <c r="L2752" s="426"/>
      <c r="M2752" s="253"/>
      <c r="N2752" s="316">
        <f>I2752</f>
        <v>1000</v>
      </c>
      <c r="O2752" s="427">
        <f>L2752+M2752-N2752</f>
        <v>-1000</v>
      </c>
      <c r="P2752" s="245"/>
      <c r="Q2752" s="775"/>
      <c r="R2752" s="779"/>
      <c r="S2752" s="779"/>
      <c r="T2752" s="779"/>
      <c r="U2752" s="779"/>
      <c r="V2752" s="779"/>
      <c r="W2752" s="824"/>
      <c r="X2752" s="314">
        <f t="shared" si="793"/>
        <v>0</v>
      </c>
    </row>
    <row r="2753" spans="2:24" ht="18.75">
      <c r="B2753" s="136"/>
      <c r="C2753" s="137">
        <v>1981</v>
      </c>
      <c r="D2753" s="139" t="s">
        <v>298</v>
      </c>
      <c r="E2753" s="817"/>
      <c r="F2753" s="452"/>
      <c r="G2753" s="246">
        <v>2700</v>
      </c>
      <c r="H2753" s="246"/>
      <c r="I2753" s="480">
        <f>F2753+G2753+H2753</f>
        <v>2700</v>
      </c>
      <c r="J2753" s="244">
        <f t="shared" si="792"/>
        <v>1</v>
      </c>
      <c r="K2753" s="245"/>
      <c r="L2753" s="426"/>
      <c r="M2753" s="253"/>
      <c r="N2753" s="316">
        <f>I2753</f>
        <v>2700</v>
      </c>
      <c r="O2753" s="427">
        <f>L2753+M2753-N2753</f>
        <v>-2700</v>
      </c>
      <c r="P2753" s="245"/>
      <c r="Q2753" s="775"/>
      <c r="R2753" s="779"/>
      <c r="S2753" s="779"/>
      <c r="T2753" s="779"/>
      <c r="U2753" s="779"/>
      <c r="V2753" s="779"/>
      <c r="W2753" s="824"/>
      <c r="X2753" s="314">
        <f t="shared" si="793"/>
        <v>0</v>
      </c>
    </row>
    <row r="2754" spans="2:24" ht="18.75">
      <c r="B2754" s="136"/>
      <c r="C2754" s="142">
        <v>1991</v>
      </c>
      <c r="D2754" s="141" t="s">
        <v>299</v>
      </c>
      <c r="E2754" s="817"/>
      <c r="F2754" s="452"/>
      <c r="G2754" s="246"/>
      <c r="H2754" s="246"/>
      <c r="I2754" s="480">
        <f>F2754+G2754+H2754</f>
        <v>0</v>
      </c>
      <c r="J2754" s="244" t="str">
        <f t="shared" si="792"/>
        <v/>
      </c>
      <c r="K2754" s="245"/>
      <c r="L2754" s="426"/>
      <c r="M2754" s="253"/>
      <c r="N2754" s="316">
        <f>I2754</f>
        <v>0</v>
      </c>
      <c r="O2754" s="427">
        <f>L2754+M2754-N2754</f>
        <v>0</v>
      </c>
      <c r="P2754" s="245"/>
      <c r="Q2754" s="775"/>
      <c r="R2754" s="779"/>
      <c r="S2754" s="779"/>
      <c r="T2754" s="779"/>
      <c r="U2754" s="779"/>
      <c r="V2754" s="779"/>
      <c r="W2754" s="824"/>
      <c r="X2754" s="314">
        <f t="shared" si="793"/>
        <v>0</v>
      </c>
    </row>
    <row r="2755" spans="2:24" ht="18.75">
      <c r="B2755" s="799">
        <v>2100</v>
      </c>
      <c r="C2755" s="955" t="s">
        <v>1106</v>
      </c>
      <c r="D2755" s="955"/>
      <c r="E2755" s="800"/>
      <c r="F2755" s="801">
        <f>SUM(F2756:F2760)</f>
        <v>0</v>
      </c>
      <c r="G2755" s="802">
        <f>SUM(G2756:G2760)</f>
        <v>0</v>
      </c>
      <c r="H2755" s="802">
        <f>SUM(H2756:H2760)</f>
        <v>0</v>
      </c>
      <c r="I2755" s="802">
        <f>SUM(I2756:I2760)</f>
        <v>0</v>
      </c>
      <c r="J2755" s="244" t="str">
        <f t="shared" si="792"/>
        <v/>
      </c>
      <c r="K2755" s="245"/>
      <c r="L2755" s="317">
        <f>SUM(L2756:L2760)</f>
        <v>0</v>
      </c>
      <c r="M2755" s="318">
        <f>SUM(M2756:M2760)</f>
        <v>0</v>
      </c>
      <c r="N2755" s="428">
        <f>SUM(N2756:N2760)</f>
        <v>0</v>
      </c>
      <c r="O2755" s="429">
        <f>SUM(O2756:O2760)</f>
        <v>0</v>
      </c>
      <c r="P2755" s="245"/>
      <c r="Q2755" s="777"/>
      <c r="R2755" s="778"/>
      <c r="S2755" s="778"/>
      <c r="T2755" s="778"/>
      <c r="U2755" s="778"/>
      <c r="V2755" s="778"/>
      <c r="W2755" s="825"/>
      <c r="X2755" s="314">
        <f t="shared" si="793"/>
        <v>0</v>
      </c>
    </row>
    <row r="2756" spans="2:24" ht="18.75">
      <c r="B2756" s="136"/>
      <c r="C2756" s="144">
        <v>2110</v>
      </c>
      <c r="D2756" s="147" t="s">
        <v>233</v>
      </c>
      <c r="E2756" s="817"/>
      <c r="F2756" s="452"/>
      <c r="G2756" s="246"/>
      <c r="H2756" s="246"/>
      <c r="I2756" s="480">
        <f>F2756+G2756+H2756</f>
        <v>0</v>
      </c>
      <c r="J2756" s="244" t="str">
        <f t="shared" si="792"/>
        <v/>
      </c>
      <c r="K2756" s="245"/>
      <c r="L2756" s="426"/>
      <c r="M2756" s="253"/>
      <c r="N2756" s="316">
        <f>I2756</f>
        <v>0</v>
      </c>
      <c r="O2756" s="427">
        <f>L2756+M2756-N2756</f>
        <v>0</v>
      </c>
      <c r="P2756" s="245"/>
      <c r="Q2756" s="775"/>
      <c r="R2756" s="779"/>
      <c r="S2756" s="779"/>
      <c r="T2756" s="779"/>
      <c r="U2756" s="779"/>
      <c r="V2756" s="779"/>
      <c r="W2756" s="824"/>
      <c r="X2756" s="314">
        <f t="shared" si="793"/>
        <v>0</v>
      </c>
    </row>
    <row r="2757" spans="2:24" ht="18.75">
      <c r="B2757" s="171"/>
      <c r="C2757" s="137">
        <v>2120</v>
      </c>
      <c r="D2757" s="159" t="s">
        <v>234</v>
      </c>
      <c r="E2757" s="817"/>
      <c r="F2757" s="452"/>
      <c r="G2757" s="246"/>
      <c r="H2757" s="246"/>
      <c r="I2757" s="480">
        <f>F2757+G2757+H2757</f>
        <v>0</v>
      </c>
      <c r="J2757" s="244" t="str">
        <f t="shared" si="792"/>
        <v/>
      </c>
      <c r="K2757" s="245"/>
      <c r="L2757" s="426"/>
      <c r="M2757" s="253"/>
      <c r="N2757" s="316">
        <f>I2757</f>
        <v>0</v>
      </c>
      <c r="O2757" s="427">
        <f>L2757+M2757-N2757</f>
        <v>0</v>
      </c>
      <c r="P2757" s="245"/>
      <c r="Q2757" s="775"/>
      <c r="R2757" s="779"/>
      <c r="S2757" s="779"/>
      <c r="T2757" s="779"/>
      <c r="U2757" s="779"/>
      <c r="V2757" s="779"/>
      <c r="W2757" s="824"/>
      <c r="X2757" s="314">
        <f t="shared" si="793"/>
        <v>0</v>
      </c>
    </row>
    <row r="2758" spans="2:24" ht="18.75">
      <c r="B2758" s="171"/>
      <c r="C2758" s="137">
        <v>2125</v>
      </c>
      <c r="D2758" s="156" t="s">
        <v>1098</v>
      </c>
      <c r="E2758" s="817"/>
      <c r="F2758" s="452"/>
      <c r="G2758" s="246"/>
      <c r="H2758" s="246"/>
      <c r="I2758" s="480">
        <f>F2758+G2758+H2758</f>
        <v>0</v>
      </c>
      <c r="J2758" s="244" t="str">
        <f t="shared" si="792"/>
        <v/>
      </c>
      <c r="K2758" s="245"/>
      <c r="L2758" s="426"/>
      <c r="M2758" s="253"/>
      <c r="N2758" s="316">
        <f>I2758</f>
        <v>0</v>
      </c>
      <c r="O2758" s="427">
        <f>L2758+M2758-N2758</f>
        <v>0</v>
      </c>
      <c r="P2758" s="245"/>
      <c r="Q2758" s="775"/>
      <c r="R2758" s="779"/>
      <c r="S2758" s="779"/>
      <c r="T2758" s="779"/>
      <c r="U2758" s="779"/>
      <c r="V2758" s="779"/>
      <c r="W2758" s="824"/>
      <c r="X2758" s="314">
        <f t="shared" si="793"/>
        <v>0</v>
      </c>
    </row>
    <row r="2759" spans="2:24" ht="18.75">
      <c r="B2759" s="143"/>
      <c r="C2759" s="137">
        <v>2140</v>
      </c>
      <c r="D2759" s="159" t="s">
        <v>236</v>
      </c>
      <c r="E2759" s="817"/>
      <c r="F2759" s="452"/>
      <c r="G2759" s="246"/>
      <c r="H2759" s="246"/>
      <c r="I2759" s="480">
        <f>F2759+G2759+H2759</f>
        <v>0</v>
      </c>
      <c r="J2759" s="244" t="str">
        <f t="shared" si="792"/>
        <v/>
      </c>
      <c r="K2759" s="245"/>
      <c r="L2759" s="426"/>
      <c r="M2759" s="253"/>
      <c r="N2759" s="316">
        <f>I2759</f>
        <v>0</v>
      </c>
      <c r="O2759" s="427">
        <f>L2759+M2759-N2759</f>
        <v>0</v>
      </c>
      <c r="P2759" s="245"/>
      <c r="Q2759" s="775"/>
      <c r="R2759" s="779"/>
      <c r="S2759" s="779"/>
      <c r="T2759" s="779"/>
      <c r="U2759" s="779"/>
      <c r="V2759" s="779"/>
      <c r="W2759" s="824"/>
      <c r="X2759" s="314">
        <f t="shared" si="793"/>
        <v>0</v>
      </c>
    </row>
    <row r="2760" spans="2:24" ht="18.75">
      <c r="B2760" s="136"/>
      <c r="C2760" s="142">
        <v>2190</v>
      </c>
      <c r="D2760" s="516" t="s">
        <v>237</v>
      </c>
      <c r="E2760" s="817"/>
      <c r="F2760" s="452"/>
      <c r="G2760" s="246"/>
      <c r="H2760" s="246"/>
      <c r="I2760" s="480">
        <f>F2760+G2760+H2760</f>
        <v>0</v>
      </c>
      <c r="J2760" s="244" t="str">
        <f t="shared" si="792"/>
        <v/>
      </c>
      <c r="K2760" s="245"/>
      <c r="L2760" s="426"/>
      <c r="M2760" s="253"/>
      <c r="N2760" s="316">
        <f>I2760</f>
        <v>0</v>
      </c>
      <c r="O2760" s="427">
        <f>L2760+M2760-N2760</f>
        <v>0</v>
      </c>
      <c r="P2760" s="245"/>
      <c r="Q2760" s="775"/>
      <c r="R2760" s="779"/>
      <c r="S2760" s="779"/>
      <c r="T2760" s="779"/>
      <c r="U2760" s="779"/>
      <c r="V2760" s="779"/>
      <c r="W2760" s="824"/>
      <c r="X2760" s="314">
        <f t="shared" si="793"/>
        <v>0</v>
      </c>
    </row>
    <row r="2761" spans="2:24" ht="18.75">
      <c r="B2761" s="799">
        <v>2200</v>
      </c>
      <c r="C2761" s="955" t="s">
        <v>238</v>
      </c>
      <c r="D2761" s="955"/>
      <c r="E2761" s="800"/>
      <c r="F2761" s="801">
        <f>SUM(F2762:F2763)</f>
        <v>0</v>
      </c>
      <c r="G2761" s="802">
        <f>SUM(G2762:G2763)</f>
        <v>0</v>
      </c>
      <c r="H2761" s="802">
        <f>SUM(H2762:H2763)</f>
        <v>0</v>
      </c>
      <c r="I2761" s="802">
        <f>SUM(I2762:I2763)</f>
        <v>0</v>
      </c>
      <c r="J2761" s="244" t="str">
        <f t="shared" si="792"/>
        <v/>
      </c>
      <c r="K2761" s="245"/>
      <c r="L2761" s="317">
        <f>SUM(L2762:L2763)</f>
        <v>0</v>
      </c>
      <c r="M2761" s="318">
        <f>SUM(M2762:M2763)</f>
        <v>0</v>
      </c>
      <c r="N2761" s="428">
        <f>SUM(N2762:N2763)</f>
        <v>0</v>
      </c>
      <c r="O2761" s="429">
        <f>SUM(O2762:O2763)</f>
        <v>0</v>
      </c>
      <c r="P2761" s="245"/>
      <c r="Q2761" s="777"/>
      <c r="R2761" s="778"/>
      <c r="S2761" s="778"/>
      <c r="T2761" s="778"/>
      <c r="U2761" s="778"/>
      <c r="V2761" s="778"/>
      <c r="W2761" s="825"/>
      <c r="X2761" s="314">
        <f t="shared" si="793"/>
        <v>0</v>
      </c>
    </row>
    <row r="2762" spans="2:24" ht="18.75">
      <c r="B2762" s="136"/>
      <c r="C2762" s="137">
        <v>2221</v>
      </c>
      <c r="D2762" s="139" t="s">
        <v>1479</v>
      </c>
      <c r="E2762" s="817"/>
      <c r="F2762" s="452"/>
      <c r="G2762" s="246"/>
      <c r="H2762" s="246"/>
      <c r="I2762" s="480">
        <f t="shared" ref="I2762:I2767" si="794">F2762+G2762+H2762</f>
        <v>0</v>
      </c>
      <c r="J2762" s="244" t="str">
        <f t="shared" si="792"/>
        <v/>
      </c>
      <c r="K2762" s="245"/>
      <c r="L2762" s="426"/>
      <c r="M2762" s="253"/>
      <c r="N2762" s="316">
        <f t="shared" ref="N2762:N2767" si="795">I2762</f>
        <v>0</v>
      </c>
      <c r="O2762" s="427">
        <f t="shared" ref="O2762:O2767" si="796">L2762+M2762-N2762</f>
        <v>0</v>
      </c>
      <c r="P2762" s="245"/>
      <c r="Q2762" s="775"/>
      <c r="R2762" s="779"/>
      <c r="S2762" s="779"/>
      <c r="T2762" s="779"/>
      <c r="U2762" s="779"/>
      <c r="V2762" s="779"/>
      <c r="W2762" s="824"/>
      <c r="X2762" s="314">
        <f t="shared" si="793"/>
        <v>0</v>
      </c>
    </row>
    <row r="2763" spans="2:24" ht="18.75">
      <c r="B2763" s="136"/>
      <c r="C2763" s="142">
        <v>2224</v>
      </c>
      <c r="D2763" s="141" t="s">
        <v>239</v>
      </c>
      <c r="E2763" s="817"/>
      <c r="F2763" s="452"/>
      <c r="G2763" s="246"/>
      <c r="H2763" s="246"/>
      <c r="I2763" s="480">
        <f t="shared" si="794"/>
        <v>0</v>
      </c>
      <c r="J2763" s="244" t="str">
        <f t="shared" si="792"/>
        <v/>
      </c>
      <c r="K2763" s="245"/>
      <c r="L2763" s="426"/>
      <c r="M2763" s="253"/>
      <c r="N2763" s="316">
        <f t="shared" si="795"/>
        <v>0</v>
      </c>
      <c r="O2763" s="427">
        <f t="shared" si="796"/>
        <v>0</v>
      </c>
      <c r="P2763" s="245"/>
      <c r="Q2763" s="775"/>
      <c r="R2763" s="779"/>
      <c r="S2763" s="779"/>
      <c r="T2763" s="779"/>
      <c r="U2763" s="779"/>
      <c r="V2763" s="779"/>
      <c r="W2763" s="824"/>
      <c r="X2763" s="314">
        <f t="shared" si="793"/>
        <v>0</v>
      </c>
    </row>
    <row r="2764" spans="2:24" ht="18.75">
      <c r="B2764" s="799">
        <v>2500</v>
      </c>
      <c r="C2764" s="957" t="s">
        <v>240</v>
      </c>
      <c r="D2764" s="957"/>
      <c r="E2764" s="800"/>
      <c r="F2764" s="803"/>
      <c r="G2764" s="804"/>
      <c r="H2764" s="804"/>
      <c r="I2764" s="805">
        <f t="shared" si="794"/>
        <v>0</v>
      </c>
      <c r="J2764" s="244" t="str">
        <f t="shared" si="792"/>
        <v/>
      </c>
      <c r="K2764" s="245"/>
      <c r="L2764" s="431"/>
      <c r="M2764" s="255"/>
      <c r="N2764" s="316">
        <f t="shared" si="795"/>
        <v>0</v>
      </c>
      <c r="O2764" s="427">
        <f t="shared" si="796"/>
        <v>0</v>
      </c>
      <c r="P2764" s="245"/>
      <c r="Q2764" s="777"/>
      <c r="R2764" s="778"/>
      <c r="S2764" s="779"/>
      <c r="T2764" s="779"/>
      <c r="U2764" s="778"/>
      <c r="V2764" s="779"/>
      <c r="W2764" s="824"/>
      <c r="X2764" s="314">
        <f t="shared" si="793"/>
        <v>0</v>
      </c>
    </row>
    <row r="2765" spans="2:24" ht="18.75">
      <c r="B2765" s="799">
        <v>2600</v>
      </c>
      <c r="C2765" s="974" t="s">
        <v>241</v>
      </c>
      <c r="D2765" s="975"/>
      <c r="E2765" s="800"/>
      <c r="F2765" s="803"/>
      <c r="G2765" s="804"/>
      <c r="H2765" s="804"/>
      <c r="I2765" s="805">
        <f t="shared" si="794"/>
        <v>0</v>
      </c>
      <c r="J2765" s="244" t="str">
        <f t="shared" si="792"/>
        <v/>
      </c>
      <c r="K2765" s="245"/>
      <c r="L2765" s="431"/>
      <c r="M2765" s="255"/>
      <c r="N2765" s="316">
        <f t="shared" si="795"/>
        <v>0</v>
      </c>
      <c r="O2765" s="427">
        <f t="shared" si="796"/>
        <v>0</v>
      </c>
      <c r="P2765" s="245"/>
      <c r="Q2765" s="777"/>
      <c r="R2765" s="778"/>
      <c r="S2765" s="779"/>
      <c r="T2765" s="779"/>
      <c r="U2765" s="778"/>
      <c r="V2765" s="779"/>
      <c r="W2765" s="824"/>
      <c r="X2765" s="314">
        <f t="shared" si="793"/>
        <v>0</v>
      </c>
    </row>
    <row r="2766" spans="2:24" ht="18.75">
      <c r="B2766" s="799">
        <v>2700</v>
      </c>
      <c r="C2766" s="974" t="s">
        <v>242</v>
      </c>
      <c r="D2766" s="975"/>
      <c r="E2766" s="800"/>
      <c r="F2766" s="803"/>
      <c r="G2766" s="804"/>
      <c r="H2766" s="804"/>
      <c r="I2766" s="805">
        <f t="shared" si="794"/>
        <v>0</v>
      </c>
      <c r="J2766" s="244" t="str">
        <f t="shared" si="792"/>
        <v/>
      </c>
      <c r="K2766" s="245"/>
      <c r="L2766" s="431"/>
      <c r="M2766" s="255"/>
      <c r="N2766" s="316">
        <f t="shared" si="795"/>
        <v>0</v>
      </c>
      <c r="O2766" s="427">
        <f t="shared" si="796"/>
        <v>0</v>
      </c>
      <c r="P2766" s="245"/>
      <c r="Q2766" s="777"/>
      <c r="R2766" s="778"/>
      <c r="S2766" s="779"/>
      <c r="T2766" s="779"/>
      <c r="U2766" s="778"/>
      <c r="V2766" s="779"/>
      <c r="W2766" s="824"/>
      <c r="X2766" s="314">
        <f t="shared" si="793"/>
        <v>0</v>
      </c>
    </row>
    <row r="2767" spans="2:24" ht="18.75">
      <c r="B2767" s="799">
        <v>2800</v>
      </c>
      <c r="C2767" s="974" t="s">
        <v>1738</v>
      </c>
      <c r="D2767" s="975"/>
      <c r="E2767" s="800"/>
      <c r="F2767" s="803"/>
      <c r="G2767" s="804"/>
      <c r="H2767" s="804"/>
      <c r="I2767" s="805">
        <f t="shared" si="794"/>
        <v>0</v>
      </c>
      <c r="J2767" s="244" t="str">
        <f t="shared" si="792"/>
        <v/>
      </c>
      <c r="K2767" s="245"/>
      <c r="L2767" s="431"/>
      <c r="M2767" s="255"/>
      <c r="N2767" s="316">
        <f t="shared" si="795"/>
        <v>0</v>
      </c>
      <c r="O2767" s="427">
        <f t="shared" si="796"/>
        <v>0</v>
      </c>
      <c r="P2767" s="245"/>
      <c r="Q2767" s="777"/>
      <c r="R2767" s="778"/>
      <c r="S2767" s="779"/>
      <c r="T2767" s="779"/>
      <c r="U2767" s="778"/>
      <c r="V2767" s="779"/>
      <c r="W2767" s="824"/>
      <c r="X2767" s="314">
        <f t="shared" si="793"/>
        <v>0</v>
      </c>
    </row>
    <row r="2768" spans="2:24" ht="18.75">
      <c r="B2768" s="799">
        <v>2900</v>
      </c>
      <c r="C2768" s="965" t="s">
        <v>243</v>
      </c>
      <c r="D2768" s="966"/>
      <c r="E2768" s="800"/>
      <c r="F2768" s="801">
        <f>SUM(F2769:F2776)</f>
        <v>0</v>
      </c>
      <c r="G2768" s="802">
        <f>SUM(G2769:G2776)</f>
        <v>0</v>
      </c>
      <c r="H2768" s="802">
        <f>SUM(H2769:H2776)</f>
        <v>0</v>
      </c>
      <c r="I2768" s="802">
        <f>SUM(I2769:I2776)</f>
        <v>0</v>
      </c>
      <c r="J2768" s="244" t="str">
        <f t="shared" si="792"/>
        <v/>
      </c>
      <c r="K2768" s="245"/>
      <c r="L2768" s="317">
        <f>SUM(L2769:L2776)</f>
        <v>0</v>
      </c>
      <c r="M2768" s="318">
        <f>SUM(M2769:M2776)</f>
        <v>0</v>
      </c>
      <c r="N2768" s="428">
        <f>SUM(N2769:N2776)</f>
        <v>0</v>
      </c>
      <c r="O2768" s="429">
        <f>SUM(O2769:O2776)</f>
        <v>0</v>
      </c>
      <c r="P2768" s="245"/>
      <c r="Q2768" s="777"/>
      <c r="R2768" s="778"/>
      <c r="S2768" s="778"/>
      <c r="T2768" s="778"/>
      <c r="U2768" s="778"/>
      <c r="V2768" s="778"/>
      <c r="W2768" s="825"/>
      <c r="X2768" s="314">
        <f t="shared" si="793"/>
        <v>0</v>
      </c>
    </row>
    <row r="2769" spans="2:24" ht="18.75">
      <c r="B2769" s="172"/>
      <c r="C2769" s="144">
        <v>2910</v>
      </c>
      <c r="D2769" s="320" t="s">
        <v>1780</v>
      </c>
      <c r="E2769" s="817"/>
      <c r="F2769" s="452"/>
      <c r="G2769" s="246"/>
      <c r="H2769" s="246"/>
      <c r="I2769" s="480">
        <f t="shared" ref="I2769:I2776" si="797">F2769+G2769+H2769</f>
        <v>0</v>
      </c>
      <c r="J2769" s="244" t="str">
        <f t="shared" si="792"/>
        <v/>
      </c>
      <c r="K2769" s="245"/>
      <c r="L2769" s="426"/>
      <c r="M2769" s="253"/>
      <c r="N2769" s="316">
        <f t="shared" ref="N2769:N2776" si="798">I2769</f>
        <v>0</v>
      </c>
      <c r="O2769" s="427">
        <f t="shared" ref="O2769:O2776" si="799">L2769+M2769-N2769</f>
        <v>0</v>
      </c>
      <c r="P2769" s="245"/>
      <c r="Q2769" s="775"/>
      <c r="R2769" s="779"/>
      <c r="S2769" s="779"/>
      <c r="T2769" s="779"/>
      <c r="U2769" s="779"/>
      <c r="V2769" s="779"/>
      <c r="W2769" s="824"/>
      <c r="X2769" s="314">
        <f t="shared" si="793"/>
        <v>0</v>
      </c>
    </row>
    <row r="2770" spans="2:24" ht="18.75">
      <c r="B2770" s="172"/>
      <c r="C2770" s="144">
        <v>2920</v>
      </c>
      <c r="D2770" s="320" t="s">
        <v>244</v>
      </c>
      <c r="E2770" s="817"/>
      <c r="F2770" s="452"/>
      <c r="G2770" s="246"/>
      <c r="H2770" s="246"/>
      <c r="I2770" s="480">
        <f t="shared" si="797"/>
        <v>0</v>
      </c>
      <c r="J2770" s="244" t="str">
        <f t="shared" si="792"/>
        <v/>
      </c>
      <c r="K2770" s="245"/>
      <c r="L2770" s="426"/>
      <c r="M2770" s="253"/>
      <c r="N2770" s="316">
        <f t="shared" si="798"/>
        <v>0</v>
      </c>
      <c r="O2770" s="427">
        <f t="shared" si="799"/>
        <v>0</v>
      </c>
      <c r="P2770" s="245"/>
      <c r="Q2770" s="775"/>
      <c r="R2770" s="779"/>
      <c r="S2770" s="779"/>
      <c r="T2770" s="779"/>
      <c r="U2770" s="779"/>
      <c r="V2770" s="779"/>
      <c r="W2770" s="824"/>
      <c r="X2770" s="314">
        <f t="shared" si="793"/>
        <v>0</v>
      </c>
    </row>
    <row r="2771" spans="2:24" ht="31.5">
      <c r="B2771" s="172"/>
      <c r="C2771" s="168">
        <v>2969</v>
      </c>
      <c r="D2771" s="321" t="s">
        <v>245</v>
      </c>
      <c r="E2771" s="817"/>
      <c r="F2771" s="452"/>
      <c r="G2771" s="246"/>
      <c r="H2771" s="246"/>
      <c r="I2771" s="480">
        <f t="shared" si="797"/>
        <v>0</v>
      </c>
      <c r="J2771" s="244" t="str">
        <f t="shared" si="792"/>
        <v/>
      </c>
      <c r="K2771" s="245"/>
      <c r="L2771" s="426"/>
      <c r="M2771" s="253"/>
      <c r="N2771" s="316">
        <f t="shared" si="798"/>
        <v>0</v>
      </c>
      <c r="O2771" s="427">
        <f t="shared" si="799"/>
        <v>0</v>
      </c>
      <c r="P2771" s="245"/>
      <c r="Q2771" s="775"/>
      <c r="R2771" s="779"/>
      <c r="S2771" s="779"/>
      <c r="T2771" s="779"/>
      <c r="U2771" s="779"/>
      <c r="V2771" s="779"/>
      <c r="W2771" s="824"/>
      <c r="X2771" s="314">
        <f t="shared" si="793"/>
        <v>0</v>
      </c>
    </row>
    <row r="2772" spans="2:24" ht="31.5">
      <c r="B2772" s="172"/>
      <c r="C2772" s="168">
        <v>2970</v>
      </c>
      <c r="D2772" s="321" t="s">
        <v>246</v>
      </c>
      <c r="E2772" s="817"/>
      <c r="F2772" s="452"/>
      <c r="G2772" s="246"/>
      <c r="H2772" s="246"/>
      <c r="I2772" s="480">
        <f t="shared" si="797"/>
        <v>0</v>
      </c>
      <c r="J2772" s="244" t="str">
        <f t="shared" si="792"/>
        <v/>
      </c>
      <c r="K2772" s="245"/>
      <c r="L2772" s="426"/>
      <c r="M2772" s="253"/>
      <c r="N2772" s="316">
        <f t="shared" si="798"/>
        <v>0</v>
      </c>
      <c r="O2772" s="427">
        <f t="shared" si="799"/>
        <v>0</v>
      </c>
      <c r="P2772" s="245"/>
      <c r="Q2772" s="775"/>
      <c r="R2772" s="779"/>
      <c r="S2772" s="779"/>
      <c r="T2772" s="779"/>
      <c r="U2772" s="779"/>
      <c r="V2772" s="779"/>
      <c r="W2772" s="824"/>
      <c r="X2772" s="314">
        <f t="shared" si="793"/>
        <v>0</v>
      </c>
    </row>
    <row r="2773" spans="2:24" ht="18.75">
      <c r="B2773" s="172"/>
      <c r="C2773" s="166">
        <v>2989</v>
      </c>
      <c r="D2773" s="322" t="s">
        <v>247</v>
      </c>
      <c r="E2773" s="817"/>
      <c r="F2773" s="452"/>
      <c r="G2773" s="246"/>
      <c r="H2773" s="246"/>
      <c r="I2773" s="480">
        <f t="shared" si="797"/>
        <v>0</v>
      </c>
      <c r="J2773" s="244" t="str">
        <f t="shared" si="792"/>
        <v/>
      </c>
      <c r="K2773" s="245"/>
      <c r="L2773" s="426"/>
      <c r="M2773" s="253"/>
      <c r="N2773" s="316">
        <f t="shared" si="798"/>
        <v>0</v>
      </c>
      <c r="O2773" s="427">
        <f t="shared" si="799"/>
        <v>0</v>
      </c>
      <c r="P2773" s="245"/>
      <c r="Q2773" s="775"/>
      <c r="R2773" s="779"/>
      <c r="S2773" s="779"/>
      <c r="T2773" s="779"/>
      <c r="U2773" s="779"/>
      <c r="V2773" s="779"/>
      <c r="W2773" s="824"/>
      <c r="X2773" s="314">
        <f t="shared" si="793"/>
        <v>0</v>
      </c>
    </row>
    <row r="2774" spans="2:24" ht="31.5">
      <c r="B2774" s="136"/>
      <c r="C2774" s="137">
        <v>2990</v>
      </c>
      <c r="D2774" s="323" t="s">
        <v>1760</v>
      </c>
      <c r="E2774" s="817"/>
      <c r="F2774" s="452"/>
      <c r="G2774" s="246"/>
      <c r="H2774" s="246"/>
      <c r="I2774" s="480">
        <f t="shared" si="797"/>
        <v>0</v>
      </c>
      <c r="J2774" s="244" t="str">
        <f t="shared" si="792"/>
        <v/>
      </c>
      <c r="K2774" s="245"/>
      <c r="L2774" s="426"/>
      <c r="M2774" s="253"/>
      <c r="N2774" s="316">
        <f t="shared" si="798"/>
        <v>0</v>
      </c>
      <c r="O2774" s="427">
        <f t="shared" si="799"/>
        <v>0</v>
      </c>
      <c r="P2774" s="245"/>
      <c r="Q2774" s="775"/>
      <c r="R2774" s="779"/>
      <c r="S2774" s="779"/>
      <c r="T2774" s="779"/>
      <c r="U2774" s="779"/>
      <c r="V2774" s="779"/>
      <c r="W2774" s="824"/>
      <c r="X2774" s="314">
        <f t="shared" si="793"/>
        <v>0</v>
      </c>
    </row>
    <row r="2775" spans="2:24" ht="18.75">
      <c r="B2775" s="136"/>
      <c r="C2775" s="137">
        <v>2991</v>
      </c>
      <c r="D2775" s="323" t="s">
        <v>248</v>
      </c>
      <c r="E2775" s="817"/>
      <c r="F2775" s="452"/>
      <c r="G2775" s="246"/>
      <c r="H2775" s="246"/>
      <c r="I2775" s="480">
        <f t="shared" si="797"/>
        <v>0</v>
      </c>
      <c r="J2775" s="244" t="str">
        <f t="shared" si="792"/>
        <v/>
      </c>
      <c r="K2775" s="245"/>
      <c r="L2775" s="426"/>
      <c r="M2775" s="253"/>
      <c r="N2775" s="316">
        <f t="shared" si="798"/>
        <v>0</v>
      </c>
      <c r="O2775" s="427">
        <f t="shared" si="799"/>
        <v>0</v>
      </c>
      <c r="P2775" s="245"/>
      <c r="Q2775" s="775"/>
      <c r="R2775" s="779"/>
      <c r="S2775" s="779"/>
      <c r="T2775" s="779"/>
      <c r="U2775" s="779"/>
      <c r="V2775" s="779"/>
      <c r="W2775" s="824"/>
      <c r="X2775" s="314">
        <f t="shared" si="793"/>
        <v>0</v>
      </c>
    </row>
    <row r="2776" spans="2:24" ht="18.75">
      <c r="B2776" s="136"/>
      <c r="C2776" s="142">
        <v>2992</v>
      </c>
      <c r="D2776" s="154" t="s">
        <v>249</v>
      </c>
      <c r="E2776" s="817"/>
      <c r="F2776" s="452"/>
      <c r="G2776" s="246"/>
      <c r="H2776" s="246"/>
      <c r="I2776" s="480">
        <f t="shared" si="797"/>
        <v>0</v>
      </c>
      <c r="J2776" s="244" t="str">
        <f t="shared" si="792"/>
        <v/>
      </c>
      <c r="K2776" s="245"/>
      <c r="L2776" s="426"/>
      <c r="M2776" s="253"/>
      <c r="N2776" s="316">
        <f t="shared" si="798"/>
        <v>0</v>
      </c>
      <c r="O2776" s="427">
        <f t="shared" si="799"/>
        <v>0</v>
      </c>
      <c r="P2776" s="245"/>
      <c r="Q2776" s="775"/>
      <c r="R2776" s="779"/>
      <c r="S2776" s="779"/>
      <c r="T2776" s="779"/>
      <c r="U2776" s="779"/>
      <c r="V2776" s="779"/>
      <c r="W2776" s="824"/>
      <c r="X2776" s="314">
        <f t="shared" si="793"/>
        <v>0</v>
      </c>
    </row>
    <row r="2777" spans="2:24" ht="18.75">
      <c r="B2777" s="799">
        <v>3300</v>
      </c>
      <c r="C2777" s="965" t="s">
        <v>250</v>
      </c>
      <c r="D2777" s="965"/>
      <c r="E2777" s="800"/>
      <c r="F2777" s="801">
        <f>SUM(F2778:F2783)</f>
        <v>0</v>
      </c>
      <c r="G2777" s="802">
        <f>SUM(G2778:G2783)</f>
        <v>0</v>
      </c>
      <c r="H2777" s="802">
        <f>SUM(H2778:H2783)</f>
        <v>0</v>
      </c>
      <c r="I2777" s="802">
        <f>SUM(I2778:I2783)</f>
        <v>0</v>
      </c>
      <c r="J2777" s="244" t="str">
        <f t="shared" si="792"/>
        <v/>
      </c>
      <c r="K2777" s="245"/>
      <c r="L2777" s="777"/>
      <c r="M2777" s="778"/>
      <c r="N2777" s="778"/>
      <c r="O2777" s="825"/>
      <c r="P2777" s="245"/>
      <c r="Q2777" s="777"/>
      <c r="R2777" s="778"/>
      <c r="S2777" s="778"/>
      <c r="T2777" s="778"/>
      <c r="U2777" s="778"/>
      <c r="V2777" s="778"/>
      <c r="W2777" s="825"/>
      <c r="X2777" s="314">
        <f t="shared" si="793"/>
        <v>0</v>
      </c>
    </row>
    <row r="2778" spans="2:24" ht="18.75">
      <c r="B2778" s="143"/>
      <c r="C2778" s="144">
        <v>3301</v>
      </c>
      <c r="D2778" s="463" t="s">
        <v>251</v>
      </c>
      <c r="E2778" s="817"/>
      <c r="F2778" s="452"/>
      <c r="G2778" s="246"/>
      <c r="H2778" s="246"/>
      <c r="I2778" s="480">
        <f t="shared" ref="I2778:I2786" si="800">F2778+G2778+H2778</f>
        <v>0</v>
      </c>
      <c r="J2778" s="244" t="str">
        <f t="shared" si="792"/>
        <v/>
      </c>
      <c r="K2778" s="245"/>
      <c r="L2778" s="775"/>
      <c r="M2778" s="779"/>
      <c r="N2778" s="779"/>
      <c r="O2778" s="824"/>
      <c r="P2778" s="245"/>
      <c r="Q2778" s="775"/>
      <c r="R2778" s="779"/>
      <c r="S2778" s="779"/>
      <c r="T2778" s="779"/>
      <c r="U2778" s="779"/>
      <c r="V2778" s="779"/>
      <c r="W2778" s="824"/>
      <c r="X2778" s="314">
        <f t="shared" si="793"/>
        <v>0</v>
      </c>
    </row>
    <row r="2779" spans="2:24" ht="18.75">
      <c r="B2779" s="143"/>
      <c r="C2779" s="168">
        <v>3302</v>
      </c>
      <c r="D2779" s="464" t="s">
        <v>1099</v>
      </c>
      <c r="E2779" s="817"/>
      <c r="F2779" s="452"/>
      <c r="G2779" s="246"/>
      <c r="H2779" s="246"/>
      <c r="I2779" s="480">
        <f t="shared" si="800"/>
        <v>0</v>
      </c>
      <c r="J2779" s="244" t="str">
        <f t="shared" ref="J2779:J2810" si="801">(IF($E2779&lt;&gt;0,$J$2,IF($I2779&lt;&gt;0,$J$2,"")))</f>
        <v/>
      </c>
      <c r="K2779" s="245"/>
      <c r="L2779" s="775"/>
      <c r="M2779" s="779"/>
      <c r="N2779" s="779"/>
      <c r="O2779" s="824"/>
      <c r="P2779" s="245"/>
      <c r="Q2779" s="775"/>
      <c r="R2779" s="779"/>
      <c r="S2779" s="779"/>
      <c r="T2779" s="779"/>
      <c r="U2779" s="779"/>
      <c r="V2779" s="779"/>
      <c r="W2779" s="824"/>
      <c r="X2779" s="314">
        <f t="shared" ref="X2779:X2810" si="802">T2779-U2779-V2779-W2779</f>
        <v>0</v>
      </c>
    </row>
    <row r="2780" spans="2:24" ht="18.75">
      <c r="B2780" s="143"/>
      <c r="C2780" s="168">
        <v>3303</v>
      </c>
      <c r="D2780" s="464" t="s">
        <v>253</v>
      </c>
      <c r="E2780" s="817"/>
      <c r="F2780" s="452"/>
      <c r="G2780" s="246"/>
      <c r="H2780" s="246"/>
      <c r="I2780" s="480">
        <f t="shared" si="800"/>
        <v>0</v>
      </c>
      <c r="J2780" s="244" t="str">
        <f t="shared" si="801"/>
        <v/>
      </c>
      <c r="K2780" s="245"/>
      <c r="L2780" s="775"/>
      <c r="M2780" s="779"/>
      <c r="N2780" s="779"/>
      <c r="O2780" s="824"/>
      <c r="P2780" s="245"/>
      <c r="Q2780" s="775"/>
      <c r="R2780" s="779"/>
      <c r="S2780" s="779"/>
      <c r="T2780" s="779"/>
      <c r="U2780" s="779"/>
      <c r="V2780" s="779"/>
      <c r="W2780" s="824"/>
      <c r="X2780" s="314">
        <f t="shared" si="802"/>
        <v>0</v>
      </c>
    </row>
    <row r="2781" spans="2:24" ht="18.75">
      <c r="B2781" s="143"/>
      <c r="C2781" s="166">
        <v>3304</v>
      </c>
      <c r="D2781" s="465" t="s">
        <v>254</v>
      </c>
      <c r="E2781" s="817"/>
      <c r="F2781" s="452"/>
      <c r="G2781" s="246"/>
      <c r="H2781" s="246"/>
      <c r="I2781" s="480">
        <f t="shared" si="800"/>
        <v>0</v>
      </c>
      <c r="J2781" s="244" t="str">
        <f t="shared" si="801"/>
        <v/>
      </c>
      <c r="K2781" s="245"/>
      <c r="L2781" s="775"/>
      <c r="M2781" s="779"/>
      <c r="N2781" s="779"/>
      <c r="O2781" s="824"/>
      <c r="P2781" s="245"/>
      <c r="Q2781" s="775"/>
      <c r="R2781" s="779"/>
      <c r="S2781" s="779"/>
      <c r="T2781" s="779"/>
      <c r="U2781" s="779"/>
      <c r="V2781" s="779"/>
      <c r="W2781" s="824"/>
      <c r="X2781" s="314">
        <f t="shared" si="802"/>
        <v>0</v>
      </c>
    </row>
    <row r="2782" spans="2:24" ht="18.75">
      <c r="B2782" s="143"/>
      <c r="C2782" s="142">
        <v>3305</v>
      </c>
      <c r="D2782" s="466" t="s">
        <v>255</v>
      </c>
      <c r="E2782" s="817"/>
      <c r="F2782" s="452"/>
      <c r="G2782" s="246"/>
      <c r="H2782" s="246"/>
      <c r="I2782" s="480">
        <f t="shared" si="800"/>
        <v>0</v>
      </c>
      <c r="J2782" s="244" t="str">
        <f t="shared" si="801"/>
        <v/>
      </c>
      <c r="K2782" s="245"/>
      <c r="L2782" s="775"/>
      <c r="M2782" s="779"/>
      <c r="N2782" s="779"/>
      <c r="O2782" s="824"/>
      <c r="P2782" s="245"/>
      <c r="Q2782" s="775"/>
      <c r="R2782" s="779"/>
      <c r="S2782" s="779"/>
      <c r="T2782" s="779"/>
      <c r="U2782" s="779"/>
      <c r="V2782" s="779"/>
      <c r="W2782" s="824"/>
      <c r="X2782" s="314">
        <f t="shared" si="802"/>
        <v>0</v>
      </c>
    </row>
    <row r="2783" spans="2:24" ht="31.5">
      <c r="B2783" s="143"/>
      <c r="C2783" s="142">
        <v>3306</v>
      </c>
      <c r="D2783" s="466" t="s">
        <v>1739</v>
      </c>
      <c r="E2783" s="817"/>
      <c r="F2783" s="452"/>
      <c r="G2783" s="246"/>
      <c r="H2783" s="246"/>
      <c r="I2783" s="480">
        <f t="shared" si="800"/>
        <v>0</v>
      </c>
      <c r="J2783" s="244" t="str">
        <f t="shared" si="801"/>
        <v/>
      </c>
      <c r="K2783" s="245"/>
      <c r="L2783" s="775"/>
      <c r="M2783" s="779"/>
      <c r="N2783" s="779"/>
      <c r="O2783" s="824"/>
      <c r="P2783" s="245"/>
      <c r="Q2783" s="775"/>
      <c r="R2783" s="779"/>
      <c r="S2783" s="779"/>
      <c r="T2783" s="779"/>
      <c r="U2783" s="779"/>
      <c r="V2783" s="779"/>
      <c r="W2783" s="824"/>
      <c r="X2783" s="314">
        <f t="shared" si="802"/>
        <v>0</v>
      </c>
    </row>
    <row r="2784" spans="2:24" ht="18.75">
      <c r="B2784" s="799">
        <v>3900</v>
      </c>
      <c r="C2784" s="957" t="s">
        <v>256</v>
      </c>
      <c r="D2784" s="978"/>
      <c r="E2784" s="800"/>
      <c r="F2784" s="803"/>
      <c r="G2784" s="804"/>
      <c r="H2784" s="804"/>
      <c r="I2784" s="805">
        <f t="shared" si="800"/>
        <v>0</v>
      </c>
      <c r="J2784" s="244" t="str">
        <f t="shared" si="801"/>
        <v/>
      </c>
      <c r="K2784" s="245"/>
      <c r="L2784" s="431"/>
      <c r="M2784" s="255"/>
      <c r="N2784" s="318">
        <f>I2784</f>
        <v>0</v>
      </c>
      <c r="O2784" s="427">
        <f>L2784+M2784-N2784</f>
        <v>0</v>
      </c>
      <c r="P2784" s="245"/>
      <c r="Q2784" s="431"/>
      <c r="R2784" s="255"/>
      <c r="S2784" s="432">
        <f>+IF(+(L2784+M2784)&gt;=I2784,+M2784,+(+I2784-L2784))</f>
        <v>0</v>
      </c>
      <c r="T2784" s="316">
        <f>Q2784+R2784-S2784</f>
        <v>0</v>
      </c>
      <c r="U2784" s="255"/>
      <c r="V2784" s="255"/>
      <c r="W2784" s="254"/>
      <c r="X2784" s="314">
        <f t="shared" si="802"/>
        <v>0</v>
      </c>
    </row>
    <row r="2785" spans="2:24" ht="18.75">
      <c r="B2785" s="799">
        <v>4000</v>
      </c>
      <c r="C2785" s="979" t="s">
        <v>257</v>
      </c>
      <c r="D2785" s="979"/>
      <c r="E2785" s="800"/>
      <c r="F2785" s="803"/>
      <c r="G2785" s="804"/>
      <c r="H2785" s="804"/>
      <c r="I2785" s="805">
        <f t="shared" si="800"/>
        <v>0</v>
      </c>
      <c r="J2785" s="244" t="str">
        <f t="shared" si="801"/>
        <v/>
      </c>
      <c r="K2785" s="245"/>
      <c r="L2785" s="431"/>
      <c r="M2785" s="255"/>
      <c r="N2785" s="318">
        <f>I2785</f>
        <v>0</v>
      </c>
      <c r="O2785" s="427">
        <f>L2785+M2785-N2785</f>
        <v>0</v>
      </c>
      <c r="P2785" s="245"/>
      <c r="Q2785" s="777"/>
      <c r="R2785" s="778"/>
      <c r="S2785" s="778"/>
      <c r="T2785" s="779"/>
      <c r="U2785" s="778"/>
      <c r="V2785" s="778"/>
      <c r="W2785" s="824"/>
      <c r="X2785" s="314">
        <f t="shared" si="802"/>
        <v>0</v>
      </c>
    </row>
    <row r="2786" spans="2:24" ht="18.75">
      <c r="B2786" s="799">
        <v>4100</v>
      </c>
      <c r="C2786" s="979" t="s">
        <v>258</v>
      </c>
      <c r="D2786" s="979"/>
      <c r="E2786" s="800"/>
      <c r="F2786" s="803"/>
      <c r="G2786" s="804"/>
      <c r="H2786" s="804"/>
      <c r="I2786" s="805">
        <f t="shared" si="800"/>
        <v>0</v>
      </c>
      <c r="J2786" s="244" t="str">
        <f t="shared" si="801"/>
        <v/>
      </c>
      <c r="K2786" s="245"/>
      <c r="L2786" s="777"/>
      <c r="M2786" s="778"/>
      <c r="N2786" s="778"/>
      <c r="O2786" s="825"/>
      <c r="P2786" s="245"/>
      <c r="Q2786" s="777"/>
      <c r="R2786" s="778"/>
      <c r="S2786" s="778"/>
      <c r="T2786" s="778"/>
      <c r="U2786" s="778"/>
      <c r="V2786" s="778"/>
      <c r="W2786" s="825"/>
      <c r="X2786" s="314">
        <f t="shared" si="802"/>
        <v>0</v>
      </c>
    </row>
    <row r="2787" spans="2:24" ht="18.75">
      <c r="B2787" s="799">
        <v>4200</v>
      </c>
      <c r="C2787" s="965" t="s">
        <v>259</v>
      </c>
      <c r="D2787" s="966"/>
      <c r="E2787" s="800"/>
      <c r="F2787" s="801">
        <f>SUM(F2788:F2793)</f>
        <v>0</v>
      </c>
      <c r="G2787" s="802">
        <f>SUM(G2788:G2793)</f>
        <v>0</v>
      </c>
      <c r="H2787" s="802">
        <f>SUM(H2788:H2793)</f>
        <v>0</v>
      </c>
      <c r="I2787" s="802">
        <f>SUM(I2788:I2793)</f>
        <v>0</v>
      </c>
      <c r="J2787" s="244" t="str">
        <f t="shared" si="801"/>
        <v/>
      </c>
      <c r="K2787" s="245"/>
      <c r="L2787" s="317">
        <f>SUM(L2788:L2793)</f>
        <v>0</v>
      </c>
      <c r="M2787" s="318">
        <f>SUM(M2788:M2793)</f>
        <v>0</v>
      </c>
      <c r="N2787" s="428">
        <f>SUM(N2788:N2793)</f>
        <v>0</v>
      </c>
      <c r="O2787" s="429">
        <f>SUM(O2788:O2793)</f>
        <v>0</v>
      </c>
      <c r="P2787" s="245"/>
      <c r="Q2787" s="317">
        <f t="shared" ref="Q2787:W2787" si="803">SUM(Q2788:Q2793)</f>
        <v>0</v>
      </c>
      <c r="R2787" s="318">
        <f t="shared" si="803"/>
        <v>0</v>
      </c>
      <c r="S2787" s="318">
        <f t="shared" si="803"/>
        <v>0</v>
      </c>
      <c r="T2787" s="318">
        <f t="shared" si="803"/>
        <v>0</v>
      </c>
      <c r="U2787" s="318">
        <f t="shared" si="803"/>
        <v>0</v>
      </c>
      <c r="V2787" s="318">
        <f t="shared" si="803"/>
        <v>0</v>
      </c>
      <c r="W2787" s="429">
        <f t="shared" si="803"/>
        <v>0</v>
      </c>
      <c r="X2787" s="314">
        <f t="shared" si="802"/>
        <v>0</v>
      </c>
    </row>
    <row r="2788" spans="2:24" ht="18.75">
      <c r="B2788" s="173"/>
      <c r="C2788" s="144">
        <v>4201</v>
      </c>
      <c r="D2788" s="138" t="s">
        <v>260</v>
      </c>
      <c r="E2788" s="817"/>
      <c r="F2788" s="452"/>
      <c r="G2788" s="246"/>
      <c r="H2788" s="246"/>
      <c r="I2788" s="480">
        <f t="shared" ref="I2788:I2793" si="804">F2788+G2788+H2788</f>
        <v>0</v>
      </c>
      <c r="J2788" s="244" t="str">
        <f t="shared" si="801"/>
        <v/>
      </c>
      <c r="K2788" s="245"/>
      <c r="L2788" s="426"/>
      <c r="M2788" s="253"/>
      <c r="N2788" s="316">
        <f t="shared" ref="N2788:N2793" si="805">I2788</f>
        <v>0</v>
      </c>
      <c r="O2788" s="427">
        <f t="shared" ref="O2788:O2793" si="806">L2788+M2788-N2788</f>
        <v>0</v>
      </c>
      <c r="P2788" s="245"/>
      <c r="Q2788" s="426"/>
      <c r="R2788" s="253"/>
      <c r="S2788" s="432">
        <f t="shared" ref="S2788:S2793" si="807">+IF(+(L2788+M2788)&gt;=I2788,+M2788,+(+I2788-L2788))</f>
        <v>0</v>
      </c>
      <c r="T2788" s="316">
        <f t="shared" ref="T2788:T2793" si="808">Q2788+R2788-S2788</f>
        <v>0</v>
      </c>
      <c r="U2788" s="253"/>
      <c r="V2788" s="253"/>
      <c r="W2788" s="254"/>
      <c r="X2788" s="314">
        <f t="shared" si="802"/>
        <v>0</v>
      </c>
    </row>
    <row r="2789" spans="2:24" ht="18.75">
      <c r="B2789" s="173"/>
      <c r="C2789" s="137">
        <v>4202</v>
      </c>
      <c r="D2789" s="139" t="s">
        <v>261</v>
      </c>
      <c r="E2789" s="817"/>
      <c r="F2789" s="452"/>
      <c r="G2789" s="246"/>
      <c r="H2789" s="246"/>
      <c r="I2789" s="480">
        <f t="shared" si="804"/>
        <v>0</v>
      </c>
      <c r="J2789" s="244" t="str">
        <f t="shared" si="801"/>
        <v/>
      </c>
      <c r="K2789" s="245"/>
      <c r="L2789" s="426"/>
      <c r="M2789" s="253"/>
      <c r="N2789" s="316">
        <f t="shared" si="805"/>
        <v>0</v>
      </c>
      <c r="O2789" s="427">
        <f t="shared" si="806"/>
        <v>0</v>
      </c>
      <c r="P2789" s="245"/>
      <c r="Q2789" s="426"/>
      <c r="R2789" s="253"/>
      <c r="S2789" s="432">
        <f t="shared" si="807"/>
        <v>0</v>
      </c>
      <c r="T2789" s="316">
        <f t="shared" si="808"/>
        <v>0</v>
      </c>
      <c r="U2789" s="253"/>
      <c r="V2789" s="253"/>
      <c r="W2789" s="254"/>
      <c r="X2789" s="314">
        <f t="shared" si="802"/>
        <v>0</v>
      </c>
    </row>
    <row r="2790" spans="2:24" ht="18.75">
      <c r="B2790" s="173"/>
      <c r="C2790" s="137">
        <v>4214</v>
      </c>
      <c r="D2790" s="139" t="s">
        <v>262</v>
      </c>
      <c r="E2790" s="817"/>
      <c r="F2790" s="452"/>
      <c r="G2790" s="246"/>
      <c r="H2790" s="246"/>
      <c r="I2790" s="480">
        <f t="shared" si="804"/>
        <v>0</v>
      </c>
      <c r="J2790" s="244" t="str">
        <f t="shared" si="801"/>
        <v/>
      </c>
      <c r="K2790" s="245"/>
      <c r="L2790" s="426"/>
      <c r="M2790" s="253"/>
      <c r="N2790" s="316">
        <f t="shared" si="805"/>
        <v>0</v>
      </c>
      <c r="O2790" s="427">
        <f t="shared" si="806"/>
        <v>0</v>
      </c>
      <c r="P2790" s="245"/>
      <c r="Q2790" s="426"/>
      <c r="R2790" s="253"/>
      <c r="S2790" s="432">
        <f t="shared" si="807"/>
        <v>0</v>
      </c>
      <c r="T2790" s="316">
        <f t="shared" si="808"/>
        <v>0</v>
      </c>
      <c r="U2790" s="253"/>
      <c r="V2790" s="253"/>
      <c r="W2790" s="254"/>
      <c r="X2790" s="314">
        <f t="shared" si="802"/>
        <v>0</v>
      </c>
    </row>
    <row r="2791" spans="2:24" ht="18.75">
      <c r="B2791" s="173"/>
      <c r="C2791" s="137">
        <v>4217</v>
      </c>
      <c r="D2791" s="139" t="s">
        <v>263</v>
      </c>
      <c r="E2791" s="817"/>
      <c r="F2791" s="452"/>
      <c r="G2791" s="246"/>
      <c r="H2791" s="246"/>
      <c r="I2791" s="480">
        <f t="shared" si="804"/>
        <v>0</v>
      </c>
      <c r="J2791" s="244" t="str">
        <f t="shared" si="801"/>
        <v/>
      </c>
      <c r="K2791" s="245"/>
      <c r="L2791" s="426"/>
      <c r="M2791" s="253"/>
      <c r="N2791" s="316">
        <f t="shared" si="805"/>
        <v>0</v>
      </c>
      <c r="O2791" s="427">
        <f t="shared" si="806"/>
        <v>0</v>
      </c>
      <c r="P2791" s="245"/>
      <c r="Q2791" s="426"/>
      <c r="R2791" s="253"/>
      <c r="S2791" s="432">
        <f t="shared" si="807"/>
        <v>0</v>
      </c>
      <c r="T2791" s="316">
        <f t="shared" si="808"/>
        <v>0</v>
      </c>
      <c r="U2791" s="253"/>
      <c r="V2791" s="253"/>
      <c r="W2791" s="254"/>
      <c r="X2791" s="314">
        <f t="shared" si="802"/>
        <v>0</v>
      </c>
    </row>
    <row r="2792" spans="2:24" ht="18.75">
      <c r="B2792" s="173"/>
      <c r="C2792" s="137">
        <v>4218</v>
      </c>
      <c r="D2792" s="145" t="s">
        <v>264</v>
      </c>
      <c r="E2792" s="817"/>
      <c r="F2792" s="452"/>
      <c r="G2792" s="246"/>
      <c r="H2792" s="246"/>
      <c r="I2792" s="480">
        <f t="shared" si="804"/>
        <v>0</v>
      </c>
      <c r="J2792" s="244" t="str">
        <f t="shared" si="801"/>
        <v/>
      </c>
      <c r="K2792" s="245"/>
      <c r="L2792" s="426"/>
      <c r="M2792" s="253"/>
      <c r="N2792" s="316">
        <f t="shared" si="805"/>
        <v>0</v>
      </c>
      <c r="O2792" s="427">
        <f t="shared" si="806"/>
        <v>0</v>
      </c>
      <c r="P2792" s="245"/>
      <c r="Q2792" s="426"/>
      <c r="R2792" s="253"/>
      <c r="S2792" s="432">
        <f t="shared" si="807"/>
        <v>0</v>
      </c>
      <c r="T2792" s="316">
        <f t="shared" si="808"/>
        <v>0</v>
      </c>
      <c r="U2792" s="253"/>
      <c r="V2792" s="253"/>
      <c r="W2792" s="254"/>
      <c r="X2792" s="314">
        <f t="shared" si="802"/>
        <v>0</v>
      </c>
    </row>
    <row r="2793" spans="2:24" ht="18.75">
      <c r="B2793" s="173"/>
      <c r="C2793" s="137">
        <v>4219</v>
      </c>
      <c r="D2793" s="156" t="s">
        <v>265</v>
      </c>
      <c r="E2793" s="817"/>
      <c r="F2793" s="452"/>
      <c r="G2793" s="246"/>
      <c r="H2793" s="246"/>
      <c r="I2793" s="480">
        <f t="shared" si="804"/>
        <v>0</v>
      </c>
      <c r="J2793" s="244" t="str">
        <f t="shared" si="801"/>
        <v/>
      </c>
      <c r="K2793" s="245"/>
      <c r="L2793" s="426"/>
      <c r="M2793" s="253"/>
      <c r="N2793" s="316">
        <f t="shared" si="805"/>
        <v>0</v>
      </c>
      <c r="O2793" s="427">
        <f t="shared" si="806"/>
        <v>0</v>
      </c>
      <c r="P2793" s="245"/>
      <c r="Q2793" s="426"/>
      <c r="R2793" s="253"/>
      <c r="S2793" s="432">
        <f t="shared" si="807"/>
        <v>0</v>
      </c>
      <c r="T2793" s="316">
        <f t="shared" si="808"/>
        <v>0</v>
      </c>
      <c r="U2793" s="253"/>
      <c r="V2793" s="253"/>
      <c r="W2793" s="254"/>
      <c r="X2793" s="314">
        <f t="shared" si="802"/>
        <v>0</v>
      </c>
    </row>
    <row r="2794" spans="2:24" ht="18.75">
      <c r="B2794" s="799">
        <v>4300</v>
      </c>
      <c r="C2794" s="955" t="s">
        <v>1740</v>
      </c>
      <c r="D2794" s="955"/>
      <c r="E2794" s="800"/>
      <c r="F2794" s="801">
        <f>SUM(F2795:F2797)</f>
        <v>0</v>
      </c>
      <c r="G2794" s="802">
        <f>SUM(G2795:G2797)</f>
        <v>0</v>
      </c>
      <c r="H2794" s="802">
        <f>SUM(H2795:H2797)</f>
        <v>0</v>
      </c>
      <c r="I2794" s="802">
        <f>SUM(I2795:I2797)</f>
        <v>0</v>
      </c>
      <c r="J2794" s="244" t="str">
        <f t="shared" si="801"/>
        <v/>
      </c>
      <c r="K2794" s="245"/>
      <c r="L2794" s="317">
        <f>SUM(L2795:L2797)</f>
        <v>0</v>
      </c>
      <c r="M2794" s="318">
        <f>SUM(M2795:M2797)</f>
        <v>0</v>
      </c>
      <c r="N2794" s="428">
        <f>SUM(N2795:N2797)</f>
        <v>0</v>
      </c>
      <c r="O2794" s="429">
        <f>SUM(O2795:O2797)</f>
        <v>0</v>
      </c>
      <c r="P2794" s="245"/>
      <c r="Q2794" s="317">
        <f t="shared" ref="Q2794:W2794" si="809">SUM(Q2795:Q2797)</f>
        <v>0</v>
      </c>
      <c r="R2794" s="318">
        <f t="shared" si="809"/>
        <v>0</v>
      </c>
      <c r="S2794" s="318">
        <f t="shared" si="809"/>
        <v>0</v>
      </c>
      <c r="T2794" s="318">
        <f t="shared" si="809"/>
        <v>0</v>
      </c>
      <c r="U2794" s="318">
        <f t="shared" si="809"/>
        <v>0</v>
      </c>
      <c r="V2794" s="318">
        <f t="shared" si="809"/>
        <v>0</v>
      </c>
      <c r="W2794" s="429">
        <f t="shared" si="809"/>
        <v>0</v>
      </c>
      <c r="X2794" s="314">
        <f t="shared" si="802"/>
        <v>0</v>
      </c>
    </row>
    <row r="2795" spans="2:24" ht="18.75">
      <c r="B2795" s="173"/>
      <c r="C2795" s="144">
        <v>4301</v>
      </c>
      <c r="D2795" s="163" t="s">
        <v>266</v>
      </c>
      <c r="E2795" s="817"/>
      <c r="F2795" s="452"/>
      <c r="G2795" s="246"/>
      <c r="H2795" s="246"/>
      <c r="I2795" s="480">
        <f t="shared" ref="I2795:I2800" si="810">F2795+G2795+H2795</f>
        <v>0</v>
      </c>
      <c r="J2795" s="244" t="str">
        <f t="shared" si="801"/>
        <v/>
      </c>
      <c r="K2795" s="245"/>
      <c r="L2795" s="426"/>
      <c r="M2795" s="253"/>
      <c r="N2795" s="316">
        <f t="shared" ref="N2795:N2800" si="811">I2795</f>
        <v>0</v>
      </c>
      <c r="O2795" s="427">
        <f t="shared" ref="O2795:O2800" si="812">L2795+M2795-N2795</f>
        <v>0</v>
      </c>
      <c r="P2795" s="245"/>
      <c r="Q2795" s="426"/>
      <c r="R2795" s="253"/>
      <c r="S2795" s="432">
        <f t="shared" ref="S2795:S2800" si="813">+IF(+(L2795+M2795)&gt;=I2795,+M2795,+(+I2795-L2795))</f>
        <v>0</v>
      </c>
      <c r="T2795" s="316">
        <f t="shared" ref="T2795:T2800" si="814">Q2795+R2795-S2795</f>
        <v>0</v>
      </c>
      <c r="U2795" s="253"/>
      <c r="V2795" s="253"/>
      <c r="W2795" s="254"/>
      <c r="X2795" s="314">
        <f t="shared" si="802"/>
        <v>0</v>
      </c>
    </row>
    <row r="2796" spans="2:24" ht="18.75">
      <c r="B2796" s="173"/>
      <c r="C2796" s="137">
        <v>4302</v>
      </c>
      <c r="D2796" s="139" t="s">
        <v>1100</v>
      </c>
      <c r="E2796" s="817"/>
      <c r="F2796" s="452"/>
      <c r="G2796" s="246"/>
      <c r="H2796" s="246"/>
      <c r="I2796" s="480">
        <f t="shared" si="810"/>
        <v>0</v>
      </c>
      <c r="J2796" s="244" t="str">
        <f t="shared" si="801"/>
        <v/>
      </c>
      <c r="K2796" s="245"/>
      <c r="L2796" s="426"/>
      <c r="M2796" s="253"/>
      <c r="N2796" s="316">
        <f t="shared" si="811"/>
        <v>0</v>
      </c>
      <c r="O2796" s="427">
        <f t="shared" si="812"/>
        <v>0</v>
      </c>
      <c r="P2796" s="245"/>
      <c r="Q2796" s="426"/>
      <c r="R2796" s="253"/>
      <c r="S2796" s="432">
        <f t="shared" si="813"/>
        <v>0</v>
      </c>
      <c r="T2796" s="316">
        <f t="shared" si="814"/>
        <v>0</v>
      </c>
      <c r="U2796" s="253"/>
      <c r="V2796" s="253"/>
      <c r="W2796" s="254"/>
      <c r="X2796" s="314">
        <f t="shared" si="802"/>
        <v>0</v>
      </c>
    </row>
    <row r="2797" spans="2:24" ht="18.75">
      <c r="B2797" s="173"/>
      <c r="C2797" s="142">
        <v>4309</v>
      </c>
      <c r="D2797" s="148" t="s">
        <v>268</v>
      </c>
      <c r="E2797" s="817"/>
      <c r="F2797" s="452"/>
      <c r="G2797" s="246"/>
      <c r="H2797" s="246"/>
      <c r="I2797" s="480">
        <f t="shared" si="810"/>
        <v>0</v>
      </c>
      <c r="J2797" s="244" t="str">
        <f t="shared" si="801"/>
        <v/>
      </c>
      <c r="K2797" s="245"/>
      <c r="L2797" s="426"/>
      <c r="M2797" s="253"/>
      <c r="N2797" s="316">
        <f t="shared" si="811"/>
        <v>0</v>
      </c>
      <c r="O2797" s="427">
        <f t="shared" si="812"/>
        <v>0</v>
      </c>
      <c r="P2797" s="245"/>
      <c r="Q2797" s="426"/>
      <c r="R2797" s="253"/>
      <c r="S2797" s="432">
        <f t="shared" si="813"/>
        <v>0</v>
      </c>
      <c r="T2797" s="316">
        <f t="shared" si="814"/>
        <v>0</v>
      </c>
      <c r="U2797" s="253"/>
      <c r="V2797" s="253"/>
      <c r="W2797" s="254"/>
      <c r="X2797" s="314">
        <f t="shared" si="802"/>
        <v>0</v>
      </c>
    </row>
    <row r="2798" spans="2:24" ht="18.75">
      <c r="B2798" s="799">
        <v>4400</v>
      </c>
      <c r="C2798" s="957" t="s">
        <v>1741</v>
      </c>
      <c r="D2798" s="957"/>
      <c r="E2798" s="800"/>
      <c r="F2798" s="803"/>
      <c r="G2798" s="804"/>
      <c r="H2798" s="804"/>
      <c r="I2798" s="805">
        <f t="shared" si="810"/>
        <v>0</v>
      </c>
      <c r="J2798" s="244" t="str">
        <f t="shared" si="801"/>
        <v/>
      </c>
      <c r="K2798" s="245"/>
      <c r="L2798" s="431"/>
      <c r="M2798" s="255"/>
      <c r="N2798" s="318">
        <f t="shared" si="811"/>
        <v>0</v>
      </c>
      <c r="O2798" s="427">
        <f t="shared" si="812"/>
        <v>0</v>
      </c>
      <c r="P2798" s="245"/>
      <c r="Q2798" s="431"/>
      <c r="R2798" s="255"/>
      <c r="S2798" s="432">
        <f t="shared" si="813"/>
        <v>0</v>
      </c>
      <c r="T2798" s="316">
        <f t="shared" si="814"/>
        <v>0</v>
      </c>
      <c r="U2798" s="255"/>
      <c r="V2798" s="255"/>
      <c r="W2798" s="254"/>
      <c r="X2798" s="314">
        <f t="shared" si="802"/>
        <v>0</v>
      </c>
    </row>
    <row r="2799" spans="2:24" ht="18.75">
      <c r="B2799" s="799">
        <v>4500</v>
      </c>
      <c r="C2799" s="979" t="s">
        <v>1742</v>
      </c>
      <c r="D2799" s="979"/>
      <c r="E2799" s="800"/>
      <c r="F2799" s="803"/>
      <c r="G2799" s="804"/>
      <c r="H2799" s="804"/>
      <c r="I2799" s="805">
        <f t="shared" si="810"/>
        <v>0</v>
      </c>
      <c r="J2799" s="244" t="str">
        <f t="shared" si="801"/>
        <v/>
      </c>
      <c r="K2799" s="245"/>
      <c r="L2799" s="431"/>
      <c r="M2799" s="255"/>
      <c r="N2799" s="318">
        <f t="shared" si="811"/>
        <v>0</v>
      </c>
      <c r="O2799" s="427">
        <f t="shared" si="812"/>
        <v>0</v>
      </c>
      <c r="P2799" s="245"/>
      <c r="Q2799" s="431"/>
      <c r="R2799" s="255"/>
      <c r="S2799" s="432">
        <f t="shared" si="813"/>
        <v>0</v>
      </c>
      <c r="T2799" s="316">
        <f t="shared" si="814"/>
        <v>0</v>
      </c>
      <c r="U2799" s="255"/>
      <c r="V2799" s="255"/>
      <c r="W2799" s="254"/>
      <c r="X2799" s="314">
        <f t="shared" si="802"/>
        <v>0</v>
      </c>
    </row>
    <row r="2800" spans="2:24" ht="18.75">
      <c r="B2800" s="799">
        <v>4600</v>
      </c>
      <c r="C2800" s="974" t="s">
        <v>269</v>
      </c>
      <c r="D2800" s="980"/>
      <c r="E2800" s="800"/>
      <c r="F2800" s="803"/>
      <c r="G2800" s="804"/>
      <c r="H2800" s="804"/>
      <c r="I2800" s="805">
        <f t="shared" si="810"/>
        <v>0</v>
      </c>
      <c r="J2800" s="244" t="str">
        <f t="shared" si="801"/>
        <v/>
      </c>
      <c r="K2800" s="245"/>
      <c r="L2800" s="431"/>
      <c r="M2800" s="255"/>
      <c r="N2800" s="318">
        <f t="shared" si="811"/>
        <v>0</v>
      </c>
      <c r="O2800" s="427">
        <f t="shared" si="812"/>
        <v>0</v>
      </c>
      <c r="P2800" s="245"/>
      <c r="Q2800" s="431"/>
      <c r="R2800" s="255"/>
      <c r="S2800" s="432">
        <f t="shared" si="813"/>
        <v>0</v>
      </c>
      <c r="T2800" s="316">
        <f t="shared" si="814"/>
        <v>0</v>
      </c>
      <c r="U2800" s="255"/>
      <c r="V2800" s="255"/>
      <c r="W2800" s="254"/>
      <c r="X2800" s="314">
        <f t="shared" si="802"/>
        <v>0</v>
      </c>
    </row>
    <row r="2801" spans="2:24" ht="18.75">
      <c r="B2801" s="799">
        <v>4900</v>
      </c>
      <c r="C2801" s="965" t="s">
        <v>300</v>
      </c>
      <c r="D2801" s="965"/>
      <c r="E2801" s="800"/>
      <c r="F2801" s="801">
        <f>+F2802+F2803</f>
        <v>0</v>
      </c>
      <c r="G2801" s="802">
        <f>+G2802+G2803</f>
        <v>0</v>
      </c>
      <c r="H2801" s="802">
        <f>+H2802+H2803</f>
        <v>0</v>
      </c>
      <c r="I2801" s="802">
        <f>+I2802+I2803</f>
        <v>0</v>
      </c>
      <c r="J2801" s="244" t="str">
        <f t="shared" si="801"/>
        <v/>
      </c>
      <c r="K2801" s="245"/>
      <c r="L2801" s="777"/>
      <c r="M2801" s="778"/>
      <c r="N2801" s="778"/>
      <c r="O2801" s="825"/>
      <c r="P2801" s="245"/>
      <c r="Q2801" s="777"/>
      <c r="R2801" s="778"/>
      <c r="S2801" s="778"/>
      <c r="T2801" s="778"/>
      <c r="U2801" s="778"/>
      <c r="V2801" s="778"/>
      <c r="W2801" s="825"/>
      <c r="X2801" s="314">
        <f t="shared" si="802"/>
        <v>0</v>
      </c>
    </row>
    <row r="2802" spans="2:24" ht="18.75">
      <c r="B2802" s="173"/>
      <c r="C2802" s="144">
        <v>4901</v>
      </c>
      <c r="D2802" s="174" t="s">
        <v>301</v>
      </c>
      <c r="E2802" s="817"/>
      <c r="F2802" s="452"/>
      <c r="G2802" s="246"/>
      <c r="H2802" s="246"/>
      <c r="I2802" s="480">
        <f>F2802+G2802+H2802</f>
        <v>0</v>
      </c>
      <c r="J2802" s="244" t="str">
        <f t="shared" si="801"/>
        <v/>
      </c>
      <c r="K2802" s="245"/>
      <c r="L2802" s="775"/>
      <c r="M2802" s="779"/>
      <c r="N2802" s="779"/>
      <c r="O2802" s="824"/>
      <c r="P2802" s="245"/>
      <c r="Q2802" s="775"/>
      <c r="R2802" s="779"/>
      <c r="S2802" s="779"/>
      <c r="T2802" s="779"/>
      <c r="U2802" s="779"/>
      <c r="V2802" s="779"/>
      <c r="W2802" s="824"/>
      <c r="X2802" s="314">
        <f t="shared" si="802"/>
        <v>0</v>
      </c>
    </row>
    <row r="2803" spans="2:24" ht="18.75">
      <c r="B2803" s="173"/>
      <c r="C2803" s="142">
        <v>4902</v>
      </c>
      <c r="D2803" s="148" t="s">
        <v>302</v>
      </c>
      <c r="E2803" s="817"/>
      <c r="F2803" s="452"/>
      <c r="G2803" s="246"/>
      <c r="H2803" s="246"/>
      <c r="I2803" s="480">
        <f>F2803+G2803+H2803</f>
        <v>0</v>
      </c>
      <c r="J2803" s="244" t="str">
        <f t="shared" si="801"/>
        <v/>
      </c>
      <c r="K2803" s="245"/>
      <c r="L2803" s="775"/>
      <c r="M2803" s="779"/>
      <c r="N2803" s="779"/>
      <c r="O2803" s="824"/>
      <c r="P2803" s="245"/>
      <c r="Q2803" s="775"/>
      <c r="R2803" s="779"/>
      <c r="S2803" s="779"/>
      <c r="T2803" s="779"/>
      <c r="U2803" s="779"/>
      <c r="V2803" s="779"/>
      <c r="W2803" s="824"/>
      <c r="X2803" s="314">
        <f t="shared" si="802"/>
        <v>0</v>
      </c>
    </row>
    <row r="2804" spans="2:24" ht="18.75">
      <c r="B2804" s="806">
        <v>5100</v>
      </c>
      <c r="C2804" s="962" t="s">
        <v>270</v>
      </c>
      <c r="D2804" s="962"/>
      <c r="E2804" s="807"/>
      <c r="F2804" s="808"/>
      <c r="G2804" s="809"/>
      <c r="H2804" s="809"/>
      <c r="I2804" s="805">
        <f>F2804+G2804+H2804</f>
        <v>0</v>
      </c>
      <c r="J2804" s="244" t="str">
        <f t="shared" si="801"/>
        <v/>
      </c>
      <c r="K2804" s="245"/>
      <c r="L2804" s="433"/>
      <c r="M2804" s="434"/>
      <c r="N2804" s="328">
        <f>I2804</f>
        <v>0</v>
      </c>
      <c r="O2804" s="427">
        <f>L2804+M2804-N2804</f>
        <v>0</v>
      </c>
      <c r="P2804" s="245"/>
      <c r="Q2804" s="433"/>
      <c r="R2804" s="434"/>
      <c r="S2804" s="432">
        <f>+IF(+(L2804+M2804)&gt;=I2804,+M2804,+(+I2804-L2804))</f>
        <v>0</v>
      </c>
      <c r="T2804" s="316">
        <f>Q2804+R2804-S2804</f>
        <v>0</v>
      </c>
      <c r="U2804" s="434"/>
      <c r="V2804" s="434"/>
      <c r="W2804" s="254"/>
      <c r="X2804" s="314">
        <f t="shared" si="802"/>
        <v>0</v>
      </c>
    </row>
    <row r="2805" spans="2:24" ht="18.75">
      <c r="B2805" s="806">
        <v>5200</v>
      </c>
      <c r="C2805" s="977" t="s">
        <v>271</v>
      </c>
      <c r="D2805" s="977"/>
      <c r="E2805" s="807"/>
      <c r="F2805" s="810">
        <f>SUM(F2806:F2812)</f>
        <v>0</v>
      </c>
      <c r="G2805" s="811">
        <f>SUM(G2806:G2812)</f>
        <v>16000</v>
      </c>
      <c r="H2805" s="811">
        <f>SUM(H2806:H2812)</f>
        <v>0</v>
      </c>
      <c r="I2805" s="811">
        <f>SUM(I2806:I2812)</f>
        <v>16000</v>
      </c>
      <c r="J2805" s="244">
        <f t="shared" si="801"/>
        <v>1</v>
      </c>
      <c r="K2805" s="245"/>
      <c r="L2805" s="327">
        <f>SUM(L2806:L2812)</f>
        <v>0</v>
      </c>
      <c r="M2805" s="328">
        <f>SUM(M2806:M2812)</f>
        <v>0</v>
      </c>
      <c r="N2805" s="435">
        <f>SUM(N2806:N2812)</f>
        <v>16000</v>
      </c>
      <c r="O2805" s="436">
        <f>SUM(O2806:O2812)</f>
        <v>-16000</v>
      </c>
      <c r="P2805" s="245"/>
      <c r="Q2805" s="327">
        <f t="shared" ref="Q2805:W2805" si="815">SUM(Q2806:Q2812)</f>
        <v>0</v>
      </c>
      <c r="R2805" s="328">
        <f t="shared" si="815"/>
        <v>0</v>
      </c>
      <c r="S2805" s="328">
        <f t="shared" si="815"/>
        <v>16000</v>
      </c>
      <c r="T2805" s="328">
        <f t="shared" si="815"/>
        <v>-16000</v>
      </c>
      <c r="U2805" s="328">
        <f t="shared" si="815"/>
        <v>0</v>
      </c>
      <c r="V2805" s="328">
        <f t="shared" si="815"/>
        <v>0</v>
      </c>
      <c r="W2805" s="436">
        <f t="shared" si="815"/>
        <v>0</v>
      </c>
      <c r="X2805" s="314">
        <f t="shared" si="802"/>
        <v>-16000</v>
      </c>
    </row>
    <row r="2806" spans="2:24" ht="18.75">
      <c r="B2806" s="175"/>
      <c r="C2806" s="176">
        <v>5201</v>
      </c>
      <c r="D2806" s="177" t="s">
        <v>272</v>
      </c>
      <c r="E2806" s="818"/>
      <c r="F2806" s="477"/>
      <c r="G2806" s="437"/>
      <c r="H2806" s="437"/>
      <c r="I2806" s="480">
        <f t="shared" ref="I2806:I2812" si="816">F2806+G2806+H2806</f>
        <v>0</v>
      </c>
      <c r="J2806" s="244" t="str">
        <f t="shared" si="801"/>
        <v/>
      </c>
      <c r="K2806" s="245"/>
      <c r="L2806" s="438"/>
      <c r="M2806" s="439"/>
      <c r="N2806" s="331">
        <f t="shared" ref="N2806:N2812" si="817">I2806</f>
        <v>0</v>
      </c>
      <c r="O2806" s="427">
        <f t="shared" ref="O2806:O2812" si="818">L2806+M2806-N2806</f>
        <v>0</v>
      </c>
      <c r="P2806" s="245"/>
      <c r="Q2806" s="438"/>
      <c r="R2806" s="439"/>
      <c r="S2806" s="432">
        <f t="shared" ref="S2806:S2812" si="819">+IF(+(L2806+M2806)&gt;=I2806,+M2806,+(+I2806-L2806))</f>
        <v>0</v>
      </c>
      <c r="T2806" s="316">
        <f t="shared" ref="T2806:T2812" si="820">Q2806+R2806-S2806</f>
        <v>0</v>
      </c>
      <c r="U2806" s="439"/>
      <c r="V2806" s="439"/>
      <c r="W2806" s="254"/>
      <c r="X2806" s="314">
        <f t="shared" si="802"/>
        <v>0</v>
      </c>
    </row>
    <row r="2807" spans="2:24" ht="18.75">
      <c r="B2807" s="175"/>
      <c r="C2807" s="178">
        <v>5202</v>
      </c>
      <c r="D2807" s="179" t="s">
        <v>273</v>
      </c>
      <c r="E2807" s="818"/>
      <c r="F2807" s="477"/>
      <c r="G2807" s="437"/>
      <c r="H2807" s="437"/>
      <c r="I2807" s="480">
        <f t="shared" si="816"/>
        <v>0</v>
      </c>
      <c r="J2807" s="244" t="str">
        <f t="shared" si="801"/>
        <v/>
      </c>
      <c r="K2807" s="245"/>
      <c r="L2807" s="438"/>
      <c r="M2807" s="439"/>
      <c r="N2807" s="331">
        <f t="shared" si="817"/>
        <v>0</v>
      </c>
      <c r="O2807" s="427">
        <f t="shared" si="818"/>
        <v>0</v>
      </c>
      <c r="P2807" s="245"/>
      <c r="Q2807" s="438"/>
      <c r="R2807" s="439"/>
      <c r="S2807" s="432">
        <f t="shared" si="819"/>
        <v>0</v>
      </c>
      <c r="T2807" s="316">
        <f t="shared" si="820"/>
        <v>0</v>
      </c>
      <c r="U2807" s="439"/>
      <c r="V2807" s="439"/>
      <c r="W2807" s="254"/>
      <c r="X2807" s="314">
        <f t="shared" si="802"/>
        <v>0</v>
      </c>
    </row>
    <row r="2808" spans="2:24" ht="18.75">
      <c r="B2808" s="175"/>
      <c r="C2808" s="178">
        <v>5203</v>
      </c>
      <c r="D2808" s="179" t="s">
        <v>956</v>
      </c>
      <c r="E2808" s="818"/>
      <c r="F2808" s="477"/>
      <c r="G2808" s="437">
        <v>16000</v>
      </c>
      <c r="H2808" s="437"/>
      <c r="I2808" s="480">
        <f t="shared" si="816"/>
        <v>16000</v>
      </c>
      <c r="J2808" s="244">
        <f t="shared" si="801"/>
        <v>1</v>
      </c>
      <c r="K2808" s="245"/>
      <c r="L2808" s="438"/>
      <c r="M2808" s="439"/>
      <c r="N2808" s="331">
        <f t="shared" si="817"/>
        <v>16000</v>
      </c>
      <c r="O2808" s="427">
        <f t="shared" si="818"/>
        <v>-16000</v>
      </c>
      <c r="P2808" s="245"/>
      <c r="Q2808" s="438"/>
      <c r="R2808" s="439"/>
      <c r="S2808" s="432">
        <f t="shared" si="819"/>
        <v>16000</v>
      </c>
      <c r="T2808" s="316">
        <f t="shared" si="820"/>
        <v>-16000</v>
      </c>
      <c r="U2808" s="439"/>
      <c r="V2808" s="439"/>
      <c r="W2808" s="254"/>
      <c r="X2808" s="314">
        <f t="shared" si="802"/>
        <v>-16000</v>
      </c>
    </row>
    <row r="2809" spans="2:24" ht="18.75">
      <c r="B2809" s="175"/>
      <c r="C2809" s="178">
        <v>5204</v>
      </c>
      <c r="D2809" s="179" t="s">
        <v>957</v>
      </c>
      <c r="E2809" s="818"/>
      <c r="F2809" s="477"/>
      <c r="G2809" s="437"/>
      <c r="H2809" s="437"/>
      <c r="I2809" s="480">
        <f t="shared" si="816"/>
        <v>0</v>
      </c>
      <c r="J2809" s="244" t="str">
        <f t="shared" si="801"/>
        <v/>
      </c>
      <c r="K2809" s="245"/>
      <c r="L2809" s="438"/>
      <c r="M2809" s="439"/>
      <c r="N2809" s="331">
        <f t="shared" si="817"/>
        <v>0</v>
      </c>
      <c r="O2809" s="427">
        <f t="shared" si="818"/>
        <v>0</v>
      </c>
      <c r="P2809" s="245"/>
      <c r="Q2809" s="438"/>
      <c r="R2809" s="439"/>
      <c r="S2809" s="432">
        <f t="shared" si="819"/>
        <v>0</v>
      </c>
      <c r="T2809" s="316">
        <f t="shared" si="820"/>
        <v>0</v>
      </c>
      <c r="U2809" s="439"/>
      <c r="V2809" s="439"/>
      <c r="W2809" s="254"/>
      <c r="X2809" s="314">
        <f t="shared" si="802"/>
        <v>0</v>
      </c>
    </row>
    <row r="2810" spans="2:24" ht="18.75">
      <c r="B2810" s="175"/>
      <c r="C2810" s="178">
        <v>5205</v>
      </c>
      <c r="D2810" s="179" t="s">
        <v>958</v>
      </c>
      <c r="E2810" s="818"/>
      <c r="F2810" s="477"/>
      <c r="G2810" s="437"/>
      <c r="H2810" s="437"/>
      <c r="I2810" s="480">
        <f t="shared" si="816"/>
        <v>0</v>
      </c>
      <c r="J2810" s="244" t="str">
        <f t="shared" si="801"/>
        <v/>
      </c>
      <c r="K2810" s="245"/>
      <c r="L2810" s="438"/>
      <c r="M2810" s="439"/>
      <c r="N2810" s="331">
        <f t="shared" si="817"/>
        <v>0</v>
      </c>
      <c r="O2810" s="427">
        <f t="shared" si="818"/>
        <v>0</v>
      </c>
      <c r="P2810" s="245"/>
      <c r="Q2810" s="438"/>
      <c r="R2810" s="439"/>
      <c r="S2810" s="432">
        <f t="shared" si="819"/>
        <v>0</v>
      </c>
      <c r="T2810" s="316">
        <f t="shared" si="820"/>
        <v>0</v>
      </c>
      <c r="U2810" s="439"/>
      <c r="V2810" s="439"/>
      <c r="W2810" s="254"/>
      <c r="X2810" s="314">
        <f t="shared" si="802"/>
        <v>0</v>
      </c>
    </row>
    <row r="2811" spans="2:24" ht="18.75">
      <c r="B2811" s="175"/>
      <c r="C2811" s="178">
        <v>5206</v>
      </c>
      <c r="D2811" s="179" t="s">
        <v>959</v>
      </c>
      <c r="E2811" s="818"/>
      <c r="F2811" s="477"/>
      <c r="G2811" s="437"/>
      <c r="H2811" s="437"/>
      <c r="I2811" s="480">
        <f t="shared" si="816"/>
        <v>0</v>
      </c>
      <c r="J2811" s="244" t="str">
        <f t="shared" ref="J2811:J2831" si="821">(IF($E2811&lt;&gt;0,$J$2,IF($I2811&lt;&gt;0,$J$2,"")))</f>
        <v/>
      </c>
      <c r="K2811" s="245"/>
      <c r="L2811" s="438"/>
      <c r="M2811" s="439"/>
      <c r="N2811" s="331">
        <f t="shared" si="817"/>
        <v>0</v>
      </c>
      <c r="O2811" s="427">
        <f t="shared" si="818"/>
        <v>0</v>
      </c>
      <c r="P2811" s="245"/>
      <c r="Q2811" s="438"/>
      <c r="R2811" s="439"/>
      <c r="S2811" s="432">
        <f t="shared" si="819"/>
        <v>0</v>
      </c>
      <c r="T2811" s="316">
        <f t="shared" si="820"/>
        <v>0</v>
      </c>
      <c r="U2811" s="439"/>
      <c r="V2811" s="439"/>
      <c r="W2811" s="254"/>
      <c r="X2811" s="314">
        <f t="shared" ref="X2811:X2842" si="822">T2811-U2811-V2811-W2811</f>
        <v>0</v>
      </c>
    </row>
    <row r="2812" spans="2:24" ht="18.75">
      <c r="B2812" s="175"/>
      <c r="C2812" s="180">
        <v>5219</v>
      </c>
      <c r="D2812" s="181" t="s">
        <v>960</v>
      </c>
      <c r="E2812" s="818"/>
      <c r="F2812" s="477"/>
      <c r="G2812" s="437"/>
      <c r="H2812" s="437"/>
      <c r="I2812" s="480">
        <f t="shared" si="816"/>
        <v>0</v>
      </c>
      <c r="J2812" s="244" t="str">
        <f t="shared" si="821"/>
        <v/>
      </c>
      <c r="K2812" s="245"/>
      <c r="L2812" s="438"/>
      <c r="M2812" s="439"/>
      <c r="N2812" s="331">
        <f t="shared" si="817"/>
        <v>0</v>
      </c>
      <c r="O2812" s="427">
        <f t="shared" si="818"/>
        <v>0</v>
      </c>
      <c r="P2812" s="245"/>
      <c r="Q2812" s="438"/>
      <c r="R2812" s="439"/>
      <c r="S2812" s="432">
        <f t="shared" si="819"/>
        <v>0</v>
      </c>
      <c r="T2812" s="316">
        <f t="shared" si="820"/>
        <v>0</v>
      </c>
      <c r="U2812" s="439"/>
      <c r="V2812" s="439"/>
      <c r="W2812" s="254"/>
      <c r="X2812" s="314">
        <f t="shared" si="822"/>
        <v>0</v>
      </c>
    </row>
    <row r="2813" spans="2:24" ht="18.75">
      <c r="B2813" s="806">
        <v>5300</v>
      </c>
      <c r="C2813" s="981" t="s">
        <v>961</v>
      </c>
      <c r="D2813" s="981"/>
      <c r="E2813" s="807"/>
      <c r="F2813" s="810">
        <f>SUM(F2814:F2815)</f>
        <v>0</v>
      </c>
      <c r="G2813" s="811">
        <f>SUM(G2814:G2815)</f>
        <v>0</v>
      </c>
      <c r="H2813" s="811">
        <f>SUM(H2814:H2815)</f>
        <v>0</v>
      </c>
      <c r="I2813" s="811">
        <f>SUM(I2814:I2815)</f>
        <v>0</v>
      </c>
      <c r="J2813" s="244" t="str">
        <f t="shared" si="821"/>
        <v/>
      </c>
      <c r="K2813" s="245"/>
      <c r="L2813" s="327">
        <f>SUM(L2814:L2815)</f>
        <v>0</v>
      </c>
      <c r="M2813" s="328">
        <f>SUM(M2814:M2815)</f>
        <v>0</v>
      </c>
      <c r="N2813" s="435">
        <f>SUM(N2814:N2815)</f>
        <v>0</v>
      </c>
      <c r="O2813" s="436">
        <f>SUM(O2814:O2815)</f>
        <v>0</v>
      </c>
      <c r="P2813" s="245"/>
      <c r="Q2813" s="327">
        <f t="shared" ref="Q2813:W2813" si="823">SUM(Q2814:Q2815)</f>
        <v>0</v>
      </c>
      <c r="R2813" s="328">
        <f t="shared" si="823"/>
        <v>0</v>
      </c>
      <c r="S2813" s="328">
        <f t="shared" si="823"/>
        <v>0</v>
      </c>
      <c r="T2813" s="328">
        <f t="shared" si="823"/>
        <v>0</v>
      </c>
      <c r="U2813" s="328">
        <f t="shared" si="823"/>
        <v>0</v>
      </c>
      <c r="V2813" s="328">
        <f t="shared" si="823"/>
        <v>0</v>
      </c>
      <c r="W2813" s="436">
        <f t="shared" si="823"/>
        <v>0</v>
      </c>
      <c r="X2813" s="314">
        <f t="shared" si="822"/>
        <v>0</v>
      </c>
    </row>
    <row r="2814" spans="2:24" ht="18.75">
      <c r="B2814" s="175"/>
      <c r="C2814" s="176">
        <v>5301</v>
      </c>
      <c r="D2814" s="177" t="s">
        <v>1480</v>
      </c>
      <c r="E2814" s="818"/>
      <c r="F2814" s="477"/>
      <c r="G2814" s="437"/>
      <c r="H2814" s="437"/>
      <c r="I2814" s="480">
        <f>F2814+G2814+H2814</f>
        <v>0</v>
      </c>
      <c r="J2814" s="244" t="str">
        <f t="shared" si="821"/>
        <v/>
      </c>
      <c r="K2814" s="245"/>
      <c r="L2814" s="438"/>
      <c r="M2814" s="439"/>
      <c r="N2814" s="331">
        <f>I2814</f>
        <v>0</v>
      </c>
      <c r="O2814" s="427">
        <f>L2814+M2814-N2814</f>
        <v>0</v>
      </c>
      <c r="P2814" s="245"/>
      <c r="Q2814" s="438"/>
      <c r="R2814" s="439"/>
      <c r="S2814" s="432">
        <f>+IF(+(L2814+M2814)&gt;=I2814,+M2814,+(+I2814-L2814))</f>
        <v>0</v>
      </c>
      <c r="T2814" s="316">
        <f>Q2814+R2814-S2814</f>
        <v>0</v>
      </c>
      <c r="U2814" s="439"/>
      <c r="V2814" s="439"/>
      <c r="W2814" s="254"/>
      <c r="X2814" s="314">
        <f t="shared" si="822"/>
        <v>0</v>
      </c>
    </row>
    <row r="2815" spans="2:24" ht="18.75">
      <c r="B2815" s="175"/>
      <c r="C2815" s="180">
        <v>5309</v>
      </c>
      <c r="D2815" s="181" t="s">
        <v>962</v>
      </c>
      <c r="E2815" s="818"/>
      <c r="F2815" s="477"/>
      <c r="G2815" s="437"/>
      <c r="H2815" s="437"/>
      <c r="I2815" s="480">
        <f>F2815+G2815+H2815</f>
        <v>0</v>
      </c>
      <c r="J2815" s="244" t="str">
        <f t="shared" si="821"/>
        <v/>
      </c>
      <c r="K2815" s="245"/>
      <c r="L2815" s="438"/>
      <c r="M2815" s="439"/>
      <c r="N2815" s="331">
        <f>I2815</f>
        <v>0</v>
      </c>
      <c r="O2815" s="427">
        <f>L2815+M2815-N2815</f>
        <v>0</v>
      </c>
      <c r="P2815" s="245"/>
      <c r="Q2815" s="438"/>
      <c r="R2815" s="439"/>
      <c r="S2815" s="432">
        <f>+IF(+(L2815+M2815)&gt;=I2815,+M2815,+(+I2815-L2815))</f>
        <v>0</v>
      </c>
      <c r="T2815" s="316">
        <f>Q2815+R2815-S2815</f>
        <v>0</v>
      </c>
      <c r="U2815" s="439"/>
      <c r="V2815" s="439"/>
      <c r="W2815" s="254"/>
      <c r="X2815" s="314">
        <f t="shared" si="822"/>
        <v>0</v>
      </c>
    </row>
    <row r="2816" spans="2:24" ht="18.75">
      <c r="B2816" s="806">
        <v>5400</v>
      </c>
      <c r="C2816" s="962" t="s">
        <v>1049</v>
      </c>
      <c r="D2816" s="962"/>
      <c r="E2816" s="807"/>
      <c r="F2816" s="808"/>
      <c r="G2816" s="809"/>
      <c r="H2816" s="809"/>
      <c r="I2816" s="805">
        <f>F2816+G2816+H2816</f>
        <v>0</v>
      </c>
      <c r="J2816" s="244" t="str">
        <f t="shared" si="821"/>
        <v/>
      </c>
      <c r="K2816" s="245"/>
      <c r="L2816" s="433"/>
      <c r="M2816" s="434"/>
      <c r="N2816" s="328">
        <f>I2816</f>
        <v>0</v>
      </c>
      <c r="O2816" s="427">
        <f>L2816+M2816-N2816</f>
        <v>0</v>
      </c>
      <c r="P2816" s="245"/>
      <c r="Q2816" s="433"/>
      <c r="R2816" s="434"/>
      <c r="S2816" s="432">
        <f>+IF(+(L2816+M2816)&gt;=I2816,+M2816,+(+I2816-L2816))</f>
        <v>0</v>
      </c>
      <c r="T2816" s="316">
        <f>Q2816+R2816-S2816</f>
        <v>0</v>
      </c>
      <c r="U2816" s="434"/>
      <c r="V2816" s="434"/>
      <c r="W2816" s="254"/>
      <c r="X2816" s="314">
        <f t="shared" si="822"/>
        <v>0</v>
      </c>
    </row>
    <row r="2817" spans="2:24" ht="18.75">
      <c r="B2817" s="799">
        <v>5500</v>
      </c>
      <c r="C2817" s="965" t="s">
        <v>1050</v>
      </c>
      <c r="D2817" s="965"/>
      <c r="E2817" s="800"/>
      <c r="F2817" s="801">
        <f>SUM(F2818:F2821)</f>
        <v>0</v>
      </c>
      <c r="G2817" s="802">
        <f>SUM(G2818:G2821)</f>
        <v>0</v>
      </c>
      <c r="H2817" s="802">
        <f>SUM(H2818:H2821)</f>
        <v>0</v>
      </c>
      <c r="I2817" s="802">
        <f>SUM(I2818:I2821)</f>
        <v>0</v>
      </c>
      <c r="J2817" s="244" t="str">
        <f t="shared" si="821"/>
        <v/>
      </c>
      <c r="K2817" s="245"/>
      <c r="L2817" s="317">
        <f>SUM(L2818:L2821)</f>
        <v>0</v>
      </c>
      <c r="M2817" s="318">
        <f>SUM(M2818:M2821)</f>
        <v>0</v>
      </c>
      <c r="N2817" s="428">
        <f>SUM(N2818:N2821)</f>
        <v>0</v>
      </c>
      <c r="O2817" s="429">
        <f>SUM(O2818:O2821)</f>
        <v>0</v>
      </c>
      <c r="P2817" s="245"/>
      <c r="Q2817" s="317">
        <f t="shared" ref="Q2817:W2817" si="824">SUM(Q2818:Q2821)</f>
        <v>0</v>
      </c>
      <c r="R2817" s="318">
        <f t="shared" si="824"/>
        <v>0</v>
      </c>
      <c r="S2817" s="318">
        <f t="shared" si="824"/>
        <v>0</v>
      </c>
      <c r="T2817" s="318">
        <f t="shared" si="824"/>
        <v>0</v>
      </c>
      <c r="U2817" s="318">
        <f t="shared" si="824"/>
        <v>0</v>
      </c>
      <c r="V2817" s="318">
        <f t="shared" si="824"/>
        <v>0</v>
      </c>
      <c r="W2817" s="429">
        <f t="shared" si="824"/>
        <v>0</v>
      </c>
      <c r="X2817" s="314">
        <f t="shared" si="822"/>
        <v>0</v>
      </c>
    </row>
    <row r="2818" spans="2:24" ht="18.75">
      <c r="B2818" s="173"/>
      <c r="C2818" s="144">
        <v>5501</v>
      </c>
      <c r="D2818" s="163" t="s">
        <v>1051</v>
      </c>
      <c r="E2818" s="817"/>
      <c r="F2818" s="452"/>
      <c r="G2818" s="246"/>
      <c r="H2818" s="246"/>
      <c r="I2818" s="480">
        <f>F2818+G2818+H2818</f>
        <v>0</v>
      </c>
      <c r="J2818" s="244" t="str">
        <f t="shared" si="821"/>
        <v/>
      </c>
      <c r="K2818" s="245"/>
      <c r="L2818" s="426"/>
      <c r="M2818" s="253"/>
      <c r="N2818" s="316">
        <f>I2818</f>
        <v>0</v>
      </c>
      <c r="O2818" s="427">
        <f>L2818+M2818-N2818</f>
        <v>0</v>
      </c>
      <c r="P2818" s="245"/>
      <c r="Q2818" s="426"/>
      <c r="R2818" s="253"/>
      <c r="S2818" s="432">
        <f>+IF(+(L2818+M2818)&gt;=I2818,+M2818,+(+I2818-L2818))</f>
        <v>0</v>
      </c>
      <c r="T2818" s="316">
        <f>Q2818+R2818-S2818</f>
        <v>0</v>
      </c>
      <c r="U2818" s="253"/>
      <c r="V2818" s="253"/>
      <c r="W2818" s="254"/>
      <c r="X2818" s="314">
        <f t="shared" si="822"/>
        <v>0</v>
      </c>
    </row>
    <row r="2819" spans="2:24" ht="18.75">
      <c r="B2819" s="173"/>
      <c r="C2819" s="137">
        <v>5502</v>
      </c>
      <c r="D2819" s="145" t="s">
        <v>1052</v>
      </c>
      <c r="E2819" s="817"/>
      <c r="F2819" s="452"/>
      <c r="G2819" s="246"/>
      <c r="H2819" s="246"/>
      <c r="I2819" s="480">
        <f>F2819+G2819+H2819</f>
        <v>0</v>
      </c>
      <c r="J2819" s="244" t="str">
        <f t="shared" si="821"/>
        <v/>
      </c>
      <c r="K2819" s="245"/>
      <c r="L2819" s="426"/>
      <c r="M2819" s="253"/>
      <c r="N2819" s="316">
        <f>I2819</f>
        <v>0</v>
      </c>
      <c r="O2819" s="427">
        <f>L2819+M2819-N2819</f>
        <v>0</v>
      </c>
      <c r="P2819" s="245"/>
      <c r="Q2819" s="426"/>
      <c r="R2819" s="253"/>
      <c r="S2819" s="432">
        <f>+IF(+(L2819+M2819)&gt;=I2819,+M2819,+(+I2819-L2819))</f>
        <v>0</v>
      </c>
      <c r="T2819" s="316">
        <f>Q2819+R2819-S2819</f>
        <v>0</v>
      </c>
      <c r="U2819" s="253"/>
      <c r="V2819" s="253"/>
      <c r="W2819" s="254"/>
      <c r="X2819" s="314">
        <f t="shared" si="822"/>
        <v>0</v>
      </c>
    </row>
    <row r="2820" spans="2:24" ht="18.75">
      <c r="B2820" s="173"/>
      <c r="C2820" s="137">
        <v>5503</v>
      </c>
      <c r="D2820" s="139" t="s">
        <v>1053</v>
      </c>
      <c r="E2820" s="817"/>
      <c r="F2820" s="452"/>
      <c r="G2820" s="246"/>
      <c r="H2820" s="246"/>
      <c r="I2820" s="480">
        <f>F2820+G2820+H2820</f>
        <v>0</v>
      </c>
      <c r="J2820" s="244" t="str">
        <f t="shared" si="821"/>
        <v/>
      </c>
      <c r="K2820" s="245"/>
      <c r="L2820" s="426"/>
      <c r="M2820" s="253"/>
      <c r="N2820" s="316">
        <f>I2820</f>
        <v>0</v>
      </c>
      <c r="O2820" s="427">
        <f>L2820+M2820-N2820</f>
        <v>0</v>
      </c>
      <c r="P2820" s="245"/>
      <c r="Q2820" s="426"/>
      <c r="R2820" s="253"/>
      <c r="S2820" s="432">
        <f>+IF(+(L2820+M2820)&gt;=I2820,+M2820,+(+I2820-L2820))</f>
        <v>0</v>
      </c>
      <c r="T2820" s="316">
        <f>Q2820+R2820-S2820</f>
        <v>0</v>
      </c>
      <c r="U2820" s="253"/>
      <c r="V2820" s="253"/>
      <c r="W2820" s="254"/>
      <c r="X2820" s="314">
        <f t="shared" si="822"/>
        <v>0</v>
      </c>
    </row>
    <row r="2821" spans="2:24" ht="18.75">
      <c r="B2821" s="173"/>
      <c r="C2821" s="137">
        <v>5504</v>
      </c>
      <c r="D2821" s="145" t="s">
        <v>1054</v>
      </c>
      <c r="E2821" s="817"/>
      <c r="F2821" s="452"/>
      <c r="G2821" s="246"/>
      <c r="H2821" s="246"/>
      <c r="I2821" s="480">
        <f>F2821+G2821+H2821</f>
        <v>0</v>
      </c>
      <c r="J2821" s="244" t="str">
        <f t="shared" si="821"/>
        <v/>
      </c>
      <c r="K2821" s="245"/>
      <c r="L2821" s="426"/>
      <c r="M2821" s="253"/>
      <c r="N2821" s="316">
        <f>I2821</f>
        <v>0</v>
      </c>
      <c r="O2821" s="427">
        <f>L2821+M2821-N2821</f>
        <v>0</v>
      </c>
      <c r="P2821" s="245"/>
      <c r="Q2821" s="426"/>
      <c r="R2821" s="253"/>
      <c r="S2821" s="432">
        <f>+IF(+(L2821+M2821)&gt;=I2821,+M2821,+(+I2821-L2821))</f>
        <v>0</v>
      </c>
      <c r="T2821" s="316">
        <f>Q2821+R2821-S2821</f>
        <v>0</v>
      </c>
      <c r="U2821" s="253"/>
      <c r="V2821" s="253"/>
      <c r="W2821" s="254"/>
      <c r="X2821" s="314">
        <f t="shared" si="822"/>
        <v>0</v>
      </c>
    </row>
    <row r="2822" spans="2:24" ht="18.75">
      <c r="B2822" s="799">
        <v>5700</v>
      </c>
      <c r="C2822" s="963" t="s">
        <v>1055</v>
      </c>
      <c r="D2822" s="964"/>
      <c r="E2822" s="807"/>
      <c r="F2822" s="810">
        <f>SUM(F2823:F2825)</f>
        <v>0</v>
      </c>
      <c r="G2822" s="811">
        <f>SUM(G2823:G2825)</f>
        <v>0</v>
      </c>
      <c r="H2822" s="811">
        <f>SUM(H2823:H2825)</f>
        <v>0</v>
      </c>
      <c r="I2822" s="811">
        <f>SUM(I2823:I2825)</f>
        <v>0</v>
      </c>
      <c r="J2822" s="244" t="str">
        <f t="shared" si="821"/>
        <v/>
      </c>
      <c r="K2822" s="245"/>
      <c r="L2822" s="327">
        <f>SUM(L2823:L2825)</f>
        <v>0</v>
      </c>
      <c r="M2822" s="328">
        <f>SUM(M2823:M2825)</f>
        <v>0</v>
      </c>
      <c r="N2822" s="435">
        <f>SUM(N2823:N2824)</f>
        <v>0</v>
      </c>
      <c r="O2822" s="436">
        <f>SUM(O2823:O2825)</f>
        <v>0</v>
      </c>
      <c r="P2822" s="245"/>
      <c r="Q2822" s="327">
        <f>SUM(Q2823:Q2825)</f>
        <v>0</v>
      </c>
      <c r="R2822" s="328">
        <f>SUM(R2823:R2825)</f>
        <v>0</v>
      </c>
      <c r="S2822" s="328">
        <f>SUM(S2823:S2825)</f>
        <v>0</v>
      </c>
      <c r="T2822" s="328">
        <f>SUM(T2823:T2825)</f>
        <v>0</v>
      </c>
      <c r="U2822" s="328">
        <f>SUM(U2823:U2825)</f>
        <v>0</v>
      </c>
      <c r="V2822" s="328">
        <f>SUM(V2823:V2824)</f>
        <v>0</v>
      </c>
      <c r="W2822" s="436">
        <f>SUM(W2823:W2825)</f>
        <v>0</v>
      </c>
      <c r="X2822" s="314">
        <f t="shared" si="822"/>
        <v>0</v>
      </c>
    </row>
    <row r="2823" spans="2:24" ht="18.75">
      <c r="B2823" s="175"/>
      <c r="C2823" s="176">
        <v>5701</v>
      </c>
      <c r="D2823" s="177" t="s">
        <v>1056</v>
      </c>
      <c r="E2823" s="818"/>
      <c r="F2823" s="477"/>
      <c r="G2823" s="437"/>
      <c r="H2823" s="437"/>
      <c r="I2823" s="480">
        <f>F2823+G2823+H2823</f>
        <v>0</v>
      </c>
      <c r="J2823" s="244" t="str">
        <f t="shared" si="821"/>
        <v/>
      </c>
      <c r="K2823" s="245"/>
      <c r="L2823" s="438"/>
      <c r="M2823" s="439"/>
      <c r="N2823" s="331">
        <f>I2823</f>
        <v>0</v>
      </c>
      <c r="O2823" s="427">
        <f>L2823+M2823-N2823</f>
        <v>0</v>
      </c>
      <c r="P2823" s="245"/>
      <c r="Q2823" s="438"/>
      <c r="R2823" s="439"/>
      <c r="S2823" s="432">
        <f>+IF(+(L2823+M2823)&gt;=I2823,+M2823,+(+I2823-L2823))</f>
        <v>0</v>
      </c>
      <c r="T2823" s="316">
        <f>Q2823+R2823-S2823</f>
        <v>0</v>
      </c>
      <c r="U2823" s="439"/>
      <c r="V2823" s="439"/>
      <c r="W2823" s="254"/>
      <c r="X2823" s="314">
        <f t="shared" si="822"/>
        <v>0</v>
      </c>
    </row>
    <row r="2824" spans="2:24" ht="18.75">
      <c r="B2824" s="175"/>
      <c r="C2824" s="180">
        <v>5702</v>
      </c>
      <c r="D2824" s="181" t="s">
        <v>1057</v>
      </c>
      <c r="E2824" s="818"/>
      <c r="F2824" s="477"/>
      <c r="G2824" s="437"/>
      <c r="H2824" s="437"/>
      <c r="I2824" s="480">
        <f>F2824+G2824+H2824</f>
        <v>0</v>
      </c>
      <c r="J2824" s="244" t="str">
        <f t="shared" si="821"/>
        <v/>
      </c>
      <c r="K2824" s="245"/>
      <c r="L2824" s="438"/>
      <c r="M2824" s="439"/>
      <c r="N2824" s="331">
        <f>I2824</f>
        <v>0</v>
      </c>
      <c r="O2824" s="427">
        <f>L2824+M2824-N2824</f>
        <v>0</v>
      </c>
      <c r="P2824" s="245"/>
      <c r="Q2824" s="438"/>
      <c r="R2824" s="439"/>
      <c r="S2824" s="432">
        <f>+IF(+(L2824+M2824)&gt;=I2824,+M2824,+(+I2824-L2824))</f>
        <v>0</v>
      </c>
      <c r="T2824" s="316">
        <f>Q2824+R2824-S2824</f>
        <v>0</v>
      </c>
      <c r="U2824" s="439"/>
      <c r="V2824" s="439"/>
      <c r="W2824" s="254"/>
      <c r="X2824" s="314">
        <f t="shared" si="822"/>
        <v>0</v>
      </c>
    </row>
    <row r="2825" spans="2:24" ht="18.75">
      <c r="B2825" s="136"/>
      <c r="C2825" s="182">
        <v>4071</v>
      </c>
      <c r="D2825" s="467" t="s">
        <v>1058</v>
      </c>
      <c r="E2825" s="817"/>
      <c r="F2825" s="458"/>
      <c r="G2825" s="275"/>
      <c r="H2825" s="275"/>
      <c r="I2825" s="480">
        <f>F2825+G2825+H2825</f>
        <v>0</v>
      </c>
      <c r="J2825" s="244" t="str">
        <f t="shared" si="821"/>
        <v/>
      </c>
      <c r="K2825" s="245"/>
      <c r="L2825" s="826"/>
      <c r="M2825" s="779"/>
      <c r="N2825" s="779"/>
      <c r="O2825" s="827"/>
      <c r="P2825" s="245"/>
      <c r="Q2825" s="775"/>
      <c r="R2825" s="779"/>
      <c r="S2825" s="779"/>
      <c r="T2825" s="779"/>
      <c r="U2825" s="779"/>
      <c r="V2825" s="779"/>
      <c r="W2825" s="824"/>
      <c r="X2825" s="314">
        <f t="shared" si="822"/>
        <v>0</v>
      </c>
    </row>
    <row r="2826" spans="2:24">
      <c r="B2826" s="173"/>
      <c r="C2826" s="183"/>
      <c r="D2826" s="335"/>
      <c r="E2826" s="819"/>
      <c r="F2826" s="249"/>
      <c r="G2826" s="249"/>
      <c r="H2826" s="249"/>
      <c r="I2826" s="250"/>
      <c r="J2826" s="244" t="str">
        <f t="shared" si="821"/>
        <v/>
      </c>
      <c r="K2826" s="245"/>
      <c r="L2826" s="440"/>
      <c r="M2826" s="441"/>
      <c r="N2826" s="324"/>
      <c r="O2826" s="325"/>
      <c r="P2826" s="245"/>
      <c r="Q2826" s="440"/>
      <c r="R2826" s="441"/>
      <c r="S2826" s="324"/>
      <c r="T2826" s="324"/>
      <c r="U2826" s="441"/>
      <c r="V2826" s="324"/>
      <c r="W2826" s="325"/>
      <c r="X2826" s="325"/>
    </row>
    <row r="2827" spans="2:24" ht="18.75">
      <c r="B2827" s="812">
        <v>98</v>
      </c>
      <c r="C2827" s="976" t="s">
        <v>1059</v>
      </c>
      <c r="D2827" s="955"/>
      <c r="E2827" s="800"/>
      <c r="F2827" s="803"/>
      <c r="G2827" s="804"/>
      <c r="H2827" s="804"/>
      <c r="I2827" s="805">
        <f>F2827+G2827+H2827</f>
        <v>0</v>
      </c>
      <c r="J2827" s="244" t="str">
        <f t="shared" si="821"/>
        <v/>
      </c>
      <c r="K2827" s="245"/>
      <c r="L2827" s="431"/>
      <c r="M2827" s="255"/>
      <c r="N2827" s="318">
        <f>I2827</f>
        <v>0</v>
      </c>
      <c r="O2827" s="427">
        <f>L2827+M2827-N2827</f>
        <v>0</v>
      </c>
      <c r="P2827" s="245"/>
      <c r="Q2827" s="431"/>
      <c r="R2827" s="255"/>
      <c r="S2827" s="432">
        <f>+IF(+(L2827+M2827)&gt;=I2827,+M2827,+(+I2827-L2827))</f>
        <v>0</v>
      </c>
      <c r="T2827" s="316">
        <f>Q2827+R2827-S2827</f>
        <v>0</v>
      </c>
      <c r="U2827" s="255"/>
      <c r="V2827" s="255"/>
      <c r="W2827" s="254"/>
      <c r="X2827" s="314">
        <f>T2827-U2827-V2827-W2827</f>
        <v>0</v>
      </c>
    </row>
    <row r="2828" spans="2:24">
      <c r="B2828" s="184"/>
      <c r="C2828" s="336" t="s">
        <v>1060</v>
      </c>
      <c r="D2828" s="337"/>
      <c r="E2828" s="398"/>
      <c r="F2828" s="398"/>
      <c r="G2828" s="398"/>
      <c r="H2828" s="398"/>
      <c r="I2828" s="338"/>
      <c r="J2828" s="244" t="str">
        <f t="shared" si="821"/>
        <v/>
      </c>
      <c r="K2828" s="245"/>
      <c r="L2828" s="339"/>
      <c r="M2828" s="340"/>
      <c r="N2828" s="340"/>
      <c r="O2828" s="341"/>
      <c r="P2828" s="245"/>
      <c r="Q2828" s="339"/>
      <c r="R2828" s="340"/>
      <c r="S2828" s="340"/>
      <c r="T2828" s="340"/>
      <c r="U2828" s="340"/>
      <c r="V2828" s="340"/>
      <c r="W2828" s="341"/>
      <c r="X2828" s="341"/>
    </row>
    <row r="2829" spans="2:24">
      <c r="B2829" s="184"/>
      <c r="C2829" s="342" t="s">
        <v>1061</v>
      </c>
      <c r="D2829" s="335"/>
      <c r="E2829" s="386"/>
      <c r="F2829" s="386"/>
      <c r="G2829" s="386"/>
      <c r="H2829" s="386"/>
      <c r="I2829" s="308"/>
      <c r="J2829" s="244" t="str">
        <f t="shared" si="821"/>
        <v/>
      </c>
      <c r="K2829" s="245"/>
      <c r="L2829" s="343"/>
      <c r="M2829" s="344"/>
      <c r="N2829" s="344"/>
      <c r="O2829" s="345"/>
      <c r="P2829" s="245"/>
      <c r="Q2829" s="343"/>
      <c r="R2829" s="344"/>
      <c r="S2829" s="344"/>
      <c r="T2829" s="344"/>
      <c r="U2829" s="344"/>
      <c r="V2829" s="344"/>
      <c r="W2829" s="345"/>
      <c r="X2829" s="345"/>
    </row>
    <row r="2830" spans="2:24">
      <c r="B2830" s="185"/>
      <c r="C2830" s="346" t="s">
        <v>1743</v>
      </c>
      <c r="D2830" s="347"/>
      <c r="E2830" s="399"/>
      <c r="F2830" s="399"/>
      <c r="G2830" s="399"/>
      <c r="H2830" s="399"/>
      <c r="I2830" s="310"/>
      <c r="J2830" s="244" t="str">
        <f t="shared" si="821"/>
        <v/>
      </c>
      <c r="K2830" s="245"/>
      <c r="L2830" s="348"/>
      <c r="M2830" s="349"/>
      <c r="N2830" s="349"/>
      <c r="O2830" s="350"/>
      <c r="P2830" s="245"/>
      <c r="Q2830" s="348"/>
      <c r="R2830" s="349"/>
      <c r="S2830" s="349"/>
      <c r="T2830" s="349"/>
      <c r="U2830" s="349"/>
      <c r="V2830" s="349"/>
      <c r="W2830" s="350"/>
      <c r="X2830" s="350"/>
    </row>
    <row r="2831" spans="2:24" ht="18.75">
      <c r="B2831" s="719"/>
      <c r="C2831" s="720" t="s">
        <v>1281</v>
      </c>
      <c r="D2831" s="721" t="s">
        <v>1062</v>
      </c>
      <c r="E2831" s="813"/>
      <c r="F2831" s="813">
        <f>SUM(F2715,F2718,F2724,F2732,F2733,F2751,F2755,F2761,F2764,F2765,F2766,F2767,F2768,F2777,F2784,F2785,F2786,F2787,F2794,F2798,F2799,F2800,F2801,F2804,F2805,F2813,F2816,F2817,F2822)+F2827</f>
        <v>0</v>
      </c>
      <c r="G2831" s="813">
        <f>SUM(G2715,G2718,G2724,G2732,G2733,G2751,G2755,G2761,G2764,G2765,G2766,G2767,G2768,G2777,G2784,G2785,G2786,G2787,G2794,G2798,G2799,G2800,G2801,G2804,G2805,G2813,G2816,G2817,G2822)+G2827</f>
        <v>639410</v>
      </c>
      <c r="H2831" s="813">
        <f>SUM(H2715,H2718,H2724,H2732,H2733,H2751,H2755,H2761,H2764,H2765,H2766,H2767,H2768,H2777,H2784,H2785,H2786,H2787,H2794,H2798,H2799,H2800,H2801,H2804,H2805,H2813,H2816,H2817,H2822)+H2827</f>
        <v>0</v>
      </c>
      <c r="I2831" s="813">
        <f>SUM(I2715,I2718,I2724,I2732,I2733,I2751,I2755,I2761,I2764,I2765,I2766,I2767,I2768,I2777,I2784,I2785,I2786,I2787,I2794,I2798,I2799,I2800,I2801,I2804,I2805,I2813,I2816,I2817,I2822)+I2827</f>
        <v>639410</v>
      </c>
      <c r="J2831" s="244">
        <f t="shared" si="821"/>
        <v>1</v>
      </c>
      <c r="K2831" s="442" t="str">
        <f>LEFT(C2712,1)</f>
        <v>5</v>
      </c>
      <c r="L2831" s="277">
        <f>SUM(L2715,L2718,L2724,L2732,L2733,L2751,L2755,L2761,L2764,L2765,L2766,L2767,L2768,L2777,L2784,L2785,L2786,L2787,L2794,L2798,L2799,L2800,L2801,L2804,L2805,L2813,L2816,L2817,L2822)+L2827</f>
        <v>0</v>
      </c>
      <c r="M2831" s="277">
        <f>SUM(M2715,M2718,M2724,M2732,M2733,M2751,M2755,M2761,M2764,M2765,M2766,M2767,M2768,M2777,M2784,M2785,M2786,M2787,M2794,M2798,M2799,M2800,M2801,M2804,M2805,M2813,M2816,M2817,M2822)+M2827</f>
        <v>0</v>
      </c>
      <c r="N2831" s="277">
        <f>SUM(N2715,N2718,N2724,N2732,N2733,N2751,N2755,N2761,N2764,N2765,N2766,N2767,N2768,N2777,N2784,N2785,N2786,N2787,N2794,N2798,N2799,N2800,N2801,N2804,N2805,N2813,N2816,N2817,N2822)+N2827</f>
        <v>639410</v>
      </c>
      <c r="O2831" s="277">
        <f>SUM(O2715,O2718,O2724,O2732,O2733,O2751,O2755,O2761,O2764,O2765,O2766,O2767,O2768,O2777,O2784,O2785,O2786,O2787,O2794,O2798,O2799,O2800,O2801,O2804,O2805,O2813,O2816,O2817,O2822)+O2827</f>
        <v>-639410</v>
      </c>
      <c r="P2831" s="223"/>
      <c r="Q2831" s="277">
        <f t="shared" ref="Q2831:W2831" si="825">SUM(Q2715,Q2718,Q2724,Q2732,Q2733,Q2751,Q2755,Q2761,Q2764,Q2765,Q2766,Q2767,Q2768,Q2777,Q2784,Q2785,Q2786,Q2787,Q2794,Q2798,Q2799,Q2800,Q2801,Q2804,Q2805,Q2813,Q2816,Q2817,Q2822)+Q2827</f>
        <v>0</v>
      </c>
      <c r="R2831" s="277">
        <f t="shared" si="825"/>
        <v>0</v>
      </c>
      <c r="S2831" s="277">
        <f t="shared" si="825"/>
        <v>236600</v>
      </c>
      <c r="T2831" s="277">
        <f t="shared" si="825"/>
        <v>-236600</v>
      </c>
      <c r="U2831" s="277">
        <f t="shared" si="825"/>
        <v>0</v>
      </c>
      <c r="V2831" s="277">
        <f t="shared" si="825"/>
        <v>0</v>
      </c>
      <c r="W2831" s="277">
        <f t="shared" si="825"/>
        <v>0</v>
      </c>
      <c r="X2831" s="314">
        <f>T2831-U2831-V2831-W2831</f>
        <v>-236600</v>
      </c>
    </row>
    <row r="2832" spans="2:24">
      <c r="B2832" s="664" t="s">
        <v>32</v>
      </c>
      <c r="C2832" s="186"/>
      <c r="I2832" s="220"/>
      <c r="J2832" s="222">
        <f>J2831</f>
        <v>1</v>
      </c>
      <c r="P2832"/>
    </row>
    <row r="2833" spans="2:24">
      <c r="B2833" s="395"/>
      <c r="C2833" s="395"/>
      <c r="D2833" s="396"/>
      <c r="E2833" s="395"/>
      <c r="F2833" s="395"/>
      <c r="G2833" s="395"/>
      <c r="H2833" s="395"/>
      <c r="I2833" s="397"/>
      <c r="J2833" s="222">
        <f>J2831</f>
        <v>1</v>
      </c>
      <c r="L2833" s="395"/>
      <c r="M2833" s="395"/>
      <c r="N2833" s="397"/>
      <c r="O2833" s="397"/>
      <c r="P2833" s="397"/>
      <c r="Q2833" s="395"/>
      <c r="R2833" s="395"/>
      <c r="S2833" s="397"/>
      <c r="T2833" s="397"/>
      <c r="U2833" s="395"/>
      <c r="V2833" s="397"/>
      <c r="W2833" s="397"/>
      <c r="X2833" s="397"/>
    </row>
    <row r="2834" spans="2:24" ht="18.75">
      <c r="B2834" s="405"/>
      <c r="C2834" s="405"/>
      <c r="D2834" s="405"/>
      <c r="E2834" s="405"/>
      <c r="F2834" s="405"/>
      <c r="G2834" s="405"/>
      <c r="H2834" s="405"/>
      <c r="I2834" s="488"/>
      <c r="J2834" s="443">
        <f>(IF(E2831&lt;&gt;0,$G$2,IF(I2831&lt;&gt;0,$G$2,"")))</f>
        <v>0</v>
      </c>
    </row>
    <row r="2835" spans="2:24" ht="18.75">
      <c r="B2835" s="405"/>
      <c r="C2835" s="405"/>
      <c r="D2835" s="478"/>
      <c r="E2835" s="405"/>
      <c r="F2835" s="405"/>
      <c r="G2835" s="405"/>
      <c r="H2835" s="405"/>
      <c r="I2835" s="488"/>
      <c r="J2835" s="443" t="str">
        <f>(IF(E2832&lt;&gt;0,$G$2,IF(I2832&lt;&gt;0,$G$2,"")))</f>
        <v/>
      </c>
    </row>
    <row r="2836" spans="2:24">
      <c r="E2836" s="279"/>
      <c r="F2836" s="279"/>
      <c r="G2836" s="279"/>
      <c r="H2836" s="279"/>
      <c r="I2836" s="283"/>
      <c r="J2836" s="222">
        <f>(IF($E2970&lt;&gt;0,$J$2,IF($I2970&lt;&gt;0,$J$2,"")))</f>
        <v>1</v>
      </c>
      <c r="L2836" s="279"/>
      <c r="M2836" s="279"/>
      <c r="N2836" s="283"/>
      <c r="O2836" s="283"/>
      <c r="P2836" s="283"/>
      <c r="Q2836" s="279"/>
      <c r="R2836" s="279"/>
      <c r="S2836" s="283"/>
      <c r="T2836" s="283"/>
      <c r="U2836" s="279"/>
      <c r="V2836" s="283"/>
      <c r="W2836" s="283"/>
    </row>
    <row r="2837" spans="2:24">
      <c r="C2837" s="228"/>
      <c r="D2837" s="229"/>
      <c r="E2837" s="279"/>
      <c r="F2837" s="279"/>
      <c r="G2837" s="279"/>
      <c r="H2837" s="279"/>
      <c r="I2837" s="283"/>
      <c r="J2837" s="222">
        <f>(IF($E2970&lt;&gt;0,$J$2,IF($I2970&lt;&gt;0,$J$2,"")))</f>
        <v>1</v>
      </c>
      <c r="L2837" s="279"/>
      <c r="M2837" s="279"/>
      <c r="N2837" s="283"/>
      <c r="O2837" s="283"/>
      <c r="P2837" s="283"/>
      <c r="Q2837" s="279"/>
      <c r="R2837" s="279"/>
      <c r="S2837" s="283"/>
      <c r="T2837" s="283"/>
      <c r="U2837" s="279"/>
      <c r="V2837" s="283"/>
      <c r="W2837" s="283"/>
    </row>
    <row r="2838" spans="2:24">
      <c r="B2838" s="910" t="str">
        <f>$B$7</f>
        <v>БЮДЖЕТ - НАЧАЛЕН ПЛАН
ПО ПЪЛНА ЕДИННА БЮДЖЕТНА КЛАСИФИКАЦИЯ</v>
      </c>
      <c r="C2838" s="911"/>
      <c r="D2838" s="911"/>
      <c r="E2838" s="279"/>
      <c r="F2838" s="279"/>
      <c r="G2838" s="279"/>
      <c r="H2838" s="279"/>
      <c r="I2838" s="283"/>
      <c r="J2838" s="222">
        <f>(IF($E2970&lt;&gt;0,$J$2,IF($I2970&lt;&gt;0,$J$2,"")))</f>
        <v>1</v>
      </c>
      <c r="L2838" s="279"/>
      <c r="M2838" s="279"/>
      <c r="N2838" s="283"/>
      <c r="O2838" s="283"/>
      <c r="P2838" s="283"/>
      <c r="Q2838" s="279"/>
      <c r="R2838" s="279"/>
      <c r="S2838" s="283"/>
      <c r="T2838" s="283"/>
      <c r="U2838" s="279"/>
      <c r="V2838" s="283"/>
      <c r="W2838" s="283"/>
    </row>
    <row r="2839" spans="2:24">
      <c r="C2839" s="228"/>
      <c r="D2839" s="229"/>
      <c r="E2839" s="280" t="s">
        <v>1711</v>
      </c>
      <c r="F2839" s="280" t="s">
        <v>1568</v>
      </c>
      <c r="G2839" s="279"/>
      <c r="H2839" s="279"/>
      <c r="I2839" s="283"/>
      <c r="J2839" s="222">
        <f>(IF($E2970&lt;&gt;0,$J$2,IF($I2970&lt;&gt;0,$J$2,"")))</f>
        <v>1</v>
      </c>
      <c r="L2839" s="279"/>
      <c r="M2839" s="279"/>
      <c r="N2839" s="283"/>
      <c r="O2839" s="283"/>
      <c r="P2839" s="283"/>
      <c r="Q2839" s="279"/>
      <c r="R2839" s="279"/>
      <c r="S2839" s="283"/>
      <c r="T2839" s="283"/>
      <c r="U2839" s="279"/>
      <c r="V2839" s="283"/>
      <c r="W2839" s="283"/>
    </row>
    <row r="2840" spans="2:24" ht="18.75">
      <c r="B2840" s="912" t="str">
        <f>$B$9</f>
        <v>Несебър</v>
      </c>
      <c r="C2840" s="913"/>
      <c r="D2840" s="914"/>
      <c r="E2840" s="690">
        <f>$E$9</f>
        <v>43101</v>
      </c>
      <c r="F2840" s="691">
        <f>$F$9</f>
        <v>43465</v>
      </c>
      <c r="G2840" s="279"/>
      <c r="H2840" s="279"/>
      <c r="I2840" s="283"/>
      <c r="J2840" s="222">
        <f>(IF($E2970&lt;&gt;0,$J$2,IF($I2970&lt;&gt;0,$J$2,"")))</f>
        <v>1</v>
      </c>
      <c r="L2840" s="279"/>
      <c r="M2840" s="279"/>
      <c r="N2840" s="283"/>
      <c r="O2840" s="283"/>
      <c r="P2840" s="283"/>
      <c r="Q2840" s="279"/>
      <c r="R2840" s="279"/>
      <c r="S2840" s="283"/>
      <c r="T2840" s="283"/>
      <c r="U2840" s="279"/>
      <c r="V2840" s="283"/>
      <c r="W2840" s="283"/>
    </row>
    <row r="2841" spans="2:24">
      <c r="B2841" s="231" t="str">
        <f>$B$10</f>
        <v>(наименование на разпоредителя с бюджет)</v>
      </c>
      <c r="E2841" s="279"/>
      <c r="F2841" s="281">
        <f>$F$10</f>
        <v>0</v>
      </c>
      <c r="G2841" s="279"/>
      <c r="H2841" s="279"/>
      <c r="I2841" s="283"/>
      <c r="J2841" s="222">
        <f>(IF($E2970&lt;&gt;0,$J$2,IF($I2970&lt;&gt;0,$J$2,"")))</f>
        <v>1</v>
      </c>
      <c r="L2841" s="279"/>
      <c r="M2841" s="279"/>
      <c r="N2841" s="283"/>
      <c r="O2841" s="283"/>
      <c r="P2841" s="283"/>
      <c r="Q2841" s="279"/>
      <c r="R2841" s="279"/>
      <c r="S2841" s="283"/>
      <c r="T2841" s="283"/>
      <c r="U2841" s="279"/>
      <c r="V2841" s="283"/>
      <c r="W2841" s="283"/>
    </row>
    <row r="2842" spans="2:24">
      <c r="B2842" s="231"/>
      <c r="E2842" s="282"/>
      <c r="F2842" s="279"/>
      <c r="G2842" s="279"/>
      <c r="H2842" s="279"/>
      <c r="I2842" s="283"/>
      <c r="J2842" s="222">
        <f>(IF($E2970&lt;&gt;0,$J$2,IF($I2970&lt;&gt;0,$J$2,"")))</f>
        <v>1</v>
      </c>
      <c r="L2842" s="279"/>
      <c r="M2842" s="279"/>
      <c r="N2842" s="283"/>
      <c r="O2842" s="283"/>
      <c r="P2842" s="283"/>
      <c r="Q2842" s="279"/>
      <c r="R2842" s="279"/>
      <c r="S2842" s="283"/>
      <c r="T2842" s="283"/>
      <c r="U2842" s="279"/>
      <c r="V2842" s="283"/>
      <c r="W2842" s="283"/>
    </row>
    <row r="2843" spans="2:24" ht="19.5">
      <c r="B2843" s="896" t="str">
        <f>$B$12</f>
        <v>Несебър</v>
      </c>
      <c r="C2843" s="897"/>
      <c r="D2843" s="898"/>
      <c r="E2843" s="230" t="s">
        <v>1712</v>
      </c>
      <c r="F2843" s="692" t="str">
        <f>$F$12</f>
        <v>5206</v>
      </c>
      <c r="G2843" s="279"/>
      <c r="H2843" s="279"/>
      <c r="I2843" s="283"/>
      <c r="J2843" s="222">
        <f>(IF($E2970&lt;&gt;0,$J$2,IF($I2970&lt;&gt;0,$J$2,"")))</f>
        <v>1</v>
      </c>
      <c r="L2843" s="279"/>
      <c r="M2843" s="279"/>
      <c r="N2843" s="283"/>
      <c r="O2843" s="283"/>
      <c r="P2843" s="283"/>
      <c r="Q2843" s="279"/>
      <c r="R2843" s="279"/>
      <c r="S2843" s="283"/>
      <c r="T2843" s="283"/>
      <c r="U2843" s="279"/>
      <c r="V2843" s="283"/>
      <c r="W2843" s="283"/>
    </row>
    <row r="2844" spans="2:24">
      <c r="B2844" s="693" t="str">
        <f>$B$13</f>
        <v>(наименование на първостепенния разпоредител с бюджет)</v>
      </c>
      <c r="E2844" s="282" t="s">
        <v>1713</v>
      </c>
      <c r="F2844" s="279"/>
      <c r="G2844" s="279"/>
      <c r="H2844" s="279"/>
      <c r="I2844" s="283"/>
      <c r="J2844" s="222">
        <f>(IF($E2970&lt;&gt;0,$J$2,IF($I2970&lt;&gt;0,$J$2,"")))</f>
        <v>1</v>
      </c>
      <c r="L2844" s="279"/>
      <c r="M2844" s="279"/>
      <c r="N2844" s="283"/>
      <c r="O2844" s="283"/>
      <c r="P2844" s="283"/>
      <c r="Q2844" s="279"/>
      <c r="R2844" s="279"/>
      <c r="S2844" s="283"/>
      <c r="T2844" s="283"/>
      <c r="U2844" s="279"/>
      <c r="V2844" s="283"/>
      <c r="W2844" s="283"/>
    </row>
    <row r="2845" spans="2:24" ht="18.75">
      <c r="B2845" s="231"/>
      <c r="D2845" s="444"/>
      <c r="E2845" s="278"/>
      <c r="F2845" s="278"/>
      <c r="G2845" s="278"/>
      <c r="H2845" s="278"/>
      <c r="I2845" s="386"/>
      <c r="J2845" s="222">
        <f>(IF($E2970&lt;&gt;0,$J$2,IF($I2970&lt;&gt;0,$J$2,"")))</f>
        <v>1</v>
      </c>
      <c r="L2845" s="279"/>
      <c r="M2845" s="279"/>
      <c r="N2845" s="283"/>
      <c r="O2845" s="283"/>
      <c r="P2845" s="283"/>
      <c r="Q2845" s="279"/>
      <c r="R2845" s="279"/>
      <c r="S2845" s="283"/>
      <c r="T2845" s="283"/>
      <c r="U2845" s="279"/>
      <c r="V2845" s="283"/>
      <c r="W2845" s="283"/>
    </row>
    <row r="2846" spans="2:24">
      <c r="C2846" s="228"/>
      <c r="D2846" s="229"/>
      <c r="E2846" s="279"/>
      <c r="F2846" s="282"/>
      <c r="G2846" s="282"/>
      <c r="H2846" s="282"/>
      <c r="I2846" s="285" t="s">
        <v>1714</v>
      </c>
      <c r="J2846" s="222">
        <f>(IF($E2970&lt;&gt;0,$J$2,IF($I2970&lt;&gt;0,$J$2,"")))</f>
        <v>1</v>
      </c>
      <c r="L2846" s="284" t="s">
        <v>94</v>
      </c>
      <c r="M2846" s="279"/>
      <c r="N2846" s="283"/>
      <c r="O2846" s="285" t="s">
        <v>1714</v>
      </c>
      <c r="P2846" s="283"/>
      <c r="Q2846" s="284" t="s">
        <v>95</v>
      </c>
      <c r="R2846" s="279"/>
      <c r="S2846" s="283"/>
      <c r="T2846" s="285" t="s">
        <v>1714</v>
      </c>
      <c r="U2846" s="279"/>
      <c r="V2846" s="283"/>
      <c r="W2846" s="285" t="s">
        <v>1714</v>
      </c>
    </row>
    <row r="2847" spans="2:24" ht="18.75">
      <c r="B2847" s="787"/>
      <c r="C2847" s="788"/>
      <c r="D2847" s="789" t="s">
        <v>1093</v>
      </c>
      <c r="E2847" s="790"/>
      <c r="F2847" s="968" t="s">
        <v>1504</v>
      </c>
      <c r="G2847" s="969"/>
      <c r="H2847" s="970"/>
      <c r="I2847" s="971"/>
      <c r="J2847" s="222">
        <f>(IF($E2970&lt;&gt;0,$J$2,IF($I2970&lt;&gt;0,$J$2,"")))</f>
        <v>1</v>
      </c>
      <c r="L2847" s="925" t="s">
        <v>1800</v>
      </c>
      <c r="M2847" s="925" t="s">
        <v>1801</v>
      </c>
      <c r="N2847" s="918" t="s">
        <v>1802</v>
      </c>
      <c r="O2847" s="918" t="s">
        <v>96</v>
      </c>
      <c r="P2847" s="223"/>
      <c r="Q2847" s="918" t="s">
        <v>1803</v>
      </c>
      <c r="R2847" s="918" t="s">
        <v>1804</v>
      </c>
      <c r="S2847" s="918" t="s">
        <v>1805</v>
      </c>
      <c r="T2847" s="918" t="s">
        <v>97</v>
      </c>
      <c r="U2847" s="412" t="s">
        <v>98</v>
      </c>
      <c r="V2847" s="413"/>
      <c r="W2847" s="414"/>
      <c r="X2847" s="292"/>
    </row>
    <row r="2848" spans="2:24" ht="31.5">
      <c r="B2848" s="791" t="s">
        <v>1626</v>
      </c>
      <c r="C2848" s="792" t="s">
        <v>1715</v>
      </c>
      <c r="D2848" s="793" t="s">
        <v>1094</v>
      </c>
      <c r="E2848" s="794"/>
      <c r="F2848" s="717" t="s">
        <v>1505</v>
      </c>
      <c r="G2848" s="717" t="s">
        <v>1506</v>
      </c>
      <c r="H2848" s="717" t="s">
        <v>1503</v>
      </c>
      <c r="I2848" s="717" t="s">
        <v>1087</v>
      </c>
      <c r="J2848" s="222">
        <f>(IF($E2970&lt;&gt;0,$J$2,IF($I2970&lt;&gt;0,$J$2,"")))</f>
        <v>1</v>
      </c>
      <c r="L2848" s="961"/>
      <c r="M2848" s="967"/>
      <c r="N2848" s="961"/>
      <c r="O2848" s="967"/>
      <c r="P2848" s="223"/>
      <c r="Q2848" s="958"/>
      <c r="R2848" s="958"/>
      <c r="S2848" s="958"/>
      <c r="T2848" s="958"/>
      <c r="U2848" s="415">
        <v>2018</v>
      </c>
      <c r="V2848" s="415">
        <v>2019</v>
      </c>
      <c r="W2848" s="415" t="s">
        <v>1806</v>
      </c>
      <c r="X2848" s="416" t="s">
        <v>99</v>
      </c>
    </row>
    <row r="2849" spans="2:24" ht="18.75">
      <c r="B2849" s="616"/>
      <c r="C2849" s="400"/>
      <c r="D2849" s="296" t="s">
        <v>1283</v>
      </c>
      <c r="E2849" s="814"/>
      <c r="F2849" s="297"/>
      <c r="G2849" s="297"/>
      <c r="H2849" s="297"/>
      <c r="I2849" s="487"/>
      <c r="J2849" s="222">
        <f>(IF($E2970&lt;&gt;0,$J$2,IF($I2970&lt;&gt;0,$J$2,"")))</f>
        <v>1</v>
      </c>
      <c r="L2849" s="298" t="s">
        <v>100</v>
      </c>
      <c r="M2849" s="298" t="s">
        <v>101</v>
      </c>
      <c r="N2849" s="299" t="s">
        <v>102</v>
      </c>
      <c r="O2849" s="299" t="s">
        <v>103</v>
      </c>
      <c r="P2849" s="223"/>
      <c r="Q2849" s="614" t="s">
        <v>104</v>
      </c>
      <c r="R2849" s="614" t="s">
        <v>105</v>
      </c>
      <c r="S2849" s="614" t="s">
        <v>106</v>
      </c>
      <c r="T2849" s="614" t="s">
        <v>107</v>
      </c>
      <c r="U2849" s="614" t="s">
        <v>1064</v>
      </c>
      <c r="V2849" s="614" t="s">
        <v>1065</v>
      </c>
      <c r="W2849" s="614" t="s">
        <v>1066</v>
      </c>
      <c r="X2849" s="417" t="s">
        <v>1067</v>
      </c>
    </row>
    <row r="2850" spans="2:24" ht="131.25">
      <c r="B2850" s="237"/>
      <c r="C2850" s="621" t="e">
        <f>VLOOKUP(D2850,OP_LIST2,2,FALSE)</f>
        <v>#N/A</v>
      </c>
      <c r="D2850" s="622" t="s">
        <v>976</v>
      </c>
      <c r="E2850" s="815"/>
      <c r="F2850" s="369"/>
      <c r="G2850" s="369"/>
      <c r="H2850" s="369"/>
      <c r="I2850" s="304"/>
      <c r="J2850" s="222">
        <f>(IF($E2970&lt;&gt;0,$J$2,IF($I2970&lt;&gt;0,$J$2,"")))</f>
        <v>1</v>
      </c>
      <c r="L2850" s="418" t="s">
        <v>1068</v>
      </c>
      <c r="M2850" s="418" t="s">
        <v>1068</v>
      </c>
      <c r="N2850" s="418" t="s">
        <v>1069</v>
      </c>
      <c r="O2850" s="418" t="s">
        <v>1070</v>
      </c>
      <c r="P2850" s="223"/>
      <c r="Q2850" s="418" t="s">
        <v>1068</v>
      </c>
      <c r="R2850" s="418" t="s">
        <v>1068</v>
      </c>
      <c r="S2850" s="418" t="s">
        <v>1095</v>
      </c>
      <c r="T2850" s="418" t="s">
        <v>1072</v>
      </c>
      <c r="U2850" s="418" t="s">
        <v>1068</v>
      </c>
      <c r="V2850" s="418" t="s">
        <v>1068</v>
      </c>
      <c r="W2850" s="418" t="s">
        <v>1068</v>
      </c>
      <c r="X2850" s="307" t="s">
        <v>1073</v>
      </c>
    </row>
    <row r="2851" spans="2:24" ht="18.75">
      <c r="B2851" s="620"/>
      <c r="C2851" s="623">
        <f>VLOOKUP(D2852,EBK_DEIN2,2,FALSE)</f>
        <v>5525</v>
      </c>
      <c r="D2851" s="615" t="s">
        <v>1483</v>
      </c>
      <c r="E2851" s="816"/>
      <c r="F2851" s="369"/>
      <c r="G2851" s="369"/>
      <c r="H2851" s="369"/>
      <c r="I2851" s="304"/>
      <c r="J2851" s="222">
        <f>(IF($E2970&lt;&gt;0,$J$2,IF($I2970&lt;&gt;0,$J$2,"")))</f>
        <v>1</v>
      </c>
      <c r="L2851" s="419"/>
      <c r="M2851" s="419"/>
      <c r="N2851" s="345"/>
      <c r="O2851" s="420"/>
      <c r="P2851" s="223"/>
      <c r="Q2851" s="419"/>
      <c r="R2851" s="419"/>
      <c r="S2851" s="345"/>
      <c r="T2851" s="420"/>
      <c r="U2851" s="419"/>
      <c r="V2851" s="345"/>
      <c r="W2851" s="420"/>
      <c r="X2851" s="421"/>
    </row>
    <row r="2852" spans="2:24" ht="18.75">
      <c r="B2852" s="422"/>
      <c r="C2852" s="239"/>
      <c r="D2852" s="527" t="s">
        <v>893</v>
      </c>
      <c r="E2852" s="816"/>
      <c r="F2852" s="369"/>
      <c r="G2852" s="369"/>
      <c r="H2852" s="369"/>
      <c r="I2852" s="304"/>
      <c r="J2852" s="222">
        <f>(IF($E2970&lt;&gt;0,$J$2,IF($I2970&lt;&gt;0,$J$2,"")))</f>
        <v>1</v>
      </c>
      <c r="L2852" s="419"/>
      <c r="M2852" s="419"/>
      <c r="N2852" s="345"/>
      <c r="O2852" s="423">
        <f>SUMIF(O2855:O2856,"&lt;0")+SUMIF(O2858:O2862,"&lt;0")+SUMIF(O2864:O2871,"&lt;0")+SUMIF(O2873:O2889,"&lt;0")+SUMIF(O2895:O2899,"&lt;0")+SUMIF(O2901:O2906,"&lt;0")+SUMIF(O2909:O2915,"&lt;0")+SUMIF(O2923:O2924,"&lt;0")+SUMIF(O2927:O2932,"&lt;0")+SUMIF(O2934:O2939,"&lt;0")+SUMIF(O2943,"&lt;0")+SUMIF(O2945:O2951,"&lt;0")+SUMIF(O2953:O2955,"&lt;0")+SUMIF(O2957:O2960,"&lt;0")+SUMIF(O2962:O2963,"&lt;0")+SUMIF(O2966,"&lt;0")</f>
        <v>-92400</v>
      </c>
      <c r="P2852" s="223"/>
      <c r="Q2852" s="419"/>
      <c r="R2852" s="419"/>
      <c r="S2852" s="345"/>
      <c r="T2852" s="423">
        <f>SUMIF(T2855:T2856,"&lt;0")+SUMIF(T2858:T2862,"&lt;0")+SUMIF(T2864:T2871,"&lt;0")+SUMIF(T2873:T2889,"&lt;0")+SUMIF(T2895:T2899,"&lt;0")+SUMIF(T2901:T2906,"&lt;0")+SUMIF(T2909:T2915,"&lt;0")+SUMIF(T2923:T2924,"&lt;0")+SUMIF(T2927:T2932,"&lt;0")+SUMIF(T2934:T2939,"&lt;0")+SUMIF(T2943,"&lt;0")+SUMIF(T2945:T2951,"&lt;0")+SUMIF(T2953:T2955,"&lt;0")+SUMIF(T2957:T2960,"&lt;0")+SUMIF(T2962:T2963,"&lt;0")+SUMIF(T2966,"&lt;0")</f>
        <v>-92400</v>
      </c>
      <c r="U2852" s="419"/>
      <c r="V2852" s="345"/>
      <c r="W2852" s="420"/>
      <c r="X2852" s="309"/>
    </row>
    <row r="2853" spans="2:24" ht="18.75">
      <c r="B2853" s="355"/>
      <c r="C2853" s="239"/>
      <c r="D2853" s="293" t="s">
        <v>1096</v>
      </c>
      <c r="E2853" s="816"/>
      <c r="F2853" s="369"/>
      <c r="G2853" s="369"/>
      <c r="H2853" s="369"/>
      <c r="I2853" s="304"/>
      <c r="J2853" s="222">
        <f>(IF($E2970&lt;&gt;0,$J$2,IF($I2970&lt;&gt;0,$J$2,"")))</f>
        <v>1</v>
      </c>
      <c r="L2853" s="419"/>
      <c r="M2853" s="419"/>
      <c r="N2853" s="345"/>
      <c r="O2853" s="420"/>
      <c r="P2853" s="223"/>
      <c r="Q2853" s="419"/>
      <c r="R2853" s="419"/>
      <c r="S2853" s="345"/>
      <c r="T2853" s="420"/>
      <c r="U2853" s="419"/>
      <c r="V2853" s="345"/>
      <c r="W2853" s="420"/>
      <c r="X2853" s="311"/>
    </row>
    <row r="2854" spans="2:24" ht="18.75">
      <c r="B2854" s="795">
        <v>100</v>
      </c>
      <c r="C2854" s="972" t="s">
        <v>1284</v>
      </c>
      <c r="D2854" s="973"/>
      <c r="E2854" s="796"/>
      <c r="F2854" s="797">
        <f>SUM(F2855:F2856)</f>
        <v>0</v>
      </c>
      <c r="G2854" s="798">
        <f>SUM(G2855:G2856)</f>
        <v>0</v>
      </c>
      <c r="H2854" s="798">
        <f>SUM(H2855:H2856)</f>
        <v>0</v>
      </c>
      <c r="I2854" s="798">
        <f>SUM(I2855:I2856)</f>
        <v>0</v>
      </c>
      <c r="J2854" s="244" t="str">
        <f t="shared" ref="J2854:J2885" si="826">(IF($E2854&lt;&gt;0,$J$2,IF($I2854&lt;&gt;0,$J$2,"")))</f>
        <v/>
      </c>
      <c r="K2854" s="245"/>
      <c r="L2854" s="312">
        <f>SUM(L2855:L2856)</f>
        <v>0</v>
      </c>
      <c r="M2854" s="313">
        <f>SUM(M2855:M2856)</f>
        <v>0</v>
      </c>
      <c r="N2854" s="424">
        <f>SUM(N2855:N2856)</f>
        <v>0</v>
      </c>
      <c r="O2854" s="425">
        <f>SUM(O2855:O2856)</f>
        <v>0</v>
      </c>
      <c r="P2854" s="245"/>
      <c r="Q2854" s="820"/>
      <c r="R2854" s="821"/>
      <c r="S2854" s="822"/>
      <c r="T2854" s="821"/>
      <c r="U2854" s="821"/>
      <c r="V2854" s="821"/>
      <c r="W2854" s="823"/>
      <c r="X2854" s="314">
        <f t="shared" ref="X2854:X2885" si="827">T2854-U2854-V2854-W2854</f>
        <v>0</v>
      </c>
    </row>
    <row r="2855" spans="2:24" ht="18.75">
      <c r="B2855" s="140"/>
      <c r="C2855" s="144">
        <v>101</v>
      </c>
      <c r="D2855" s="138" t="s">
        <v>1285</v>
      </c>
      <c r="E2855" s="817"/>
      <c r="F2855" s="452"/>
      <c r="G2855" s="246"/>
      <c r="H2855" s="246"/>
      <c r="I2855" s="480">
        <f>F2855+G2855+H2855</f>
        <v>0</v>
      </c>
      <c r="J2855" s="244" t="str">
        <f t="shared" si="826"/>
        <v/>
      </c>
      <c r="K2855" s="245"/>
      <c r="L2855" s="426"/>
      <c r="M2855" s="253"/>
      <c r="N2855" s="316">
        <f>I2855</f>
        <v>0</v>
      </c>
      <c r="O2855" s="427">
        <f>L2855+M2855-N2855</f>
        <v>0</v>
      </c>
      <c r="P2855" s="245"/>
      <c r="Q2855" s="775"/>
      <c r="R2855" s="779"/>
      <c r="S2855" s="779"/>
      <c r="T2855" s="779"/>
      <c r="U2855" s="779"/>
      <c r="V2855" s="779"/>
      <c r="W2855" s="824"/>
      <c r="X2855" s="314">
        <f t="shared" si="827"/>
        <v>0</v>
      </c>
    </row>
    <row r="2856" spans="2:24" ht="18.75">
      <c r="B2856" s="140"/>
      <c r="C2856" s="137">
        <v>102</v>
      </c>
      <c r="D2856" s="139" t="s">
        <v>1286</v>
      </c>
      <c r="E2856" s="817"/>
      <c r="F2856" s="452"/>
      <c r="G2856" s="246"/>
      <c r="H2856" s="246"/>
      <c r="I2856" s="480">
        <f>F2856+G2856+H2856</f>
        <v>0</v>
      </c>
      <c r="J2856" s="244" t="str">
        <f t="shared" si="826"/>
        <v/>
      </c>
      <c r="K2856" s="245"/>
      <c r="L2856" s="426"/>
      <c r="M2856" s="253"/>
      <c r="N2856" s="316">
        <f>I2856</f>
        <v>0</v>
      </c>
      <c r="O2856" s="427">
        <f>L2856+M2856-N2856</f>
        <v>0</v>
      </c>
      <c r="P2856" s="245"/>
      <c r="Q2856" s="775"/>
      <c r="R2856" s="779"/>
      <c r="S2856" s="779"/>
      <c r="T2856" s="779"/>
      <c r="U2856" s="779"/>
      <c r="V2856" s="779"/>
      <c r="W2856" s="824"/>
      <c r="X2856" s="314">
        <f t="shared" si="827"/>
        <v>0</v>
      </c>
    </row>
    <row r="2857" spans="2:24" ht="18.75">
      <c r="B2857" s="799">
        <v>200</v>
      </c>
      <c r="C2857" s="959" t="s">
        <v>1287</v>
      </c>
      <c r="D2857" s="959"/>
      <c r="E2857" s="800"/>
      <c r="F2857" s="801">
        <f>SUM(F2858:F2862)</f>
        <v>0</v>
      </c>
      <c r="G2857" s="802">
        <f>SUM(G2858:G2862)</f>
        <v>0</v>
      </c>
      <c r="H2857" s="802">
        <f>SUM(H2858:H2862)</f>
        <v>0</v>
      </c>
      <c r="I2857" s="802">
        <f>SUM(I2858:I2862)</f>
        <v>0</v>
      </c>
      <c r="J2857" s="244" t="str">
        <f t="shared" si="826"/>
        <v/>
      </c>
      <c r="K2857" s="245"/>
      <c r="L2857" s="317">
        <f>SUM(L2858:L2862)</f>
        <v>0</v>
      </c>
      <c r="M2857" s="318">
        <f>SUM(M2858:M2862)</f>
        <v>0</v>
      </c>
      <c r="N2857" s="428">
        <f>SUM(N2858:N2862)</f>
        <v>0</v>
      </c>
      <c r="O2857" s="429">
        <f>SUM(O2858:O2862)</f>
        <v>0</v>
      </c>
      <c r="P2857" s="245"/>
      <c r="Q2857" s="777"/>
      <c r="R2857" s="778"/>
      <c r="S2857" s="778"/>
      <c r="T2857" s="778"/>
      <c r="U2857" s="778"/>
      <c r="V2857" s="778"/>
      <c r="W2857" s="825"/>
      <c r="X2857" s="314">
        <f t="shared" si="827"/>
        <v>0</v>
      </c>
    </row>
    <row r="2858" spans="2:24" ht="18.75">
      <c r="B2858" s="143"/>
      <c r="C2858" s="144">
        <v>201</v>
      </c>
      <c r="D2858" s="138" t="s">
        <v>1288</v>
      </c>
      <c r="E2858" s="817"/>
      <c r="F2858" s="452"/>
      <c r="G2858" s="246"/>
      <c r="H2858" s="246"/>
      <c r="I2858" s="480">
        <f>F2858+G2858+H2858</f>
        <v>0</v>
      </c>
      <c r="J2858" s="244" t="str">
        <f t="shared" si="826"/>
        <v/>
      </c>
      <c r="K2858" s="245"/>
      <c r="L2858" s="426"/>
      <c r="M2858" s="253"/>
      <c r="N2858" s="316">
        <f>I2858</f>
        <v>0</v>
      </c>
      <c r="O2858" s="427">
        <f>L2858+M2858-N2858</f>
        <v>0</v>
      </c>
      <c r="P2858" s="245"/>
      <c r="Q2858" s="775"/>
      <c r="R2858" s="779"/>
      <c r="S2858" s="779"/>
      <c r="T2858" s="779"/>
      <c r="U2858" s="779"/>
      <c r="V2858" s="779"/>
      <c r="W2858" s="824"/>
      <c r="X2858" s="314">
        <f t="shared" si="827"/>
        <v>0</v>
      </c>
    </row>
    <row r="2859" spans="2:24" ht="18.75">
      <c r="B2859" s="136"/>
      <c r="C2859" s="137">
        <v>202</v>
      </c>
      <c r="D2859" s="145" t="s">
        <v>1289</v>
      </c>
      <c r="E2859" s="817"/>
      <c r="F2859" s="452"/>
      <c r="G2859" s="246"/>
      <c r="H2859" s="246"/>
      <c r="I2859" s="480">
        <f>F2859+G2859+H2859</f>
        <v>0</v>
      </c>
      <c r="J2859" s="244" t="str">
        <f t="shared" si="826"/>
        <v/>
      </c>
      <c r="K2859" s="245"/>
      <c r="L2859" s="426"/>
      <c r="M2859" s="253"/>
      <c r="N2859" s="316">
        <f>I2859</f>
        <v>0</v>
      </c>
      <c r="O2859" s="427">
        <f>L2859+M2859-N2859</f>
        <v>0</v>
      </c>
      <c r="P2859" s="245"/>
      <c r="Q2859" s="775"/>
      <c r="R2859" s="779"/>
      <c r="S2859" s="779"/>
      <c r="T2859" s="779"/>
      <c r="U2859" s="779"/>
      <c r="V2859" s="779"/>
      <c r="W2859" s="824"/>
      <c r="X2859" s="314">
        <f t="shared" si="827"/>
        <v>0</v>
      </c>
    </row>
    <row r="2860" spans="2:24" ht="31.5">
      <c r="B2860" s="152"/>
      <c r="C2860" s="137">
        <v>205</v>
      </c>
      <c r="D2860" s="145" t="s">
        <v>933</v>
      </c>
      <c r="E2860" s="817"/>
      <c r="F2860" s="452"/>
      <c r="G2860" s="246"/>
      <c r="H2860" s="246"/>
      <c r="I2860" s="480">
        <f>F2860+G2860+H2860</f>
        <v>0</v>
      </c>
      <c r="J2860" s="244" t="str">
        <f t="shared" si="826"/>
        <v/>
      </c>
      <c r="K2860" s="245"/>
      <c r="L2860" s="426"/>
      <c r="M2860" s="253"/>
      <c r="N2860" s="316">
        <f>I2860</f>
        <v>0</v>
      </c>
      <c r="O2860" s="427">
        <f>L2860+M2860-N2860</f>
        <v>0</v>
      </c>
      <c r="P2860" s="245"/>
      <c r="Q2860" s="775"/>
      <c r="R2860" s="779"/>
      <c r="S2860" s="779"/>
      <c r="T2860" s="779"/>
      <c r="U2860" s="779"/>
      <c r="V2860" s="779"/>
      <c r="W2860" s="824"/>
      <c r="X2860" s="314">
        <f t="shared" si="827"/>
        <v>0</v>
      </c>
    </row>
    <row r="2861" spans="2:24" ht="18.75">
      <c r="B2861" s="152"/>
      <c r="C2861" s="137">
        <v>208</v>
      </c>
      <c r="D2861" s="159" t="s">
        <v>934</v>
      </c>
      <c r="E2861" s="817"/>
      <c r="F2861" s="452"/>
      <c r="G2861" s="246"/>
      <c r="H2861" s="246"/>
      <c r="I2861" s="480">
        <f>F2861+G2861+H2861</f>
        <v>0</v>
      </c>
      <c r="J2861" s="244" t="str">
        <f t="shared" si="826"/>
        <v/>
      </c>
      <c r="K2861" s="245"/>
      <c r="L2861" s="426"/>
      <c r="M2861" s="253"/>
      <c r="N2861" s="316">
        <f>I2861</f>
        <v>0</v>
      </c>
      <c r="O2861" s="427">
        <f>L2861+M2861-N2861</f>
        <v>0</v>
      </c>
      <c r="P2861" s="245"/>
      <c r="Q2861" s="775"/>
      <c r="R2861" s="779"/>
      <c r="S2861" s="779"/>
      <c r="T2861" s="779"/>
      <c r="U2861" s="779"/>
      <c r="V2861" s="779"/>
      <c r="W2861" s="824"/>
      <c r="X2861" s="314">
        <f t="shared" si="827"/>
        <v>0</v>
      </c>
    </row>
    <row r="2862" spans="2:24" ht="18.75">
      <c r="B2862" s="143"/>
      <c r="C2862" s="142">
        <v>209</v>
      </c>
      <c r="D2862" s="148" t="s">
        <v>935</v>
      </c>
      <c r="E2862" s="817"/>
      <c r="F2862" s="452"/>
      <c r="G2862" s="246"/>
      <c r="H2862" s="246"/>
      <c r="I2862" s="480">
        <f>F2862+G2862+H2862</f>
        <v>0</v>
      </c>
      <c r="J2862" s="244" t="str">
        <f t="shared" si="826"/>
        <v/>
      </c>
      <c r="K2862" s="245"/>
      <c r="L2862" s="426"/>
      <c r="M2862" s="253"/>
      <c r="N2862" s="316">
        <f>I2862</f>
        <v>0</v>
      </c>
      <c r="O2862" s="427">
        <f>L2862+M2862-N2862</f>
        <v>0</v>
      </c>
      <c r="P2862" s="245"/>
      <c r="Q2862" s="775"/>
      <c r="R2862" s="779"/>
      <c r="S2862" s="779"/>
      <c r="T2862" s="779"/>
      <c r="U2862" s="779"/>
      <c r="V2862" s="779"/>
      <c r="W2862" s="824"/>
      <c r="X2862" s="314">
        <f t="shared" si="827"/>
        <v>0</v>
      </c>
    </row>
    <row r="2863" spans="2:24" ht="18.75">
      <c r="B2863" s="799">
        <v>500</v>
      </c>
      <c r="C2863" s="960" t="s">
        <v>210</v>
      </c>
      <c r="D2863" s="960"/>
      <c r="E2863" s="800"/>
      <c r="F2863" s="801">
        <f>SUM(F2864:F2870)</f>
        <v>0</v>
      </c>
      <c r="G2863" s="802">
        <f>SUM(G2864:G2870)</f>
        <v>0</v>
      </c>
      <c r="H2863" s="802">
        <f>SUM(H2864:H2870)</f>
        <v>0</v>
      </c>
      <c r="I2863" s="802">
        <f>SUM(I2864:I2870)</f>
        <v>0</v>
      </c>
      <c r="J2863" s="244" t="str">
        <f t="shared" si="826"/>
        <v/>
      </c>
      <c r="K2863" s="245"/>
      <c r="L2863" s="317">
        <f>SUM(L2864:L2870)</f>
        <v>0</v>
      </c>
      <c r="M2863" s="318">
        <f>SUM(M2864:M2870)</f>
        <v>0</v>
      </c>
      <c r="N2863" s="428">
        <f>SUM(N2864:N2870)</f>
        <v>0</v>
      </c>
      <c r="O2863" s="429">
        <f>SUM(O2864:O2870)</f>
        <v>0</v>
      </c>
      <c r="P2863" s="245"/>
      <c r="Q2863" s="777"/>
      <c r="R2863" s="778"/>
      <c r="S2863" s="779"/>
      <c r="T2863" s="778"/>
      <c r="U2863" s="778"/>
      <c r="V2863" s="778"/>
      <c r="W2863" s="825"/>
      <c r="X2863" s="314">
        <f t="shared" si="827"/>
        <v>0</v>
      </c>
    </row>
    <row r="2864" spans="2:24" ht="18.75">
      <c r="B2864" s="143"/>
      <c r="C2864" s="160">
        <v>551</v>
      </c>
      <c r="D2864" s="459" t="s">
        <v>211</v>
      </c>
      <c r="E2864" s="817"/>
      <c r="F2864" s="452"/>
      <c r="G2864" s="246"/>
      <c r="H2864" s="246"/>
      <c r="I2864" s="480">
        <f t="shared" ref="I2864:I2871" si="828">F2864+G2864+H2864</f>
        <v>0</v>
      </c>
      <c r="J2864" s="244" t="str">
        <f t="shared" si="826"/>
        <v/>
      </c>
      <c r="K2864" s="245"/>
      <c r="L2864" s="426"/>
      <c r="M2864" s="253"/>
      <c r="N2864" s="316">
        <f t="shared" ref="N2864:N2871" si="829">I2864</f>
        <v>0</v>
      </c>
      <c r="O2864" s="427">
        <f t="shared" ref="O2864:O2871" si="830">L2864+M2864-N2864</f>
        <v>0</v>
      </c>
      <c r="P2864" s="245"/>
      <c r="Q2864" s="775"/>
      <c r="R2864" s="779"/>
      <c r="S2864" s="779"/>
      <c r="T2864" s="779"/>
      <c r="U2864" s="779"/>
      <c r="V2864" s="779"/>
      <c r="W2864" s="824"/>
      <c r="X2864" s="314">
        <f t="shared" si="827"/>
        <v>0</v>
      </c>
    </row>
    <row r="2865" spans="2:24" ht="18.75">
      <c r="B2865" s="143"/>
      <c r="C2865" s="161">
        <v>552</v>
      </c>
      <c r="D2865" s="460" t="s">
        <v>212</v>
      </c>
      <c r="E2865" s="817"/>
      <c r="F2865" s="452"/>
      <c r="G2865" s="246"/>
      <c r="H2865" s="246"/>
      <c r="I2865" s="480">
        <f t="shared" si="828"/>
        <v>0</v>
      </c>
      <c r="J2865" s="244" t="str">
        <f t="shared" si="826"/>
        <v/>
      </c>
      <c r="K2865" s="245"/>
      <c r="L2865" s="426"/>
      <c r="M2865" s="253"/>
      <c r="N2865" s="316">
        <f t="shared" si="829"/>
        <v>0</v>
      </c>
      <c r="O2865" s="427">
        <f t="shared" si="830"/>
        <v>0</v>
      </c>
      <c r="P2865" s="245"/>
      <c r="Q2865" s="775"/>
      <c r="R2865" s="779"/>
      <c r="S2865" s="779"/>
      <c r="T2865" s="779"/>
      <c r="U2865" s="779"/>
      <c r="V2865" s="779"/>
      <c r="W2865" s="824"/>
      <c r="X2865" s="314">
        <f t="shared" si="827"/>
        <v>0</v>
      </c>
    </row>
    <row r="2866" spans="2:24" ht="18.75">
      <c r="B2866" s="143"/>
      <c r="C2866" s="161">
        <v>558</v>
      </c>
      <c r="D2866" s="460" t="s">
        <v>1731</v>
      </c>
      <c r="E2866" s="817"/>
      <c r="F2866" s="452"/>
      <c r="G2866" s="246"/>
      <c r="H2866" s="246"/>
      <c r="I2866" s="480">
        <f t="shared" si="828"/>
        <v>0</v>
      </c>
      <c r="J2866" s="244" t="str">
        <f t="shared" si="826"/>
        <v/>
      </c>
      <c r="K2866" s="245"/>
      <c r="L2866" s="426"/>
      <c r="M2866" s="253"/>
      <c r="N2866" s="316">
        <f t="shared" si="829"/>
        <v>0</v>
      </c>
      <c r="O2866" s="427">
        <f t="shared" si="830"/>
        <v>0</v>
      </c>
      <c r="P2866" s="245"/>
      <c r="Q2866" s="775"/>
      <c r="R2866" s="779"/>
      <c r="S2866" s="779"/>
      <c r="T2866" s="779"/>
      <c r="U2866" s="779"/>
      <c r="V2866" s="779"/>
      <c r="W2866" s="824"/>
      <c r="X2866" s="314">
        <f t="shared" si="827"/>
        <v>0</v>
      </c>
    </row>
    <row r="2867" spans="2:24" ht="18.75">
      <c r="B2867" s="143"/>
      <c r="C2867" s="161">
        <v>560</v>
      </c>
      <c r="D2867" s="461" t="s">
        <v>213</v>
      </c>
      <c r="E2867" s="817"/>
      <c r="F2867" s="452"/>
      <c r="G2867" s="246"/>
      <c r="H2867" s="246"/>
      <c r="I2867" s="480">
        <f t="shared" si="828"/>
        <v>0</v>
      </c>
      <c r="J2867" s="244" t="str">
        <f t="shared" si="826"/>
        <v/>
      </c>
      <c r="K2867" s="245"/>
      <c r="L2867" s="426"/>
      <c r="M2867" s="253"/>
      <c r="N2867" s="316">
        <f t="shared" si="829"/>
        <v>0</v>
      </c>
      <c r="O2867" s="427">
        <f t="shared" si="830"/>
        <v>0</v>
      </c>
      <c r="P2867" s="245"/>
      <c r="Q2867" s="775"/>
      <c r="R2867" s="779"/>
      <c r="S2867" s="779"/>
      <c r="T2867" s="779"/>
      <c r="U2867" s="779"/>
      <c r="V2867" s="779"/>
      <c r="W2867" s="824"/>
      <c r="X2867" s="314">
        <f t="shared" si="827"/>
        <v>0</v>
      </c>
    </row>
    <row r="2868" spans="2:24" ht="18.75">
      <c r="B2868" s="143"/>
      <c r="C2868" s="161">
        <v>580</v>
      </c>
      <c r="D2868" s="460" t="s">
        <v>214</v>
      </c>
      <c r="E2868" s="817"/>
      <c r="F2868" s="452"/>
      <c r="G2868" s="246"/>
      <c r="H2868" s="246"/>
      <c r="I2868" s="480">
        <f t="shared" si="828"/>
        <v>0</v>
      </c>
      <c r="J2868" s="244" t="str">
        <f t="shared" si="826"/>
        <v/>
      </c>
      <c r="K2868" s="245"/>
      <c r="L2868" s="426"/>
      <c r="M2868" s="253"/>
      <c r="N2868" s="316">
        <f t="shared" si="829"/>
        <v>0</v>
      </c>
      <c r="O2868" s="427">
        <f t="shared" si="830"/>
        <v>0</v>
      </c>
      <c r="P2868" s="245"/>
      <c r="Q2868" s="775"/>
      <c r="R2868" s="779"/>
      <c r="S2868" s="779"/>
      <c r="T2868" s="779"/>
      <c r="U2868" s="779"/>
      <c r="V2868" s="779"/>
      <c r="W2868" s="824"/>
      <c r="X2868" s="314">
        <f t="shared" si="827"/>
        <v>0</v>
      </c>
    </row>
    <row r="2869" spans="2:24" ht="18.75">
      <c r="B2869" s="143"/>
      <c r="C2869" s="161">
        <v>588</v>
      </c>
      <c r="D2869" s="460" t="s">
        <v>1736</v>
      </c>
      <c r="E2869" s="817"/>
      <c r="F2869" s="452"/>
      <c r="G2869" s="246"/>
      <c r="H2869" s="246"/>
      <c r="I2869" s="480">
        <f t="shared" si="828"/>
        <v>0</v>
      </c>
      <c r="J2869" s="244" t="str">
        <f t="shared" si="826"/>
        <v/>
      </c>
      <c r="K2869" s="245"/>
      <c r="L2869" s="426"/>
      <c r="M2869" s="253"/>
      <c r="N2869" s="316">
        <f t="shared" si="829"/>
        <v>0</v>
      </c>
      <c r="O2869" s="427">
        <f t="shared" si="830"/>
        <v>0</v>
      </c>
      <c r="P2869" s="245"/>
      <c r="Q2869" s="775"/>
      <c r="R2869" s="779"/>
      <c r="S2869" s="779"/>
      <c r="T2869" s="779"/>
      <c r="U2869" s="779"/>
      <c r="V2869" s="779"/>
      <c r="W2869" s="824"/>
      <c r="X2869" s="314">
        <f t="shared" si="827"/>
        <v>0</v>
      </c>
    </row>
    <row r="2870" spans="2:24" ht="31.5">
      <c r="B2870" s="143"/>
      <c r="C2870" s="162">
        <v>590</v>
      </c>
      <c r="D2870" s="462" t="s">
        <v>215</v>
      </c>
      <c r="E2870" s="817"/>
      <c r="F2870" s="452"/>
      <c r="G2870" s="246"/>
      <c r="H2870" s="246"/>
      <c r="I2870" s="480">
        <f t="shared" si="828"/>
        <v>0</v>
      </c>
      <c r="J2870" s="244" t="str">
        <f t="shared" si="826"/>
        <v/>
      </c>
      <c r="K2870" s="245"/>
      <c r="L2870" s="426"/>
      <c r="M2870" s="253"/>
      <c r="N2870" s="316">
        <f t="shared" si="829"/>
        <v>0</v>
      </c>
      <c r="O2870" s="427">
        <f t="shared" si="830"/>
        <v>0</v>
      </c>
      <c r="P2870" s="245"/>
      <c r="Q2870" s="775"/>
      <c r="R2870" s="779"/>
      <c r="S2870" s="779"/>
      <c r="T2870" s="779"/>
      <c r="U2870" s="779"/>
      <c r="V2870" s="779"/>
      <c r="W2870" s="824"/>
      <c r="X2870" s="314">
        <f t="shared" si="827"/>
        <v>0</v>
      </c>
    </row>
    <row r="2871" spans="2:24" ht="18.75">
      <c r="B2871" s="799">
        <v>800</v>
      </c>
      <c r="C2871" s="960" t="s">
        <v>1097</v>
      </c>
      <c r="D2871" s="960"/>
      <c r="E2871" s="800"/>
      <c r="F2871" s="803"/>
      <c r="G2871" s="804"/>
      <c r="H2871" s="804"/>
      <c r="I2871" s="805">
        <f t="shared" si="828"/>
        <v>0</v>
      </c>
      <c r="J2871" s="244" t="str">
        <f t="shared" si="826"/>
        <v/>
      </c>
      <c r="K2871" s="245"/>
      <c r="L2871" s="431"/>
      <c r="M2871" s="255"/>
      <c r="N2871" s="316">
        <f t="shared" si="829"/>
        <v>0</v>
      </c>
      <c r="O2871" s="427">
        <f t="shared" si="830"/>
        <v>0</v>
      </c>
      <c r="P2871" s="245"/>
      <c r="Q2871" s="777"/>
      <c r="R2871" s="778"/>
      <c r="S2871" s="779"/>
      <c r="T2871" s="779"/>
      <c r="U2871" s="778"/>
      <c r="V2871" s="779"/>
      <c r="W2871" s="824"/>
      <c r="X2871" s="314">
        <f t="shared" si="827"/>
        <v>0</v>
      </c>
    </row>
    <row r="2872" spans="2:24" ht="18.75">
      <c r="B2872" s="799">
        <v>1000</v>
      </c>
      <c r="C2872" s="956" t="s">
        <v>217</v>
      </c>
      <c r="D2872" s="956"/>
      <c r="E2872" s="800"/>
      <c r="F2872" s="801">
        <f>SUM(F2873:F2889)</f>
        <v>0</v>
      </c>
      <c r="G2872" s="802">
        <f>SUM(G2873:G2889)</f>
        <v>0</v>
      </c>
      <c r="H2872" s="802">
        <f>SUM(H2873:H2889)</f>
        <v>0</v>
      </c>
      <c r="I2872" s="802">
        <f>SUM(I2873:I2889)</f>
        <v>0</v>
      </c>
      <c r="J2872" s="244" t="str">
        <f t="shared" si="826"/>
        <v/>
      </c>
      <c r="K2872" s="245"/>
      <c r="L2872" s="317">
        <f>SUM(L2873:L2889)</f>
        <v>0</v>
      </c>
      <c r="M2872" s="318">
        <f>SUM(M2873:M2889)</f>
        <v>0</v>
      </c>
      <c r="N2872" s="428">
        <f>SUM(N2873:N2889)</f>
        <v>0</v>
      </c>
      <c r="O2872" s="429">
        <f>SUM(O2873:O2889)</f>
        <v>0</v>
      </c>
      <c r="P2872" s="245"/>
      <c r="Q2872" s="317">
        <f t="shared" ref="Q2872:W2872" si="831">SUM(Q2873:Q2889)</f>
        <v>0</v>
      </c>
      <c r="R2872" s="318">
        <f t="shared" si="831"/>
        <v>0</v>
      </c>
      <c r="S2872" s="318">
        <f t="shared" si="831"/>
        <v>0</v>
      </c>
      <c r="T2872" s="318">
        <f t="shared" si="831"/>
        <v>0</v>
      </c>
      <c r="U2872" s="318">
        <f t="shared" si="831"/>
        <v>0</v>
      </c>
      <c r="V2872" s="318">
        <f t="shared" si="831"/>
        <v>0</v>
      </c>
      <c r="W2872" s="429">
        <f t="shared" si="831"/>
        <v>0</v>
      </c>
      <c r="X2872" s="314">
        <f t="shared" si="827"/>
        <v>0</v>
      </c>
    </row>
    <row r="2873" spans="2:24" ht="18.75">
      <c r="B2873" s="136"/>
      <c r="C2873" s="144">
        <v>1011</v>
      </c>
      <c r="D2873" s="163" t="s">
        <v>218</v>
      </c>
      <c r="E2873" s="817"/>
      <c r="F2873" s="452"/>
      <c r="G2873" s="246"/>
      <c r="H2873" s="246"/>
      <c r="I2873" s="480">
        <f t="shared" ref="I2873:I2889" si="832">F2873+G2873+H2873</f>
        <v>0</v>
      </c>
      <c r="J2873" s="244" t="str">
        <f t="shared" si="826"/>
        <v/>
      </c>
      <c r="K2873" s="245"/>
      <c r="L2873" s="426"/>
      <c r="M2873" s="253"/>
      <c r="N2873" s="316">
        <f t="shared" ref="N2873:N2889" si="833">I2873</f>
        <v>0</v>
      </c>
      <c r="O2873" s="427">
        <f t="shared" ref="O2873:O2889" si="834">L2873+M2873-N2873</f>
        <v>0</v>
      </c>
      <c r="P2873" s="245"/>
      <c r="Q2873" s="426"/>
      <c r="R2873" s="253"/>
      <c r="S2873" s="432">
        <f t="shared" ref="S2873:S2880" si="835">+IF(+(L2873+M2873)&gt;=I2873,+M2873,+(+I2873-L2873))</f>
        <v>0</v>
      </c>
      <c r="T2873" s="316">
        <f t="shared" ref="T2873:T2880" si="836">Q2873+R2873-S2873</f>
        <v>0</v>
      </c>
      <c r="U2873" s="253"/>
      <c r="V2873" s="253"/>
      <c r="W2873" s="254"/>
      <c r="X2873" s="314">
        <f t="shared" si="827"/>
        <v>0</v>
      </c>
    </row>
    <row r="2874" spans="2:24" ht="18.75">
      <c r="B2874" s="136"/>
      <c r="C2874" s="137">
        <v>1012</v>
      </c>
      <c r="D2874" s="145" t="s">
        <v>219</v>
      </c>
      <c r="E2874" s="817"/>
      <c r="F2874" s="452"/>
      <c r="G2874" s="246"/>
      <c r="H2874" s="246"/>
      <c r="I2874" s="480">
        <f t="shared" si="832"/>
        <v>0</v>
      </c>
      <c r="J2874" s="244" t="str">
        <f t="shared" si="826"/>
        <v/>
      </c>
      <c r="K2874" s="245"/>
      <c r="L2874" s="426"/>
      <c r="M2874" s="253"/>
      <c r="N2874" s="316">
        <f t="shared" si="833"/>
        <v>0</v>
      </c>
      <c r="O2874" s="427">
        <f t="shared" si="834"/>
        <v>0</v>
      </c>
      <c r="P2874" s="245"/>
      <c r="Q2874" s="426"/>
      <c r="R2874" s="253"/>
      <c r="S2874" s="432">
        <f t="shared" si="835"/>
        <v>0</v>
      </c>
      <c r="T2874" s="316">
        <f t="shared" si="836"/>
        <v>0</v>
      </c>
      <c r="U2874" s="253"/>
      <c r="V2874" s="253"/>
      <c r="W2874" s="254"/>
      <c r="X2874" s="314">
        <f t="shared" si="827"/>
        <v>0</v>
      </c>
    </row>
    <row r="2875" spans="2:24" ht="18.75">
      <c r="B2875" s="136"/>
      <c r="C2875" s="137">
        <v>1013</v>
      </c>
      <c r="D2875" s="145" t="s">
        <v>220</v>
      </c>
      <c r="E2875" s="817"/>
      <c r="F2875" s="452"/>
      <c r="G2875" s="246"/>
      <c r="H2875" s="246"/>
      <c r="I2875" s="480">
        <f t="shared" si="832"/>
        <v>0</v>
      </c>
      <c r="J2875" s="244" t="str">
        <f t="shared" si="826"/>
        <v/>
      </c>
      <c r="K2875" s="245"/>
      <c r="L2875" s="426"/>
      <c r="M2875" s="253"/>
      <c r="N2875" s="316">
        <f t="shared" si="833"/>
        <v>0</v>
      </c>
      <c r="O2875" s="427">
        <f t="shared" si="834"/>
        <v>0</v>
      </c>
      <c r="P2875" s="245"/>
      <c r="Q2875" s="426"/>
      <c r="R2875" s="253"/>
      <c r="S2875" s="432">
        <f t="shared" si="835"/>
        <v>0</v>
      </c>
      <c r="T2875" s="316">
        <f t="shared" si="836"/>
        <v>0</v>
      </c>
      <c r="U2875" s="253"/>
      <c r="V2875" s="253"/>
      <c r="W2875" s="254"/>
      <c r="X2875" s="314">
        <f t="shared" si="827"/>
        <v>0</v>
      </c>
    </row>
    <row r="2876" spans="2:24" ht="18.75">
      <c r="B2876" s="136"/>
      <c r="C2876" s="137">
        <v>1014</v>
      </c>
      <c r="D2876" s="145" t="s">
        <v>221</v>
      </c>
      <c r="E2876" s="817"/>
      <c r="F2876" s="452"/>
      <c r="G2876" s="246"/>
      <c r="H2876" s="246"/>
      <c r="I2876" s="480">
        <f t="shared" si="832"/>
        <v>0</v>
      </c>
      <c r="J2876" s="244" t="str">
        <f t="shared" si="826"/>
        <v/>
      </c>
      <c r="K2876" s="245"/>
      <c r="L2876" s="426"/>
      <c r="M2876" s="253"/>
      <c r="N2876" s="316">
        <f t="shared" si="833"/>
        <v>0</v>
      </c>
      <c r="O2876" s="427">
        <f t="shared" si="834"/>
        <v>0</v>
      </c>
      <c r="P2876" s="245"/>
      <c r="Q2876" s="426"/>
      <c r="R2876" s="253"/>
      <c r="S2876" s="432">
        <f t="shared" si="835"/>
        <v>0</v>
      </c>
      <c r="T2876" s="316">
        <f t="shared" si="836"/>
        <v>0</v>
      </c>
      <c r="U2876" s="253"/>
      <c r="V2876" s="253"/>
      <c r="W2876" s="254"/>
      <c r="X2876" s="314">
        <f t="shared" si="827"/>
        <v>0</v>
      </c>
    </row>
    <row r="2877" spans="2:24" ht="18.75">
      <c r="B2877" s="136"/>
      <c r="C2877" s="137">
        <v>1015</v>
      </c>
      <c r="D2877" s="145" t="s">
        <v>222</v>
      </c>
      <c r="E2877" s="817"/>
      <c r="F2877" s="452"/>
      <c r="G2877" s="246"/>
      <c r="H2877" s="246"/>
      <c r="I2877" s="480">
        <f t="shared" si="832"/>
        <v>0</v>
      </c>
      <c r="J2877" s="244" t="str">
        <f t="shared" si="826"/>
        <v/>
      </c>
      <c r="K2877" s="245"/>
      <c r="L2877" s="426"/>
      <c r="M2877" s="253"/>
      <c r="N2877" s="316">
        <f t="shared" si="833"/>
        <v>0</v>
      </c>
      <c r="O2877" s="427">
        <f t="shared" si="834"/>
        <v>0</v>
      </c>
      <c r="P2877" s="245"/>
      <c r="Q2877" s="426"/>
      <c r="R2877" s="253"/>
      <c r="S2877" s="432">
        <f t="shared" si="835"/>
        <v>0</v>
      </c>
      <c r="T2877" s="316">
        <f t="shared" si="836"/>
        <v>0</v>
      </c>
      <c r="U2877" s="253"/>
      <c r="V2877" s="253"/>
      <c r="W2877" s="254"/>
      <c r="X2877" s="314">
        <f t="shared" si="827"/>
        <v>0</v>
      </c>
    </row>
    <row r="2878" spans="2:24" ht="18.75">
      <c r="B2878" s="136"/>
      <c r="C2878" s="137">
        <v>1016</v>
      </c>
      <c r="D2878" s="145" t="s">
        <v>223</v>
      </c>
      <c r="E2878" s="817"/>
      <c r="F2878" s="452"/>
      <c r="G2878" s="246"/>
      <c r="H2878" s="246"/>
      <c r="I2878" s="480">
        <f t="shared" si="832"/>
        <v>0</v>
      </c>
      <c r="J2878" s="244" t="str">
        <f t="shared" si="826"/>
        <v/>
      </c>
      <c r="K2878" s="245"/>
      <c r="L2878" s="426"/>
      <c r="M2878" s="253"/>
      <c r="N2878" s="316">
        <f t="shared" si="833"/>
        <v>0</v>
      </c>
      <c r="O2878" s="427">
        <f t="shared" si="834"/>
        <v>0</v>
      </c>
      <c r="P2878" s="245"/>
      <c r="Q2878" s="426"/>
      <c r="R2878" s="253"/>
      <c r="S2878" s="432">
        <f t="shared" si="835"/>
        <v>0</v>
      </c>
      <c r="T2878" s="316">
        <f t="shared" si="836"/>
        <v>0</v>
      </c>
      <c r="U2878" s="253"/>
      <c r="V2878" s="253"/>
      <c r="W2878" s="254"/>
      <c r="X2878" s="314">
        <f t="shared" si="827"/>
        <v>0</v>
      </c>
    </row>
    <row r="2879" spans="2:24" ht="18.75">
      <c r="B2879" s="140"/>
      <c r="C2879" s="164">
        <v>1020</v>
      </c>
      <c r="D2879" s="165" t="s">
        <v>224</v>
      </c>
      <c r="E2879" s="817"/>
      <c r="F2879" s="452"/>
      <c r="G2879" s="246"/>
      <c r="H2879" s="246"/>
      <c r="I2879" s="480">
        <f t="shared" si="832"/>
        <v>0</v>
      </c>
      <c r="J2879" s="244" t="str">
        <f t="shared" si="826"/>
        <v/>
      </c>
      <c r="K2879" s="245"/>
      <c r="L2879" s="426"/>
      <c r="M2879" s="253"/>
      <c r="N2879" s="316">
        <f t="shared" si="833"/>
        <v>0</v>
      </c>
      <c r="O2879" s="427">
        <f t="shared" si="834"/>
        <v>0</v>
      </c>
      <c r="P2879" s="245"/>
      <c r="Q2879" s="426"/>
      <c r="R2879" s="253"/>
      <c r="S2879" s="432">
        <f t="shared" si="835"/>
        <v>0</v>
      </c>
      <c r="T2879" s="316">
        <f t="shared" si="836"/>
        <v>0</v>
      </c>
      <c r="U2879" s="253"/>
      <c r="V2879" s="253"/>
      <c r="W2879" s="254"/>
      <c r="X2879" s="314">
        <f t="shared" si="827"/>
        <v>0</v>
      </c>
    </row>
    <row r="2880" spans="2:24" ht="18.75">
      <c r="B2880" s="136"/>
      <c r="C2880" s="137">
        <v>1030</v>
      </c>
      <c r="D2880" s="145" t="s">
        <v>225</v>
      </c>
      <c r="E2880" s="817"/>
      <c r="F2880" s="452"/>
      <c r="G2880" s="246"/>
      <c r="H2880" s="246"/>
      <c r="I2880" s="480">
        <f t="shared" si="832"/>
        <v>0</v>
      </c>
      <c r="J2880" s="244" t="str">
        <f t="shared" si="826"/>
        <v/>
      </c>
      <c r="K2880" s="245"/>
      <c r="L2880" s="426"/>
      <c r="M2880" s="253"/>
      <c r="N2880" s="316">
        <f t="shared" si="833"/>
        <v>0</v>
      </c>
      <c r="O2880" s="427">
        <f t="shared" si="834"/>
        <v>0</v>
      </c>
      <c r="P2880" s="245"/>
      <c r="Q2880" s="426"/>
      <c r="R2880" s="253"/>
      <c r="S2880" s="432">
        <f t="shared" si="835"/>
        <v>0</v>
      </c>
      <c r="T2880" s="316">
        <f t="shared" si="836"/>
        <v>0</v>
      </c>
      <c r="U2880" s="253"/>
      <c r="V2880" s="253"/>
      <c r="W2880" s="254"/>
      <c r="X2880" s="314">
        <f t="shared" si="827"/>
        <v>0</v>
      </c>
    </row>
    <row r="2881" spans="2:24" ht="18.75">
      <c r="B2881" s="136"/>
      <c r="C2881" s="164">
        <v>1051</v>
      </c>
      <c r="D2881" s="167" t="s">
        <v>226</v>
      </c>
      <c r="E2881" s="817"/>
      <c r="F2881" s="452"/>
      <c r="G2881" s="246"/>
      <c r="H2881" s="246"/>
      <c r="I2881" s="480">
        <f t="shared" si="832"/>
        <v>0</v>
      </c>
      <c r="J2881" s="244" t="str">
        <f t="shared" si="826"/>
        <v/>
      </c>
      <c r="K2881" s="245"/>
      <c r="L2881" s="426"/>
      <c r="M2881" s="253"/>
      <c r="N2881" s="316">
        <f t="shared" si="833"/>
        <v>0</v>
      </c>
      <c r="O2881" s="427">
        <f t="shared" si="834"/>
        <v>0</v>
      </c>
      <c r="P2881" s="245"/>
      <c r="Q2881" s="775"/>
      <c r="R2881" s="779"/>
      <c r="S2881" s="779"/>
      <c r="T2881" s="779"/>
      <c r="U2881" s="779"/>
      <c r="V2881" s="779"/>
      <c r="W2881" s="824"/>
      <c r="X2881" s="314">
        <f t="shared" si="827"/>
        <v>0</v>
      </c>
    </row>
    <row r="2882" spans="2:24" ht="18.75">
      <c r="B2882" s="136"/>
      <c r="C2882" s="137">
        <v>1052</v>
      </c>
      <c r="D2882" s="145" t="s">
        <v>227</v>
      </c>
      <c r="E2882" s="817"/>
      <c r="F2882" s="452"/>
      <c r="G2882" s="246"/>
      <c r="H2882" s="246"/>
      <c r="I2882" s="480">
        <f t="shared" si="832"/>
        <v>0</v>
      </c>
      <c r="J2882" s="244" t="str">
        <f t="shared" si="826"/>
        <v/>
      </c>
      <c r="K2882" s="245"/>
      <c r="L2882" s="426"/>
      <c r="M2882" s="253"/>
      <c r="N2882" s="316">
        <f t="shared" si="833"/>
        <v>0</v>
      </c>
      <c r="O2882" s="427">
        <f t="shared" si="834"/>
        <v>0</v>
      </c>
      <c r="P2882" s="245"/>
      <c r="Q2882" s="775"/>
      <c r="R2882" s="779"/>
      <c r="S2882" s="779"/>
      <c r="T2882" s="779"/>
      <c r="U2882" s="779"/>
      <c r="V2882" s="779"/>
      <c r="W2882" s="824"/>
      <c r="X2882" s="314">
        <f t="shared" si="827"/>
        <v>0</v>
      </c>
    </row>
    <row r="2883" spans="2:24" ht="18.75">
      <c r="B2883" s="136"/>
      <c r="C2883" s="168">
        <v>1053</v>
      </c>
      <c r="D2883" s="169" t="s">
        <v>1737</v>
      </c>
      <c r="E2883" s="817"/>
      <c r="F2883" s="452"/>
      <c r="G2883" s="246"/>
      <c r="H2883" s="246"/>
      <c r="I2883" s="480">
        <f t="shared" si="832"/>
        <v>0</v>
      </c>
      <c r="J2883" s="244" t="str">
        <f t="shared" si="826"/>
        <v/>
      </c>
      <c r="K2883" s="245"/>
      <c r="L2883" s="426"/>
      <c r="M2883" s="253"/>
      <c r="N2883" s="316">
        <f t="shared" si="833"/>
        <v>0</v>
      </c>
      <c r="O2883" s="427">
        <f t="shared" si="834"/>
        <v>0</v>
      </c>
      <c r="P2883" s="245"/>
      <c r="Q2883" s="775"/>
      <c r="R2883" s="779"/>
      <c r="S2883" s="779"/>
      <c r="T2883" s="779"/>
      <c r="U2883" s="779"/>
      <c r="V2883" s="779"/>
      <c r="W2883" s="824"/>
      <c r="X2883" s="314">
        <f t="shared" si="827"/>
        <v>0</v>
      </c>
    </row>
    <row r="2884" spans="2:24" ht="18.75">
      <c r="B2884" s="136"/>
      <c r="C2884" s="137">
        <v>1062</v>
      </c>
      <c r="D2884" s="139" t="s">
        <v>228</v>
      </c>
      <c r="E2884" s="817"/>
      <c r="F2884" s="452"/>
      <c r="G2884" s="246"/>
      <c r="H2884" s="246"/>
      <c r="I2884" s="480">
        <f t="shared" si="832"/>
        <v>0</v>
      </c>
      <c r="J2884" s="244" t="str">
        <f t="shared" si="826"/>
        <v/>
      </c>
      <c r="K2884" s="245"/>
      <c r="L2884" s="426"/>
      <c r="M2884" s="253"/>
      <c r="N2884" s="316">
        <f t="shared" si="833"/>
        <v>0</v>
      </c>
      <c r="O2884" s="427">
        <f t="shared" si="834"/>
        <v>0</v>
      </c>
      <c r="P2884" s="245"/>
      <c r="Q2884" s="426"/>
      <c r="R2884" s="253"/>
      <c r="S2884" s="432">
        <f>+IF(+(L2884+M2884)&gt;=I2884,+M2884,+(+I2884-L2884))</f>
        <v>0</v>
      </c>
      <c r="T2884" s="316">
        <f>Q2884+R2884-S2884</f>
        <v>0</v>
      </c>
      <c r="U2884" s="253"/>
      <c r="V2884" s="253"/>
      <c r="W2884" s="254"/>
      <c r="X2884" s="314">
        <f t="shared" si="827"/>
        <v>0</v>
      </c>
    </row>
    <row r="2885" spans="2:24" ht="18.75">
      <c r="B2885" s="136"/>
      <c r="C2885" s="137">
        <v>1063</v>
      </c>
      <c r="D2885" s="139" t="s">
        <v>229</v>
      </c>
      <c r="E2885" s="817"/>
      <c r="F2885" s="452"/>
      <c r="G2885" s="246"/>
      <c r="H2885" s="246"/>
      <c r="I2885" s="480">
        <f t="shared" si="832"/>
        <v>0</v>
      </c>
      <c r="J2885" s="244" t="str">
        <f t="shared" si="826"/>
        <v/>
      </c>
      <c r="K2885" s="245"/>
      <c r="L2885" s="426"/>
      <c r="M2885" s="253"/>
      <c r="N2885" s="316">
        <f t="shared" si="833"/>
        <v>0</v>
      </c>
      <c r="O2885" s="427">
        <f t="shared" si="834"/>
        <v>0</v>
      </c>
      <c r="P2885" s="245"/>
      <c r="Q2885" s="775"/>
      <c r="R2885" s="779"/>
      <c r="S2885" s="779"/>
      <c r="T2885" s="779"/>
      <c r="U2885" s="779"/>
      <c r="V2885" s="779"/>
      <c r="W2885" s="824"/>
      <c r="X2885" s="314">
        <f t="shared" si="827"/>
        <v>0</v>
      </c>
    </row>
    <row r="2886" spans="2:24" ht="18.75">
      <c r="B2886" s="136"/>
      <c r="C2886" s="168">
        <v>1069</v>
      </c>
      <c r="D2886" s="170" t="s">
        <v>230</v>
      </c>
      <c r="E2886" s="817"/>
      <c r="F2886" s="452"/>
      <c r="G2886" s="246"/>
      <c r="H2886" s="246"/>
      <c r="I2886" s="480">
        <f t="shared" si="832"/>
        <v>0</v>
      </c>
      <c r="J2886" s="244" t="str">
        <f t="shared" ref="J2886:J2917" si="837">(IF($E2886&lt;&gt;0,$J$2,IF($I2886&lt;&gt;0,$J$2,"")))</f>
        <v/>
      </c>
      <c r="K2886" s="245"/>
      <c r="L2886" s="426"/>
      <c r="M2886" s="253"/>
      <c r="N2886" s="316">
        <f t="shared" si="833"/>
        <v>0</v>
      </c>
      <c r="O2886" s="427">
        <f t="shared" si="834"/>
        <v>0</v>
      </c>
      <c r="P2886" s="245"/>
      <c r="Q2886" s="426"/>
      <c r="R2886" s="253"/>
      <c r="S2886" s="432">
        <f>+IF(+(L2886+M2886)&gt;=I2886,+M2886,+(+I2886-L2886))</f>
        <v>0</v>
      </c>
      <c r="T2886" s="316">
        <f>Q2886+R2886-S2886</f>
        <v>0</v>
      </c>
      <c r="U2886" s="253"/>
      <c r="V2886" s="253"/>
      <c r="W2886" s="254"/>
      <c r="X2886" s="314">
        <f t="shared" ref="X2886:X2917" si="838">T2886-U2886-V2886-W2886</f>
        <v>0</v>
      </c>
    </row>
    <row r="2887" spans="2:24" ht="31.5">
      <c r="B2887" s="140"/>
      <c r="C2887" s="137">
        <v>1091</v>
      </c>
      <c r="D2887" s="145" t="s">
        <v>231</v>
      </c>
      <c r="E2887" s="817"/>
      <c r="F2887" s="452"/>
      <c r="G2887" s="246"/>
      <c r="H2887" s="246"/>
      <c r="I2887" s="480">
        <f t="shared" si="832"/>
        <v>0</v>
      </c>
      <c r="J2887" s="244" t="str">
        <f t="shared" si="837"/>
        <v/>
      </c>
      <c r="K2887" s="245"/>
      <c r="L2887" s="426"/>
      <c r="M2887" s="253"/>
      <c r="N2887" s="316">
        <f t="shared" si="833"/>
        <v>0</v>
      </c>
      <c r="O2887" s="427">
        <f t="shared" si="834"/>
        <v>0</v>
      </c>
      <c r="P2887" s="245"/>
      <c r="Q2887" s="426"/>
      <c r="R2887" s="253"/>
      <c r="S2887" s="432">
        <f>+IF(+(L2887+M2887)&gt;=I2887,+M2887,+(+I2887-L2887))</f>
        <v>0</v>
      </c>
      <c r="T2887" s="316">
        <f>Q2887+R2887-S2887</f>
        <v>0</v>
      </c>
      <c r="U2887" s="253"/>
      <c r="V2887" s="253"/>
      <c r="W2887" s="254"/>
      <c r="X2887" s="314">
        <f t="shared" si="838"/>
        <v>0</v>
      </c>
    </row>
    <row r="2888" spans="2:24" ht="18.75">
      <c r="B2888" s="136"/>
      <c r="C2888" s="137">
        <v>1092</v>
      </c>
      <c r="D2888" s="145" t="s">
        <v>364</v>
      </c>
      <c r="E2888" s="817"/>
      <c r="F2888" s="452"/>
      <c r="G2888" s="246"/>
      <c r="H2888" s="246"/>
      <c r="I2888" s="480">
        <f t="shared" si="832"/>
        <v>0</v>
      </c>
      <c r="J2888" s="244" t="str">
        <f t="shared" si="837"/>
        <v/>
      </c>
      <c r="K2888" s="245"/>
      <c r="L2888" s="426"/>
      <c r="M2888" s="253"/>
      <c r="N2888" s="316">
        <f t="shared" si="833"/>
        <v>0</v>
      </c>
      <c r="O2888" s="427">
        <f t="shared" si="834"/>
        <v>0</v>
      </c>
      <c r="P2888" s="245"/>
      <c r="Q2888" s="775"/>
      <c r="R2888" s="779"/>
      <c r="S2888" s="779"/>
      <c r="T2888" s="779"/>
      <c r="U2888" s="779"/>
      <c r="V2888" s="779"/>
      <c r="W2888" s="824"/>
      <c r="X2888" s="314">
        <f t="shared" si="838"/>
        <v>0</v>
      </c>
    </row>
    <row r="2889" spans="2:24" ht="18.75">
      <c r="B2889" s="136"/>
      <c r="C2889" s="142">
        <v>1098</v>
      </c>
      <c r="D2889" s="146" t="s">
        <v>232</v>
      </c>
      <c r="E2889" s="817"/>
      <c r="F2889" s="452"/>
      <c r="G2889" s="246"/>
      <c r="H2889" s="246"/>
      <c r="I2889" s="480">
        <f t="shared" si="832"/>
        <v>0</v>
      </c>
      <c r="J2889" s="244" t="str">
        <f t="shared" si="837"/>
        <v/>
      </c>
      <c r="K2889" s="245"/>
      <c r="L2889" s="426"/>
      <c r="M2889" s="253"/>
      <c r="N2889" s="316">
        <f t="shared" si="833"/>
        <v>0</v>
      </c>
      <c r="O2889" s="427">
        <f t="shared" si="834"/>
        <v>0</v>
      </c>
      <c r="P2889" s="245"/>
      <c r="Q2889" s="426"/>
      <c r="R2889" s="253"/>
      <c r="S2889" s="432">
        <f>+IF(+(L2889+M2889)&gt;=I2889,+M2889,+(+I2889-L2889))</f>
        <v>0</v>
      </c>
      <c r="T2889" s="316">
        <f>Q2889+R2889-S2889</f>
        <v>0</v>
      </c>
      <c r="U2889" s="253"/>
      <c r="V2889" s="253"/>
      <c r="W2889" s="254"/>
      <c r="X2889" s="314">
        <f t="shared" si="838"/>
        <v>0</v>
      </c>
    </row>
    <row r="2890" spans="2:24" ht="18.75">
      <c r="B2890" s="799">
        <v>1900</v>
      </c>
      <c r="C2890" s="955" t="s">
        <v>296</v>
      </c>
      <c r="D2890" s="955"/>
      <c r="E2890" s="800"/>
      <c r="F2890" s="801">
        <f>SUM(F2891:F2893)</f>
        <v>0</v>
      </c>
      <c r="G2890" s="802">
        <f>SUM(G2891:G2893)</f>
        <v>0</v>
      </c>
      <c r="H2890" s="802">
        <f>SUM(H2891:H2893)</f>
        <v>0</v>
      </c>
      <c r="I2890" s="802">
        <f>SUM(I2891:I2893)</f>
        <v>0</v>
      </c>
      <c r="J2890" s="244" t="str">
        <f t="shared" si="837"/>
        <v/>
      </c>
      <c r="K2890" s="245"/>
      <c r="L2890" s="317">
        <f>SUM(L2891:L2893)</f>
        <v>0</v>
      </c>
      <c r="M2890" s="318">
        <f>SUM(M2891:M2893)</f>
        <v>0</v>
      </c>
      <c r="N2890" s="428">
        <f>SUM(N2891:N2893)</f>
        <v>0</v>
      </c>
      <c r="O2890" s="429">
        <f>SUM(O2891:O2893)</f>
        <v>0</v>
      </c>
      <c r="P2890" s="245"/>
      <c r="Q2890" s="777"/>
      <c r="R2890" s="778"/>
      <c r="S2890" s="778"/>
      <c r="T2890" s="778"/>
      <c r="U2890" s="778"/>
      <c r="V2890" s="778"/>
      <c r="W2890" s="825"/>
      <c r="X2890" s="314">
        <f t="shared" si="838"/>
        <v>0</v>
      </c>
    </row>
    <row r="2891" spans="2:24" ht="18.75">
      <c r="B2891" s="136"/>
      <c r="C2891" s="144">
        <v>1901</v>
      </c>
      <c r="D2891" s="138" t="s">
        <v>297</v>
      </c>
      <c r="E2891" s="817"/>
      <c r="F2891" s="452"/>
      <c r="G2891" s="246"/>
      <c r="H2891" s="246"/>
      <c r="I2891" s="480">
        <f>F2891+G2891+H2891</f>
        <v>0</v>
      </c>
      <c r="J2891" s="244" t="str">
        <f t="shared" si="837"/>
        <v/>
      </c>
      <c r="K2891" s="245"/>
      <c r="L2891" s="426"/>
      <c r="M2891" s="253"/>
      <c r="N2891" s="316">
        <f>I2891</f>
        <v>0</v>
      </c>
      <c r="O2891" s="427">
        <f>L2891+M2891-N2891</f>
        <v>0</v>
      </c>
      <c r="P2891" s="245"/>
      <c r="Q2891" s="775"/>
      <c r="R2891" s="779"/>
      <c r="S2891" s="779"/>
      <c r="T2891" s="779"/>
      <c r="U2891" s="779"/>
      <c r="V2891" s="779"/>
      <c r="W2891" s="824"/>
      <c r="X2891" s="314">
        <f t="shared" si="838"/>
        <v>0</v>
      </c>
    </row>
    <row r="2892" spans="2:24" ht="18.75">
      <c r="B2892" s="136"/>
      <c r="C2892" s="137">
        <v>1981</v>
      </c>
      <c r="D2892" s="139" t="s">
        <v>298</v>
      </c>
      <c r="E2892" s="817"/>
      <c r="F2892" s="452"/>
      <c r="G2892" s="246"/>
      <c r="H2892" s="246"/>
      <c r="I2892" s="480">
        <f>F2892+G2892+H2892</f>
        <v>0</v>
      </c>
      <c r="J2892" s="244" t="str">
        <f t="shared" si="837"/>
        <v/>
      </c>
      <c r="K2892" s="245"/>
      <c r="L2892" s="426"/>
      <c r="M2892" s="253"/>
      <c r="N2892" s="316">
        <f>I2892</f>
        <v>0</v>
      </c>
      <c r="O2892" s="427">
        <f>L2892+M2892-N2892</f>
        <v>0</v>
      </c>
      <c r="P2892" s="245"/>
      <c r="Q2892" s="775"/>
      <c r="R2892" s="779"/>
      <c r="S2892" s="779"/>
      <c r="T2892" s="779"/>
      <c r="U2892" s="779"/>
      <c r="V2892" s="779"/>
      <c r="W2892" s="824"/>
      <c r="X2892" s="314">
        <f t="shared" si="838"/>
        <v>0</v>
      </c>
    </row>
    <row r="2893" spans="2:24" ht="18.75">
      <c r="B2893" s="136"/>
      <c r="C2893" s="142">
        <v>1991</v>
      </c>
      <c r="D2893" s="141" t="s">
        <v>299</v>
      </c>
      <c r="E2893" s="817"/>
      <c r="F2893" s="452"/>
      <c r="G2893" s="246"/>
      <c r="H2893" s="246"/>
      <c r="I2893" s="480">
        <f>F2893+G2893+H2893</f>
        <v>0</v>
      </c>
      <c r="J2893" s="244" t="str">
        <f t="shared" si="837"/>
        <v/>
      </c>
      <c r="K2893" s="245"/>
      <c r="L2893" s="426"/>
      <c r="M2893" s="253"/>
      <c r="N2893" s="316">
        <f>I2893</f>
        <v>0</v>
      </c>
      <c r="O2893" s="427">
        <f>L2893+M2893-N2893</f>
        <v>0</v>
      </c>
      <c r="P2893" s="245"/>
      <c r="Q2893" s="775"/>
      <c r="R2893" s="779"/>
      <c r="S2893" s="779"/>
      <c r="T2893" s="779"/>
      <c r="U2893" s="779"/>
      <c r="V2893" s="779"/>
      <c r="W2893" s="824"/>
      <c r="X2893" s="314">
        <f t="shared" si="838"/>
        <v>0</v>
      </c>
    </row>
    <row r="2894" spans="2:24" ht="18.75">
      <c r="B2894" s="799">
        <v>2100</v>
      </c>
      <c r="C2894" s="955" t="s">
        <v>1106</v>
      </c>
      <c r="D2894" s="955"/>
      <c r="E2894" s="800"/>
      <c r="F2894" s="801">
        <f>SUM(F2895:F2899)</f>
        <v>0</v>
      </c>
      <c r="G2894" s="802">
        <f>SUM(G2895:G2899)</f>
        <v>0</v>
      </c>
      <c r="H2894" s="802">
        <f>SUM(H2895:H2899)</f>
        <v>0</v>
      </c>
      <c r="I2894" s="802">
        <f>SUM(I2895:I2899)</f>
        <v>0</v>
      </c>
      <c r="J2894" s="244" t="str">
        <f t="shared" si="837"/>
        <v/>
      </c>
      <c r="K2894" s="245"/>
      <c r="L2894" s="317">
        <f>SUM(L2895:L2899)</f>
        <v>0</v>
      </c>
      <c r="M2894" s="318">
        <f>SUM(M2895:M2899)</f>
        <v>0</v>
      </c>
      <c r="N2894" s="428">
        <f>SUM(N2895:N2899)</f>
        <v>0</v>
      </c>
      <c r="O2894" s="429">
        <f>SUM(O2895:O2899)</f>
        <v>0</v>
      </c>
      <c r="P2894" s="245"/>
      <c r="Q2894" s="777"/>
      <c r="R2894" s="778"/>
      <c r="S2894" s="778"/>
      <c r="T2894" s="778"/>
      <c r="U2894" s="778"/>
      <c r="V2894" s="778"/>
      <c r="W2894" s="825"/>
      <c r="X2894" s="314">
        <f t="shared" si="838"/>
        <v>0</v>
      </c>
    </row>
    <row r="2895" spans="2:24" ht="18.75">
      <c r="B2895" s="136"/>
      <c r="C2895" s="144">
        <v>2110</v>
      </c>
      <c r="D2895" s="147" t="s">
        <v>233</v>
      </c>
      <c r="E2895" s="817"/>
      <c r="F2895" s="452"/>
      <c r="G2895" s="246"/>
      <c r="H2895" s="246"/>
      <c r="I2895" s="480">
        <f>F2895+G2895+H2895</f>
        <v>0</v>
      </c>
      <c r="J2895" s="244" t="str">
        <f t="shared" si="837"/>
        <v/>
      </c>
      <c r="K2895" s="245"/>
      <c r="L2895" s="426"/>
      <c r="M2895" s="253"/>
      <c r="N2895" s="316">
        <f>I2895</f>
        <v>0</v>
      </c>
      <c r="O2895" s="427">
        <f>L2895+M2895-N2895</f>
        <v>0</v>
      </c>
      <c r="P2895" s="245"/>
      <c r="Q2895" s="775"/>
      <c r="R2895" s="779"/>
      <c r="S2895" s="779"/>
      <c r="T2895" s="779"/>
      <c r="U2895" s="779"/>
      <c r="V2895" s="779"/>
      <c r="W2895" s="824"/>
      <c r="X2895" s="314">
        <f t="shared" si="838"/>
        <v>0</v>
      </c>
    </row>
    <row r="2896" spans="2:24" ht="18.75">
      <c r="B2896" s="171"/>
      <c r="C2896" s="137">
        <v>2120</v>
      </c>
      <c r="D2896" s="159" t="s">
        <v>234</v>
      </c>
      <c r="E2896" s="817"/>
      <c r="F2896" s="452"/>
      <c r="G2896" s="246"/>
      <c r="H2896" s="246"/>
      <c r="I2896" s="480">
        <f>F2896+G2896+H2896</f>
        <v>0</v>
      </c>
      <c r="J2896" s="244" t="str">
        <f t="shared" si="837"/>
        <v/>
      </c>
      <c r="K2896" s="245"/>
      <c r="L2896" s="426"/>
      <c r="M2896" s="253"/>
      <c r="N2896" s="316">
        <f>I2896</f>
        <v>0</v>
      </c>
      <c r="O2896" s="427">
        <f>L2896+M2896-N2896</f>
        <v>0</v>
      </c>
      <c r="P2896" s="245"/>
      <c r="Q2896" s="775"/>
      <c r="R2896" s="779"/>
      <c r="S2896" s="779"/>
      <c r="T2896" s="779"/>
      <c r="U2896" s="779"/>
      <c r="V2896" s="779"/>
      <c r="W2896" s="824"/>
      <c r="X2896" s="314">
        <f t="shared" si="838"/>
        <v>0</v>
      </c>
    </row>
    <row r="2897" spans="2:24" ht="18.75">
      <c r="B2897" s="171"/>
      <c r="C2897" s="137">
        <v>2125</v>
      </c>
      <c r="D2897" s="156" t="s">
        <v>1098</v>
      </c>
      <c r="E2897" s="817"/>
      <c r="F2897" s="452"/>
      <c r="G2897" s="246"/>
      <c r="H2897" s="246"/>
      <c r="I2897" s="480">
        <f>F2897+G2897+H2897</f>
        <v>0</v>
      </c>
      <c r="J2897" s="244" t="str">
        <f t="shared" si="837"/>
        <v/>
      </c>
      <c r="K2897" s="245"/>
      <c r="L2897" s="426"/>
      <c r="M2897" s="253"/>
      <c r="N2897" s="316">
        <f>I2897</f>
        <v>0</v>
      </c>
      <c r="O2897" s="427">
        <f>L2897+M2897-N2897</f>
        <v>0</v>
      </c>
      <c r="P2897" s="245"/>
      <c r="Q2897" s="775"/>
      <c r="R2897" s="779"/>
      <c r="S2897" s="779"/>
      <c r="T2897" s="779"/>
      <c r="U2897" s="779"/>
      <c r="V2897" s="779"/>
      <c r="W2897" s="824"/>
      <c r="X2897" s="314">
        <f t="shared" si="838"/>
        <v>0</v>
      </c>
    </row>
    <row r="2898" spans="2:24" ht="18.75">
      <c r="B2898" s="143"/>
      <c r="C2898" s="137">
        <v>2140</v>
      </c>
      <c r="D2898" s="159" t="s">
        <v>236</v>
      </c>
      <c r="E2898" s="817"/>
      <c r="F2898" s="452"/>
      <c r="G2898" s="246"/>
      <c r="H2898" s="246"/>
      <c r="I2898" s="480">
        <f>F2898+G2898+H2898</f>
        <v>0</v>
      </c>
      <c r="J2898" s="244" t="str">
        <f t="shared" si="837"/>
        <v/>
      </c>
      <c r="K2898" s="245"/>
      <c r="L2898" s="426"/>
      <c r="M2898" s="253"/>
      <c r="N2898" s="316">
        <f>I2898</f>
        <v>0</v>
      </c>
      <c r="O2898" s="427">
        <f>L2898+M2898-N2898</f>
        <v>0</v>
      </c>
      <c r="P2898" s="245"/>
      <c r="Q2898" s="775"/>
      <c r="R2898" s="779"/>
      <c r="S2898" s="779"/>
      <c r="T2898" s="779"/>
      <c r="U2898" s="779"/>
      <c r="V2898" s="779"/>
      <c r="W2898" s="824"/>
      <c r="X2898" s="314">
        <f t="shared" si="838"/>
        <v>0</v>
      </c>
    </row>
    <row r="2899" spans="2:24" ht="18.75">
      <c r="B2899" s="136"/>
      <c r="C2899" s="142">
        <v>2190</v>
      </c>
      <c r="D2899" s="516" t="s">
        <v>237</v>
      </c>
      <c r="E2899" s="817"/>
      <c r="F2899" s="452"/>
      <c r="G2899" s="246"/>
      <c r="H2899" s="246"/>
      <c r="I2899" s="480">
        <f>F2899+G2899+H2899</f>
        <v>0</v>
      </c>
      <c r="J2899" s="244" t="str">
        <f t="shared" si="837"/>
        <v/>
      </c>
      <c r="K2899" s="245"/>
      <c r="L2899" s="426"/>
      <c r="M2899" s="253"/>
      <c r="N2899" s="316">
        <f>I2899</f>
        <v>0</v>
      </c>
      <c r="O2899" s="427">
        <f>L2899+M2899-N2899</f>
        <v>0</v>
      </c>
      <c r="P2899" s="245"/>
      <c r="Q2899" s="775"/>
      <c r="R2899" s="779"/>
      <c r="S2899" s="779"/>
      <c r="T2899" s="779"/>
      <c r="U2899" s="779"/>
      <c r="V2899" s="779"/>
      <c r="W2899" s="824"/>
      <c r="X2899" s="314">
        <f t="shared" si="838"/>
        <v>0</v>
      </c>
    </row>
    <row r="2900" spans="2:24" ht="18.75">
      <c r="B2900" s="799">
        <v>2200</v>
      </c>
      <c r="C2900" s="955" t="s">
        <v>238</v>
      </c>
      <c r="D2900" s="955"/>
      <c r="E2900" s="800"/>
      <c r="F2900" s="801">
        <f>SUM(F2901:F2902)</f>
        <v>0</v>
      </c>
      <c r="G2900" s="802">
        <f>SUM(G2901:G2902)</f>
        <v>0</v>
      </c>
      <c r="H2900" s="802">
        <f>SUM(H2901:H2902)</f>
        <v>0</v>
      </c>
      <c r="I2900" s="802">
        <f>SUM(I2901:I2902)</f>
        <v>0</v>
      </c>
      <c r="J2900" s="244" t="str">
        <f t="shared" si="837"/>
        <v/>
      </c>
      <c r="K2900" s="245"/>
      <c r="L2900" s="317">
        <f>SUM(L2901:L2902)</f>
        <v>0</v>
      </c>
      <c r="M2900" s="318">
        <f>SUM(M2901:M2902)</f>
        <v>0</v>
      </c>
      <c r="N2900" s="428">
        <f>SUM(N2901:N2902)</f>
        <v>0</v>
      </c>
      <c r="O2900" s="429">
        <f>SUM(O2901:O2902)</f>
        <v>0</v>
      </c>
      <c r="P2900" s="245"/>
      <c r="Q2900" s="777"/>
      <c r="R2900" s="778"/>
      <c r="S2900" s="778"/>
      <c r="T2900" s="778"/>
      <c r="U2900" s="778"/>
      <c r="V2900" s="778"/>
      <c r="W2900" s="825"/>
      <c r="X2900" s="314">
        <f t="shared" si="838"/>
        <v>0</v>
      </c>
    </row>
    <row r="2901" spans="2:24" ht="18.75">
      <c r="B2901" s="136"/>
      <c r="C2901" s="137">
        <v>2221</v>
      </c>
      <c r="D2901" s="139" t="s">
        <v>1479</v>
      </c>
      <c r="E2901" s="817"/>
      <c r="F2901" s="452"/>
      <c r="G2901" s="246"/>
      <c r="H2901" s="246"/>
      <c r="I2901" s="480">
        <f t="shared" ref="I2901:I2906" si="839">F2901+G2901+H2901</f>
        <v>0</v>
      </c>
      <c r="J2901" s="244" t="str">
        <f t="shared" si="837"/>
        <v/>
      </c>
      <c r="K2901" s="245"/>
      <c r="L2901" s="426"/>
      <c r="M2901" s="253"/>
      <c r="N2901" s="316">
        <f t="shared" ref="N2901:N2906" si="840">I2901</f>
        <v>0</v>
      </c>
      <c r="O2901" s="427">
        <f t="shared" ref="O2901:O2906" si="841">L2901+M2901-N2901</f>
        <v>0</v>
      </c>
      <c r="P2901" s="245"/>
      <c r="Q2901" s="775"/>
      <c r="R2901" s="779"/>
      <c r="S2901" s="779"/>
      <c r="T2901" s="779"/>
      <c r="U2901" s="779"/>
      <c r="V2901" s="779"/>
      <c r="W2901" s="824"/>
      <c r="X2901" s="314">
        <f t="shared" si="838"/>
        <v>0</v>
      </c>
    </row>
    <row r="2902" spans="2:24" ht="18.75">
      <c r="B2902" s="136"/>
      <c r="C2902" s="142">
        <v>2224</v>
      </c>
      <c r="D2902" s="141" t="s">
        <v>239</v>
      </c>
      <c r="E2902" s="817"/>
      <c r="F2902" s="452"/>
      <c r="G2902" s="246"/>
      <c r="H2902" s="246"/>
      <c r="I2902" s="480">
        <f t="shared" si="839"/>
        <v>0</v>
      </c>
      <c r="J2902" s="244" t="str">
        <f t="shared" si="837"/>
        <v/>
      </c>
      <c r="K2902" s="245"/>
      <c r="L2902" s="426"/>
      <c r="M2902" s="253"/>
      <c r="N2902" s="316">
        <f t="shared" si="840"/>
        <v>0</v>
      </c>
      <c r="O2902" s="427">
        <f t="shared" si="841"/>
        <v>0</v>
      </c>
      <c r="P2902" s="245"/>
      <c r="Q2902" s="775"/>
      <c r="R2902" s="779"/>
      <c r="S2902" s="779"/>
      <c r="T2902" s="779"/>
      <c r="U2902" s="779"/>
      <c r="V2902" s="779"/>
      <c r="W2902" s="824"/>
      <c r="X2902" s="314">
        <f t="shared" si="838"/>
        <v>0</v>
      </c>
    </row>
    <row r="2903" spans="2:24" ht="18.75">
      <c r="B2903" s="799">
        <v>2500</v>
      </c>
      <c r="C2903" s="957" t="s">
        <v>240</v>
      </c>
      <c r="D2903" s="957"/>
      <c r="E2903" s="800"/>
      <c r="F2903" s="803"/>
      <c r="G2903" s="804"/>
      <c r="H2903" s="804"/>
      <c r="I2903" s="805">
        <f t="shared" si="839"/>
        <v>0</v>
      </c>
      <c r="J2903" s="244" t="str">
        <f t="shared" si="837"/>
        <v/>
      </c>
      <c r="K2903" s="245"/>
      <c r="L2903" s="431"/>
      <c r="M2903" s="255"/>
      <c r="N2903" s="316">
        <f t="shared" si="840"/>
        <v>0</v>
      </c>
      <c r="O2903" s="427">
        <f t="shared" si="841"/>
        <v>0</v>
      </c>
      <c r="P2903" s="245"/>
      <c r="Q2903" s="777"/>
      <c r="R2903" s="778"/>
      <c r="S2903" s="779"/>
      <c r="T2903" s="779"/>
      <c r="U2903" s="778"/>
      <c r="V2903" s="779"/>
      <c r="W2903" s="824"/>
      <c r="X2903" s="314">
        <f t="shared" si="838"/>
        <v>0</v>
      </c>
    </row>
    <row r="2904" spans="2:24" ht="18.75">
      <c r="B2904" s="799">
        <v>2600</v>
      </c>
      <c r="C2904" s="974" t="s">
        <v>241</v>
      </c>
      <c r="D2904" s="975"/>
      <c r="E2904" s="800"/>
      <c r="F2904" s="803"/>
      <c r="G2904" s="804"/>
      <c r="H2904" s="804"/>
      <c r="I2904" s="805">
        <f t="shared" si="839"/>
        <v>0</v>
      </c>
      <c r="J2904" s="244" t="str">
        <f t="shared" si="837"/>
        <v/>
      </c>
      <c r="K2904" s="245"/>
      <c r="L2904" s="431"/>
      <c r="M2904" s="255"/>
      <c r="N2904" s="316">
        <f t="shared" si="840"/>
        <v>0</v>
      </c>
      <c r="O2904" s="427">
        <f t="shared" si="841"/>
        <v>0</v>
      </c>
      <c r="P2904" s="245"/>
      <c r="Q2904" s="777"/>
      <c r="R2904" s="778"/>
      <c r="S2904" s="779"/>
      <c r="T2904" s="779"/>
      <c r="U2904" s="778"/>
      <c r="V2904" s="779"/>
      <c r="W2904" s="824"/>
      <c r="X2904" s="314">
        <f t="shared" si="838"/>
        <v>0</v>
      </c>
    </row>
    <row r="2905" spans="2:24" ht="18.75">
      <c r="B2905" s="799">
        <v>2700</v>
      </c>
      <c r="C2905" s="974" t="s">
        <v>242</v>
      </c>
      <c r="D2905" s="975"/>
      <c r="E2905" s="800"/>
      <c r="F2905" s="803"/>
      <c r="G2905" s="804"/>
      <c r="H2905" s="804"/>
      <c r="I2905" s="805">
        <f t="shared" si="839"/>
        <v>0</v>
      </c>
      <c r="J2905" s="244" t="str">
        <f t="shared" si="837"/>
        <v/>
      </c>
      <c r="K2905" s="245"/>
      <c r="L2905" s="431"/>
      <c r="M2905" s="255"/>
      <c r="N2905" s="316">
        <f t="shared" si="840"/>
        <v>0</v>
      </c>
      <c r="O2905" s="427">
        <f t="shared" si="841"/>
        <v>0</v>
      </c>
      <c r="P2905" s="245"/>
      <c r="Q2905" s="777"/>
      <c r="R2905" s="778"/>
      <c r="S2905" s="779"/>
      <c r="T2905" s="779"/>
      <c r="U2905" s="778"/>
      <c r="V2905" s="779"/>
      <c r="W2905" s="824"/>
      <c r="X2905" s="314">
        <f t="shared" si="838"/>
        <v>0</v>
      </c>
    </row>
    <row r="2906" spans="2:24" ht="18.75">
      <c r="B2906" s="799">
        <v>2800</v>
      </c>
      <c r="C2906" s="974" t="s">
        <v>1738</v>
      </c>
      <c r="D2906" s="975"/>
      <c r="E2906" s="800"/>
      <c r="F2906" s="803"/>
      <c r="G2906" s="804"/>
      <c r="H2906" s="804"/>
      <c r="I2906" s="805">
        <f t="shared" si="839"/>
        <v>0</v>
      </c>
      <c r="J2906" s="244" t="str">
        <f t="shared" si="837"/>
        <v/>
      </c>
      <c r="K2906" s="245"/>
      <c r="L2906" s="431"/>
      <c r="M2906" s="255"/>
      <c r="N2906" s="316">
        <f t="shared" si="840"/>
        <v>0</v>
      </c>
      <c r="O2906" s="427">
        <f t="shared" si="841"/>
        <v>0</v>
      </c>
      <c r="P2906" s="245"/>
      <c r="Q2906" s="777"/>
      <c r="R2906" s="778"/>
      <c r="S2906" s="779"/>
      <c r="T2906" s="779"/>
      <c r="U2906" s="778"/>
      <c r="V2906" s="779"/>
      <c r="W2906" s="824"/>
      <c r="X2906" s="314">
        <f t="shared" si="838"/>
        <v>0</v>
      </c>
    </row>
    <row r="2907" spans="2:24" ht="18.75">
      <c r="B2907" s="799">
        <v>2900</v>
      </c>
      <c r="C2907" s="965" t="s">
        <v>243</v>
      </c>
      <c r="D2907" s="966"/>
      <c r="E2907" s="800"/>
      <c r="F2907" s="801">
        <f>SUM(F2908:F2915)</f>
        <v>0</v>
      </c>
      <c r="G2907" s="802">
        <f>SUM(G2908:G2915)</f>
        <v>0</v>
      </c>
      <c r="H2907" s="802">
        <f>SUM(H2908:H2915)</f>
        <v>0</v>
      </c>
      <c r="I2907" s="802">
        <f>SUM(I2908:I2915)</f>
        <v>0</v>
      </c>
      <c r="J2907" s="244" t="str">
        <f t="shared" si="837"/>
        <v/>
      </c>
      <c r="K2907" s="245"/>
      <c r="L2907" s="317">
        <f>SUM(L2908:L2915)</f>
        <v>0</v>
      </c>
      <c r="M2907" s="318">
        <f>SUM(M2908:M2915)</f>
        <v>0</v>
      </c>
      <c r="N2907" s="428">
        <f>SUM(N2908:N2915)</f>
        <v>0</v>
      </c>
      <c r="O2907" s="429">
        <f>SUM(O2908:O2915)</f>
        <v>0</v>
      </c>
      <c r="P2907" s="245"/>
      <c r="Q2907" s="777"/>
      <c r="R2907" s="778"/>
      <c r="S2907" s="778"/>
      <c r="T2907" s="778"/>
      <c r="U2907" s="778"/>
      <c r="V2907" s="778"/>
      <c r="W2907" s="825"/>
      <c r="X2907" s="314">
        <f t="shared" si="838"/>
        <v>0</v>
      </c>
    </row>
    <row r="2908" spans="2:24" ht="18.75">
      <c r="B2908" s="172"/>
      <c r="C2908" s="144">
        <v>2910</v>
      </c>
      <c r="D2908" s="320" t="s">
        <v>1780</v>
      </c>
      <c r="E2908" s="817"/>
      <c r="F2908" s="452"/>
      <c r="G2908" s="246"/>
      <c r="H2908" s="246"/>
      <c r="I2908" s="480">
        <f t="shared" ref="I2908:I2915" si="842">F2908+G2908+H2908</f>
        <v>0</v>
      </c>
      <c r="J2908" s="244" t="str">
        <f t="shared" si="837"/>
        <v/>
      </c>
      <c r="K2908" s="245"/>
      <c r="L2908" s="426"/>
      <c r="M2908" s="253"/>
      <c r="N2908" s="316">
        <f t="shared" ref="N2908:N2915" si="843">I2908</f>
        <v>0</v>
      </c>
      <c r="O2908" s="427">
        <f t="shared" ref="O2908:O2915" si="844">L2908+M2908-N2908</f>
        <v>0</v>
      </c>
      <c r="P2908" s="245"/>
      <c r="Q2908" s="775"/>
      <c r="R2908" s="779"/>
      <c r="S2908" s="779"/>
      <c r="T2908" s="779"/>
      <c r="U2908" s="779"/>
      <c r="V2908" s="779"/>
      <c r="W2908" s="824"/>
      <c r="X2908" s="314">
        <f t="shared" si="838"/>
        <v>0</v>
      </c>
    </row>
    <row r="2909" spans="2:24" ht="18.75">
      <c r="B2909" s="172"/>
      <c r="C2909" s="144">
        <v>2920</v>
      </c>
      <c r="D2909" s="320" t="s">
        <v>244</v>
      </c>
      <c r="E2909" s="817"/>
      <c r="F2909" s="452"/>
      <c r="G2909" s="246"/>
      <c r="H2909" s="246"/>
      <c r="I2909" s="480">
        <f t="shared" si="842"/>
        <v>0</v>
      </c>
      <c r="J2909" s="244" t="str">
        <f t="shared" si="837"/>
        <v/>
      </c>
      <c r="K2909" s="245"/>
      <c r="L2909" s="426"/>
      <c r="M2909" s="253"/>
      <c r="N2909" s="316">
        <f t="shared" si="843"/>
        <v>0</v>
      </c>
      <c r="O2909" s="427">
        <f t="shared" si="844"/>
        <v>0</v>
      </c>
      <c r="P2909" s="245"/>
      <c r="Q2909" s="775"/>
      <c r="R2909" s="779"/>
      <c r="S2909" s="779"/>
      <c r="T2909" s="779"/>
      <c r="U2909" s="779"/>
      <c r="V2909" s="779"/>
      <c r="W2909" s="824"/>
      <c r="X2909" s="314">
        <f t="shared" si="838"/>
        <v>0</v>
      </c>
    </row>
    <row r="2910" spans="2:24" ht="31.5">
      <c r="B2910" s="172"/>
      <c r="C2910" s="168">
        <v>2969</v>
      </c>
      <c r="D2910" s="321" t="s">
        <v>245</v>
      </c>
      <c r="E2910" s="817"/>
      <c r="F2910" s="452"/>
      <c r="G2910" s="246"/>
      <c r="H2910" s="246"/>
      <c r="I2910" s="480">
        <f t="shared" si="842"/>
        <v>0</v>
      </c>
      <c r="J2910" s="244" t="str">
        <f t="shared" si="837"/>
        <v/>
      </c>
      <c r="K2910" s="245"/>
      <c r="L2910" s="426"/>
      <c r="M2910" s="253"/>
      <c r="N2910" s="316">
        <f t="shared" si="843"/>
        <v>0</v>
      </c>
      <c r="O2910" s="427">
        <f t="shared" si="844"/>
        <v>0</v>
      </c>
      <c r="P2910" s="245"/>
      <c r="Q2910" s="775"/>
      <c r="R2910" s="779"/>
      <c r="S2910" s="779"/>
      <c r="T2910" s="779"/>
      <c r="U2910" s="779"/>
      <c r="V2910" s="779"/>
      <c r="W2910" s="824"/>
      <c r="X2910" s="314">
        <f t="shared" si="838"/>
        <v>0</v>
      </c>
    </row>
    <row r="2911" spans="2:24" ht="31.5">
      <c r="B2911" s="172"/>
      <c r="C2911" s="168">
        <v>2970</v>
      </c>
      <c r="D2911" s="321" t="s">
        <v>246</v>
      </c>
      <c r="E2911" s="817"/>
      <c r="F2911" s="452"/>
      <c r="G2911" s="246"/>
      <c r="H2911" s="246"/>
      <c r="I2911" s="480">
        <f t="shared" si="842"/>
        <v>0</v>
      </c>
      <c r="J2911" s="244" t="str">
        <f t="shared" si="837"/>
        <v/>
      </c>
      <c r="K2911" s="245"/>
      <c r="L2911" s="426"/>
      <c r="M2911" s="253"/>
      <c r="N2911" s="316">
        <f t="shared" si="843"/>
        <v>0</v>
      </c>
      <c r="O2911" s="427">
        <f t="shared" si="844"/>
        <v>0</v>
      </c>
      <c r="P2911" s="245"/>
      <c r="Q2911" s="775"/>
      <c r="R2911" s="779"/>
      <c r="S2911" s="779"/>
      <c r="T2911" s="779"/>
      <c r="U2911" s="779"/>
      <c r="V2911" s="779"/>
      <c r="W2911" s="824"/>
      <c r="X2911" s="314">
        <f t="shared" si="838"/>
        <v>0</v>
      </c>
    </row>
    <row r="2912" spans="2:24" ht="18.75">
      <c r="B2912" s="172"/>
      <c r="C2912" s="166">
        <v>2989</v>
      </c>
      <c r="D2912" s="322" t="s">
        <v>247</v>
      </c>
      <c r="E2912" s="817"/>
      <c r="F2912" s="452"/>
      <c r="G2912" s="246"/>
      <c r="H2912" s="246"/>
      <c r="I2912" s="480">
        <f t="shared" si="842"/>
        <v>0</v>
      </c>
      <c r="J2912" s="244" t="str">
        <f t="shared" si="837"/>
        <v/>
      </c>
      <c r="K2912" s="245"/>
      <c r="L2912" s="426"/>
      <c r="M2912" s="253"/>
      <c r="N2912" s="316">
        <f t="shared" si="843"/>
        <v>0</v>
      </c>
      <c r="O2912" s="427">
        <f t="shared" si="844"/>
        <v>0</v>
      </c>
      <c r="P2912" s="245"/>
      <c r="Q2912" s="775"/>
      <c r="R2912" s="779"/>
      <c r="S2912" s="779"/>
      <c r="T2912" s="779"/>
      <c r="U2912" s="779"/>
      <c r="V2912" s="779"/>
      <c r="W2912" s="824"/>
      <c r="X2912" s="314">
        <f t="shared" si="838"/>
        <v>0</v>
      </c>
    </row>
    <row r="2913" spans="2:24" ht="31.5">
      <c r="B2913" s="136"/>
      <c r="C2913" s="137">
        <v>2990</v>
      </c>
      <c r="D2913" s="323" t="s">
        <v>1760</v>
      </c>
      <c r="E2913" s="817"/>
      <c r="F2913" s="452"/>
      <c r="G2913" s="246"/>
      <c r="H2913" s="246"/>
      <c r="I2913" s="480">
        <f t="shared" si="842"/>
        <v>0</v>
      </c>
      <c r="J2913" s="244" t="str">
        <f t="shared" si="837"/>
        <v/>
      </c>
      <c r="K2913" s="245"/>
      <c r="L2913" s="426"/>
      <c r="M2913" s="253"/>
      <c r="N2913" s="316">
        <f t="shared" si="843"/>
        <v>0</v>
      </c>
      <c r="O2913" s="427">
        <f t="shared" si="844"/>
        <v>0</v>
      </c>
      <c r="P2913" s="245"/>
      <c r="Q2913" s="775"/>
      <c r="R2913" s="779"/>
      <c r="S2913" s="779"/>
      <c r="T2913" s="779"/>
      <c r="U2913" s="779"/>
      <c r="V2913" s="779"/>
      <c r="W2913" s="824"/>
      <c r="X2913" s="314">
        <f t="shared" si="838"/>
        <v>0</v>
      </c>
    </row>
    <row r="2914" spans="2:24" ht="18.75">
      <c r="B2914" s="136"/>
      <c r="C2914" s="137">
        <v>2991</v>
      </c>
      <c r="D2914" s="323" t="s">
        <v>248</v>
      </c>
      <c r="E2914" s="817"/>
      <c r="F2914" s="452"/>
      <c r="G2914" s="246"/>
      <c r="H2914" s="246"/>
      <c r="I2914" s="480">
        <f t="shared" si="842"/>
        <v>0</v>
      </c>
      <c r="J2914" s="244" t="str">
        <f t="shared" si="837"/>
        <v/>
      </c>
      <c r="K2914" s="245"/>
      <c r="L2914" s="426"/>
      <c r="M2914" s="253"/>
      <c r="N2914" s="316">
        <f t="shared" si="843"/>
        <v>0</v>
      </c>
      <c r="O2914" s="427">
        <f t="shared" si="844"/>
        <v>0</v>
      </c>
      <c r="P2914" s="245"/>
      <c r="Q2914" s="775"/>
      <c r="R2914" s="779"/>
      <c r="S2914" s="779"/>
      <c r="T2914" s="779"/>
      <c r="U2914" s="779"/>
      <c r="V2914" s="779"/>
      <c r="W2914" s="824"/>
      <c r="X2914" s="314">
        <f t="shared" si="838"/>
        <v>0</v>
      </c>
    </row>
    <row r="2915" spans="2:24" ht="18.75">
      <c r="B2915" s="136"/>
      <c r="C2915" s="142">
        <v>2992</v>
      </c>
      <c r="D2915" s="154" t="s">
        <v>249</v>
      </c>
      <c r="E2915" s="817"/>
      <c r="F2915" s="452"/>
      <c r="G2915" s="246"/>
      <c r="H2915" s="246"/>
      <c r="I2915" s="480">
        <f t="shared" si="842"/>
        <v>0</v>
      </c>
      <c r="J2915" s="244" t="str">
        <f t="shared" si="837"/>
        <v/>
      </c>
      <c r="K2915" s="245"/>
      <c r="L2915" s="426"/>
      <c r="M2915" s="253"/>
      <c r="N2915" s="316">
        <f t="shared" si="843"/>
        <v>0</v>
      </c>
      <c r="O2915" s="427">
        <f t="shared" si="844"/>
        <v>0</v>
      </c>
      <c r="P2915" s="245"/>
      <c r="Q2915" s="775"/>
      <c r="R2915" s="779"/>
      <c r="S2915" s="779"/>
      <c r="T2915" s="779"/>
      <c r="U2915" s="779"/>
      <c r="V2915" s="779"/>
      <c r="W2915" s="824"/>
      <c r="X2915" s="314">
        <f t="shared" si="838"/>
        <v>0</v>
      </c>
    </row>
    <row r="2916" spans="2:24" ht="18.75">
      <c r="B2916" s="799">
        <v>3300</v>
      </c>
      <c r="C2916" s="965" t="s">
        <v>250</v>
      </c>
      <c r="D2916" s="965"/>
      <c r="E2916" s="800"/>
      <c r="F2916" s="801">
        <f>SUM(F2917:F2922)</f>
        <v>0</v>
      </c>
      <c r="G2916" s="802">
        <f>SUM(G2917:G2922)</f>
        <v>0</v>
      </c>
      <c r="H2916" s="802">
        <f>SUM(H2917:H2922)</f>
        <v>0</v>
      </c>
      <c r="I2916" s="802">
        <f>SUM(I2917:I2922)</f>
        <v>0</v>
      </c>
      <c r="J2916" s="244" t="str">
        <f t="shared" si="837"/>
        <v/>
      </c>
      <c r="K2916" s="245"/>
      <c r="L2916" s="777"/>
      <c r="M2916" s="778"/>
      <c r="N2916" s="778"/>
      <c r="O2916" s="825"/>
      <c r="P2916" s="245"/>
      <c r="Q2916" s="777"/>
      <c r="R2916" s="778"/>
      <c r="S2916" s="778"/>
      <c r="T2916" s="778"/>
      <c r="U2916" s="778"/>
      <c r="V2916" s="778"/>
      <c r="W2916" s="825"/>
      <c r="X2916" s="314">
        <f t="shared" si="838"/>
        <v>0</v>
      </c>
    </row>
    <row r="2917" spans="2:24" ht="18.75">
      <c r="B2917" s="143"/>
      <c r="C2917" s="144">
        <v>3301</v>
      </c>
      <c r="D2917" s="463" t="s">
        <v>251</v>
      </c>
      <c r="E2917" s="817"/>
      <c r="F2917" s="452"/>
      <c r="G2917" s="246"/>
      <c r="H2917" s="246"/>
      <c r="I2917" s="480">
        <f t="shared" ref="I2917:I2925" si="845">F2917+G2917+H2917</f>
        <v>0</v>
      </c>
      <c r="J2917" s="244" t="str">
        <f t="shared" si="837"/>
        <v/>
      </c>
      <c r="K2917" s="245"/>
      <c r="L2917" s="775"/>
      <c r="M2917" s="779"/>
      <c r="N2917" s="779"/>
      <c r="O2917" s="824"/>
      <c r="P2917" s="245"/>
      <c r="Q2917" s="775"/>
      <c r="R2917" s="779"/>
      <c r="S2917" s="779"/>
      <c r="T2917" s="779"/>
      <c r="U2917" s="779"/>
      <c r="V2917" s="779"/>
      <c r="W2917" s="824"/>
      <c r="X2917" s="314">
        <f t="shared" si="838"/>
        <v>0</v>
      </c>
    </row>
    <row r="2918" spans="2:24" ht="18.75">
      <c r="B2918" s="143"/>
      <c r="C2918" s="168">
        <v>3302</v>
      </c>
      <c r="D2918" s="464" t="s">
        <v>1099</v>
      </c>
      <c r="E2918" s="817"/>
      <c r="F2918" s="452"/>
      <c r="G2918" s="246"/>
      <c r="H2918" s="246"/>
      <c r="I2918" s="480">
        <f t="shared" si="845"/>
        <v>0</v>
      </c>
      <c r="J2918" s="244" t="str">
        <f t="shared" ref="J2918:J2949" si="846">(IF($E2918&lt;&gt;0,$J$2,IF($I2918&lt;&gt;0,$J$2,"")))</f>
        <v/>
      </c>
      <c r="K2918" s="245"/>
      <c r="L2918" s="775"/>
      <c r="M2918" s="779"/>
      <c r="N2918" s="779"/>
      <c r="O2918" s="824"/>
      <c r="P2918" s="245"/>
      <c r="Q2918" s="775"/>
      <c r="R2918" s="779"/>
      <c r="S2918" s="779"/>
      <c r="T2918" s="779"/>
      <c r="U2918" s="779"/>
      <c r="V2918" s="779"/>
      <c r="W2918" s="824"/>
      <c r="X2918" s="314">
        <f t="shared" ref="X2918:X2949" si="847">T2918-U2918-V2918-W2918</f>
        <v>0</v>
      </c>
    </row>
    <row r="2919" spans="2:24" ht="18.75">
      <c r="B2919" s="143"/>
      <c r="C2919" s="168">
        <v>3303</v>
      </c>
      <c r="D2919" s="464" t="s">
        <v>253</v>
      </c>
      <c r="E2919" s="817"/>
      <c r="F2919" s="452"/>
      <c r="G2919" s="246"/>
      <c r="H2919" s="246"/>
      <c r="I2919" s="480">
        <f t="shared" si="845"/>
        <v>0</v>
      </c>
      <c r="J2919" s="244" t="str">
        <f t="shared" si="846"/>
        <v/>
      </c>
      <c r="K2919" s="245"/>
      <c r="L2919" s="775"/>
      <c r="M2919" s="779"/>
      <c r="N2919" s="779"/>
      <c r="O2919" s="824"/>
      <c r="P2919" s="245"/>
      <c r="Q2919" s="775"/>
      <c r="R2919" s="779"/>
      <c r="S2919" s="779"/>
      <c r="T2919" s="779"/>
      <c r="U2919" s="779"/>
      <c r="V2919" s="779"/>
      <c r="W2919" s="824"/>
      <c r="X2919" s="314">
        <f t="shared" si="847"/>
        <v>0</v>
      </c>
    </row>
    <row r="2920" spans="2:24" ht="18.75">
      <c r="B2920" s="143"/>
      <c r="C2920" s="166">
        <v>3304</v>
      </c>
      <c r="D2920" s="465" t="s">
        <v>254</v>
      </c>
      <c r="E2920" s="817"/>
      <c r="F2920" s="452"/>
      <c r="G2920" s="246"/>
      <c r="H2920" s="246"/>
      <c r="I2920" s="480">
        <f t="shared" si="845"/>
        <v>0</v>
      </c>
      <c r="J2920" s="244" t="str">
        <f t="shared" si="846"/>
        <v/>
      </c>
      <c r="K2920" s="245"/>
      <c r="L2920" s="775"/>
      <c r="M2920" s="779"/>
      <c r="N2920" s="779"/>
      <c r="O2920" s="824"/>
      <c r="P2920" s="245"/>
      <c r="Q2920" s="775"/>
      <c r="R2920" s="779"/>
      <c r="S2920" s="779"/>
      <c r="T2920" s="779"/>
      <c r="U2920" s="779"/>
      <c r="V2920" s="779"/>
      <c r="W2920" s="824"/>
      <c r="X2920" s="314">
        <f t="shared" si="847"/>
        <v>0</v>
      </c>
    </row>
    <row r="2921" spans="2:24" ht="18.75">
      <c r="B2921" s="143"/>
      <c r="C2921" s="142">
        <v>3305</v>
      </c>
      <c r="D2921" s="466" t="s">
        <v>255</v>
      </c>
      <c r="E2921" s="817"/>
      <c r="F2921" s="452"/>
      <c r="G2921" s="246"/>
      <c r="H2921" s="246"/>
      <c r="I2921" s="480">
        <f t="shared" si="845"/>
        <v>0</v>
      </c>
      <c r="J2921" s="244" t="str">
        <f t="shared" si="846"/>
        <v/>
      </c>
      <c r="K2921" s="245"/>
      <c r="L2921" s="775"/>
      <c r="M2921" s="779"/>
      <c r="N2921" s="779"/>
      <c r="O2921" s="824"/>
      <c r="P2921" s="245"/>
      <c r="Q2921" s="775"/>
      <c r="R2921" s="779"/>
      <c r="S2921" s="779"/>
      <c r="T2921" s="779"/>
      <c r="U2921" s="779"/>
      <c r="V2921" s="779"/>
      <c r="W2921" s="824"/>
      <c r="X2921" s="314">
        <f t="shared" si="847"/>
        <v>0</v>
      </c>
    </row>
    <row r="2922" spans="2:24" ht="31.5">
      <c r="B2922" s="143"/>
      <c r="C2922" s="142">
        <v>3306</v>
      </c>
      <c r="D2922" s="466" t="s">
        <v>1739</v>
      </c>
      <c r="E2922" s="817"/>
      <c r="F2922" s="452"/>
      <c r="G2922" s="246"/>
      <c r="H2922" s="246"/>
      <c r="I2922" s="480">
        <f t="shared" si="845"/>
        <v>0</v>
      </c>
      <c r="J2922" s="244" t="str">
        <f t="shared" si="846"/>
        <v/>
      </c>
      <c r="K2922" s="245"/>
      <c r="L2922" s="775"/>
      <c r="M2922" s="779"/>
      <c r="N2922" s="779"/>
      <c r="O2922" s="824"/>
      <c r="P2922" s="245"/>
      <c r="Q2922" s="775"/>
      <c r="R2922" s="779"/>
      <c r="S2922" s="779"/>
      <c r="T2922" s="779"/>
      <c r="U2922" s="779"/>
      <c r="V2922" s="779"/>
      <c r="W2922" s="824"/>
      <c r="X2922" s="314">
        <f t="shared" si="847"/>
        <v>0</v>
      </c>
    </row>
    <row r="2923" spans="2:24" ht="18.75">
      <c r="B2923" s="799">
        <v>3900</v>
      </c>
      <c r="C2923" s="957" t="s">
        <v>256</v>
      </c>
      <c r="D2923" s="978"/>
      <c r="E2923" s="800"/>
      <c r="F2923" s="803"/>
      <c r="G2923" s="804"/>
      <c r="H2923" s="804"/>
      <c r="I2923" s="805">
        <f t="shared" si="845"/>
        <v>0</v>
      </c>
      <c r="J2923" s="244" t="str">
        <f t="shared" si="846"/>
        <v/>
      </c>
      <c r="K2923" s="245"/>
      <c r="L2923" s="431"/>
      <c r="M2923" s="255"/>
      <c r="N2923" s="318">
        <f>I2923</f>
        <v>0</v>
      </c>
      <c r="O2923" s="427">
        <f>L2923+M2923-N2923</f>
        <v>0</v>
      </c>
      <c r="P2923" s="245"/>
      <c r="Q2923" s="431"/>
      <c r="R2923" s="255"/>
      <c r="S2923" s="432">
        <f>+IF(+(L2923+M2923)&gt;=I2923,+M2923,+(+I2923-L2923))</f>
        <v>0</v>
      </c>
      <c r="T2923" s="316">
        <f>Q2923+R2923-S2923</f>
        <v>0</v>
      </c>
      <c r="U2923" s="255"/>
      <c r="V2923" s="255"/>
      <c r="W2923" s="254"/>
      <c r="X2923" s="314">
        <f t="shared" si="847"/>
        <v>0</v>
      </c>
    </row>
    <row r="2924" spans="2:24" ht="18.75">
      <c r="B2924" s="799">
        <v>4000</v>
      </c>
      <c r="C2924" s="979" t="s">
        <v>257</v>
      </c>
      <c r="D2924" s="979"/>
      <c r="E2924" s="800"/>
      <c r="F2924" s="803"/>
      <c r="G2924" s="804"/>
      <c r="H2924" s="804"/>
      <c r="I2924" s="805">
        <f t="shared" si="845"/>
        <v>0</v>
      </c>
      <c r="J2924" s="244" t="str">
        <f t="shared" si="846"/>
        <v/>
      </c>
      <c r="K2924" s="245"/>
      <c r="L2924" s="431"/>
      <c r="M2924" s="255"/>
      <c r="N2924" s="318">
        <f>I2924</f>
        <v>0</v>
      </c>
      <c r="O2924" s="427">
        <f>L2924+M2924-N2924</f>
        <v>0</v>
      </c>
      <c r="P2924" s="245"/>
      <c r="Q2924" s="777"/>
      <c r="R2924" s="778"/>
      <c r="S2924" s="778"/>
      <c r="T2924" s="779"/>
      <c r="U2924" s="778"/>
      <c r="V2924" s="778"/>
      <c r="W2924" s="824"/>
      <c r="X2924" s="314">
        <f t="shared" si="847"/>
        <v>0</v>
      </c>
    </row>
    <row r="2925" spans="2:24" ht="18.75">
      <c r="B2925" s="799">
        <v>4100</v>
      </c>
      <c r="C2925" s="979" t="s">
        <v>258</v>
      </c>
      <c r="D2925" s="979"/>
      <c r="E2925" s="800"/>
      <c r="F2925" s="803"/>
      <c r="G2925" s="804"/>
      <c r="H2925" s="804"/>
      <c r="I2925" s="805">
        <f t="shared" si="845"/>
        <v>0</v>
      </c>
      <c r="J2925" s="244" t="str">
        <f t="shared" si="846"/>
        <v/>
      </c>
      <c r="K2925" s="245"/>
      <c r="L2925" s="777"/>
      <c r="M2925" s="778"/>
      <c r="N2925" s="778"/>
      <c r="O2925" s="825"/>
      <c r="P2925" s="245"/>
      <c r="Q2925" s="777"/>
      <c r="R2925" s="778"/>
      <c r="S2925" s="778"/>
      <c r="T2925" s="778"/>
      <c r="U2925" s="778"/>
      <c r="V2925" s="778"/>
      <c r="W2925" s="825"/>
      <c r="X2925" s="314">
        <f t="shared" si="847"/>
        <v>0</v>
      </c>
    </row>
    <row r="2926" spans="2:24" ht="18.75">
      <c r="B2926" s="799">
        <v>4200</v>
      </c>
      <c r="C2926" s="965" t="s">
        <v>259</v>
      </c>
      <c r="D2926" s="966"/>
      <c r="E2926" s="800"/>
      <c r="F2926" s="801">
        <f>SUM(F2927:F2932)</f>
        <v>0</v>
      </c>
      <c r="G2926" s="802">
        <f>SUM(G2927:G2932)</f>
        <v>0</v>
      </c>
      <c r="H2926" s="802">
        <f>SUM(H2927:H2932)</f>
        <v>0</v>
      </c>
      <c r="I2926" s="802">
        <f>SUM(I2927:I2932)</f>
        <v>0</v>
      </c>
      <c r="J2926" s="244" t="str">
        <f t="shared" si="846"/>
        <v/>
      </c>
      <c r="K2926" s="245"/>
      <c r="L2926" s="317">
        <f>SUM(L2927:L2932)</f>
        <v>0</v>
      </c>
      <c r="M2926" s="318">
        <f>SUM(M2927:M2932)</f>
        <v>0</v>
      </c>
      <c r="N2926" s="428">
        <f>SUM(N2927:N2932)</f>
        <v>0</v>
      </c>
      <c r="O2926" s="429">
        <f>SUM(O2927:O2932)</f>
        <v>0</v>
      </c>
      <c r="P2926" s="245"/>
      <c r="Q2926" s="317">
        <f t="shared" ref="Q2926:W2926" si="848">SUM(Q2927:Q2932)</f>
        <v>0</v>
      </c>
      <c r="R2926" s="318">
        <f t="shared" si="848"/>
        <v>0</v>
      </c>
      <c r="S2926" s="318">
        <f t="shared" si="848"/>
        <v>0</v>
      </c>
      <c r="T2926" s="318">
        <f t="shared" si="848"/>
        <v>0</v>
      </c>
      <c r="U2926" s="318">
        <f t="shared" si="848"/>
        <v>0</v>
      </c>
      <c r="V2926" s="318">
        <f t="shared" si="848"/>
        <v>0</v>
      </c>
      <c r="W2926" s="429">
        <f t="shared" si="848"/>
        <v>0</v>
      </c>
      <c r="X2926" s="314">
        <f t="shared" si="847"/>
        <v>0</v>
      </c>
    </row>
    <row r="2927" spans="2:24" ht="18.75">
      <c r="B2927" s="173"/>
      <c r="C2927" s="144">
        <v>4201</v>
      </c>
      <c r="D2927" s="138" t="s">
        <v>260</v>
      </c>
      <c r="E2927" s="817"/>
      <c r="F2927" s="452"/>
      <c r="G2927" s="246"/>
      <c r="H2927" s="246"/>
      <c r="I2927" s="480">
        <f t="shared" ref="I2927:I2932" si="849">F2927+G2927+H2927</f>
        <v>0</v>
      </c>
      <c r="J2927" s="244" t="str">
        <f t="shared" si="846"/>
        <v/>
      </c>
      <c r="K2927" s="245"/>
      <c r="L2927" s="426"/>
      <c r="M2927" s="253"/>
      <c r="N2927" s="316">
        <f t="shared" ref="N2927:N2932" si="850">I2927</f>
        <v>0</v>
      </c>
      <c r="O2927" s="427">
        <f t="shared" ref="O2927:O2932" si="851">L2927+M2927-N2927</f>
        <v>0</v>
      </c>
      <c r="P2927" s="245"/>
      <c r="Q2927" s="426"/>
      <c r="R2927" s="253"/>
      <c r="S2927" s="432">
        <f t="shared" ref="S2927:S2932" si="852">+IF(+(L2927+M2927)&gt;=I2927,+M2927,+(+I2927-L2927))</f>
        <v>0</v>
      </c>
      <c r="T2927" s="316">
        <f t="shared" ref="T2927:T2932" si="853">Q2927+R2927-S2927</f>
        <v>0</v>
      </c>
      <c r="U2927" s="253"/>
      <c r="V2927" s="253"/>
      <c r="W2927" s="254"/>
      <c r="X2927" s="314">
        <f t="shared" si="847"/>
        <v>0</v>
      </c>
    </row>
    <row r="2928" spans="2:24" ht="18.75">
      <c r="B2928" s="173"/>
      <c r="C2928" s="137">
        <v>4202</v>
      </c>
      <c r="D2928" s="139" t="s">
        <v>261</v>
      </c>
      <c r="E2928" s="817"/>
      <c r="F2928" s="452"/>
      <c r="G2928" s="246"/>
      <c r="H2928" s="246"/>
      <c r="I2928" s="480">
        <f t="shared" si="849"/>
        <v>0</v>
      </c>
      <c r="J2928" s="244" t="str">
        <f t="shared" si="846"/>
        <v/>
      </c>
      <c r="K2928" s="245"/>
      <c r="L2928" s="426"/>
      <c r="M2928" s="253"/>
      <c r="N2928" s="316">
        <f t="shared" si="850"/>
        <v>0</v>
      </c>
      <c r="O2928" s="427">
        <f t="shared" si="851"/>
        <v>0</v>
      </c>
      <c r="P2928" s="245"/>
      <c r="Q2928" s="426"/>
      <c r="R2928" s="253"/>
      <c r="S2928" s="432">
        <f t="shared" si="852"/>
        <v>0</v>
      </c>
      <c r="T2928" s="316">
        <f t="shared" si="853"/>
        <v>0</v>
      </c>
      <c r="U2928" s="253"/>
      <c r="V2928" s="253"/>
      <c r="W2928" s="254"/>
      <c r="X2928" s="314">
        <f t="shared" si="847"/>
        <v>0</v>
      </c>
    </row>
    <row r="2929" spans="2:24" ht="18.75">
      <c r="B2929" s="173"/>
      <c r="C2929" s="137">
        <v>4214</v>
      </c>
      <c r="D2929" s="139" t="s">
        <v>262</v>
      </c>
      <c r="E2929" s="817"/>
      <c r="F2929" s="452"/>
      <c r="G2929" s="246"/>
      <c r="H2929" s="246"/>
      <c r="I2929" s="480">
        <f t="shared" si="849"/>
        <v>0</v>
      </c>
      <c r="J2929" s="244" t="str">
        <f t="shared" si="846"/>
        <v/>
      </c>
      <c r="K2929" s="245"/>
      <c r="L2929" s="426"/>
      <c r="M2929" s="253"/>
      <c r="N2929" s="316">
        <f t="shared" si="850"/>
        <v>0</v>
      </c>
      <c r="O2929" s="427">
        <f t="shared" si="851"/>
        <v>0</v>
      </c>
      <c r="P2929" s="245"/>
      <c r="Q2929" s="426"/>
      <c r="R2929" s="253"/>
      <c r="S2929" s="432">
        <f t="shared" si="852"/>
        <v>0</v>
      </c>
      <c r="T2929" s="316">
        <f t="shared" si="853"/>
        <v>0</v>
      </c>
      <c r="U2929" s="253"/>
      <c r="V2929" s="253"/>
      <c r="W2929" s="254"/>
      <c r="X2929" s="314">
        <f t="shared" si="847"/>
        <v>0</v>
      </c>
    </row>
    <row r="2930" spans="2:24" ht="18.75">
      <c r="B2930" s="173"/>
      <c r="C2930" s="137">
        <v>4217</v>
      </c>
      <c r="D2930" s="139" t="s">
        <v>263</v>
      </c>
      <c r="E2930" s="817"/>
      <c r="F2930" s="452"/>
      <c r="G2930" s="246"/>
      <c r="H2930" s="246"/>
      <c r="I2930" s="480">
        <f t="shared" si="849"/>
        <v>0</v>
      </c>
      <c r="J2930" s="244" t="str">
        <f t="shared" si="846"/>
        <v/>
      </c>
      <c r="K2930" s="245"/>
      <c r="L2930" s="426"/>
      <c r="M2930" s="253"/>
      <c r="N2930" s="316">
        <f t="shared" si="850"/>
        <v>0</v>
      </c>
      <c r="O2930" s="427">
        <f t="shared" si="851"/>
        <v>0</v>
      </c>
      <c r="P2930" s="245"/>
      <c r="Q2930" s="426"/>
      <c r="R2930" s="253"/>
      <c r="S2930" s="432">
        <f t="shared" si="852"/>
        <v>0</v>
      </c>
      <c r="T2930" s="316">
        <f t="shared" si="853"/>
        <v>0</v>
      </c>
      <c r="U2930" s="253"/>
      <c r="V2930" s="253"/>
      <c r="W2930" s="254"/>
      <c r="X2930" s="314">
        <f t="shared" si="847"/>
        <v>0</v>
      </c>
    </row>
    <row r="2931" spans="2:24" ht="18.75">
      <c r="B2931" s="173"/>
      <c r="C2931" s="137">
        <v>4218</v>
      </c>
      <c r="D2931" s="145" t="s">
        <v>264</v>
      </c>
      <c r="E2931" s="817"/>
      <c r="F2931" s="452"/>
      <c r="G2931" s="246"/>
      <c r="H2931" s="246"/>
      <c r="I2931" s="480">
        <f t="shared" si="849"/>
        <v>0</v>
      </c>
      <c r="J2931" s="244" t="str">
        <f t="shared" si="846"/>
        <v/>
      </c>
      <c r="K2931" s="245"/>
      <c r="L2931" s="426"/>
      <c r="M2931" s="253"/>
      <c r="N2931" s="316">
        <f t="shared" si="850"/>
        <v>0</v>
      </c>
      <c r="O2931" s="427">
        <f t="shared" si="851"/>
        <v>0</v>
      </c>
      <c r="P2931" s="245"/>
      <c r="Q2931" s="426"/>
      <c r="R2931" s="253"/>
      <c r="S2931" s="432">
        <f t="shared" si="852"/>
        <v>0</v>
      </c>
      <c r="T2931" s="316">
        <f t="shared" si="853"/>
        <v>0</v>
      </c>
      <c r="U2931" s="253"/>
      <c r="V2931" s="253"/>
      <c r="W2931" s="254"/>
      <c r="X2931" s="314">
        <f t="shared" si="847"/>
        <v>0</v>
      </c>
    </row>
    <row r="2932" spans="2:24" ht="18.75">
      <c r="B2932" s="173"/>
      <c r="C2932" s="137">
        <v>4219</v>
      </c>
      <c r="D2932" s="156" t="s">
        <v>265</v>
      </c>
      <c r="E2932" s="817"/>
      <c r="F2932" s="452"/>
      <c r="G2932" s="246"/>
      <c r="H2932" s="246"/>
      <c r="I2932" s="480">
        <f t="shared" si="849"/>
        <v>0</v>
      </c>
      <c r="J2932" s="244" t="str">
        <f t="shared" si="846"/>
        <v/>
      </c>
      <c r="K2932" s="245"/>
      <c r="L2932" s="426"/>
      <c r="M2932" s="253"/>
      <c r="N2932" s="316">
        <f t="shared" si="850"/>
        <v>0</v>
      </c>
      <c r="O2932" s="427">
        <f t="shared" si="851"/>
        <v>0</v>
      </c>
      <c r="P2932" s="245"/>
      <c r="Q2932" s="426"/>
      <c r="R2932" s="253"/>
      <c r="S2932" s="432">
        <f t="shared" si="852"/>
        <v>0</v>
      </c>
      <c r="T2932" s="316">
        <f t="shared" si="853"/>
        <v>0</v>
      </c>
      <c r="U2932" s="253"/>
      <c r="V2932" s="253"/>
      <c r="W2932" s="254"/>
      <c r="X2932" s="314">
        <f t="shared" si="847"/>
        <v>0</v>
      </c>
    </row>
    <row r="2933" spans="2:24" ht="18.75">
      <c r="B2933" s="799">
        <v>4300</v>
      </c>
      <c r="C2933" s="955" t="s">
        <v>1740</v>
      </c>
      <c r="D2933" s="955"/>
      <c r="E2933" s="800"/>
      <c r="F2933" s="801">
        <f>SUM(F2934:F2936)</f>
        <v>0</v>
      </c>
      <c r="G2933" s="802">
        <f>SUM(G2934:G2936)</f>
        <v>0</v>
      </c>
      <c r="H2933" s="802">
        <f>SUM(H2934:H2936)</f>
        <v>0</v>
      </c>
      <c r="I2933" s="802">
        <f>SUM(I2934:I2936)</f>
        <v>0</v>
      </c>
      <c r="J2933" s="244" t="str">
        <f t="shared" si="846"/>
        <v/>
      </c>
      <c r="K2933" s="245"/>
      <c r="L2933" s="317">
        <f>SUM(L2934:L2936)</f>
        <v>0</v>
      </c>
      <c r="M2933" s="318">
        <f>SUM(M2934:M2936)</f>
        <v>0</v>
      </c>
      <c r="N2933" s="428">
        <f>SUM(N2934:N2936)</f>
        <v>0</v>
      </c>
      <c r="O2933" s="429">
        <f>SUM(O2934:O2936)</f>
        <v>0</v>
      </c>
      <c r="P2933" s="245"/>
      <c r="Q2933" s="317">
        <f t="shared" ref="Q2933:W2933" si="854">SUM(Q2934:Q2936)</f>
        <v>0</v>
      </c>
      <c r="R2933" s="318">
        <f t="shared" si="854"/>
        <v>0</v>
      </c>
      <c r="S2933" s="318">
        <f t="shared" si="854"/>
        <v>0</v>
      </c>
      <c r="T2933" s="318">
        <f t="shared" si="854"/>
        <v>0</v>
      </c>
      <c r="U2933" s="318">
        <f t="shared" si="854"/>
        <v>0</v>
      </c>
      <c r="V2933" s="318">
        <f t="shared" si="854"/>
        <v>0</v>
      </c>
      <c r="W2933" s="429">
        <f t="shared" si="854"/>
        <v>0</v>
      </c>
      <c r="X2933" s="314">
        <f t="shared" si="847"/>
        <v>0</v>
      </c>
    </row>
    <row r="2934" spans="2:24" ht="18.75">
      <c r="B2934" s="173"/>
      <c r="C2934" s="144">
        <v>4301</v>
      </c>
      <c r="D2934" s="163" t="s">
        <v>266</v>
      </c>
      <c r="E2934" s="817"/>
      <c r="F2934" s="452"/>
      <c r="G2934" s="246"/>
      <c r="H2934" s="246"/>
      <c r="I2934" s="480">
        <f t="shared" ref="I2934:I2939" si="855">F2934+G2934+H2934</f>
        <v>0</v>
      </c>
      <c r="J2934" s="244" t="str">
        <f t="shared" si="846"/>
        <v/>
      </c>
      <c r="K2934" s="245"/>
      <c r="L2934" s="426"/>
      <c r="M2934" s="253"/>
      <c r="N2934" s="316">
        <f t="shared" ref="N2934:N2939" si="856">I2934</f>
        <v>0</v>
      </c>
      <c r="O2934" s="427">
        <f t="shared" ref="O2934:O2939" si="857">L2934+M2934-N2934</f>
        <v>0</v>
      </c>
      <c r="P2934" s="245"/>
      <c r="Q2934" s="426"/>
      <c r="R2934" s="253"/>
      <c r="S2934" s="432">
        <f t="shared" ref="S2934:S2939" si="858">+IF(+(L2934+M2934)&gt;=I2934,+M2934,+(+I2934-L2934))</f>
        <v>0</v>
      </c>
      <c r="T2934" s="316">
        <f t="shared" ref="T2934:T2939" si="859">Q2934+R2934-S2934</f>
        <v>0</v>
      </c>
      <c r="U2934" s="253"/>
      <c r="V2934" s="253"/>
      <c r="W2934" s="254"/>
      <c r="X2934" s="314">
        <f t="shared" si="847"/>
        <v>0</v>
      </c>
    </row>
    <row r="2935" spans="2:24" ht="18.75">
      <c r="B2935" s="173"/>
      <c r="C2935" s="137">
        <v>4302</v>
      </c>
      <c r="D2935" s="139" t="s">
        <v>1100</v>
      </c>
      <c r="E2935" s="817"/>
      <c r="F2935" s="452"/>
      <c r="G2935" s="246"/>
      <c r="H2935" s="246"/>
      <c r="I2935" s="480">
        <f t="shared" si="855"/>
        <v>0</v>
      </c>
      <c r="J2935" s="244" t="str">
        <f t="shared" si="846"/>
        <v/>
      </c>
      <c r="K2935" s="245"/>
      <c r="L2935" s="426"/>
      <c r="M2935" s="253"/>
      <c r="N2935" s="316">
        <f t="shared" si="856"/>
        <v>0</v>
      </c>
      <c r="O2935" s="427">
        <f t="shared" si="857"/>
        <v>0</v>
      </c>
      <c r="P2935" s="245"/>
      <c r="Q2935" s="426"/>
      <c r="R2935" s="253"/>
      <c r="S2935" s="432">
        <f t="shared" si="858"/>
        <v>0</v>
      </c>
      <c r="T2935" s="316">
        <f t="shared" si="859"/>
        <v>0</v>
      </c>
      <c r="U2935" s="253"/>
      <c r="V2935" s="253"/>
      <c r="W2935" s="254"/>
      <c r="X2935" s="314">
        <f t="shared" si="847"/>
        <v>0</v>
      </c>
    </row>
    <row r="2936" spans="2:24" ht="18.75">
      <c r="B2936" s="173"/>
      <c r="C2936" s="142">
        <v>4309</v>
      </c>
      <c r="D2936" s="148" t="s">
        <v>268</v>
      </c>
      <c r="E2936" s="817"/>
      <c r="F2936" s="452"/>
      <c r="G2936" s="246"/>
      <c r="H2936" s="246"/>
      <c r="I2936" s="480">
        <f t="shared" si="855"/>
        <v>0</v>
      </c>
      <c r="J2936" s="244" t="str">
        <f t="shared" si="846"/>
        <v/>
      </c>
      <c r="K2936" s="245"/>
      <c r="L2936" s="426"/>
      <c r="M2936" s="253"/>
      <c r="N2936" s="316">
        <f t="shared" si="856"/>
        <v>0</v>
      </c>
      <c r="O2936" s="427">
        <f t="shared" si="857"/>
        <v>0</v>
      </c>
      <c r="P2936" s="245"/>
      <c r="Q2936" s="426"/>
      <c r="R2936" s="253"/>
      <c r="S2936" s="432">
        <f t="shared" si="858"/>
        <v>0</v>
      </c>
      <c r="T2936" s="316">
        <f t="shared" si="859"/>
        <v>0</v>
      </c>
      <c r="U2936" s="253"/>
      <c r="V2936" s="253"/>
      <c r="W2936" s="254"/>
      <c r="X2936" s="314">
        <f t="shared" si="847"/>
        <v>0</v>
      </c>
    </row>
    <row r="2937" spans="2:24" ht="18.75">
      <c r="B2937" s="799">
        <v>4400</v>
      </c>
      <c r="C2937" s="957" t="s">
        <v>1741</v>
      </c>
      <c r="D2937" s="957"/>
      <c r="E2937" s="800"/>
      <c r="F2937" s="803"/>
      <c r="G2937" s="804"/>
      <c r="H2937" s="804"/>
      <c r="I2937" s="805">
        <f t="shared" si="855"/>
        <v>0</v>
      </c>
      <c r="J2937" s="244" t="str">
        <f t="shared" si="846"/>
        <v/>
      </c>
      <c r="K2937" s="245"/>
      <c r="L2937" s="431"/>
      <c r="M2937" s="255"/>
      <c r="N2937" s="318">
        <f t="shared" si="856"/>
        <v>0</v>
      </c>
      <c r="O2937" s="427">
        <f t="shared" si="857"/>
        <v>0</v>
      </c>
      <c r="P2937" s="245"/>
      <c r="Q2937" s="431"/>
      <c r="R2937" s="255"/>
      <c r="S2937" s="432">
        <f t="shared" si="858"/>
        <v>0</v>
      </c>
      <c r="T2937" s="316">
        <f t="shared" si="859"/>
        <v>0</v>
      </c>
      <c r="U2937" s="255"/>
      <c r="V2937" s="255"/>
      <c r="W2937" s="254"/>
      <c r="X2937" s="314">
        <f t="shared" si="847"/>
        <v>0</v>
      </c>
    </row>
    <row r="2938" spans="2:24" ht="18.75">
      <c r="B2938" s="799">
        <v>4500</v>
      </c>
      <c r="C2938" s="979" t="s">
        <v>1742</v>
      </c>
      <c r="D2938" s="979"/>
      <c r="E2938" s="800"/>
      <c r="F2938" s="803"/>
      <c r="G2938" s="804">
        <v>92400</v>
      </c>
      <c r="H2938" s="804"/>
      <c r="I2938" s="805">
        <f t="shared" si="855"/>
        <v>92400</v>
      </c>
      <c r="J2938" s="244">
        <f t="shared" si="846"/>
        <v>1</v>
      </c>
      <c r="K2938" s="245"/>
      <c r="L2938" s="431"/>
      <c r="M2938" s="255"/>
      <c r="N2938" s="318">
        <f t="shared" si="856"/>
        <v>92400</v>
      </c>
      <c r="O2938" s="427">
        <f t="shared" si="857"/>
        <v>-92400</v>
      </c>
      <c r="P2938" s="245"/>
      <c r="Q2938" s="431"/>
      <c r="R2938" s="255"/>
      <c r="S2938" s="432">
        <f t="shared" si="858"/>
        <v>92400</v>
      </c>
      <c r="T2938" s="316">
        <f t="shared" si="859"/>
        <v>-92400</v>
      </c>
      <c r="U2938" s="255"/>
      <c r="V2938" s="255"/>
      <c r="W2938" s="254"/>
      <c r="X2938" s="314">
        <f t="shared" si="847"/>
        <v>-92400</v>
      </c>
    </row>
    <row r="2939" spans="2:24" ht="18.75">
      <c r="B2939" s="799">
        <v>4600</v>
      </c>
      <c r="C2939" s="974" t="s">
        <v>269</v>
      </c>
      <c r="D2939" s="980"/>
      <c r="E2939" s="800"/>
      <c r="F2939" s="803"/>
      <c r="G2939" s="804"/>
      <c r="H2939" s="804"/>
      <c r="I2939" s="805">
        <f t="shared" si="855"/>
        <v>0</v>
      </c>
      <c r="J2939" s="244" t="str">
        <f t="shared" si="846"/>
        <v/>
      </c>
      <c r="K2939" s="245"/>
      <c r="L2939" s="431"/>
      <c r="M2939" s="255"/>
      <c r="N2939" s="318">
        <f t="shared" si="856"/>
        <v>0</v>
      </c>
      <c r="O2939" s="427">
        <f t="shared" si="857"/>
        <v>0</v>
      </c>
      <c r="P2939" s="245"/>
      <c r="Q2939" s="431"/>
      <c r="R2939" s="255"/>
      <c r="S2939" s="432">
        <f t="shared" si="858"/>
        <v>0</v>
      </c>
      <c r="T2939" s="316">
        <f t="shared" si="859"/>
        <v>0</v>
      </c>
      <c r="U2939" s="255"/>
      <c r="V2939" s="255"/>
      <c r="W2939" s="254"/>
      <c r="X2939" s="314">
        <f t="shared" si="847"/>
        <v>0</v>
      </c>
    </row>
    <row r="2940" spans="2:24" ht="18.75">
      <c r="B2940" s="799">
        <v>4900</v>
      </c>
      <c r="C2940" s="965" t="s">
        <v>300</v>
      </c>
      <c r="D2940" s="965"/>
      <c r="E2940" s="800"/>
      <c r="F2940" s="801">
        <f>+F2941+F2942</f>
        <v>0</v>
      </c>
      <c r="G2940" s="802">
        <f>+G2941+G2942</f>
        <v>0</v>
      </c>
      <c r="H2940" s="802">
        <f>+H2941+H2942</f>
        <v>0</v>
      </c>
      <c r="I2940" s="802">
        <f>+I2941+I2942</f>
        <v>0</v>
      </c>
      <c r="J2940" s="244" t="str">
        <f t="shared" si="846"/>
        <v/>
      </c>
      <c r="K2940" s="245"/>
      <c r="L2940" s="777"/>
      <c r="M2940" s="778"/>
      <c r="N2940" s="778"/>
      <c r="O2940" s="825"/>
      <c r="P2940" s="245"/>
      <c r="Q2940" s="777"/>
      <c r="R2940" s="778"/>
      <c r="S2940" s="778"/>
      <c r="T2940" s="778"/>
      <c r="U2940" s="778"/>
      <c r="V2940" s="778"/>
      <c r="W2940" s="825"/>
      <c r="X2940" s="314">
        <f t="shared" si="847"/>
        <v>0</v>
      </c>
    </row>
    <row r="2941" spans="2:24" ht="18.75">
      <c r="B2941" s="173"/>
      <c r="C2941" s="144">
        <v>4901</v>
      </c>
      <c r="D2941" s="174" t="s">
        <v>301</v>
      </c>
      <c r="E2941" s="817"/>
      <c r="F2941" s="452"/>
      <c r="G2941" s="246"/>
      <c r="H2941" s="246"/>
      <c r="I2941" s="480">
        <f>F2941+G2941+H2941</f>
        <v>0</v>
      </c>
      <c r="J2941" s="244" t="str">
        <f t="shared" si="846"/>
        <v/>
      </c>
      <c r="K2941" s="245"/>
      <c r="L2941" s="775"/>
      <c r="M2941" s="779"/>
      <c r="N2941" s="779"/>
      <c r="O2941" s="824"/>
      <c r="P2941" s="245"/>
      <c r="Q2941" s="775"/>
      <c r="R2941" s="779"/>
      <c r="S2941" s="779"/>
      <c r="T2941" s="779"/>
      <c r="U2941" s="779"/>
      <c r="V2941" s="779"/>
      <c r="W2941" s="824"/>
      <c r="X2941" s="314">
        <f t="shared" si="847"/>
        <v>0</v>
      </c>
    </row>
    <row r="2942" spans="2:24" ht="18.75">
      <c r="B2942" s="173"/>
      <c r="C2942" s="142">
        <v>4902</v>
      </c>
      <c r="D2942" s="148" t="s">
        <v>302</v>
      </c>
      <c r="E2942" s="817"/>
      <c r="F2942" s="452"/>
      <c r="G2942" s="246"/>
      <c r="H2942" s="246"/>
      <c r="I2942" s="480">
        <f>F2942+G2942+H2942</f>
        <v>0</v>
      </c>
      <c r="J2942" s="244" t="str">
        <f t="shared" si="846"/>
        <v/>
      </c>
      <c r="K2942" s="245"/>
      <c r="L2942" s="775"/>
      <c r="M2942" s="779"/>
      <c r="N2942" s="779"/>
      <c r="O2942" s="824"/>
      <c r="P2942" s="245"/>
      <c r="Q2942" s="775"/>
      <c r="R2942" s="779"/>
      <c r="S2942" s="779"/>
      <c r="T2942" s="779"/>
      <c r="U2942" s="779"/>
      <c r="V2942" s="779"/>
      <c r="W2942" s="824"/>
      <c r="X2942" s="314">
        <f t="shared" si="847"/>
        <v>0</v>
      </c>
    </row>
    <row r="2943" spans="2:24" ht="18.75">
      <c r="B2943" s="806">
        <v>5100</v>
      </c>
      <c r="C2943" s="962" t="s">
        <v>270</v>
      </c>
      <c r="D2943" s="962"/>
      <c r="E2943" s="807"/>
      <c r="F2943" s="808"/>
      <c r="G2943" s="809"/>
      <c r="H2943" s="809"/>
      <c r="I2943" s="805">
        <f>F2943+G2943+H2943</f>
        <v>0</v>
      </c>
      <c r="J2943" s="244" t="str">
        <f t="shared" si="846"/>
        <v/>
      </c>
      <c r="K2943" s="245"/>
      <c r="L2943" s="433"/>
      <c r="M2943" s="434"/>
      <c r="N2943" s="328">
        <f>I2943</f>
        <v>0</v>
      </c>
      <c r="O2943" s="427">
        <f>L2943+M2943-N2943</f>
        <v>0</v>
      </c>
      <c r="P2943" s="245"/>
      <c r="Q2943" s="433"/>
      <c r="R2943" s="434"/>
      <c r="S2943" s="432">
        <f>+IF(+(L2943+M2943)&gt;=I2943,+M2943,+(+I2943-L2943))</f>
        <v>0</v>
      </c>
      <c r="T2943" s="316">
        <f>Q2943+R2943-S2943</f>
        <v>0</v>
      </c>
      <c r="U2943" s="434"/>
      <c r="V2943" s="434"/>
      <c r="W2943" s="254"/>
      <c r="X2943" s="314">
        <f t="shared" si="847"/>
        <v>0</v>
      </c>
    </row>
    <row r="2944" spans="2:24" ht="18.75">
      <c r="B2944" s="806">
        <v>5200</v>
      </c>
      <c r="C2944" s="977" t="s">
        <v>271</v>
      </c>
      <c r="D2944" s="977"/>
      <c r="E2944" s="807"/>
      <c r="F2944" s="810">
        <f>SUM(F2945:F2951)</f>
        <v>0</v>
      </c>
      <c r="G2944" s="811">
        <f>SUM(G2945:G2951)</f>
        <v>0</v>
      </c>
      <c r="H2944" s="811">
        <f>SUM(H2945:H2951)</f>
        <v>0</v>
      </c>
      <c r="I2944" s="811">
        <f>SUM(I2945:I2951)</f>
        <v>0</v>
      </c>
      <c r="J2944" s="244" t="str">
        <f t="shared" si="846"/>
        <v/>
      </c>
      <c r="K2944" s="245"/>
      <c r="L2944" s="327">
        <f>SUM(L2945:L2951)</f>
        <v>0</v>
      </c>
      <c r="M2944" s="328">
        <f>SUM(M2945:M2951)</f>
        <v>0</v>
      </c>
      <c r="N2944" s="435">
        <f>SUM(N2945:N2951)</f>
        <v>0</v>
      </c>
      <c r="O2944" s="436">
        <f>SUM(O2945:O2951)</f>
        <v>0</v>
      </c>
      <c r="P2944" s="245"/>
      <c r="Q2944" s="327">
        <f t="shared" ref="Q2944:W2944" si="860">SUM(Q2945:Q2951)</f>
        <v>0</v>
      </c>
      <c r="R2944" s="328">
        <f t="shared" si="860"/>
        <v>0</v>
      </c>
      <c r="S2944" s="328">
        <f t="shared" si="860"/>
        <v>0</v>
      </c>
      <c r="T2944" s="328">
        <f t="shared" si="860"/>
        <v>0</v>
      </c>
      <c r="U2944" s="328">
        <f t="shared" si="860"/>
        <v>0</v>
      </c>
      <c r="V2944" s="328">
        <f t="shared" si="860"/>
        <v>0</v>
      </c>
      <c r="W2944" s="436">
        <f t="shared" si="860"/>
        <v>0</v>
      </c>
      <c r="X2944" s="314">
        <f t="shared" si="847"/>
        <v>0</v>
      </c>
    </row>
    <row r="2945" spans="2:24" ht="18.75">
      <c r="B2945" s="175"/>
      <c r="C2945" s="176">
        <v>5201</v>
      </c>
      <c r="D2945" s="177" t="s">
        <v>272</v>
      </c>
      <c r="E2945" s="818"/>
      <c r="F2945" s="477"/>
      <c r="G2945" s="437"/>
      <c r="H2945" s="437"/>
      <c r="I2945" s="480">
        <f t="shared" ref="I2945:I2951" si="861">F2945+G2945+H2945</f>
        <v>0</v>
      </c>
      <c r="J2945" s="244" t="str">
        <f t="shared" si="846"/>
        <v/>
      </c>
      <c r="K2945" s="245"/>
      <c r="L2945" s="438"/>
      <c r="M2945" s="439"/>
      <c r="N2945" s="331">
        <f t="shared" ref="N2945:N2951" si="862">I2945</f>
        <v>0</v>
      </c>
      <c r="O2945" s="427">
        <f t="shared" ref="O2945:O2951" si="863">L2945+M2945-N2945</f>
        <v>0</v>
      </c>
      <c r="P2945" s="245"/>
      <c r="Q2945" s="438"/>
      <c r="R2945" s="439"/>
      <c r="S2945" s="432">
        <f t="shared" ref="S2945:S2951" si="864">+IF(+(L2945+M2945)&gt;=I2945,+M2945,+(+I2945-L2945))</f>
        <v>0</v>
      </c>
      <c r="T2945" s="316">
        <f t="shared" ref="T2945:T2951" si="865">Q2945+R2945-S2945</f>
        <v>0</v>
      </c>
      <c r="U2945" s="439"/>
      <c r="V2945" s="439"/>
      <c r="W2945" s="254"/>
      <c r="X2945" s="314">
        <f t="shared" si="847"/>
        <v>0</v>
      </c>
    </row>
    <row r="2946" spans="2:24" ht="18.75">
      <c r="B2946" s="175"/>
      <c r="C2946" s="178">
        <v>5202</v>
      </c>
      <c r="D2946" s="179" t="s">
        <v>273</v>
      </c>
      <c r="E2946" s="818"/>
      <c r="F2946" s="477"/>
      <c r="G2946" s="437"/>
      <c r="H2946" s="437"/>
      <c r="I2946" s="480">
        <f t="shared" si="861"/>
        <v>0</v>
      </c>
      <c r="J2946" s="244" t="str">
        <f t="shared" si="846"/>
        <v/>
      </c>
      <c r="K2946" s="245"/>
      <c r="L2946" s="438"/>
      <c r="M2946" s="439"/>
      <c r="N2946" s="331">
        <f t="shared" si="862"/>
        <v>0</v>
      </c>
      <c r="O2946" s="427">
        <f t="shared" si="863"/>
        <v>0</v>
      </c>
      <c r="P2946" s="245"/>
      <c r="Q2946" s="438"/>
      <c r="R2946" s="439"/>
      <c r="S2946" s="432">
        <f t="shared" si="864"/>
        <v>0</v>
      </c>
      <c r="T2946" s="316">
        <f t="shared" si="865"/>
        <v>0</v>
      </c>
      <c r="U2946" s="439"/>
      <c r="V2946" s="439"/>
      <c r="W2946" s="254"/>
      <c r="X2946" s="314">
        <f t="shared" si="847"/>
        <v>0</v>
      </c>
    </row>
    <row r="2947" spans="2:24" ht="18.75">
      <c r="B2947" s="175"/>
      <c r="C2947" s="178">
        <v>5203</v>
      </c>
      <c r="D2947" s="179" t="s">
        <v>956</v>
      </c>
      <c r="E2947" s="818"/>
      <c r="F2947" s="477"/>
      <c r="G2947" s="437"/>
      <c r="H2947" s="437"/>
      <c r="I2947" s="480">
        <f t="shared" si="861"/>
        <v>0</v>
      </c>
      <c r="J2947" s="244" t="str">
        <f t="shared" si="846"/>
        <v/>
      </c>
      <c r="K2947" s="245"/>
      <c r="L2947" s="438"/>
      <c r="M2947" s="439"/>
      <c r="N2947" s="331">
        <f t="shared" si="862"/>
        <v>0</v>
      </c>
      <c r="O2947" s="427">
        <f t="shared" si="863"/>
        <v>0</v>
      </c>
      <c r="P2947" s="245"/>
      <c r="Q2947" s="438"/>
      <c r="R2947" s="439"/>
      <c r="S2947" s="432">
        <f t="shared" si="864"/>
        <v>0</v>
      </c>
      <c r="T2947" s="316">
        <f t="shared" si="865"/>
        <v>0</v>
      </c>
      <c r="U2947" s="439"/>
      <c r="V2947" s="439"/>
      <c r="W2947" s="254"/>
      <c r="X2947" s="314">
        <f t="shared" si="847"/>
        <v>0</v>
      </c>
    </row>
    <row r="2948" spans="2:24" ht="18.75">
      <c r="B2948" s="175"/>
      <c r="C2948" s="178">
        <v>5204</v>
      </c>
      <c r="D2948" s="179" t="s">
        <v>957</v>
      </c>
      <c r="E2948" s="818"/>
      <c r="F2948" s="477"/>
      <c r="G2948" s="437"/>
      <c r="H2948" s="437"/>
      <c r="I2948" s="480">
        <f t="shared" si="861"/>
        <v>0</v>
      </c>
      <c r="J2948" s="244" t="str">
        <f t="shared" si="846"/>
        <v/>
      </c>
      <c r="K2948" s="245"/>
      <c r="L2948" s="438"/>
      <c r="M2948" s="439"/>
      <c r="N2948" s="331">
        <f t="shared" si="862"/>
        <v>0</v>
      </c>
      <c r="O2948" s="427">
        <f t="shared" si="863"/>
        <v>0</v>
      </c>
      <c r="P2948" s="245"/>
      <c r="Q2948" s="438"/>
      <c r="R2948" s="439"/>
      <c r="S2948" s="432">
        <f t="shared" si="864"/>
        <v>0</v>
      </c>
      <c r="T2948" s="316">
        <f t="shared" si="865"/>
        <v>0</v>
      </c>
      <c r="U2948" s="439"/>
      <c r="V2948" s="439"/>
      <c r="W2948" s="254"/>
      <c r="X2948" s="314">
        <f t="shared" si="847"/>
        <v>0</v>
      </c>
    </row>
    <row r="2949" spans="2:24" ht="18.75">
      <c r="B2949" s="175"/>
      <c r="C2949" s="178">
        <v>5205</v>
      </c>
      <c r="D2949" s="179" t="s">
        <v>958</v>
      </c>
      <c r="E2949" s="818"/>
      <c r="F2949" s="477"/>
      <c r="G2949" s="437"/>
      <c r="H2949" s="437"/>
      <c r="I2949" s="480">
        <f t="shared" si="861"/>
        <v>0</v>
      </c>
      <c r="J2949" s="244" t="str">
        <f t="shared" si="846"/>
        <v/>
      </c>
      <c r="K2949" s="245"/>
      <c r="L2949" s="438"/>
      <c r="M2949" s="439"/>
      <c r="N2949" s="331">
        <f t="shared" si="862"/>
        <v>0</v>
      </c>
      <c r="O2949" s="427">
        <f t="shared" si="863"/>
        <v>0</v>
      </c>
      <c r="P2949" s="245"/>
      <c r="Q2949" s="438"/>
      <c r="R2949" s="439"/>
      <c r="S2949" s="432">
        <f t="shared" si="864"/>
        <v>0</v>
      </c>
      <c r="T2949" s="316">
        <f t="shared" si="865"/>
        <v>0</v>
      </c>
      <c r="U2949" s="439"/>
      <c r="V2949" s="439"/>
      <c r="W2949" s="254"/>
      <c r="X2949" s="314">
        <f t="shared" si="847"/>
        <v>0</v>
      </c>
    </row>
    <row r="2950" spans="2:24" ht="18.75">
      <c r="B2950" s="175"/>
      <c r="C2950" s="178">
        <v>5206</v>
      </c>
      <c r="D2950" s="179" t="s">
        <v>959</v>
      </c>
      <c r="E2950" s="818"/>
      <c r="F2950" s="477"/>
      <c r="G2950" s="437"/>
      <c r="H2950" s="437"/>
      <c r="I2950" s="480">
        <f t="shared" si="861"/>
        <v>0</v>
      </c>
      <c r="J2950" s="244" t="str">
        <f t="shared" ref="J2950:J2970" si="866">(IF($E2950&lt;&gt;0,$J$2,IF($I2950&lt;&gt;0,$J$2,"")))</f>
        <v/>
      </c>
      <c r="K2950" s="245"/>
      <c r="L2950" s="438"/>
      <c r="M2950" s="439"/>
      <c r="N2950" s="331">
        <f t="shared" si="862"/>
        <v>0</v>
      </c>
      <c r="O2950" s="427">
        <f t="shared" si="863"/>
        <v>0</v>
      </c>
      <c r="P2950" s="245"/>
      <c r="Q2950" s="438"/>
      <c r="R2950" s="439"/>
      <c r="S2950" s="432">
        <f t="shared" si="864"/>
        <v>0</v>
      </c>
      <c r="T2950" s="316">
        <f t="shared" si="865"/>
        <v>0</v>
      </c>
      <c r="U2950" s="439"/>
      <c r="V2950" s="439"/>
      <c r="W2950" s="254"/>
      <c r="X2950" s="314">
        <f t="shared" ref="X2950:X2981" si="867">T2950-U2950-V2950-W2950</f>
        <v>0</v>
      </c>
    </row>
    <row r="2951" spans="2:24" ht="18.75">
      <c r="B2951" s="175"/>
      <c r="C2951" s="180">
        <v>5219</v>
      </c>
      <c r="D2951" s="181" t="s">
        <v>960</v>
      </c>
      <c r="E2951" s="818"/>
      <c r="F2951" s="477"/>
      <c r="G2951" s="437"/>
      <c r="H2951" s="437"/>
      <c r="I2951" s="480">
        <f t="shared" si="861"/>
        <v>0</v>
      </c>
      <c r="J2951" s="244" t="str">
        <f t="shared" si="866"/>
        <v/>
      </c>
      <c r="K2951" s="245"/>
      <c r="L2951" s="438"/>
      <c r="M2951" s="439"/>
      <c r="N2951" s="331">
        <f t="shared" si="862"/>
        <v>0</v>
      </c>
      <c r="O2951" s="427">
        <f t="shared" si="863"/>
        <v>0</v>
      </c>
      <c r="P2951" s="245"/>
      <c r="Q2951" s="438"/>
      <c r="R2951" s="439"/>
      <c r="S2951" s="432">
        <f t="shared" si="864"/>
        <v>0</v>
      </c>
      <c r="T2951" s="316">
        <f t="shared" si="865"/>
        <v>0</v>
      </c>
      <c r="U2951" s="439"/>
      <c r="V2951" s="439"/>
      <c r="W2951" s="254"/>
      <c r="X2951" s="314">
        <f t="shared" si="867"/>
        <v>0</v>
      </c>
    </row>
    <row r="2952" spans="2:24" ht="18.75">
      <c r="B2952" s="806">
        <v>5300</v>
      </c>
      <c r="C2952" s="981" t="s">
        <v>961</v>
      </c>
      <c r="D2952" s="981"/>
      <c r="E2952" s="807"/>
      <c r="F2952" s="810">
        <f>SUM(F2953:F2954)</f>
        <v>0</v>
      </c>
      <c r="G2952" s="811">
        <f>SUM(G2953:G2954)</f>
        <v>0</v>
      </c>
      <c r="H2952" s="811">
        <f>SUM(H2953:H2954)</f>
        <v>0</v>
      </c>
      <c r="I2952" s="811">
        <f>SUM(I2953:I2954)</f>
        <v>0</v>
      </c>
      <c r="J2952" s="244" t="str">
        <f t="shared" si="866"/>
        <v/>
      </c>
      <c r="K2952" s="245"/>
      <c r="L2952" s="327">
        <f>SUM(L2953:L2954)</f>
        <v>0</v>
      </c>
      <c r="M2952" s="328">
        <f>SUM(M2953:M2954)</f>
        <v>0</v>
      </c>
      <c r="N2952" s="435">
        <f>SUM(N2953:N2954)</f>
        <v>0</v>
      </c>
      <c r="O2952" s="436">
        <f>SUM(O2953:O2954)</f>
        <v>0</v>
      </c>
      <c r="P2952" s="245"/>
      <c r="Q2952" s="327">
        <f t="shared" ref="Q2952:W2952" si="868">SUM(Q2953:Q2954)</f>
        <v>0</v>
      </c>
      <c r="R2952" s="328">
        <f t="shared" si="868"/>
        <v>0</v>
      </c>
      <c r="S2952" s="328">
        <f t="shared" si="868"/>
        <v>0</v>
      </c>
      <c r="T2952" s="328">
        <f t="shared" si="868"/>
        <v>0</v>
      </c>
      <c r="U2952" s="328">
        <f t="shared" si="868"/>
        <v>0</v>
      </c>
      <c r="V2952" s="328">
        <f t="shared" si="868"/>
        <v>0</v>
      </c>
      <c r="W2952" s="436">
        <f t="shared" si="868"/>
        <v>0</v>
      </c>
      <c r="X2952" s="314">
        <f t="shared" si="867"/>
        <v>0</v>
      </c>
    </row>
    <row r="2953" spans="2:24" ht="18.75">
      <c r="B2953" s="175"/>
      <c r="C2953" s="176">
        <v>5301</v>
      </c>
      <c r="D2953" s="177" t="s">
        <v>1480</v>
      </c>
      <c r="E2953" s="818"/>
      <c r="F2953" s="477"/>
      <c r="G2953" s="437"/>
      <c r="H2953" s="437"/>
      <c r="I2953" s="480">
        <f>F2953+G2953+H2953</f>
        <v>0</v>
      </c>
      <c r="J2953" s="244" t="str">
        <f t="shared" si="866"/>
        <v/>
      </c>
      <c r="K2953" s="245"/>
      <c r="L2953" s="438"/>
      <c r="M2953" s="439"/>
      <c r="N2953" s="331">
        <f>I2953</f>
        <v>0</v>
      </c>
      <c r="O2953" s="427">
        <f>L2953+M2953-N2953</f>
        <v>0</v>
      </c>
      <c r="P2953" s="245"/>
      <c r="Q2953" s="438"/>
      <c r="R2953" s="439"/>
      <c r="S2953" s="432">
        <f>+IF(+(L2953+M2953)&gt;=I2953,+M2953,+(+I2953-L2953))</f>
        <v>0</v>
      </c>
      <c r="T2953" s="316">
        <f>Q2953+R2953-S2953</f>
        <v>0</v>
      </c>
      <c r="U2953" s="439"/>
      <c r="V2953" s="439"/>
      <c r="W2953" s="254"/>
      <c r="X2953" s="314">
        <f t="shared" si="867"/>
        <v>0</v>
      </c>
    </row>
    <row r="2954" spans="2:24" ht="18.75">
      <c r="B2954" s="175"/>
      <c r="C2954" s="180">
        <v>5309</v>
      </c>
      <c r="D2954" s="181" t="s">
        <v>962</v>
      </c>
      <c r="E2954" s="818"/>
      <c r="F2954" s="477"/>
      <c r="G2954" s="437"/>
      <c r="H2954" s="437"/>
      <c r="I2954" s="480">
        <f>F2954+G2954+H2954</f>
        <v>0</v>
      </c>
      <c r="J2954" s="244" t="str">
        <f t="shared" si="866"/>
        <v/>
      </c>
      <c r="K2954" s="245"/>
      <c r="L2954" s="438"/>
      <c r="M2954" s="439"/>
      <c r="N2954" s="331">
        <f>I2954</f>
        <v>0</v>
      </c>
      <c r="O2954" s="427">
        <f>L2954+M2954-N2954</f>
        <v>0</v>
      </c>
      <c r="P2954" s="245"/>
      <c r="Q2954" s="438"/>
      <c r="R2954" s="439"/>
      <c r="S2954" s="432">
        <f>+IF(+(L2954+M2954)&gt;=I2954,+M2954,+(+I2954-L2954))</f>
        <v>0</v>
      </c>
      <c r="T2954" s="316">
        <f>Q2954+R2954-S2954</f>
        <v>0</v>
      </c>
      <c r="U2954" s="439"/>
      <c r="V2954" s="439"/>
      <c r="W2954" s="254"/>
      <c r="X2954" s="314">
        <f t="shared" si="867"/>
        <v>0</v>
      </c>
    </row>
    <row r="2955" spans="2:24" ht="18.75">
      <c r="B2955" s="806">
        <v>5400</v>
      </c>
      <c r="C2955" s="962" t="s">
        <v>1049</v>
      </c>
      <c r="D2955" s="962"/>
      <c r="E2955" s="807"/>
      <c r="F2955" s="808"/>
      <c r="G2955" s="809"/>
      <c r="H2955" s="809"/>
      <c r="I2955" s="805">
        <f>F2955+G2955+H2955</f>
        <v>0</v>
      </c>
      <c r="J2955" s="244" t="str">
        <f t="shared" si="866"/>
        <v/>
      </c>
      <c r="K2955" s="245"/>
      <c r="L2955" s="433"/>
      <c r="M2955" s="434"/>
      <c r="N2955" s="328">
        <f>I2955</f>
        <v>0</v>
      </c>
      <c r="O2955" s="427">
        <f>L2955+M2955-N2955</f>
        <v>0</v>
      </c>
      <c r="P2955" s="245"/>
      <c r="Q2955" s="433"/>
      <c r="R2955" s="434"/>
      <c r="S2955" s="432">
        <f>+IF(+(L2955+M2955)&gt;=I2955,+M2955,+(+I2955-L2955))</f>
        <v>0</v>
      </c>
      <c r="T2955" s="316">
        <f>Q2955+R2955-S2955</f>
        <v>0</v>
      </c>
      <c r="U2955" s="434"/>
      <c r="V2955" s="434"/>
      <c r="W2955" s="254"/>
      <c r="X2955" s="314">
        <f t="shared" si="867"/>
        <v>0</v>
      </c>
    </row>
    <row r="2956" spans="2:24" ht="18.75">
      <c r="B2956" s="799">
        <v>5500</v>
      </c>
      <c r="C2956" s="965" t="s">
        <v>1050</v>
      </c>
      <c r="D2956" s="965"/>
      <c r="E2956" s="800"/>
      <c r="F2956" s="801">
        <f>SUM(F2957:F2960)</f>
        <v>0</v>
      </c>
      <c r="G2956" s="802">
        <f>SUM(G2957:G2960)</f>
        <v>0</v>
      </c>
      <c r="H2956" s="802">
        <f>SUM(H2957:H2960)</f>
        <v>0</v>
      </c>
      <c r="I2956" s="802">
        <f>SUM(I2957:I2960)</f>
        <v>0</v>
      </c>
      <c r="J2956" s="244" t="str">
        <f t="shared" si="866"/>
        <v/>
      </c>
      <c r="K2956" s="245"/>
      <c r="L2956" s="317">
        <f>SUM(L2957:L2960)</f>
        <v>0</v>
      </c>
      <c r="M2956" s="318">
        <f>SUM(M2957:M2960)</f>
        <v>0</v>
      </c>
      <c r="N2956" s="428">
        <f>SUM(N2957:N2960)</f>
        <v>0</v>
      </c>
      <c r="O2956" s="429">
        <f>SUM(O2957:O2960)</f>
        <v>0</v>
      </c>
      <c r="P2956" s="245"/>
      <c r="Q2956" s="317">
        <f t="shared" ref="Q2956:W2956" si="869">SUM(Q2957:Q2960)</f>
        <v>0</v>
      </c>
      <c r="R2956" s="318">
        <f t="shared" si="869"/>
        <v>0</v>
      </c>
      <c r="S2956" s="318">
        <f t="shared" si="869"/>
        <v>0</v>
      </c>
      <c r="T2956" s="318">
        <f t="shared" si="869"/>
        <v>0</v>
      </c>
      <c r="U2956" s="318">
        <f t="shared" si="869"/>
        <v>0</v>
      </c>
      <c r="V2956" s="318">
        <f t="shared" si="869"/>
        <v>0</v>
      </c>
      <c r="W2956" s="429">
        <f t="shared" si="869"/>
        <v>0</v>
      </c>
      <c r="X2956" s="314">
        <f t="shared" si="867"/>
        <v>0</v>
      </c>
    </row>
    <row r="2957" spans="2:24" ht="18.75">
      <c r="B2957" s="173"/>
      <c r="C2957" s="144">
        <v>5501</v>
      </c>
      <c r="D2957" s="163" t="s">
        <v>1051</v>
      </c>
      <c r="E2957" s="817"/>
      <c r="F2957" s="452"/>
      <c r="G2957" s="246"/>
      <c r="H2957" s="246"/>
      <c r="I2957" s="480">
        <f>F2957+G2957+H2957</f>
        <v>0</v>
      </c>
      <c r="J2957" s="244" t="str">
        <f t="shared" si="866"/>
        <v/>
      </c>
      <c r="K2957" s="245"/>
      <c r="L2957" s="426"/>
      <c r="M2957" s="253"/>
      <c r="N2957" s="316">
        <f>I2957</f>
        <v>0</v>
      </c>
      <c r="O2957" s="427">
        <f>L2957+M2957-N2957</f>
        <v>0</v>
      </c>
      <c r="P2957" s="245"/>
      <c r="Q2957" s="426"/>
      <c r="R2957" s="253"/>
      <c r="S2957" s="432">
        <f>+IF(+(L2957+M2957)&gt;=I2957,+M2957,+(+I2957-L2957))</f>
        <v>0</v>
      </c>
      <c r="T2957" s="316">
        <f>Q2957+R2957-S2957</f>
        <v>0</v>
      </c>
      <c r="U2957" s="253"/>
      <c r="V2957" s="253"/>
      <c r="W2957" s="254"/>
      <c r="X2957" s="314">
        <f t="shared" si="867"/>
        <v>0</v>
      </c>
    </row>
    <row r="2958" spans="2:24" ht="18.75">
      <c r="B2958" s="173"/>
      <c r="C2958" s="137">
        <v>5502</v>
      </c>
      <c r="D2958" s="145" t="s">
        <v>1052</v>
      </c>
      <c r="E2958" s="817"/>
      <c r="F2958" s="452"/>
      <c r="G2958" s="246"/>
      <c r="H2958" s="246"/>
      <c r="I2958" s="480">
        <f>F2958+G2958+H2958</f>
        <v>0</v>
      </c>
      <c r="J2958" s="244" t="str">
        <f t="shared" si="866"/>
        <v/>
      </c>
      <c r="K2958" s="245"/>
      <c r="L2958" s="426"/>
      <c r="M2958" s="253"/>
      <c r="N2958" s="316">
        <f>I2958</f>
        <v>0</v>
      </c>
      <c r="O2958" s="427">
        <f>L2958+M2958-N2958</f>
        <v>0</v>
      </c>
      <c r="P2958" s="245"/>
      <c r="Q2958" s="426"/>
      <c r="R2958" s="253"/>
      <c r="S2958" s="432">
        <f>+IF(+(L2958+M2958)&gt;=I2958,+M2958,+(+I2958-L2958))</f>
        <v>0</v>
      </c>
      <c r="T2958" s="316">
        <f>Q2958+R2958-S2958</f>
        <v>0</v>
      </c>
      <c r="U2958" s="253"/>
      <c r="V2958" s="253"/>
      <c r="W2958" s="254"/>
      <c r="X2958" s="314">
        <f t="shared" si="867"/>
        <v>0</v>
      </c>
    </row>
    <row r="2959" spans="2:24" ht="18.75">
      <c r="B2959" s="173"/>
      <c r="C2959" s="137">
        <v>5503</v>
      </c>
      <c r="D2959" s="139" t="s">
        <v>1053</v>
      </c>
      <c r="E2959" s="817"/>
      <c r="F2959" s="452"/>
      <c r="G2959" s="246"/>
      <c r="H2959" s="246"/>
      <c r="I2959" s="480">
        <f>F2959+G2959+H2959</f>
        <v>0</v>
      </c>
      <c r="J2959" s="244" t="str">
        <f t="shared" si="866"/>
        <v/>
      </c>
      <c r="K2959" s="245"/>
      <c r="L2959" s="426"/>
      <c r="M2959" s="253"/>
      <c r="N2959" s="316">
        <f>I2959</f>
        <v>0</v>
      </c>
      <c r="O2959" s="427">
        <f>L2959+M2959-N2959</f>
        <v>0</v>
      </c>
      <c r="P2959" s="245"/>
      <c r="Q2959" s="426"/>
      <c r="R2959" s="253"/>
      <c r="S2959" s="432">
        <f>+IF(+(L2959+M2959)&gt;=I2959,+M2959,+(+I2959-L2959))</f>
        <v>0</v>
      </c>
      <c r="T2959" s="316">
        <f>Q2959+R2959-S2959</f>
        <v>0</v>
      </c>
      <c r="U2959" s="253"/>
      <c r="V2959" s="253"/>
      <c r="W2959" s="254"/>
      <c r="X2959" s="314">
        <f t="shared" si="867"/>
        <v>0</v>
      </c>
    </row>
    <row r="2960" spans="2:24" ht="18.75">
      <c r="B2960" s="173"/>
      <c r="C2960" s="137">
        <v>5504</v>
      </c>
      <c r="D2960" s="145" t="s">
        <v>1054</v>
      </c>
      <c r="E2960" s="817"/>
      <c r="F2960" s="452"/>
      <c r="G2960" s="246"/>
      <c r="H2960" s="246"/>
      <c r="I2960" s="480">
        <f>F2960+G2960+H2960</f>
        <v>0</v>
      </c>
      <c r="J2960" s="244" t="str">
        <f t="shared" si="866"/>
        <v/>
      </c>
      <c r="K2960" s="245"/>
      <c r="L2960" s="426"/>
      <c r="M2960" s="253"/>
      <c r="N2960" s="316">
        <f>I2960</f>
        <v>0</v>
      </c>
      <c r="O2960" s="427">
        <f>L2960+M2960-N2960</f>
        <v>0</v>
      </c>
      <c r="P2960" s="245"/>
      <c r="Q2960" s="426"/>
      <c r="R2960" s="253"/>
      <c r="S2960" s="432">
        <f>+IF(+(L2960+M2960)&gt;=I2960,+M2960,+(+I2960-L2960))</f>
        <v>0</v>
      </c>
      <c r="T2960" s="316">
        <f>Q2960+R2960-S2960</f>
        <v>0</v>
      </c>
      <c r="U2960" s="253"/>
      <c r="V2960" s="253"/>
      <c r="W2960" s="254"/>
      <c r="X2960" s="314">
        <f t="shared" si="867"/>
        <v>0</v>
      </c>
    </row>
    <row r="2961" spans="2:24" ht="18.75">
      <c r="B2961" s="799">
        <v>5700</v>
      </c>
      <c r="C2961" s="963" t="s">
        <v>1055</v>
      </c>
      <c r="D2961" s="964"/>
      <c r="E2961" s="807"/>
      <c r="F2961" s="810">
        <f>SUM(F2962:F2964)</f>
        <v>0</v>
      </c>
      <c r="G2961" s="811">
        <f>SUM(G2962:G2964)</f>
        <v>0</v>
      </c>
      <c r="H2961" s="811">
        <f>SUM(H2962:H2964)</f>
        <v>0</v>
      </c>
      <c r="I2961" s="811">
        <f>SUM(I2962:I2964)</f>
        <v>0</v>
      </c>
      <c r="J2961" s="244" t="str">
        <f t="shared" si="866"/>
        <v/>
      </c>
      <c r="K2961" s="245"/>
      <c r="L2961" s="327">
        <f>SUM(L2962:L2964)</f>
        <v>0</v>
      </c>
      <c r="M2961" s="328">
        <f>SUM(M2962:M2964)</f>
        <v>0</v>
      </c>
      <c r="N2961" s="435">
        <f>SUM(N2962:N2963)</f>
        <v>0</v>
      </c>
      <c r="O2961" s="436">
        <f>SUM(O2962:O2964)</f>
        <v>0</v>
      </c>
      <c r="P2961" s="245"/>
      <c r="Q2961" s="327">
        <f>SUM(Q2962:Q2964)</f>
        <v>0</v>
      </c>
      <c r="R2961" s="328">
        <f>SUM(R2962:R2964)</f>
        <v>0</v>
      </c>
      <c r="S2961" s="328">
        <f>SUM(S2962:S2964)</f>
        <v>0</v>
      </c>
      <c r="T2961" s="328">
        <f>SUM(T2962:T2964)</f>
        <v>0</v>
      </c>
      <c r="U2961" s="328">
        <f>SUM(U2962:U2964)</f>
        <v>0</v>
      </c>
      <c r="V2961" s="328">
        <f>SUM(V2962:V2963)</f>
        <v>0</v>
      </c>
      <c r="W2961" s="436">
        <f>SUM(W2962:W2964)</f>
        <v>0</v>
      </c>
      <c r="X2961" s="314">
        <f t="shared" si="867"/>
        <v>0</v>
      </c>
    </row>
    <row r="2962" spans="2:24" ht="18.75">
      <c r="B2962" s="175"/>
      <c r="C2962" s="176">
        <v>5701</v>
      </c>
      <c r="D2962" s="177" t="s">
        <v>1056</v>
      </c>
      <c r="E2962" s="818"/>
      <c r="F2962" s="477"/>
      <c r="G2962" s="437"/>
      <c r="H2962" s="437"/>
      <c r="I2962" s="480">
        <f>F2962+G2962+H2962</f>
        <v>0</v>
      </c>
      <c r="J2962" s="244" t="str">
        <f t="shared" si="866"/>
        <v/>
      </c>
      <c r="K2962" s="245"/>
      <c r="L2962" s="438"/>
      <c r="M2962" s="439"/>
      <c r="N2962" s="331">
        <f>I2962</f>
        <v>0</v>
      </c>
      <c r="O2962" s="427">
        <f>L2962+M2962-N2962</f>
        <v>0</v>
      </c>
      <c r="P2962" s="245"/>
      <c r="Q2962" s="438"/>
      <c r="R2962" s="439"/>
      <c r="S2962" s="432">
        <f>+IF(+(L2962+M2962)&gt;=I2962,+M2962,+(+I2962-L2962))</f>
        <v>0</v>
      </c>
      <c r="T2962" s="316">
        <f>Q2962+R2962-S2962</f>
        <v>0</v>
      </c>
      <c r="U2962" s="439"/>
      <c r="V2962" s="439"/>
      <c r="W2962" s="254"/>
      <c r="X2962" s="314">
        <f t="shared" si="867"/>
        <v>0</v>
      </c>
    </row>
    <row r="2963" spans="2:24" ht="18.75">
      <c r="B2963" s="175"/>
      <c r="C2963" s="180">
        <v>5702</v>
      </c>
      <c r="D2963" s="181" t="s">
        <v>1057</v>
      </c>
      <c r="E2963" s="818"/>
      <c r="F2963" s="477"/>
      <c r="G2963" s="437"/>
      <c r="H2963" s="437"/>
      <c r="I2963" s="480">
        <f>F2963+G2963+H2963</f>
        <v>0</v>
      </c>
      <c r="J2963" s="244" t="str">
        <f t="shared" si="866"/>
        <v/>
      </c>
      <c r="K2963" s="245"/>
      <c r="L2963" s="438"/>
      <c r="M2963" s="439"/>
      <c r="N2963" s="331">
        <f>I2963</f>
        <v>0</v>
      </c>
      <c r="O2963" s="427">
        <f>L2963+M2963-N2963</f>
        <v>0</v>
      </c>
      <c r="P2963" s="245"/>
      <c r="Q2963" s="438"/>
      <c r="R2963" s="439"/>
      <c r="S2963" s="432">
        <f>+IF(+(L2963+M2963)&gt;=I2963,+M2963,+(+I2963-L2963))</f>
        <v>0</v>
      </c>
      <c r="T2963" s="316">
        <f>Q2963+R2963-S2963</f>
        <v>0</v>
      </c>
      <c r="U2963" s="439"/>
      <c r="V2963" s="439"/>
      <c r="W2963" s="254"/>
      <c r="X2963" s="314">
        <f t="shared" si="867"/>
        <v>0</v>
      </c>
    </row>
    <row r="2964" spans="2:24" ht="18.75">
      <c r="B2964" s="136"/>
      <c r="C2964" s="182">
        <v>4071</v>
      </c>
      <c r="D2964" s="467" t="s">
        <v>1058</v>
      </c>
      <c r="E2964" s="817"/>
      <c r="F2964" s="458"/>
      <c r="G2964" s="275"/>
      <c r="H2964" s="275"/>
      <c r="I2964" s="480">
        <f>F2964+G2964+H2964</f>
        <v>0</v>
      </c>
      <c r="J2964" s="244" t="str">
        <f t="shared" si="866"/>
        <v/>
      </c>
      <c r="K2964" s="245"/>
      <c r="L2964" s="826"/>
      <c r="M2964" s="779"/>
      <c r="N2964" s="779"/>
      <c r="O2964" s="827"/>
      <c r="P2964" s="245"/>
      <c r="Q2964" s="775"/>
      <c r="R2964" s="779"/>
      <c r="S2964" s="779"/>
      <c r="T2964" s="779"/>
      <c r="U2964" s="779"/>
      <c r="V2964" s="779"/>
      <c r="W2964" s="824"/>
      <c r="X2964" s="314">
        <f t="shared" si="867"/>
        <v>0</v>
      </c>
    </row>
    <row r="2965" spans="2:24">
      <c r="B2965" s="173"/>
      <c r="C2965" s="183"/>
      <c r="D2965" s="335"/>
      <c r="E2965" s="819"/>
      <c r="F2965" s="249"/>
      <c r="G2965" s="249"/>
      <c r="H2965" s="249"/>
      <c r="I2965" s="250"/>
      <c r="J2965" s="244" t="str">
        <f t="shared" si="866"/>
        <v/>
      </c>
      <c r="K2965" s="245"/>
      <c r="L2965" s="440"/>
      <c r="M2965" s="441"/>
      <c r="N2965" s="324"/>
      <c r="O2965" s="325"/>
      <c r="P2965" s="245"/>
      <c r="Q2965" s="440"/>
      <c r="R2965" s="441"/>
      <c r="S2965" s="324"/>
      <c r="T2965" s="324"/>
      <c r="U2965" s="441"/>
      <c r="V2965" s="324"/>
      <c r="W2965" s="325"/>
      <c r="X2965" s="325"/>
    </row>
    <row r="2966" spans="2:24" ht="18.75">
      <c r="B2966" s="812">
        <v>98</v>
      </c>
      <c r="C2966" s="976" t="s">
        <v>1059</v>
      </c>
      <c r="D2966" s="955"/>
      <c r="E2966" s="800"/>
      <c r="F2966" s="803"/>
      <c r="G2966" s="804"/>
      <c r="H2966" s="804"/>
      <c r="I2966" s="805">
        <f>F2966+G2966+H2966</f>
        <v>0</v>
      </c>
      <c r="J2966" s="244" t="str">
        <f t="shared" si="866"/>
        <v/>
      </c>
      <c r="K2966" s="245"/>
      <c r="L2966" s="431"/>
      <c r="M2966" s="255"/>
      <c r="N2966" s="318">
        <f>I2966</f>
        <v>0</v>
      </c>
      <c r="O2966" s="427">
        <f>L2966+M2966-N2966</f>
        <v>0</v>
      </c>
      <c r="P2966" s="245"/>
      <c r="Q2966" s="431"/>
      <c r="R2966" s="255"/>
      <c r="S2966" s="432">
        <f>+IF(+(L2966+M2966)&gt;=I2966,+M2966,+(+I2966-L2966))</f>
        <v>0</v>
      </c>
      <c r="T2966" s="316">
        <f>Q2966+R2966-S2966</f>
        <v>0</v>
      </c>
      <c r="U2966" s="255"/>
      <c r="V2966" s="255"/>
      <c r="W2966" s="254"/>
      <c r="X2966" s="314">
        <f>T2966-U2966-V2966-W2966</f>
        <v>0</v>
      </c>
    </row>
    <row r="2967" spans="2:24">
      <c r="B2967" s="184"/>
      <c r="C2967" s="336" t="s">
        <v>1060</v>
      </c>
      <c r="D2967" s="337"/>
      <c r="E2967" s="398"/>
      <c r="F2967" s="398"/>
      <c r="G2967" s="398"/>
      <c r="H2967" s="398"/>
      <c r="I2967" s="338"/>
      <c r="J2967" s="244" t="str">
        <f t="shared" si="866"/>
        <v/>
      </c>
      <c r="K2967" s="245"/>
      <c r="L2967" s="339"/>
      <c r="M2967" s="340"/>
      <c r="N2967" s="340"/>
      <c r="O2967" s="341"/>
      <c r="P2967" s="245"/>
      <c r="Q2967" s="339"/>
      <c r="R2967" s="340"/>
      <c r="S2967" s="340"/>
      <c r="T2967" s="340"/>
      <c r="U2967" s="340"/>
      <c r="V2967" s="340"/>
      <c r="W2967" s="341"/>
      <c r="X2967" s="341"/>
    </row>
    <row r="2968" spans="2:24">
      <c r="B2968" s="184"/>
      <c r="C2968" s="342" t="s">
        <v>1061</v>
      </c>
      <c r="D2968" s="335"/>
      <c r="E2968" s="386"/>
      <c r="F2968" s="386"/>
      <c r="G2968" s="386"/>
      <c r="H2968" s="386"/>
      <c r="I2968" s="308"/>
      <c r="J2968" s="244" t="str">
        <f t="shared" si="866"/>
        <v/>
      </c>
      <c r="K2968" s="245"/>
      <c r="L2968" s="343"/>
      <c r="M2968" s="344"/>
      <c r="N2968" s="344"/>
      <c r="O2968" s="345"/>
      <c r="P2968" s="245"/>
      <c r="Q2968" s="343"/>
      <c r="R2968" s="344"/>
      <c r="S2968" s="344"/>
      <c r="T2968" s="344"/>
      <c r="U2968" s="344"/>
      <c r="V2968" s="344"/>
      <c r="W2968" s="345"/>
      <c r="X2968" s="345"/>
    </row>
    <row r="2969" spans="2:24">
      <c r="B2969" s="185"/>
      <c r="C2969" s="346" t="s">
        <v>1743</v>
      </c>
      <c r="D2969" s="347"/>
      <c r="E2969" s="399"/>
      <c r="F2969" s="399"/>
      <c r="G2969" s="399"/>
      <c r="H2969" s="399"/>
      <c r="I2969" s="310"/>
      <c r="J2969" s="244" t="str">
        <f t="shared" si="866"/>
        <v/>
      </c>
      <c r="K2969" s="245"/>
      <c r="L2969" s="348"/>
      <c r="M2969" s="349"/>
      <c r="N2969" s="349"/>
      <c r="O2969" s="350"/>
      <c r="P2969" s="245"/>
      <c r="Q2969" s="348"/>
      <c r="R2969" s="349"/>
      <c r="S2969" s="349"/>
      <c r="T2969" s="349"/>
      <c r="U2969" s="349"/>
      <c r="V2969" s="349"/>
      <c r="W2969" s="350"/>
      <c r="X2969" s="350"/>
    </row>
    <row r="2970" spans="2:24" ht="18.75">
      <c r="B2970" s="719"/>
      <c r="C2970" s="720" t="s">
        <v>1281</v>
      </c>
      <c r="D2970" s="721" t="s">
        <v>1062</v>
      </c>
      <c r="E2970" s="813"/>
      <c r="F2970" s="813">
        <f>SUM(F2854,F2857,F2863,F2871,F2872,F2890,F2894,F2900,F2903,F2904,F2905,F2906,F2907,F2916,F2923,F2924,F2925,F2926,F2933,F2937,F2938,F2939,F2940,F2943,F2944,F2952,F2955,F2956,F2961)+F2966</f>
        <v>0</v>
      </c>
      <c r="G2970" s="813">
        <f>SUM(G2854,G2857,G2863,G2871,G2872,G2890,G2894,G2900,G2903,G2904,G2905,G2906,G2907,G2916,G2923,G2924,G2925,G2926,G2933,G2937,G2938,G2939,G2940,G2943,G2944,G2952,G2955,G2956,G2961)+G2966</f>
        <v>92400</v>
      </c>
      <c r="H2970" s="813">
        <f>SUM(H2854,H2857,H2863,H2871,H2872,H2890,H2894,H2900,H2903,H2904,H2905,H2906,H2907,H2916,H2923,H2924,H2925,H2926,H2933,H2937,H2938,H2939,H2940,H2943,H2944,H2952,H2955,H2956,H2961)+H2966</f>
        <v>0</v>
      </c>
      <c r="I2970" s="813">
        <f>SUM(I2854,I2857,I2863,I2871,I2872,I2890,I2894,I2900,I2903,I2904,I2905,I2906,I2907,I2916,I2923,I2924,I2925,I2926,I2933,I2937,I2938,I2939,I2940,I2943,I2944,I2952,I2955,I2956,I2961)+I2966</f>
        <v>92400</v>
      </c>
      <c r="J2970" s="244">
        <f t="shared" si="866"/>
        <v>1</v>
      </c>
      <c r="K2970" s="442" t="str">
        <f>LEFT(C2851,1)</f>
        <v>5</v>
      </c>
      <c r="L2970" s="277">
        <f>SUM(L2854,L2857,L2863,L2871,L2872,L2890,L2894,L2900,L2903,L2904,L2905,L2906,L2907,L2916,L2923,L2924,L2925,L2926,L2933,L2937,L2938,L2939,L2940,L2943,L2944,L2952,L2955,L2956,L2961)+L2966</f>
        <v>0</v>
      </c>
      <c r="M2970" s="277">
        <f>SUM(M2854,M2857,M2863,M2871,M2872,M2890,M2894,M2900,M2903,M2904,M2905,M2906,M2907,M2916,M2923,M2924,M2925,M2926,M2933,M2937,M2938,M2939,M2940,M2943,M2944,M2952,M2955,M2956,M2961)+M2966</f>
        <v>0</v>
      </c>
      <c r="N2970" s="277">
        <f>SUM(N2854,N2857,N2863,N2871,N2872,N2890,N2894,N2900,N2903,N2904,N2905,N2906,N2907,N2916,N2923,N2924,N2925,N2926,N2933,N2937,N2938,N2939,N2940,N2943,N2944,N2952,N2955,N2956,N2961)+N2966</f>
        <v>92400</v>
      </c>
      <c r="O2970" s="277">
        <f>SUM(O2854,O2857,O2863,O2871,O2872,O2890,O2894,O2900,O2903,O2904,O2905,O2906,O2907,O2916,O2923,O2924,O2925,O2926,O2933,O2937,O2938,O2939,O2940,O2943,O2944,O2952,O2955,O2956,O2961)+O2966</f>
        <v>-92400</v>
      </c>
      <c r="P2970" s="223"/>
      <c r="Q2970" s="277">
        <f t="shared" ref="Q2970:W2970" si="870">SUM(Q2854,Q2857,Q2863,Q2871,Q2872,Q2890,Q2894,Q2900,Q2903,Q2904,Q2905,Q2906,Q2907,Q2916,Q2923,Q2924,Q2925,Q2926,Q2933,Q2937,Q2938,Q2939,Q2940,Q2943,Q2944,Q2952,Q2955,Q2956,Q2961)+Q2966</f>
        <v>0</v>
      </c>
      <c r="R2970" s="277">
        <f t="shared" si="870"/>
        <v>0</v>
      </c>
      <c r="S2970" s="277">
        <f t="shared" si="870"/>
        <v>92400</v>
      </c>
      <c r="T2970" s="277">
        <f t="shared" si="870"/>
        <v>-92400</v>
      </c>
      <c r="U2970" s="277">
        <f t="shared" si="870"/>
        <v>0</v>
      </c>
      <c r="V2970" s="277">
        <f t="shared" si="870"/>
        <v>0</v>
      </c>
      <c r="W2970" s="277">
        <f t="shared" si="870"/>
        <v>0</v>
      </c>
      <c r="X2970" s="314">
        <f>T2970-U2970-V2970-W2970</f>
        <v>-92400</v>
      </c>
    </row>
    <row r="2971" spans="2:24">
      <c r="B2971" s="664" t="s">
        <v>32</v>
      </c>
      <c r="C2971" s="186"/>
      <c r="I2971" s="220"/>
      <c r="J2971" s="222">
        <f>J2970</f>
        <v>1</v>
      </c>
      <c r="P2971"/>
    </row>
    <row r="2972" spans="2:24">
      <c r="B2972" s="395"/>
      <c r="C2972" s="395"/>
      <c r="D2972" s="396"/>
      <c r="E2972" s="395"/>
      <c r="F2972" s="395"/>
      <c r="G2972" s="395"/>
      <c r="H2972" s="395"/>
      <c r="I2972" s="397"/>
      <c r="J2972" s="222">
        <f>J2970</f>
        <v>1</v>
      </c>
      <c r="L2972" s="395"/>
      <c r="M2972" s="395"/>
      <c r="N2972" s="397"/>
      <c r="O2972" s="397"/>
      <c r="P2972" s="397"/>
      <c r="Q2972" s="395"/>
      <c r="R2972" s="395"/>
      <c r="S2972" s="397"/>
      <c r="T2972" s="397"/>
      <c r="U2972" s="395"/>
      <c r="V2972" s="397"/>
      <c r="W2972" s="397"/>
      <c r="X2972" s="397"/>
    </row>
    <row r="2973" spans="2:24" ht="18.75">
      <c r="B2973" s="405"/>
      <c r="C2973" s="405"/>
      <c r="D2973" s="405"/>
      <c r="E2973" s="405"/>
      <c r="F2973" s="405"/>
      <c r="G2973" s="405"/>
      <c r="H2973" s="405"/>
      <c r="I2973" s="488"/>
      <c r="J2973" s="443">
        <f>(IF(E2970&lt;&gt;0,$G$2,IF(I2970&lt;&gt;0,$G$2,"")))</f>
        <v>0</v>
      </c>
    </row>
    <row r="2974" spans="2:24" ht="18.75">
      <c r="B2974" s="405"/>
      <c r="C2974" s="405"/>
      <c r="D2974" s="478"/>
      <c r="E2974" s="405"/>
      <c r="F2974" s="405"/>
      <c r="G2974" s="405"/>
      <c r="H2974" s="405"/>
      <c r="I2974" s="488"/>
      <c r="J2974" s="443" t="str">
        <f>(IF(E2971&lt;&gt;0,$G$2,IF(I2971&lt;&gt;0,$G$2,"")))</f>
        <v/>
      </c>
    </row>
    <row r="2975" spans="2:24">
      <c r="E2975" s="279"/>
      <c r="F2975" s="279"/>
      <c r="G2975" s="279"/>
      <c r="H2975" s="279"/>
      <c r="I2975" s="283"/>
      <c r="J2975" s="222">
        <f>(IF($E3109&lt;&gt;0,$J$2,IF($I3109&lt;&gt;0,$J$2,"")))</f>
        <v>1</v>
      </c>
      <c r="L2975" s="279"/>
      <c r="M2975" s="279"/>
      <c r="N2975" s="283"/>
      <c r="O2975" s="283"/>
      <c r="P2975" s="283"/>
      <c r="Q2975" s="279"/>
      <c r="R2975" s="279"/>
      <c r="S2975" s="283"/>
      <c r="T2975" s="283"/>
      <c r="U2975" s="279"/>
      <c r="V2975" s="283"/>
      <c r="W2975" s="283"/>
    </row>
    <row r="2976" spans="2:24">
      <c r="C2976" s="228"/>
      <c r="D2976" s="229"/>
      <c r="E2976" s="279"/>
      <c r="F2976" s="279"/>
      <c r="G2976" s="279"/>
      <c r="H2976" s="279"/>
      <c r="I2976" s="283"/>
      <c r="J2976" s="222">
        <f>(IF($E3109&lt;&gt;0,$J$2,IF($I3109&lt;&gt;0,$J$2,"")))</f>
        <v>1</v>
      </c>
      <c r="L2976" s="279"/>
      <c r="M2976" s="279"/>
      <c r="N2976" s="283"/>
      <c r="O2976" s="283"/>
      <c r="P2976" s="283"/>
      <c r="Q2976" s="279"/>
      <c r="R2976" s="279"/>
      <c r="S2976" s="283"/>
      <c r="T2976" s="283"/>
      <c r="U2976" s="279"/>
      <c r="V2976" s="283"/>
      <c r="W2976" s="283"/>
    </row>
    <row r="2977" spans="2:24">
      <c r="B2977" s="910" t="str">
        <f>$B$7</f>
        <v>БЮДЖЕТ - НАЧАЛЕН ПЛАН
ПО ПЪЛНА ЕДИННА БЮДЖЕТНА КЛАСИФИКАЦИЯ</v>
      </c>
      <c r="C2977" s="911"/>
      <c r="D2977" s="911"/>
      <c r="E2977" s="279"/>
      <c r="F2977" s="279"/>
      <c r="G2977" s="279"/>
      <c r="H2977" s="279"/>
      <c r="I2977" s="283"/>
      <c r="J2977" s="222">
        <f>(IF($E3109&lt;&gt;0,$J$2,IF($I3109&lt;&gt;0,$J$2,"")))</f>
        <v>1</v>
      </c>
      <c r="L2977" s="279"/>
      <c r="M2977" s="279"/>
      <c r="N2977" s="283"/>
      <c r="O2977" s="283"/>
      <c r="P2977" s="283"/>
      <c r="Q2977" s="279"/>
      <c r="R2977" s="279"/>
      <c r="S2977" s="283"/>
      <c r="T2977" s="283"/>
      <c r="U2977" s="279"/>
      <c r="V2977" s="283"/>
      <c r="W2977" s="283"/>
    </row>
    <row r="2978" spans="2:24">
      <c r="C2978" s="228"/>
      <c r="D2978" s="229"/>
      <c r="E2978" s="280" t="s">
        <v>1711</v>
      </c>
      <c r="F2978" s="280" t="s">
        <v>1568</v>
      </c>
      <c r="G2978" s="279"/>
      <c r="H2978" s="279"/>
      <c r="I2978" s="283"/>
      <c r="J2978" s="222">
        <f>(IF($E3109&lt;&gt;0,$J$2,IF($I3109&lt;&gt;0,$J$2,"")))</f>
        <v>1</v>
      </c>
      <c r="L2978" s="279"/>
      <c r="M2978" s="279"/>
      <c r="N2978" s="283"/>
      <c r="O2978" s="283"/>
      <c r="P2978" s="283"/>
      <c r="Q2978" s="279"/>
      <c r="R2978" s="279"/>
      <c r="S2978" s="283"/>
      <c r="T2978" s="283"/>
      <c r="U2978" s="279"/>
      <c r="V2978" s="283"/>
      <c r="W2978" s="283"/>
    </row>
    <row r="2979" spans="2:24" ht="18.75">
      <c r="B2979" s="912" t="str">
        <f>$B$9</f>
        <v>Несебър</v>
      </c>
      <c r="C2979" s="913"/>
      <c r="D2979" s="914"/>
      <c r="E2979" s="690">
        <f>$E$9</f>
        <v>43101</v>
      </c>
      <c r="F2979" s="691">
        <f>$F$9</f>
        <v>43465</v>
      </c>
      <c r="G2979" s="279"/>
      <c r="H2979" s="279"/>
      <c r="I2979" s="283"/>
      <c r="J2979" s="222">
        <f>(IF($E3109&lt;&gt;0,$J$2,IF($I3109&lt;&gt;0,$J$2,"")))</f>
        <v>1</v>
      </c>
      <c r="L2979" s="279"/>
      <c r="M2979" s="279"/>
      <c r="N2979" s="283"/>
      <c r="O2979" s="283"/>
      <c r="P2979" s="283"/>
      <c r="Q2979" s="279"/>
      <c r="R2979" s="279"/>
      <c r="S2979" s="283"/>
      <c r="T2979" s="283"/>
      <c r="U2979" s="279"/>
      <c r="V2979" s="283"/>
      <c r="W2979" s="283"/>
    </row>
    <row r="2980" spans="2:24">
      <c r="B2980" s="231" t="str">
        <f>$B$10</f>
        <v>(наименование на разпоредителя с бюджет)</v>
      </c>
      <c r="E2980" s="279"/>
      <c r="F2980" s="281">
        <f>$F$10</f>
        <v>0</v>
      </c>
      <c r="G2980" s="279"/>
      <c r="H2980" s="279"/>
      <c r="I2980" s="283"/>
      <c r="J2980" s="222">
        <f>(IF($E3109&lt;&gt;0,$J$2,IF($I3109&lt;&gt;0,$J$2,"")))</f>
        <v>1</v>
      </c>
      <c r="L2980" s="279"/>
      <c r="M2980" s="279"/>
      <c r="N2980" s="283"/>
      <c r="O2980" s="283"/>
      <c r="P2980" s="283"/>
      <c r="Q2980" s="279"/>
      <c r="R2980" s="279"/>
      <c r="S2980" s="283"/>
      <c r="T2980" s="283"/>
      <c r="U2980" s="279"/>
      <c r="V2980" s="283"/>
      <c r="W2980" s="283"/>
    </row>
    <row r="2981" spans="2:24">
      <c r="B2981" s="231"/>
      <c r="E2981" s="282"/>
      <c r="F2981" s="279"/>
      <c r="G2981" s="279"/>
      <c r="H2981" s="279"/>
      <c r="I2981" s="283"/>
      <c r="J2981" s="222">
        <f>(IF($E3109&lt;&gt;0,$J$2,IF($I3109&lt;&gt;0,$J$2,"")))</f>
        <v>1</v>
      </c>
      <c r="L2981" s="279"/>
      <c r="M2981" s="279"/>
      <c r="N2981" s="283"/>
      <c r="O2981" s="283"/>
      <c r="P2981" s="283"/>
      <c r="Q2981" s="279"/>
      <c r="R2981" s="279"/>
      <c r="S2981" s="283"/>
      <c r="T2981" s="283"/>
      <c r="U2981" s="279"/>
      <c r="V2981" s="283"/>
      <c r="W2981" s="283"/>
    </row>
    <row r="2982" spans="2:24" ht="19.5">
      <c r="B2982" s="896" t="str">
        <f>$B$12</f>
        <v>Несебър</v>
      </c>
      <c r="C2982" s="897"/>
      <c r="D2982" s="898"/>
      <c r="E2982" s="230" t="s">
        <v>1712</v>
      </c>
      <c r="F2982" s="692" t="str">
        <f>$F$12</f>
        <v>5206</v>
      </c>
      <c r="G2982" s="279"/>
      <c r="H2982" s="279"/>
      <c r="I2982" s="283"/>
      <c r="J2982" s="222">
        <f>(IF($E3109&lt;&gt;0,$J$2,IF($I3109&lt;&gt;0,$J$2,"")))</f>
        <v>1</v>
      </c>
      <c r="L2982" s="279"/>
      <c r="M2982" s="279"/>
      <c r="N2982" s="283"/>
      <c r="O2982" s="283"/>
      <c r="P2982" s="283"/>
      <c r="Q2982" s="279"/>
      <c r="R2982" s="279"/>
      <c r="S2982" s="283"/>
      <c r="T2982" s="283"/>
      <c r="U2982" s="279"/>
      <c r="V2982" s="283"/>
      <c r="W2982" s="283"/>
    </row>
    <row r="2983" spans="2:24">
      <c r="B2983" s="693" t="str">
        <f>$B$13</f>
        <v>(наименование на първостепенния разпоредител с бюджет)</v>
      </c>
      <c r="E2983" s="282" t="s">
        <v>1713</v>
      </c>
      <c r="F2983" s="279"/>
      <c r="G2983" s="279"/>
      <c r="H2983" s="279"/>
      <c r="I2983" s="283"/>
      <c r="J2983" s="222">
        <f>(IF($E3109&lt;&gt;0,$J$2,IF($I3109&lt;&gt;0,$J$2,"")))</f>
        <v>1</v>
      </c>
      <c r="L2983" s="279"/>
      <c r="M2983" s="279"/>
      <c r="N2983" s="283"/>
      <c r="O2983" s="283"/>
      <c r="P2983" s="283"/>
      <c r="Q2983" s="279"/>
      <c r="R2983" s="279"/>
      <c r="S2983" s="283"/>
      <c r="T2983" s="283"/>
      <c r="U2983" s="279"/>
      <c r="V2983" s="283"/>
      <c r="W2983" s="283"/>
    </row>
    <row r="2984" spans="2:24" ht="18.75">
      <c r="B2984" s="231"/>
      <c r="D2984" s="444"/>
      <c r="E2984" s="278"/>
      <c r="F2984" s="278"/>
      <c r="G2984" s="278"/>
      <c r="H2984" s="278"/>
      <c r="I2984" s="386"/>
      <c r="J2984" s="222">
        <f>(IF($E3109&lt;&gt;0,$J$2,IF($I3109&lt;&gt;0,$J$2,"")))</f>
        <v>1</v>
      </c>
      <c r="L2984" s="279"/>
      <c r="M2984" s="279"/>
      <c r="N2984" s="283"/>
      <c r="O2984" s="283"/>
      <c r="P2984" s="283"/>
      <c r="Q2984" s="279"/>
      <c r="R2984" s="279"/>
      <c r="S2984" s="283"/>
      <c r="T2984" s="283"/>
      <c r="U2984" s="279"/>
      <c r="V2984" s="283"/>
      <c r="W2984" s="283"/>
    </row>
    <row r="2985" spans="2:24">
      <c r="C2985" s="228"/>
      <c r="D2985" s="229"/>
      <c r="E2985" s="279"/>
      <c r="F2985" s="282"/>
      <c r="G2985" s="282"/>
      <c r="H2985" s="282"/>
      <c r="I2985" s="285" t="s">
        <v>1714</v>
      </c>
      <c r="J2985" s="222">
        <f>(IF($E3109&lt;&gt;0,$J$2,IF($I3109&lt;&gt;0,$J$2,"")))</f>
        <v>1</v>
      </c>
      <c r="L2985" s="284" t="s">
        <v>94</v>
      </c>
      <c r="M2985" s="279"/>
      <c r="N2985" s="283"/>
      <c r="O2985" s="285" t="s">
        <v>1714</v>
      </c>
      <c r="P2985" s="283"/>
      <c r="Q2985" s="284" t="s">
        <v>95</v>
      </c>
      <c r="R2985" s="279"/>
      <c r="S2985" s="283"/>
      <c r="T2985" s="285" t="s">
        <v>1714</v>
      </c>
      <c r="U2985" s="279"/>
      <c r="V2985" s="283"/>
      <c r="W2985" s="285" t="s">
        <v>1714</v>
      </c>
    </row>
    <row r="2986" spans="2:24" ht="18.75">
      <c r="B2986" s="787"/>
      <c r="C2986" s="788"/>
      <c r="D2986" s="789" t="s">
        <v>1093</v>
      </c>
      <c r="E2986" s="790"/>
      <c r="F2986" s="968" t="s">
        <v>1504</v>
      </c>
      <c r="G2986" s="969"/>
      <c r="H2986" s="970"/>
      <c r="I2986" s="971"/>
      <c r="J2986" s="222">
        <f>(IF($E3109&lt;&gt;0,$J$2,IF($I3109&lt;&gt;0,$J$2,"")))</f>
        <v>1</v>
      </c>
      <c r="L2986" s="925" t="s">
        <v>1800</v>
      </c>
      <c r="M2986" s="925" t="s">
        <v>1801</v>
      </c>
      <c r="N2986" s="918" t="s">
        <v>1802</v>
      </c>
      <c r="O2986" s="918" t="s">
        <v>96</v>
      </c>
      <c r="P2986" s="223"/>
      <c r="Q2986" s="918" t="s">
        <v>1803</v>
      </c>
      <c r="R2986" s="918" t="s">
        <v>1804</v>
      </c>
      <c r="S2986" s="918" t="s">
        <v>1805</v>
      </c>
      <c r="T2986" s="918" t="s">
        <v>97</v>
      </c>
      <c r="U2986" s="412" t="s">
        <v>98</v>
      </c>
      <c r="V2986" s="413"/>
      <c r="W2986" s="414"/>
      <c r="X2986" s="292"/>
    </row>
    <row r="2987" spans="2:24" ht="31.5">
      <c r="B2987" s="791" t="s">
        <v>1626</v>
      </c>
      <c r="C2987" s="792" t="s">
        <v>1715</v>
      </c>
      <c r="D2987" s="793" t="s">
        <v>1094</v>
      </c>
      <c r="E2987" s="794"/>
      <c r="F2987" s="717" t="s">
        <v>1505</v>
      </c>
      <c r="G2987" s="717" t="s">
        <v>1506</v>
      </c>
      <c r="H2987" s="717" t="s">
        <v>1503</v>
      </c>
      <c r="I2987" s="717" t="s">
        <v>1087</v>
      </c>
      <c r="J2987" s="222">
        <f>(IF($E3109&lt;&gt;0,$J$2,IF($I3109&lt;&gt;0,$J$2,"")))</f>
        <v>1</v>
      </c>
      <c r="L2987" s="961"/>
      <c r="M2987" s="967"/>
      <c r="N2987" s="961"/>
      <c r="O2987" s="967"/>
      <c r="P2987" s="223"/>
      <c r="Q2987" s="958"/>
      <c r="R2987" s="958"/>
      <c r="S2987" s="958"/>
      <c r="T2987" s="958"/>
      <c r="U2987" s="415">
        <v>2018</v>
      </c>
      <c r="V2987" s="415">
        <v>2019</v>
      </c>
      <c r="W2987" s="415" t="s">
        <v>1806</v>
      </c>
      <c r="X2987" s="416" t="s">
        <v>99</v>
      </c>
    </row>
    <row r="2988" spans="2:24" ht="18.75">
      <c r="B2988" s="616"/>
      <c r="C2988" s="400"/>
      <c r="D2988" s="296" t="s">
        <v>1283</v>
      </c>
      <c r="E2988" s="814"/>
      <c r="F2988" s="297"/>
      <c r="G2988" s="297"/>
      <c r="H2988" s="297"/>
      <c r="I2988" s="487"/>
      <c r="J2988" s="222">
        <f>(IF($E3109&lt;&gt;0,$J$2,IF($I3109&lt;&gt;0,$J$2,"")))</f>
        <v>1</v>
      </c>
      <c r="L2988" s="298" t="s">
        <v>100</v>
      </c>
      <c r="M2988" s="298" t="s">
        <v>101</v>
      </c>
      <c r="N2988" s="299" t="s">
        <v>102</v>
      </c>
      <c r="O2988" s="299" t="s">
        <v>103</v>
      </c>
      <c r="P2988" s="223"/>
      <c r="Q2988" s="614" t="s">
        <v>104</v>
      </c>
      <c r="R2988" s="614" t="s">
        <v>105</v>
      </c>
      <c r="S2988" s="614" t="s">
        <v>106</v>
      </c>
      <c r="T2988" s="614" t="s">
        <v>107</v>
      </c>
      <c r="U2988" s="614" t="s">
        <v>1064</v>
      </c>
      <c r="V2988" s="614" t="s">
        <v>1065</v>
      </c>
      <c r="W2988" s="614" t="s">
        <v>1066</v>
      </c>
      <c r="X2988" s="417" t="s">
        <v>1067</v>
      </c>
    </row>
    <row r="2989" spans="2:24" ht="131.25">
      <c r="B2989" s="237"/>
      <c r="C2989" s="621" t="e">
        <f>VLOOKUP(D2989,OP_LIST2,2,FALSE)</f>
        <v>#N/A</v>
      </c>
      <c r="D2989" s="622" t="s">
        <v>976</v>
      </c>
      <c r="E2989" s="815"/>
      <c r="F2989" s="369"/>
      <c r="G2989" s="369"/>
      <c r="H2989" s="369"/>
      <c r="I2989" s="304"/>
      <c r="J2989" s="222">
        <f>(IF($E3109&lt;&gt;0,$J$2,IF($I3109&lt;&gt;0,$J$2,"")))</f>
        <v>1</v>
      </c>
      <c r="L2989" s="418" t="s">
        <v>1068</v>
      </c>
      <c r="M2989" s="418" t="s">
        <v>1068</v>
      </c>
      <c r="N2989" s="418" t="s">
        <v>1069</v>
      </c>
      <c r="O2989" s="418" t="s">
        <v>1070</v>
      </c>
      <c r="P2989" s="223"/>
      <c r="Q2989" s="418" t="s">
        <v>1068</v>
      </c>
      <c r="R2989" s="418" t="s">
        <v>1068</v>
      </c>
      <c r="S2989" s="418" t="s">
        <v>1095</v>
      </c>
      <c r="T2989" s="418" t="s">
        <v>1072</v>
      </c>
      <c r="U2989" s="418" t="s">
        <v>1068</v>
      </c>
      <c r="V2989" s="418" t="s">
        <v>1068</v>
      </c>
      <c r="W2989" s="418" t="s">
        <v>1068</v>
      </c>
      <c r="X2989" s="307" t="s">
        <v>1073</v>
      </c>
    </row>
    <row r="2990" spans="2:24" ht="18.75">
      <c r="B2990" s="620"/>
      <c r="C2990" s="623">
        <f>VLOOKUP(D2991,EBK_DEIN2,2,FALSE)</f>
        <v>5526</v>
      </c>
      <c r="D2990" s="615" t="s">
        <v>1483</v>
      </c>
      <c r="E2990" s="816"/>
      <c r="F2990" s="369"/>
      <c r="G2990" s="369"/>
      <c r="H2990" s="369"/>
      <c r="I2990" s="304"/>
      <c r="J2990" s="222">
        <f>(IF($E3109&lt;&gt;0,$J$2,IF($I3109&lt;&gt;0,$J$2,"")))</f>
        <v>1</v>
      </c>
      <c r="L2990" s="419"/>
      <c r="M2990" s="419"/>
      <c r="N2990" s="345"/>
      <c r="O2990" s="420"/>
      <c r="P2990" s="223"/>
      <c r="Q2990" s="419"/>
      <c r="R2990" s="419"/>
      <c r="S2990" s="345"/>
      <c r="T2990" s="420"/>
      <c r="U2990" s="419"/>
      <c r="V2990" s="345"/>
      <c r="W2990" s="420"/>
      <c r="X2990" s="421"/>
    </row>
    <row r="2991" spans="2:24" ht="18.75">
      <c r="B2991" s="422"/>
      <c r="C2991" s="239"/>
      <c r="D2991" s="527" t="s">
        <v>894</v>
      </c>
      <c r="E2991" s="816"/>
      <c r="F2991" s="369"/>
      <c r="G2991" s="369"/>
      <c r="H2991" s="369"/>
      <c r="I2991" s="304"/>
      <c r="J2991" s="222">
        <f>(IF($E3109&lt;&gt;0,$J$2,IF($I3109&lt;&gt;0,$J$2,"")))</f>
        <v>1</v>
      </c>
      <c r="L2991" s="419"/>
      <c r="M2991" s="419"/>
      <c r="N2991" s="345"/>
      <c r="O2991" s="423">
        <f>SUMIF(O2994:O2995,"&lt;0")+SUMIF(O2997:O3001,"&lt;0")+SUMIF(O3003:O3010,"&lt;0")+SUMIF(O3012:O3028,"&lt;0")+SUMIF(O3034:O3038,"&lt;0")+SUMIF(O3040:O3045,"&lt;0")+SUMIF(O3048:O3054,"&lt;0")+SUMIF(O3062:O3063,"&lt;0")+SUMIF(O3066:O3071,"&lt;0")+SUMIF(O3073:O3078,"&lt;0")+SUMIF(O3082,"&lt;0")+SUMIF(O3084:O3090,"&lt;0")+SUMIF(O3092:O3094,"&lt;0")+SUMIF(O3096:O3099,"&lt;0")+SUMIF(O3101:O3102,"&lt;0")+SUMIF(O3105,"&lt;0")</f>
        <v>-91189</v>
      </c>
      <c r="P2991" s="223"/>
      <c r="Q2991" s="419"/>
      <c r="R2991" s="419"/>
      <c r="S2991" s="345"/>
      <c r="T2991" s="423">
        <f>SUMIF(T2994:T2995,"&lt;0")+SUMIF(T2997:T3001,"&lt;0")+SUMIF(T3003:T3010,"&lt;0")+SUMIF(T3012:T3028,"&lt;0")+SUMIF(T3034:T3038,"&lt;0")+SUMIF(T3040:T3045,"&lt;0")+SUMIF(T3048:T3054,"&lt;0")+SUMIF(T3062:T3063,"&lt;0")+SUMIF(T3066:T3071,"&lt;0")+SUMIF(T3073:T3078,"&lt;0")+SUMIF(T3082,"&lt;0")+SUMIF(T3084:T3090,"&lt;0")+SUMIF(T3092:T3094,"&lt;0")+SUMIF(T3096:T3099,"&lt;0")+SUMIF(T3101:T3102,"&lt;0")+SUMIF(T3105,"&lt;0")</f>
        <v>-21739</v>
      </c>
      <c r="U2991" s="419"/>
      <c r="V2991" s="345"/>
      <c r="W2991" s="420"/>
      <c r="X2991" s="309"/>
    </row>
    <row r="2992" spans="2:24" ht="18.75">
      <c r="B2992" s="355"/>
      <c r="C2992" s="239"/>
      <c r="D2992" s="293" t="s">
        <v>1096</v>
      </c>
      <c r="E2992" s="816"/>
      <c r="F2992" s="369"/>
      <c r="G2992" s="369"/>
      <c r="H2992" s="369"/>
      <c r="I2992" s="304"/>
      <c r="J2992" s="222">
        <f>(IF($E3109&lt;&gt;0,$J$2,IF($I3109&lt;&gt;0,$J$2,"")))</f>
        <v>1</v>
      </c>
      <c r="L2992" s="419"/>
      <c r="M2992" s="419"/>
      <c r="N2992" s="345"/>
      <c r="O2992" s="420"/>
      <c r="P2992" s="223"/>
      <c r="Q2992" s="419"/>
      <c r="R2992" s="419"/>
      <c r="S2992" s="345"/>
      <c r="T2992" s="420"/>
      <c r="U2992" s="419"/>
      <c r="V2992" s="345"/>
      <c r="W2992" s="420"/>
      <c r="X2992" s="311"/>
    </row>
    <row r="2993" spans="2:24" ht="18.75">
      <c r="B2993" s="795">
        <v>100</v>
      </c>
      <c r="C2993" s="972" t="s">
        <v>1284</v>
      </c>
      <c r="D2993" s="973"/>
      <c r="E2993" s="796"/>
      <c r="F2993" s="797">
        <f>SUM(F2994:F2995)</f>
        <v>56000</v>
      </c>
      <c r="G2993" s="798">
        <f>SUM(G2994:G2995)</f>
        <v>0</v>
      </c>
      <c r="H2993" s="798">
        <f>SUM(H2994:H2995)</f>
        <v>0</v>
      </c>
      <c r="I2993" s="798">
        <f>SUM(I2994:I2995)</f>
        <v>56000</v>
      </c>
      <c r="J2993" s="244">
        <f t="shared" ref="J2993:J3024" si="871">(IF($E2993&lt;&gt;0,$J$2,IF($I2993&lt;&gt;0,$J$2,"")))</f>
        <v>1</v>
      </c>
      <c r="K2993" s="245"/>
      <c r="L2993" s="312">
        <f>SUM(L2994:L2995)</f>
        <v>0</v>
      </c>
      <c r="M2993" s="313">
        <f>SUM(M2994:M2995)</f>
        <v>0</v>
      </c>
      <c r="N2993" s="424">
        <f>SUM(N2994:N2995)</f>
        <v>56000</v>
      </c>
      <c r="O2993" s="425">
        <f>SUM(O2994:O2995)</f>
        <v>-56000</v>
      </c>
      <c r="P2993" s="245"/>
      <c r="Q2993" s="820"/>
      <c r="R2993" s="821"/>
      <c r="S2993" s="822"/>
      <c r="T2993" s="821"/>
      <c r="U2993" s="821"/>
      <c r="V2993" s="821"/>
      <c r="W2993" s="823"/>
      <c r="X2993" s="314">
        <f t="shared" ref="X2993:X3024" si="872">T2993-U2993-V2993-W2993</f>
        <v>0</v>
      </c>
    </row>
    <row r="2994" spans="2:24" ht="18.75">
      <c r="B2994" s="140"/>
      <c r="C2994" s="144">
        <v>101</v>
      </c>
      <c r="D2994" s="138" t="s">
        <v>1285</v>
      </c>
      <c r="E2994" s="817"/>
      <c r="F2994" s="452">
        <v>56000</v>
      </c>
      <c r="G2994" s="246"/>
      <c r="H2994" s="246"/>
      <c r="I2994" s="480">
        <f>F2994+G2994+H2994</f>
        <v>56000</v>
      </c>
      <c r="J2994" s="244">
        <f t="shared" si="871"/>
        <v>1</v>
      </c>
      <c r="K2994" s="245"/>
      <c r="L2994" s="426"/>
      <c r="M2994" s="253"/>
      <c r="N2994" s="316">
        <f>I2994</f>
        <v>56000</v>
      </c>
      <c r="O2994" s="427">
        <f>L2994+M2994-N2994</f>
        <v>-56000</v>
      </c>
      <c r="P2994" s="245"/>
      <c r="Q2994" s="775"/>
      <c r="R2994" s="779"/>
      <c r="S2994" s="779"/>
      <c r="T2994" s="779"/>
      <c r="U2994" s="779"/>
      <c r="V2994" s="779"/>
      <c r="W2994" s="824"/>
      <c r="X2994" s="314">
        <f t="shared" si="872"/>
        <v>0</v>
      </c>
    </row>
    <row r="2995" spans="2:24" ht="18.75">
      <c r="B2995" s="140"/>
      <c r="C2995" s="137">
        <v>102</v>
      </c>
      <c r="D2995" s="139" t="s">
        <v>1286</v>
      </c>
      <c r="E2995" s="817"/>
      <c r="F2995" s="452"/>
      <c r="G2995" s="246"/>
      <c r="H2995" s="246"/>
      <c r="I2995" s="480">
        <f>F2995+G2995+H2995</f>
        <v>0</v>
      </c>
      <c r="J2995" s="244" t="str">
        <f t="shared" si="871"/>
        <v/>
      </c>
      <c r="K2995" s="245"/>
      <c r="L2995" s="426"/>
      <c r="M2995" s="253"/>
      <c r="N2995" s="316">
        <f>I2995</f>
        <v>0</v>
      </c>
      <c r="O2995" s="427">
        <f>L2995+M2995-N2995</f>
        <v>0</v>
      </c>
      <c r="P2995" s="245"/>
      <c r="Q2995" s="775"/>
      <c r="R2995" s="779"/>
      <c r="S2995" s="779"/>
      <c r="T2995" s="779"/>
      <c r="U2995" s="779"/>
      <c r="V2995" s="779"/>
      <c r="W2995" s="824"/>
      <c r="X2995" s="314">
        <f t="shared" si="872"/>
        <v>0</v>
      </c>
    </row>
    <row r="2996" spans="2:24" ht="18.75">
      <c r="B2996" s="799">
        <v>200</v>
      </c>
      <c r="C2996" s="959" t="s">
        <v>1287</v>
      </c>
      <c r="D2996" s="959"/>
      <c r="E2996" s="800"/>
      <c r="F2996" s="801">
        <f>SUM(F2997:F3001)</f>
        <v>2000</v>
      </c>
      <c r="G2996" s="802">
        <f>SUM(G2997:G3001)</f>
        <v>0</v>
      </c>
      <c r="H2996" s="802">
        <f>SUM(H2997:H3001)</f>
        <v>0</v>
      </c>
      <c r="I2996" s="802">
        <f>SUM(I2997:I3001)</f>
        <v>2000</v>
      </c>
      <c r="J2996" s="244">
        <f t="shared" si="871"/>
        <v>1</v>
      </c>
      <c r="K2996" s="245"/>
      <c r="L2996" s="317">
        <f>SUM(L2997:L3001)</f>
        <v>0</v>
      </c>
      <c r="M2996" s="318">
        <f>SUM(M2997:M3001)</f>
        <v>0</v>
      </c>
      <c r="N2996" s="428">
        <f>SUM(N2997:N3001)</f>
        <v>2000</v>
      </c>
      <c r="O2996" s="429">
        <f>SUM(O2997:O3001)</f>
        <v>-2000</v>
      </c>
      <c r="P2996" s="245"/>
      <c r="Q2996" s="777"/>
      <c r="R2996" s="778"/>
      <c r="S2996" s="778"/>
      <c r="T2996" s="778"/>
      <c r="U2996" s="778"/>
      <c r="V2996" s="778"/>
      <c r="W2996" s="825"/>
      <c r="X2996" s="314">
        <f t="shared" si="872"/>
        <v>0</v>
      </c>
    </row>
    <row r="2997" spans="2:24" ht="18.75">
      <c r="B2997" s="143"/>
      <c r="C2997" s="144">
        <v>201</v>
      </c>
      <c r="D2997" s="138" t="s">
        <v>1288</v>
      </c>
      <c r="E2997" s="817"/>
      <c r="F2997" s="452"/>
      <c r="G2997" s="246"/>
      <c r="H2997" s="246"/>
      <c r="I2997" s="480">
        <f>F2997+G2997+H2997</f>
        <v>0</v>
      </c>
      <c r="J2997" s="244" t="str">
        <f t="shared" si="871"/>
        <v/>
      </c>
      <c r="K2997" s="245"/>
      <c r="L2997" s="426"/>
      <c r="M2997" s="253"/>
      <c r="N2997" s="316">
        <f>I2997</f>
        <v>0</v>
      </c>
      <c r="O2997" s="427">
        <f>L2997+M2997-N2997</f>
        <v>0</v>
      </c>
      <c r="P2997" s="245"/>
      <c r="Q2997" s="775"/>
      <c r="R2997" s="779"/>
      <c r="S2997" s="779"/>
      <c r="T2997" s="779"/>
      <c r="U2997" s="779"/>
      <c r="V2997" s="779"/>
      <c r="W2997" s="824"/>
      <c r="X2997" s="314">
        <f t="shared" si="872"/>
        <v>0</v>
      </c>
    </row>
    <row r="2998" spans="2:24" ht="18.75">
      <c r="B2998" s="136"/>
      <c r="C2998" s="137">
        <v>202</v>
      </c>
      <c r="D2998" s="145" t="s">
        <v>1289</v>
      </c>
      <c r="E2998" s="817"/>
      <c r="F2998" s="452"/>
      <c r="G2998" s="246"/>
      <c r="H2998" s="246"/>
      <c r="I2998" s="480">
        <f>F2998+G2998+H2998</f>
        <v>0</v>
      </c>
      <c r="J2998" s="244" t="str">
        <f t="shared" si="871"/>
        <v/>
      </c>
      <c r="K2998" s="245"/>
      <c r="L2998" s="426"/>
      <c r="M2998" s="253"/>
      <c r="N2998" s="316">
        <f>I2998</f>
        <v>0</v>
      </c>
      <c r="O2998" s="427">
        <f>L2998+M2998-N2998</f>
        <v>0</v>
      </c>
      <c r="P2998" s="245"/>
      <c r="Q2998" s="775"/>
      <c r="R2998" s="779"/>
      <c r="S2998" s="779"/>
      <c r="T2998" s="779"/>
      <c r="U2998" s="779"/>
      <c r="V2998" s="779"/>
      <c r="W2998" s="824"/>
      <c r="X2998" s="314">
        <f t="shared" si="872"/>
        <v>0</v>
      </c>
    </row>
    <row r="2999" spans="2:24" ht="31.5">
      <c r="B2999" s="152"/>
      <c r="C2999" s="137">
        <v>205</v>
      </c>
      <c r="D2999" s="145" t="s">
        <v>933</v>
      </c>
      <c r="E2999" s="817"/>
      <c r="F2999" s="452">
        <v>2000</v>
      </c>
      <c r="G2999" s="246"/>
      <c r="H2999" s="246"/>
      <c r="I2999" s="480">
        <f>F2999+G2999+H2999</f>
        <v>2000</v>
      </c>
      <c r="J2999" s="244">
        <f t="shared" si="871"/>
        <v>1</v>
      </c>
      <c r="K2999" s="245"/>
      <c r="L2999" s="426"/>
      <c r="M2999" s="253"/>
      <c r="N2999" s="316">
        <f>I2999</f>
        <v>2000</v>
      </c>
      <c r="O2999" s="427">
        <f>L2999+M2999-N2999</f>
        <v>-2000</v>
      </c>
      <c r="P2999" s="245"/>
      <c r="Q2999" s="775"/>
      <c r="R2999" s="779"/>
      <c r="S2999" s="779"/>
      <c r="T2999" s="779"/>
      <c r="U2999" s="779"/>
      <c r="V2999" s="779"/>
      <c r="W2999" s="824"/>
      <c r="X2999" s="314">
        <f t="shared" si="872"/>
        <v>0</v>
      </c>
    </row>
    <row r="3000" spans="2:24" ht="18.75">
      <c r="B3000" s="152"/>
      <c r="C3000" s="137">
        <v>208</v>
      </c>
      <c r="D3000" s="159" t="s">
        <v>934</v>
      </c>
      <c r="E3000" s="817"/>
      <c r="F3000" s="452"/>
      <c r="G3000" s="246"/>
      <c r="H3000" s="246"/>
      <c r="I3000" s="480">
        <f>F3000+G3000+H3000</f>
        <v>0</v>
      </c>
      <c r="J3000" s="244" t="str">
        <f t="shared" si="871"/>
        <v/>
      </c>
      <c r="K3000" s="245"/>
      <c r="L3000" s="426"/>
      <c r="M3000" s="253"/>
      <c r="N3000" s="316">
        <f>I3000</f>
        <v>0</v>
      </c>
      <c r="O3000" s="427">
        <f>L3000+M3000-N3000</f>
        <v>0</v>
      </c>
      <c r="P3000" s="245"/>
      <c r="Q3000" s="775"/>
      <c r="R3000" s="779"/>
      <c r="S3000" s="779"/>
      <c r="T3000" s="779"/>
      <c r="U3000" s="779"/>
      <c r="V3000" s="779"/>
      <c r="W3000" s="824"/>
      <c r="X3000" s="314">
        <f t="shared" si="872"/>
        <v>0</v>
      </c>
    </row>
    <row r="3001" spans="2:24" ht="18.75">
      <c r="B3001" s="143"/>
      <c r="C3001" s="142">
        <v>209</v>
      </c>
      <c r="D3001" s="148" t="s">
        <v>935</v>
      </c>
      <c r="E3001" s="817"/>
      <c r="F3001" s="452"/>
      <c r="G3001" s="246"/>
      <c r="H3001" s="246"/>
      <c r="I3001" s="480">
        <f>F3001+G3001+H3001</f>
        <v>0</v>
      </c>
      <c r="J3001" s="244" t="str">
        <f t="shared" si="871"/>
        <v/>
      </c>
      <c r="K3001" s="245"/>
      <c r="L3001" s="426"/>
      <c r="M3001" s="253"/>
      <c r="N3001" s="316">
        <f>I3001</f>
        <v>0</v>
      </c>
      <c r="O3001" s="427">
        <f>L3001+M3001-N3001</f>
        <v>0</v>
      </c>
      <c r="P3001" s="245"/>
      <c r="Q3001" s="775"/>
      <c r="R3001" s="779"/>
      <c r="S3001" s="779"/>
      <c r="T3001" s="779"/>
      <c r="U3001" s="779"/>
      <c r="V3001" s="779"/>
      <c r="W3001" s="824"/>
      <c r="X3001" s="314">
        <f t="shared" si="872"/>
        <v>0</v>
      </c>
    </row>
    <row r="3002" spans="2:24" ht="18.75">
      <c r="B3002" s="799">
        <v>500</v>
      </c>
      <c r="C3002" s="960" t="s">
        <v>210</v>
      </c>
      <c r="D3002" s="960"/>
      <c r="E3002" s="800"/>
      <c r="F3002" s="801">
        <f>SUM(F3003:F3009)</f>
        <v>10160</v>
      </c>
      <c r="G3002" s="802">
        <f>SUM(G3003:G3009)</f>
        <v>0</v>
      </c>
      <c r="H3002" s="802">
        <f>SUM(H3003:H3009)</f>
        <v>0</v>
      </c>
      <c r="I3002" s="802">
        <f>SUM(I3003:I3009)</f>
        <v>10160</v>
      </c>
      <c r="J3002" s="244">
        <f t="shared" si="871"/>
        <v>1</v>
      </c>
      <c r="K3002" s="245"/>
      <c r="L3002" s="317">
        <f>SUM(L3003:L3009)</f>
        <v>0</v>
      </c>
      <c r="M3002" s="318">
        <f>SUM(M3003:M3009)</f>
        <v>0</v>
      </c>
      <c r="N3002" s="428">
        <f>SUM(N3003:N3009)</f>
        <v>10160</v>
      </c>
      <c r="O3002" s="429">
        <f>SUM(O3003:O3009)</f>
        <v>-10160</v>
      </c>
      <c r="P3002" s="245"/>
      <c r="Q3002" s="777"/>
      <c r="R3002" s="778"/>
      <c r="S3002" s="779"/>
      <c r="T3002" s="778"/>
      <c r="U3002" s="778"/>
      <c r="V3002" s="778"/>
      <c r="W3002" s="825"/>
      <c r="X3002" s="314">
        <f t="shared" si="872"/>
        <v>0</v>
      </c>
    </row>
    <row r="3003" spans="2:24" ht="18.75">
      <c r="B3003" s="143"/>
      <c r="C3003" s="160">
        <v>551</v>
      </c>
      <c r="D3003" s="459" t="s">
        <v>211</v>
      </c>
      <c r="E3003" s="817"/>
      <c r="F3003" s="452">
        <v>6160</v>
      </c>
      <c r="G3003" s="246"/>
      <c r="H3003" s="246"/>
      <c r="I3003" s="480">
        <f t="shared" ref="I3003:I3010" si="873">F3003+G3003+H3003</f>
        <v>6160</v>
      </c>
      <c r="J3003" s="244">
        <f t="shared" si="871"/>
        <v>1</v>
      </c>
      <c r="K3003" s="245"/>
      <c r="L3003" s="426"/>
      <c r="M3003" s="253"/>
      <c r="N3003" s="316">
        <f t="shared" ref="N3003:N3010" si="874">I3003</f>
        <v>6160</v>
      </c>
      <c r="O3003" s="427">
        <f t="shared" ref="O3003:O3010" si="875">L3003+M3003-N3003</f>
        <v>-6160</v>
      </c>
      <c r="P3003" s="245"/>
      <c r="Q3003" s="775"/>
      <c r="R3003" s="779"/>
      <c r="S3003" s="779"/>
      <c r="T3003" s="779"/>
      <c r="U3003" s="779"/>
      <c r="V3003" s="779"/>
      <c r="W3003" s="824"/>
      <c r="X3003" s="314">
        <f t="shared" si="872"/>
        <v>0</v>
      </c>
    </row>
    <row r="3004" spans="2:24" ht="18.75">
      <c r="B3004" s="143"/>
      <c r="C3004" s="161">
        <v>552</v>
      </c>
      <c r="D3004" s="460" t="s">
        <v>212</v>
      </c>
      <c r="E3004" s="817"/>
      <c r="F3004" s="452"/>
      <c r="G3004" s="246"/>
      <c r="H3004" s="246"/>
      <c r="I3004" s="480">
        <f t="shared" si="873"/>
        <v>0</v>
      </c>
      <c r="J3004" s="244" t="str">
        <f t="shared" si="871"/>
        <v/>
      </c>
      <c r="K3004" s="245"/>
      <c r="L3004" s="426"/>
      <c r="M3004" s="253"/>
      <c r="N3004" s="316">
        <f t="shared" si="874"/>
        <v>0</v>
      </c>
      <c r="O3004" s="427">
        <f t="shared" si="875"/>
        <v>0</v>
      </c>
      <c r="P3004" s="245"/>
      <c r="Q3004" s="775"/>
      <c r="R3004" s="779"/>
      <c r="S3004" s="779"/>
      <c r="T3004" s="779"/>
      <c r="U3004" s="779"/>
      <c r="V3004" s="779"/>
      <c r="W3004" s="824"/>
      <c r="X3004" s="314">
        <f t="shared" si="872"/>
        <v>0</v>
      </c>
    </row>
    <row r="3005" spans="2:24" ht="18.75">
      <c r="B3005" s="143"/>
      <c r="C3005" s="161">
        <v>558</v>
      </c>
      <c r="D3005" s="460" t="s">
        <v>1731</v>
      </c>
      <c r="E3005" s="817"/>
      <c r="F3005" s="452"/>
      <c r="G3005" s="246"/>
      <c r="H3005" s="246"/>
      <c r="I3005" s="480">
        <f t="shared" si="873"/>
        <v>0</v>
      </c>
      <c r="J3005" s="244" t="str">
        <f t="shared" si="871"/>
        <v/>
      </c>
      <c r="K3005" s="245"/>
      <c r="L3005" s="426"/>
      <c r="M3005" s="253"/>
      <c r="N3005" s="316">
        <f t="shared" si="874"/>
        <v>0</v>
      </c>
      <c r="O3005" s="427">
        <f t="shared" si="875"/>
        <v>0</v>
      </c>
      <c r="P3005" s="245"/>
      <c r="Q3005" s="775"/>
      <c r="R3005" s="779"/>
      <c r="S3005" s="779"/>
      <c r="T3005" s="779"/>
      <c r="U3005" s="779"/>
      <c r="V3005" s="779"/>
      <c r="W3005" s="824"/>
      <c r="X3005" s="314">
        <f t="shared" si="872"/>
        <v>0</v>
      </c>
    </row>
    <row r="3006" spans="2:24" ht="18.75">
      <c r="B3006" s="143"/>
      <c r="C3006" s="161">
        <v>560</v>
      </c>
      <c r="D3006" s="461" t="s">
        <v>213</v>
      </c>
      <c r="E3006" s="817"/>
      <c r="F3006" s="452">
        <v>2500</v>
      </c>
      <c r="G3006" s="246"/>
      <c r="H3006" s="246"/>
      <c r="I3006" s="480">
        <f t="shared" si="873"/>
        <v>2500</v>
      </c>
      <c r="J3006" s="244">
        <f t="shared" si="871"/>
        <v>1</v>
      </c>
      <c r="K3006" s="245"/>
      <c r="L3006" s="426"/>
      <c r="M3006" s="253"/>
      <c r="N3006" s="316">
        <f t="shared" si="874"/>
        <v>2500</v>
      </c>
      <c r="O3006" s="427">
        <f t="shared" si="875"/>
        <v>-2500</v>
      </c>
      <c r="P3006" s="245"/>
      <c r="Q3006" s="775"/>
      <c r="R3006" s="779"/>
      <c r="S3006" s="779"/>
      <c r="T3006" s="779"/>
      <c r="U3006" s="779"/>
      <c r="V3006" s="779"/>
      <c r="W3006" s="824"/>
      <c r="X3006" s="314">
        <f t="shared" si="872"/>
        <v>0</v>
      </c>
    </row>
    <row r="3007" spans="2:24" ht="18.75">
      <c r="B3007" s="143"/>
      <c r="C3007" s="161">
        <v>580</v>
      </c>
      <c r="D3007" s="460" t="s">
        <v>214</v>
      </c>
      <c r="E3007" s="817"/>
      <c r="F3007" s="452">
        <v>1500</v>
      </c>
      <c r="G3007" s="246"/>
      <c r="H3007" s="246"/>
      <c r="I3007" s="480">
        <f t="shared" si="873"/>
        <v>1500</v>
      </c>
      <c r="J3007" s="244">
        <f t="shared" si="871"/>
        <v>1</v>
      </c>
      <c r="K3007" s="245"/>
      <c r="L3007" s="426"/>
      <c r="M3007" s="253"/>
      <c r="N3007" s="316">
        <f t="shared" si="874"/>
        <v>1500</v>
      </c>
      <c r="O3007" s="427">
        <f t="shared" si="875"/>
        <v>-1500</v>
      </c>
      <c r="P3007" s="245"/>
      <c r="Q3007" s="775"/>
      <c r="R3007" s="779"/>
      <c r="S3007" s="779"/>
      <c r="T3007" s="779"/>
      <c r="U3007" s="779"/>
      <c r="V3007" s="779"/>
      <c r="W3007" s="824"/>
      <c r="X3007" s="314">
        <f t="shared" si="872"/>
        <v>0</v>
      </c>
    </row>
    <row r="3008" spans="2:24" ht="18.75">
      <c r="B3008" s="143"/>
      <c r="C3008" s="161">
        <v>588</v>
      </c>
      <c r="D3008" s="460" t="s">
        <v>1736</v>
      </c>
      <c r="E3008" s="817"/>
      <c r="F3008" s="452"/>
      <c r="G3008" s="246"/>
      <c r="H3008" s="246"/>
      <c r="I3008" s="480">
        <f t="shared" si="873"/>
        <v>0</v>
      </c>
      <c r="J3008" s="244" t="str">
        <f t="shared" si="871"/>
        <v/>
      </c>
      <c r="K3008" s="245"/>
      <c r="L3008" s="426"/>
      <c r="M3008" s="253"/>
      <c r="N3008" s="316">
        <f t="shared" si="874"/>
        <v>0</v>
      </c>
      <c r="O3008" s="427">
        <f t="shared" si="875"/>
        <v>0</v>
      </c>
      <c r="P3008" s="245"/>
      <c r="Q3008" s="775"/>
      <c r="R3008" s="779"/>
      <c r="S3008" s="779"/>
      <c r="T3008" s="779"/>
      <c r="U3008" s="779"/>
      <c r="V3008" s="779"/>
      <c r="W3008" s="824"/>
      <c r="X3008" s="314">
        <f t="shared" si="872"/>
        <v>0</v>
      </c>
    </row>
    <row r="3009" spans="2:24" ht="31.5">
      <c r="B3009" s="143"/>
      <c r="C3009" s="162">
        <v>590</v>
      </c>
      <c r="D3009" s="462" t="s">
        <v>215</v>
      </c>
      <c r="E3009" s="817"/>
      <c r="F3009" s="452"/>
      <c r="G3009" s="246"/>
      <c r="H3009" s="246"/>
      <c r="I3009" s="480">
        <f t="shared" si="873"/>
        <v>0</v>
      </c>
      <c r="J3009" s="244" t="str">
        <f t="shared" si="871"/>
        <v/>
      </c>
      <c r="K3009" s="245"/>
      <c r="L3009" s="426"/>
      <c r="M3009" s="253"/>
      <c r="N3009" s="316">
        <f t="shared" si="874"/>
        <v>0</v>
      </c>
      <c r="O3009" s="427">
        <f t="shared" si="875"/>
        <v>0</v>
      </c>
      <c r="P3009" s="245"/>
      <c r="Q3009" s="775"/>
      <c r="R3009" s="779"/>
      <c r="S3009" s="779"/>
      <c r="T3009" s="779"/>
      <c r="U3009" s="779"/>
      <c r="V3009" s="779"/>
      <c r="W3009" s="824"/>
      <c r="X3009" s="314">
        <f t="shared" si="872"/>
        <v>0</v>
      </c>
    </row>
    <row r="3010" spans="2:24" ht="18.75">
      <c r="B3010" s="799">
        <v>800</v>
      </c>
      <c r="C3010" s="960" t="s">
        <v>1097</v>
      </c>
      <c r="D3010" s="960"/>
      <c r="E3010" s="800"/>
      <c r="F3010" s="803"/>
      <c r="G3010" s="804"/>
      <c r="H3010" s="804"/>
      <c r="I3010" s="805">
        <f t="shared" si="873"/>
        <v>0</v>
      </c>
      <c r="J3010" s="244" t="str">
        <f t="shared" si="871"/>
        <v/>
      </c>
      <c r="K3010" s="245"/>
      <c r="L3010" s="431"/>
      <c r="M3010" s="255"/>
      <c r="N3010" s="316">
        <f t="shared" si="874"/>
        <v>0</v>
      </c>
      <c r="O3010" s="427">
        <f t="shared" si="875"/>
        <v>0</v>
      </c>
      <c r="P3010" s="245"/>
      <c r="Q3010" s="777"/>
      <c r="R3010" s="778"/>
      <c r="S3010" s="779"/>
      <c r="T3010" s="779"/>
      <c r="U3010" s="778"/>
      <c r="V3010" s="779"/>
      <c r="W3010" s="824"/>
      <c r="X3010" s="314">
        <f t="shared" si="872"/>
        <v>0</v>
      </c>
    </row>
    <row r="3011" spans="2:24" ht="18.75">
      <c r="B3011" s="799">
        <v>1000</v>
      </c>
      <c r="C3011" s="956" t="s">
        <v>217</v>
      </c>
      <c r="D3011" s="956"/>
      <c r="E3011" s="800"/>
      <c r="F3011" s="801">
        <f>SUM(F3012:F3028)</f>
        <v>23029</v>
      </c>
      <c r="G3011" s="802">
        <f>SUM(G3012:G3028)</f>
        <v>0</v>
      </c>
      <c r="H3011" s="802">
        <f>SUM(H3012:H3028)</f>
        <v>0</v>
      </c>
      <c r="I3011" s="802">
        <f>SUM(I3012:I3028)</f>
        <v>23029</v>
      </c>
      <c r="J3011" s="244">
        <f t="shared" si="871"/>
        <v>1</v>
      </c>
      <c r="K3011" s="245"/>
      <c r="L3011" s="317">
        <f>SUM(L3012:L3028)</f>
        <v>0</v>
      </c>
      <c r="M3011" s="318">
        <f>SUM(M3012:M3028)</f>
        <v>0</v>
      </c>
      <c r="N3011" s="428">
        <f>SUM(N3012:N3028)</f>
        <v>23029</v>
      </c>
      <c r="O3011" s="429">
        <f>SUM(O3012:O3028)</f>
        <v>-23029</v>
      </c>
      <c r="P3011" s="245"/>
      <c r="Q3011" s="317">
        <f t="shared" ref="Q3011:W3011" si="876">SUM(Q3012:Q3028)</f>
        <v>0</v>
      </c>
      <c r="R3011" s="318">
        <f t="shared" si="876"/>
        <v>0</v>
      </c>
      <c r="S3011" s="318">
        <f t="shared" si="876"/>
        <v>21739</v>
      </c>
      <c r="T3011" s="318">
        <f t="shared" si="876"/>
        <v>-21739</v>
      </c>
      <c r="U3011" s="318">
        <f t="shared" si="876"/>
        <v>0</v>
      </c>
      <c r="V3011" s="318">
        <f t="shared" si="876"/>
        <v>0</v>
      </c>
      <c r="W3011" s="429">
        <f t="shared" si="876"/>
        <v>0</v>
      </c>
      <c r="X3011" s="314">
        <f t="shared" si="872"/>
        <v>-21739</v>
      </c>
    </row>
    <row r="3012" spans="2:24" ht="18.75">
      <c r="B3012" s="136"/>
      <c r="C3012" s="144">
        <v>1011</v>
      </c>
      <c r="D3012" s="163" t="s">
        <v>218</v>
      </c>
      <c r="E3012" s="817"/>
      <c r="F3012" s="452"/>
      <c r="G3012" s="246"/>
      <c r="H3012" s="246"/>
      <c r="I3012" s="480">
        <f t="shared" ref="I3012:I3028" si="877">F3012+G3012+H3012</f>
        <v>0</v>
      </c>
      <c r="J3012" s="244" t="str">
        <f t="shared" si="871"/>
        <v/>
      </c>
      <c r="K3012" s="245"/>
      <c r="L3012" s="426"/>
      <c r="M3012" s="253"/>
      <c r="N3012" s="316">
        <f t="shared" ref="N3012:N3028" si="878">I3012</f>
        <v>0</v>
      </c>
      <c r="O3012" s="427">
        <f t="shared" ref="O3012:O3028" si="879">L3012+M3012-N3012</f>
        <v>0</v>
      </c>
      <c r="P3012" s="245"/>
      <c r="Q3012" s="426"/>
      <c r="R3012" s="253"/>
      <c r="S3012" s="432">
        <f t="shared" ref="S3012:S3019" si="880">+IF(+(L3012+M3012)&gt;=I3012,+M3012,+(+I3012-L3012))</f>
        <v>0</v>
      </c>
      <c r="T3012" s="316">
        <f t="shared" ref="T3012:T3019" si="881">Q3012+R3012-S3012</f>
        <v>0</v>
      </c>
      <c r="U3012" s="253"/>
      <c r="V3012" s="253"/>
      <c r="W3012" s="254"/>
      <c r="X3012" s="314">
        <f t="shared" si="872"/>
        <v>0</v>
      </c>
    </row>
    <row r="3013" spans="2:24" ht="18.75">
      <c r="B3013" s="136"/>
      <c r="C3013" s="137">
        <v>1012</v>
      </c>
      <c r="D3013" s="145" t="s">
        <v>219</v>
      </c>
      <c r="E3013" s="817"/>
      <c r="F3013" s="452"/>
      <c r="G3013" s="246"/>
      <c r="H3013" s="246"/>
      <c r="I3013" s="480">
        <f t="shared" si="877"/>
        <v>0</v>
      </c>
      <c r="J3013" s="244" t="str">
        <f t="shared" si="871"/>
        <v/>
      </c>
      <c r="K3013" s="245"/>
      <c r="L3013" s="426"/>
      <c r="M3013" s="253"/>
      <c r="N3013" s="316">
        <f t="shared" si="878"/>
        <v>0</v>
      </c>
      <c r="O3013" s="427">
        <f t="shared" si="879"/>
        <v>0</v>
      </c>
      <c r="P3013" s="245"/>
      <c r="Q3013" s="426"/>
      <c r="R3013" s="253"/>
      <c r="S3013" s="432">
        <f t="shared" si="880"/>
        <v>0</v>
      </c>
      <c r="T3013" s="316">
        <f t="shared" si="881"/>
        <v>0</v>
      </c>
      <c r="U3013" s="253"/>
      <c r="V3013" s="253"/>
      <c r="W3013" s="254"/>
      <c r="X3013" s="314">
        <f t="shared" si="872"/>
        <v>0</v>
      </c>
    </row>
    <row r="3014" spans="2:24" ht="18.75">
      <c r="B3014" s="136"/>
      <c r="C3014" s="137">
        <v>1013</v>
      </c>
      <c r="D3014" s="145" t="s">
        <v>220</v>
      </c>
      <c r="E3014" s="817"/>
      <c r="F3014" s="452"/>
      <c r="G3014" s="246"/>
      <c r="H3014" s="246"/>
      <c r="I3014" s="480">
        <f t="shared" si="877"/>
        <v>0</v>
      </c>
      <c r="J3014" s="244" t="str">
        <f t="shared" si="871"/>
        <v/>
      </c>
      <c r="K3014" s="245"/>
      <c r="L3014" s="426"/>
      <c r="M3014" s="253"/>
      <c r="N3014" s="316">
        <f t="shared" si="878"/>
        <v>0</v>
      </c>
      <c r="O3014" s="427">
        <f t="shared" si="879"/>
        <v>0</v>
      </c>
      <c r="P3014" s="245"/>
      <c r="Q3014" s="426"/>
      <c r="R3014" s="253"/>
      <c r="S3014" s="432">
        <f t="shared" si="880"/>
        <v>0</v>
      </c>
      <c r="T3014" s="316">
        <f t="shared" si="881"/>
        <v>0</v>
      </c>
      <c r="U3014" s="253"/>
      <c r="V3014" s="253"/>
      <c r="W3014" s="254"/>
      <c r="X3014" s="314">
        <f t="shared" si="872"/>
        <v>0</v>
      </c>
    </row>
    <row r="3015" spans="2:24" ht="18.75">
      <c r="B3015" s="136"/>
      <c r="C3015" s="137">
        <v>1014</v>
      </c>
      <c r="D3015" s="145" t="s">
        <v>221</v>
      </c>
      <c r="E3015" s="817"/>
      <c r="F3015" s="452">
        <v>800</v>
      </c>
      <c r="G3015" s="246"/>
      <c r="H3015" s="246"/>
      <c r="I3015" s="480">
        <f t="shared" si="877"/>
        <v>800</v>
      </c>
      <c r="J3015" s="244">
        <f t="shared" si="871"/>
        <v>1</v>
      </c>
      <c r="K3015" s="245"/>
      <c r="L3015" s="426"/>
      <c r="M3015" s="253"/>
      <c r="N3015" s="316">
        <f t="shared" si="878"/>
        <v>800</v>
      </c>
      <c r="O3015" s="427">
        <f t="shared" si="879"/>
        <v>-800</v>
      </c>
      <c r="P3015" s="245"/>
      <c r="Q3015" s="426"/>
      <c r="R3015" s="253"/>
      <c r="S3015" s="432">
        <f t="shared" si="880"/>
        <v>800</v>
      </c>
      <c r="T3015" s="316">
        <f t="shared" si="881"/>
        <v>-800</v>
      </c>
      <c r="U3015" s="253"/>
      <c r="V3015" s="253"/>
      <c r="W3015" s="254"/>
      <c r="X3015" s="314">
        <f t="shared" si="872"/>
        <v>-800</v>
      </c>
    </row>
    <row r="3016" spans="2:24" ht="18.75">
      <c r="B3016" s="136"/>
      <c r="C3016" s="137">
        <v>1015</v>
      </c>
      <c r="D3016" s="145" t="s">
        <v>222</v>
      </c>
      <c r="E3016" s="817"/>
      <c r="F3016" s="452">
        <v>3000</v>
      </c>
      <c r="G3016" s="246"/>
      <c r="H3016" s="246"/>
      <c r="I3016" s="480">
        <f t="shared" si="877"/>
        <v>3000</v>
      </c>
      <c r="J3016" s="244">
        <f t="shared" si="871"/>
        <v>1</v>
      </c>
      <c r="K3016" s="245"/>
      <c r="L3016" s="426"/>
      <c r="M3016" s="253"/>
      <c r="N3016" s="316">
        <f t="shared" si="878"/>
        <v>3000</v>
      </c>
      <c r="O3016" s="427">
        <f t="shared" si="879"/>
        <v>-3000</v>
      </c>
      <c r="P3016" s="245"/>
      <c r="Q3016" s="426"/>
      <c r="R3016" s="253"/>
      <c r="S3016" s="432">
        <f t="shared" si="880"/>
        <v>3000</v>
      </c>
      <c r="T3016" s="316">
        <f t="shared" si="881"/>
        <v>-3000</v>
      </c>
      <c r="U3016" s="253"/>
      <c r="V3016" s="253"/>
      <c r="W3016" s="254"/>
      <c r="X3016" s="314">
        <f t="shared" si="872"/>
        <v>-3000</v>
      </c>
    </row>
    <row r="3017" spans="2:24" ht="18.75">
      <c r="B3017" s="136"/>
      <c r="C3017" s="137">
        <v>1016</v>
      </c>
      <c r="D3017" s="145" t="s">
        <v>223</v>
      </c>
      <c r="E3017" s="817"/>
      <c r="F3017" s="452">
        <v>2000</v>
      </c>
      <c r="G3017" s="246"/>
      <c r="H3017" s="246"/>
      <c r="I3017" s="480">
        <f t="shared" si="877"/>
        <v>2000</v>
      </c>
      <c r="J3017" s="244">
        <f t="shared" si="871"/>
        <v>1</v>
      </c>
      <c r="K3017" s="245"/>
      <c r="L3017" s="426"/>
      <c r="M3017" s="253"/>
      <c r="N3017" s="316">
        <f t="shared" si="878"/>
        <v>2000</v>
      </c>
      <c r="O3017" s="427">
        <f t="shared" si="879"/>
        <v>-2000</v>
      </c>
      <c r="P3017" s="245"/>
      <c r="Q3017" s="426"/>
      <c r="R3017" s="253"/>
      <c r="S3017" s="432">
        <f t="shared" si="880"/>
        <v>2000</v>
      </c>
      <c r="T3017" s="316">
        <f t="shared" si="881"/>
        <v>-2000</v>
      </c>
      <c r="U3017" s="253"/>
      <c r="V3017" s="253"/>
      <c r="W3017" s="254"/>
      <c r="X3017" s="314">
        <f t="shared" si="872"/>
        <v>-2000</v>
      </c>
    </row>
    <row r="3018" spans="2:24" ht="18.75">
      <c r="B3018" s="140"/>
      <c r="C3018" s="164">
        <v>1020</v>
      </c>
      <c r="D3018" s="165" t="s">
        <v>224</v>
      </c>
      <c r="E3018" s="817"/>
      <c r="F3018" s="452">
        <v>3000</v>
      </c>
      <c r="G3018" s="246"/>
      <c r="H3018" s="246"/>
      <c r="I3018" s="480">
        <f t="shared" si="877"/>
        <v>3000</v>
      </c>
      <c r="J3018" s="244">
        <f t="shared" si="871"/>
        <v>1</v>
      </c>
      <c r="K3018" s="245"/>
      <c r="L3018" s="426"/>
      <c r="M3018" s="253"/>
      <c r="N3018" s="316">
        <f t="shared" si="878"/>
        <v>3000</v>
      </c>
      <c r="O3018" s="427">
        <f t="shared" si="879"/>
        <v>-3000</v>
      </c>
      <c r="P3018" s="245"/>
      <c r="Q3018" s="426"/>
      <c r="R3018" s="253"/>
      <c r="S3018" s="432">
        <f t="shared" si="880"/>
        <v>3000</v>
      </c>
      <c r="T3018" s="316">
        <f t="shared" si="881"/>
        <v>-3000</v>
      </c>
      <c r="U3018" s="253"/>
      <c r="V3018" s="253"/>
      <c r="W3018" s="254"/>
      <c r="X3018" s="314">
        <f t="shared" si="872"/>
        <v>-3000</v>
      </c>
    </row>
    <row r="3019" spans="2:24" ht="18.75">
      <c r="B3019" s="136"/>
      <c r="C3019" s="137">
        <v>1030</v>
      </c>
      <c r="D3019" s="145" t="s">
        <v>225</v>
      </c>
      <c r="E3019" s="817"/>
      <c r="F3019" s="452"/>
      <c r="G3019" s="246"/>
      <c r="H3019" s="246"/>
      <c r="I3019" s="480">
        <f t="shared" si="877"/>
        <v>0</v>
      </c>
      <c r="J3019" s="244" t="str">
        <f t="shared" si="871"/>
        <v/>
      </c>
      <c r="K3019" s="245"/>
      <c r="L3019" s="426"/>
      <c r="M3019" s="253"/>
      <c r="N3019" s="316">
        <f t="shared" si="878"/>
        <v>0</v>
      </c>
      <c r="O3019" s="427">
        <f t="shared" si="879"/>
        <v>0</v>
      </c>
      <c r="P3019" s="245"/>
      <c r="Q3019" s="426"/>
      <c r="R3019" s="253"/>
      <c r="S3019" s="432">
        <f t="shared" si="880"/>
        <v>0</v>
      </c>
      <c r="T3019" s="316">
        <f t="shared" si="881"/>
        <v>0</v>
      </c>
      <c r="U3019" s="253"/>
      <c r="V3019" s="253"/>
      <c r="W3019" s="254"/>
      <c r="X3019" s="314">
        <f t="shared" si="872"/>
        <v>0</v>
      </c>
    </row>
    <row r="3020" spans="2:24" ht="18.75">
      <c r="B3020" s="136"/>
      <c r="C3020" s="164">
        <v>1051</v>
      </c>
      <c r="D3020" s="167" t="s">
        <v>226</v>
      </c>
      <c r="E3020" s="817"/>
      <c r="F3020" s="452">
        <v>1290</v>
      </c>
      <c r="G3020" s="246"/>
      <c r="H3020" s="246"/>
      <c r="I3020" s="480">
        <f t="shared" si="877"/>
        <v>1290</v>
      </c>
      <c r="J3020" s="244">
        <f t="shared" si="871"/>
        <v>1</v>
      </c>
      <c r="K3020" s="245"/>
      <c r="L3020" s="426"/>
      <c r="M3020" s="253"/>
      <c r="N3020" s="316">
        <f t="shared" si="878"/>
        <v>1290</v>
      </c>
      <c r="O3020" s="427">
        <f t="shared" si="879"/>
        <v>-1290</v>
      </c>
      <c r="P3020" s="245"/>
      <c r="Q3020" s="775"/>
      <c r="R3020" s="779"/>
      <c r="S3020" s="779"/>
      <c r="T3020" s="779"/>
      <c r="U3020" s="779"/>
      <c r="V3020" s="779"/>
      <c r="W3020" s="824"/>
      <c r="X3020" s="314">
        <f t="shared" si="872"/>
        <v>0</v>
      </c>
    </row>
    <row r="3021" spans="2:24" ht="18.75">
      <c r="B3021" s="136"/>
      <c r="C3021" s="137">
        <v>1052</v>
      </c>
      <c r="D3021" s="145" t="s">
        <v>227</v>
      </c>
      <c r="E3021" s="817"/>
      <c r="F3021" s="452"/>
      <c r="G3021" s="246"/>
      <c r="H3021" s="246"/>
      <c r="I3021" s="480">
        <f t="shared" si="877"/>
        <v>0</v>
      </c>
      <c r="J3021" s="244" t="str">
        <f t="shared" si="871"/>
        <v/>
      </c>
      <c r="K3021" s="245"/>
      <c r="L3021" s="426"/>
      <c r="M3021" s="253"/>
      <c r="N3021" s="316">
        <f t="shared" si="878"/>
        <v>0</v>
      </c>
      <c r="O3021" s="427">
        <f t="shared" si="879"/>
        <v>0</v>
      </c>
      <c r="P3021" s="245"/>
      <c r="Q3021" s="775"/>
      <c r="R3021" s="779"/>
      <c r="S3021" s="779"/>
      <c r="T3021" s="779"/>
      <c r="U3021" s="779"/>
      <c r="V3021" s="779"/>
      <c r="W3021" s="824"/>
      <c r="X3021" s="314">
        <f t="shared" si="872"/>
        <v>0</v>
      </c>
    </row>
    <row r="3022" spans="2:24" ht="18.75">
      <c r="B3022" s="136"/>
      <c r="C3022" s="168">
        <v>1053</v>
      </c>
      <c r="D3022" s="169" t="s">
        <v>1737</v>
      </c>
      <c r="E3022" s="817"/>
      <c r="F3022" s="452"/>
      <c r="G3022" s="246"/>
      <c r="H3022" s="246"/>
      <c r="I3022" s="480">
        <f t="shared" si="877"/>
        <v>0</v>
      </c>
      <c r="J3022" s="244" t="str">
        <f t="shared" si="871"/>
        <v/>
      </c>
      <c r="K3022" s="245"/>
      <c r="L3022" s="426"/>
      <c r="M3022" s="253"/>
      <c r="N3022" s="316">
        <f t="shared" si="878"/>
        <v>0</v>
      </c>
      <c r="O3022" s="427">
        <f t="shared" si="879"/>
        <v>0</v>
      </c>
      <c r="P3022" s="245"/>
      <c r="Q3022" s="775"/>
      <c r="R3022" s="779"/>
      <c r="S3022" s="779"/>
      <c r="T3022" s="779"/>
      <c r="U3022" s="779"/>
      <c r="V3022" s="779"/>
      <c r="W3022" s="824"/>
      <c r="X3022" s="314">
        <f t="shared" si="872"/>
        <v>0</v>
      </c>
    </row>
    <row r="3023" spans="2:24" ht="18.75">
      <c r="B3023" s="136"/>
      <c r="C3023" s="137">
        <v>1062</v>
      </c>
      <c r="D3023" s="139" t="s">
        <v>228</v>
      </c>
      <c r="E3023" s="817"/>
      <c r="F3023" s="452"/>
      <c r="G3023" s="246"/>
      <c r="H3023" s="246"/>
      <c r="I3023" s="480">
        <f t="shared" si="877"/>
        <v>0</v>
      </c>
      <c r="J3023" s="244" t="str">
        <f t="shared" si="871"/>
        <v/>
      </c>
      <c r="K3023" s="245"/>
      <c r="L3023" s="426"/>
      <c r="M3023" s="253"/>
      <c r="N3023" s="316">
        <f t="shared" si="878"/>
        <v>0</v>
      </c>
      <c r="O3023" s="427">
        <f t="shared" si="879"/>
        <v>0</v>
      </c>
      <c r="P3023" s="245"/>
      <c r="Q3023" s="426"/>
      <c r="R3023" s="253"/>
      <c r="S3023" s="432">
        <f>+IF(+(L3023+M3023)&gt;=I3023,+M3023,+(+I3023-L3023))</f>
        <v>0</v>
      </c>
      <c r="T3023" s="316">
        <f>Q3023+R3023-S3023</f>
        <v>0</v>
      </c>
      <c r="U3023" s="253"/>
      <c r="V3023" s="253"/>
      <c r="W3023" s="254"/>
      <c r="X3023" s="314">
        <f t="shared" si="872"/>
        <v>0</v>
      </c>
    </row>
    <row r="3024" spans="2:24" ht="18.75">
      <c r="B3024" s="136"/>
      <c r="C3024" s="137">
        <v>1063</v>
      </c>
      <c r="D3024" s="139" t="s">
        <v>229</v>
      </c>
      <c r="E3024" s="817"/>
      <c r="F3024" s="452"/>
      <c r="G3024" s="246"/>
      <c r="H3024" s="246"/>
      <c r="I3024" s="480">
        <f t="shared" si="877"/>
        <v>0</v>
      </c>
      <c r="J3024" s="244" t="str">
        <f t="shared" si="871"/>
        <v/>
      </c>
      <c r="K3024" s="245"/>
      <c r="L3024" s="426"/>
      <c r="M3024" s="253"/>
      <c r="N3024" s="316">
        <f t="shared" si="878"/>
        <v>0</v>
      </c>
      <c r="O3024" s="427">
        <f t="shared" si="879"/>
        <v>0</v>
      </c>
      <c r="P3024" s="245"/>
      <c r="Q3024" s="775"/>
      <c r="R3024" s="779"/>
      <c r="S3024" s="779"/>
      <c r="T3024" s="779"/>
      <c r="U3024" s="779"/>
      <c r="V3024" s="779"/>
      <c r="W3024" s="824"/>
      <c r="X3024" s="314">
        <f t="shared" si="872"/>
        <v>0</v>
      </c>
    </row>
    <row r="3025" spans="2:24" ht="18.75">
      <c r="B3025" s="136"/>
      <c r="C3025" s="168">
        <v>1069</v>
      </c>
      <c r="D3025" s="170" t="s">
        <v>230</v>
      </c>
      <c r="E3025" s="817"/>
      <c r="F3025" s="452"/>
      <c r="G3025" s="246"/>
      <c r="H3025" s="246"/>
      <c r="I3025" s="480">
        <f t="shared" si="877"/>
        <v>0</v>
      </c>
      <c r="J3025" s="244" t="str">
        <f t="shared" ref="J3025:J3056" si="882">(IF($E3025&lt;&gt;0,$J$2,IF($I3025&lt;&gt;0,$J$2,"")))</f>
        <v/>
      </c>
      <c r="K3025" s="245"/>
      <c r="L3025" s="426"/>
      <c r="M3025" s="253"/>
      <c r="N3025" s="316">
        <f t="shared" si="878"/>
        <v>0</v>
      </c>
      <c r="O3025" s="427">
        <f t="shared" si="879"/>
        <v>0</v>
      </c>
      <c r="P3025" s="245"/>
      <c r="Q3025" s="426"/>
      <c r="R3025" s="253"/>
      <c r="S3025" s="432">
        <f>+IF(+(L3025+M3025)&gt;=I3025,+M3025,+(+I3025-L3025))</f>
        <v>0</v>
      </c>
      <c r="T3025" s="316">
        <f>Q3025+R3025-S3025</f>
        <v>0</v>
      </c>
      <c r="U3025" s="253"/>
      <c r="V3025" s="253"/>
      <c r="W3025" s="254"/>
      <c r="X3025" s="314">
        <f t="shared" ref="X3025:X3056" si="883">T3025-U3025-V3025-W3025</f>
        <v>0</v>
      </c>
    </row>
    <row r="3026" spans="2:24" ht="31.5">
      <c r="B3026" s="140"/>
      <c r="C3026" s="137">
        <v>1091</v>
      </c>
      <c r="D3026" s="145" t="s">
        <v>231</v>
      </c>
      <c r="E3026" s="817"/>
      <c r="F3026" s="452"/>
      <c r="G3026" s="246"/>
      <c r="H3026" s="246"/>
      <c r="I3026" s="480">
        <f t="shared" si="877"/>
        <v>0</v>
      </c>
      <c r="J3026" s="244" t="str">
        <f t="shared" si="882"/>
        <v/>
      </c>
      <c r="K3026" s="245"/>
      <c r="L3026" s="426"/>
      <c r="M3026" s="253"/>
      <c r="N3026" s="316">
        <f t="shared" si="878"/>
        <v>0</v>
      </c>
      <c r="O3026" s="427">
        <f t="shared" si="879"/>
        <v>0</v>
      </c>
      <c r="P3026" s="245"/>
      <c r="Q3026" s="426"/>
      <c r="R3026" s="253"/>
      <c r="S3026" s="432">
        <f>+IF(+(L3026+M3026)&gt;=I3026,+M3026,+(+I3026-L3026))</f>
        <v>0</v>
      </c>
      <c r="T3026" s="316">
        <f>Q3026+R3026-S3026</f>
        <v>0</v>
      </c>
      <c r="U3026" s="253"/>
      <c r="V3026" s="253"/>
      <c r="W3026" s="254"/>
      <c r="X3026" s="314">
        <f t="shared" si="883"/>
        <v>0</v>
      </c>
    </row>
    <row r="3027" spans="2:24" ht="18.75">
      <c r="B3027" s="136"/>
      <c r="C3027" s="137">
        <v>1092</v>
      </c>
      <c r="D3027" s="145" t="s">
        <v>364</v>
      </c>
      <c r="E3027" s="817"/>
      <c r="F3027" s="452"/>
      <c r="G3027" s="246"/>
      <c r="H3027" s="246"/>
      <c r="I3027" s="480">
        <f t="shared" si="877"/>
        <v>0</v>
      </c>
      <c r="J3027" s="244" t="str">
        <f t="shared" si="882"/>
        <v/>
      </c>
      <c r="K3027" s="245"/>
      <c r="L3027" s="426"/>
      <c r="M3027" s="253"/>
      <c r="N3027" s="316">
        <f t="shared" si="878"/>
        <v>0</v>
      </c>
      <c r="O3027" s="427">
        <f t="shared" si="879"/>
        <v>0</v>
      </c>
      <c r="P3027" s="245"/>
      <c r="Q3027" s="775"/>
      <c r="R3027" s="779"/>
      <c r="S3027" s="779"/>
      <c r="T3027" s="779"/>
      <c r="U3027" s="779"/>
      <c r="V3027" s="779"/>
      <c r="W3027" s="824"/>
      <c r="X3027" s="314">
        <f t="shared" si="883"/>
        <v>0</v>
      </c>
    </row>
    <row r="3028" spans="2:24" ht="18.75">
      <c r="B3028" s="136"/>
      <c r="C3028" s="142">
        <v>1098</v>
      </c>
      <c r="D3028" s="146" t="s">
        <v>232</v>
      </c>
      <c r="E3028" s="817"/>
      <c r="F3028" s="452">
        <v>12939</v>
      </c>
      <c r="G3028" s="246"/>
      <c r="H3028" s="246"/>
      <c r="I3028" s="480">
        <f t="shared" si="877"/>
        <v>12939</v>
      </c>
      <c r="J3028" s="244">
        <f t="shared" si="882"/>
        <v>1</v>
      </c>
      <c r="K3028" s="245"/>
      <c r="L3028" s="426"/>
      <c r="M3028" s="253"/>
      <c r="N3028" s="316">
        <f t="shared" si="878"/>
        <v>12939</v>
      </c>
      <c r="O3028" s="427">
        <f t="shared" si="879"/>
        <v>-12939</v>
      </c>
      <c r="P3028" s="245"/>
      <c r="Q3028" s="426"/>
      <c r="R3028" s="253"/>
      <c r="S3028" s="432">
        <f>+IF(+(L3028+M3028)&gt;=I3028,+M3028,+(+I3028-L3028))</f>
        <v>12939</v>
      </c>
      <c r="T3028" s="316">
        <f>Q3028+R3028-S3028</f>
        <v>-12939</v>
      </c>
      <c r="U3028" s="253"/>
      <c r="V3028" s="253"/>
      <c r="W3028" s="254"/>
      <c r="X3028" s="314">
        <f t="shared" si="883"/>
        <v>-12939</v>
      </c>
    </row>
    <row r="3029" spans="2:24" ht="18.75">
      <c r="B3029" s="799">
        <v>1900</v>
      </c>
      <c r="C3029" s="955" t="s">
        <v>296</v>
      </c>
      <c r="D3029" s="955"/>
      <c r="E3029" s="800"/>
      <c r="F3029" s="801">
        <f>SUM(F3030:F3032)</f>
        <v>0</v>
      </c>
      <c r="G3029" s="802">
        <f>SUM(G3030:G3032)</f>
        <v>0</v>
      </c>
      <c r="H3029" s="802">
        <f>SUM(H3030:H3032)</f>
        <v>0</v>
      </c>
      <c r="I3029" s="802">
        <f>SUM(I3030:I3032)</f>
        <v>0</v>
      </c>
      <c r="J3029" s="244" t="str">
        <f t="shared" si="882"/>
        <v/>
      </c>
      <c r="K3029" s="245"/>
      <c r="L3029" s="317">
        <f>SUM(L3030:L3032)</f>
        <v>0</v>
      </c>
      <c r="M3029" s="318">
        <f>SUM(M3030:M3032)</f>
        <v>0</v>
      </c>
      <c r="N3029" s="428">
        <f>SUM(N3030:N3032)</f>
        <v>0</v>
      </c>
      <c r="O3029" s="429">
        <f>SUM(O3030:O3032)</f>
        <v>0</v>
      </c>
      <c r="P3029" s="245"/>
      <c r="Q3029" s="777"/>
      <c r="R3029" s="778"/>
      <c r="S3029" s="778"/>
      <c r="T3029" s="778"/>
      <c r="U3029" s="778"/>
      <c r="V3029" s="778"/>
      <c r="W3029" s="825"/>
      <c r="X3029" s="314">
        <f t="shared" si="883"/>
        <v>0</v>
      </c>
    </row>
    <row r="3030" spans="2:24" ht="18.75">
      <c r="B3030" s="136"/>
      <c r="C3030" s="144">
        <v>1901</v>
      </c>
      <c r="D3030" s="138" t="s">
        <v>297</v>
      </c>
      <c r="E3030" s="817"/>
      <c r="F3030" s="452"/>
      <c r="G3030" s="246"/>
      <c r="H3030" s="246"/>
      <c r="I3030" s="480">
        <f>F3030+G3030+H3030</f>
        <v>0</v>
      </c>
      <c r="J3030" s="244" t="str">
        <f t="shared" si="882"/>
        <v/>
      </c>
      <c r="K3030" s="245"/>
      <c r="L3030" s="426"/>
      <c r="M3030" s="253"/>
      <c r="N3030" s="316">
        <f>I3030</f>
        <v>0</v>
      </c>
      <c r="O3030" s="427">
        <f>L3030+M3030-N3030</f>
        <v>0</v>
      </c>
      <c r="P3030" s="245"/>
      <c r="Q3030" s="775"/>
      <c r="R3030" s="779"/>
      <c r="S3030" s="779"/>
      <c r="T3030" s="779"/>
      <c r="U3030" s="779"/>
      <c r="V3030" s="779"/>
      <c r="W3030" s="824"/>
      <c r="X3030" s="314">
        <f t="shared" si="883"/>
        <v>0</v>
      </c>
    </row>
    <row r="3031" spans="2:24" ht="18.75">
      <c r="B3031" s="136"/>
      <c r="C3031" s="137">
        <v>1981</v>
      </c>
      <c r="D3031" s="139" t="s">
        <v>298</v>
      </c>
      <c r="E3031" s="817"/>
      <c r="F3031" s="452"/>
      <c r="G3031" s="246"/>
      <c r="H3031" s="246"/>
      <c r="I3031" s="480">
        <f>F3031+G3031+H3031</f>
        <v>0</v>
      </c>
      <c r="J3031" s="244" t="str">
        <f t="shared" si="882"/>
        <v/>
      </c>
      <c r="K3031" s="245"/>
      <c r="L3031" s="426"/>
      <c r="M3031" s="253"/>
      <c r="N3031" s="316">
        <f>I3031</f>
        <v>0</v>
      </c>
      <c r="O3031" s="427">
        <f>L3031+M3031-N3031</f>
        <v>0</v>
      </c>
      <c r="P3031" s="245"/>
      <c r="Q3031" s="775"/>
      <c r="R3031" s="779"/>
      <c r="S3031" s="779"/>
      <c r="T3031" s="779"/>
      <c r="U3031" s="779"/>
      <c r="V3031" s="779"/>
      <c r="W3031" s="824"/>
      <c r="X3031" s="314">
        <f t="shared" si="883"/>
        <v>0</v>
      </c>
    </row>
    <row r="3032" spans="2:24" ht="18.75">
      <c r="B3032" s="136"/>
      <c r="C3032" s="142">
        <v>1991</v>
      </c>
      <c r="D3032" s="141" t="s">
        <v>299</v>
      </c>
      <c r="E3032" s="817"/>
      <c r="F3032" s="452"/>
      <c r="G3032" s="246"/>
      <c r="H3032" s="246"/>
      <c r="I3032" s="480">
        <f>F3032+G3032+H3032</f>
        <v>0</v>
      </c>
      <c r="J3032" s="244" t="str">
        <f t="shared" si="882"/>
        <v/>
      </c>
      <c r="K3032" s="245"/>
      <c r="L3032" s="426"/>
      <c r="M3032" s="253"/>
      <c r="N3032" s="316">
        <f>I3032</f>
        <v>0</v>
      </c>
      <c r="O3032" s="427">
        <f>L3032+M3032-N3032</f>
        <v>0</v>
      </c>
      <c r="P3032" s="245"/>
      <c r="Q3032" s="775"/>
      <c r="R3032" s="779"/>
      <c r="S3032" s="779"/>
      <c r="T3032" s="779"/>
      <c r="U3032" s="779"/>
      <c r="V3032" s="779"/>
      <c r="W3032" s="824"/>
      <c r="X3032" s="314">
        <f t="shared" si="883"/>
        <v>0</v>
      </c>
    </row>
    <row r="3033" spans="2:24" ht="18.75">
      <c r="B3033" s="799">
        <v>2100</v>
      </c>
      <c r="C3033" s="955" t="s">
        <v>1106</v>
      </c>
      <c r="D3033" s="955"/>
      <c r="E3033" s="800"/>
      <c r="F3033" s="801">
        <f>SUM(F3034:F3038)</f>
        <v>0</v>
      </c>
      <c r="G3033" s="802">
        <f>SUM(G3034:G3038)</f>
        <v>0</v>
      </c>
      <c r="H3033" s="802">
        <f>SUM(H3034:H3038)</f>
        <v>0</v>
      </c>
      <c r="I3033" s="802">
        <f>SUM(I3034:I3038)</f>
        <v>0</v>
      </c>
      <c r="J3033" s="244" t="str">
        <f t="shared" si="882"/>
        <v/>
      </c>
      <c r="K3033" s="245"/>
      <c r="L3033" s="317">
        <f>SUM(L3034:L3038)</f>
        <v>0</v>
      </c>
      <c r="M3033" s="318">
        <f>SUM(M3034:M3038)</f>
        <v>0</v>
      </c>
      <c r="N3033" s="428">
        <f>SUM(N3034:N3038)</f>
        <v>0</v>
      </c>
      <c r="O3033" s="429">
        <f>SUM(O3034:O3038)</f>
        <v>0</v>
      </c>
      <c r="P3033" s="245"/>
      <c r="Q3033" s="777"/>
      <c r="R3033" s="778"/>
      <c r="S3033" s="778"/>
      <c r="T3033" s="778"/>
      <c r="U3033" s="778"/>
      <c r="V3033" s="778"/>
      <c r="W3033" s="825"/>
      <c r="X3033" s="314">
        <f t="shared" si="883"/>
        <v>0</v>
      </c>
    </row>
    <row r="3034" spans="2:24" ht="18.75">
      <c r="B3034" s="136"/>
      <c r="C3034" s="144">
        <v>2110</v>
      </c>
      <c r="D3034" s="147" t="s">
        <v>233</v>
      </c>
      <c r="E3034" s="817"/>
      <c r="F3034" s="452"/>
      <c r="G3034" s="246"/>
      <c r="H3034" s="246"/>
      <c r="I3034" s="480">
        <f>F3034+G3034+H3034</f>
        <v>0</v>
      </c>
      <c r="J3034" s="244" t="str">
        <f t="shared" si="882"/>
        <v/>
      </c>
      <c r="K3034" s="245"/>
      <c r="L3034" s="426"/>
      <c r="M3034" s="253"/>
      <c r="N3034" s="316">
        <f>I3034</f>
        <v>0</v>
      </c>
      <c r="O3034" s="427">
        <f>L3034+M3034-N3034</f>
        <v>0</v>
      </c>
      <c r="P3034" s="245"/>
      <c r="Q3034" s="775"/>
      <c r="R3034" s="779"/>
      <c r="S3034" s="779"/>
      <c r="T3034" s="779"/>
      <c r="U3034" s="779"/>
      <c r="V3034" s="779"/>
      <c r="W3034" s="824"/>
      <c r="X3034" s="314">
        <f t="shared" si="883"/>
        <v>0</v>
      </c>
    </row>
    <row r="3035" spans="2:24" ht="18.75">
      <c r="B3035" s="171"/>
      <c r="C3035" s="137">
        <v>2120</v>
      </c>
      <c r="D3035" s="159" t="s">
        <v>234</v>
      </c>
      <c r="E3035" s="817"/>
      <c r="F3035" s="452"/>
      <c r="G3035" s="246"/>
      <c r="H3035" s="246"/>
      <c r="I3035" s="480">
        <f>F3035+G3035+H3035</f>
        <v>0</v>
      </c>
      <c r="J3035" s="244" t="str">
        <f t="shared" si="882"/>
        <v/>
      </c>
      <c r="K3035" s="245"/>
      <c r="L3035" s="426"/>
      <c r="M3035" s="253"/>
      <c r="N3035" s="316">
        <f>I3035</f>
        <v>0</v>
      </c>
      <c r="O3035" s="427">
        <f>L3035+M3035-N3035</f>
        <v>0</v>
      </c>
      <c r="P3035" s="245"/>
      <c r="Q3035" s="775"/>
      <c r="R3035" s="779"/>
      <c r="S3035" s="779"/>
      <c r="T3035" s="779"/>
      <c r="U3035" s="779"/>
      <c r="V3035" s="779"/>
      <c r="W3035" s="824"/>
      <c r="X3035" s="314">
        <f t="shared" si="883"/>
        <v>0</v>
      </c>
    </row>
    <row r="3036" spans="2:24" ht="18.75">
      <c r="B3036" s="171"/>
      <c r="C3036" s="137">
        <v>2125</v>
      </c>
      <c r="D3036" s="156" t="s">
        <v>1098</v>
      </c>
      <c r="E3036" s="817"/>
      <c r="F3036" s="452"/>
      <c r="G3036" s="246"/>
      <c r="H3036" s="246"/>
      <c r="I3036" s="480">
        <f>F3036+G3036+H3036</f>
        <v>0</v>
      </c>
      <c r="J3036" s="244" t="str">
        <f t="shared" si="882"/>
        <v/>
      </c>
      <c r="K3036" s="245"/>
      <c r="L3036" s="426"/>
      <c r="M3036" s="253"/>
      <c r="N3036" s="316">
        <f>I3036</f>
        <v>0</v>
      </c>
      <c r="O3036" s="427">
        <f>L3036+M3036-N3036</f>
        <v>0</v>
      </c>
      <c r="P3036" s="245"/>
      <c r="Q3036" s="775"/>
      <c r="R3036" s="779"/>
      <c r="S3036" s="779"/>
      <c r="T3036" s="779"/>
      <c r="U3036" s="779"/>
      <c r="V3036" s="779"/>
      <c r="W3036" s="824"/>
      <c r="X3036" s="314">
        <f t="shared" si="883"/>
        <v>0</v>
      </c>
    </row>
    <row r="3037" spans="2:24" ht="18.75">
      <c r="B3037" s="143"/>
      <c r="C3037" s="137">
        <v>2140</v>
      </c>
      <c r="D3037" s="159" t="s">
        <v>236</v>
      </c>
      <c r="E3037" s="817"/>
      <c r="F3037" s="452"/>
      <c r="G3037" s="246"/>
      <c r="H3037" s="246"/>
      <c r="I3037" s="480">
        <f>F3037+G3037+H3037</f>
        <v>0</v>
      </c>
      <c r="J3037" s="244" t="str">
        <f t="shared" si="882"/>
        <v/>
      </c>
      <c r="K3037" s="245"/>
      <c r="L3037" s="426"/>
      <c r="M3037" s="253"/>
      <c r="N3037" s="316">
        <f>I3037</f>
        <v>0</v>
      </c>
      <c r="O3037" s="427">
        <f>L3037+M3037-N3037</f>
        <v>0</v>
      </c>
      <c r="P3037" s="245"/>
      <c r="Q3037" s="775"/>
      <c r="R3037" s="779"/>
      <c r="S3037" s="779"/>
      <c r="T3037" s="779"/>
      <c r="U3037" s="779"/>
      <c r="V3037" s="779"/>
      <c r="W3037" s="824"/>
      <c r="X3037" s="314">
        <f t="shared" si="883"/>
        <v>0</v>
      </c>
    </row>
    <row r="3038" spans="2:24" ht="18.75">
      <c r="B3038" s="136"/>
      <c r="C3038" s="142">
        <v>2190</v>
      </c>
      <c r="D3038" s="516" t="s">
        <v>237</v>
      </c>
      <c r="E3038" s="817"/>
      <c r="F3038" s="452"/>
      <c r="G3038" s="246"/>
      <c r="H3038" s="246"/>
      <c r="I3038" s="480">
        <f>F3038+G3038+H3038</f>
        <v>0</v>
      </c>
      <c r="J3038" s="244" t="str">
        <f t="shared" si="882"/>
        <v/>
      </c>
      <c r="K3038" s="245"/>
      <c r="L3038" s="426"/>
      <c r="M3038" s="253"/>
      <c r="N3038" s="316">
        <f>I3038</f>
        <v>0</v>
      </c>
      <c r="O3038" s="427">
        <f>L3038+M3038-N3038</f>
        <v>0</v>
      </c>
      <c r="P3038" s="245"/>
      <c r="Q3038" s="775"/>
      <c r="R3038" s="779"/>
      <c r="S3038" s="779"/>
      <c r="T3038" s="779"/>
      <c r="U3038" s="779"/>
      <c r="V3038" s="779"/>
      <c r="W3038" s="824"/>
      <c r="X3038" s="314">
        <f t="shared" si="883"/>
        <v>0</v>
      </c>
    </row>
    <row r="3039" spans="2:24" ht="18.75">
      <c r="B3039" s="799">
        <v>2200</v>
      </c>
      <c r="C3039" s="955" t="s">
        <v>238</v>
      </c>
      <c r="D3039" s="955"/>
      <c r="E3039" s="800"/>
      <c r="F3039" s="801">
        <f>SUM(F3040:F3041)</f>
        <v>0</v>
      </c>
      <c r="G3039" s="802">
        <f>SUM(G3040:G3041)</f>
        <v>0</v>
      </c>
      <c r="H3039" s="802">
        <f>SUM(H3040:H3041)</f>
        <v>0</v>
      </c>
      <c r="I3039" s="802">
        <f>SUM(I3040:I3041)</f>
        <v>0</v>
      </c>
      <c r="J3039" s="244" t="str">
        <f t="shared" si="882"/>
        <v/>
      </c>
      <c r="K3039" s="245"/>
      <c r="L3039" s="317">
        <f>SUM(L3040:L3041)</f>
        <v>0</v>
      </c>
      <c r="M3039" s="318">
        <f>SUM(M3040:M3041)</f>
        <v>0</v>
      </c>
      <c r="N3039" s="428">
        <f>SUM(N3040:N3041)</f>
        <v>0</v>
      </c>
      <c r="O3039" s="429">
        <f>SUM(O3040:O3041)</f>
        <v>0</v>
      </c>
      <c r="P3039" s="245"/>
      <c r="Q3039" s="777"/>
      <c r="R3039" s="778"/>
      <c r="S3039" s="778"/>
      <c r="T3039" s="778"/>
      <c r="U3039" s="778"/>
      <c r="V3039" s="778"/>
      <c r="W3039" s="825"/>
      <c r="X3039" s="314">
        <f t="shared" si="883"/>
        <v>0</v>
      </c>
    </row>
    <row r="3040" spans="2:24" ht="18.75">
      <c r="B3040" s="136"/>
      <c r="C3040" s="137">
        <v>2221</v>
      </c>
      <c r="D3040" s="139" t="s">
        <v>1479</v>
      </c>
      <c r="E3040" s="817"/>
      <c r="F3040" s="452"/>
      <c r="G3040" s="246"/>
      <c r="H3040" s="246"/>
      <c r="I3040" s="480">
        <f t="shared" ref="I3040:I3045" si="884">F3040+G3040+H3040</f>
        <v>0</v>
      </c>
      <c r="J3040" s="244" t="str">
        <f t="shared" si="882"/>
        <v/>
      </c>
      <c r="K3040" s="245"/>
      <c r="L3040" s="426"/>
      <c r="M3040" s="253"/>
      <c r="N3040" s="316">
        <f t="shared" ref="N3040:N3045" si="885">I3040</f>
        <v>0</v>
      </c>
      <c r="O3040" s="427">
        <f t="shared" ref="O3040:O3045" si="886">L3040+M3040-N3040</f>
        <v>0</v>
      </c>
      <c r="P3040" s="245"/>
      <c r="Q3040" s="775"/>
      <c r="R3040" s="779"/>
      <c r="S3040" s="779"/>
      <c r="T3040" s="779"/>
      <c r="U3040" s="779"/>
      <c r="V3040" s="779"/>
      <c r="W3040" s="824"/>
      <c r="X3040" s="314">
        <f t="shared" si="883"/>
        <v>0</v>
      </c>
    </row>
    <row r="3041" spans="2:24" ht="18.75">
      <c r="B3041" s="136"/>
      <c r="C3041" s="142">
        <v>2224</v>
      </c>
      <c r="D3041" s="141" t="s">
        <v>239</v>
      </c>
      <c r="E3041" s="817"/>
      <c r="F3041" s="452"/>
      <c r="G3041" s="246"/>
      <c r="H3041" s="246"/>
      <c r="I3041" s="480">
        <f t="shared" si="884"/>
        <v>0</v>
      </c>
      <c r="J3041" s="244" t="str">
        <f t="shared" si="882"/>
        <v/>
      </c>
      <c r="K3041" s="245"/>
      <c r="L3041" s="426"/>
      <c r="M3041" s="253"/>
      <c r="N3041" s="316">
        <f t="shared" si="885"/>
        <v>0</v>
      </c>
      <c r="O3041" s="427">
        <f t="shared" si="886"/>
        <v>0</v>
      </c>
      <c r="P3041" s="245"/>
      <c r="Q3041" s="775"/>
      <c r="R3041" s="779"/>
      <c r="S3041" s="779"/>
      <c r="T3041" s="779"/>
      <c r="U3041" s="779"/>
      <c r="V3041" s="779"/>
      <c r="W3041" s="824"/>
      <c r="X3041" s="314">
        <f t="shared" si="883"/>
        <v>0</v>
      </c>
    </row>
    <row r="3042" spans="2:24" ht="18.75">
      <c r="B3042" s="799">
        <v>2500</v>
      </c>
      <c r="C3042" s="957" t="s">
        <v>240</v>
      </c>
      <c r="D3042" s="957"/>
      <c r="E3042" s="800"/>
      <c r="F3042" s="803"/>
      <c r="G3042" s="804"/>
      <c r="H3042" s="804"/>
      <c r="I3042" s="805">
        <f t="shared" si="884"/>
        <v>0</v>
      </c>
      <c r="J3042" s="244" t="str">
        <f t="shared" si="882"/>
        <v/>
      </c>
      <c r="K3042" s="245"/>
      <c r="L3042" s="431"/>
      <c r="M3042" s="255"/>
      <c r="N3042" s="316">
        <f t="shared" si="885"/>
        <v>0</v>
      </c>
      <c r="O3042" s="427">
        <f t="shared" si="886"/>
        <v>0</v>
      </c>
      <c r="P3042" s="245"/>
      <c r="Q3042" s="777"/>
      <c r="R3042" s="778"/>
      <c r="S3042" s="779"/>
      <c r="T3042" s="779"/>
      <c r="U3042" s="778"/>
      <c r="V3042" s="779"/>
      <c r="W3042" s="824"/>
      <c r="X3042" s="314">
        <f t="shared" si="883"/>
        <v>0</v>
      </c>
    </row>
    <row r="3043" spans="2:24" ht="18.75">
      <c r="B3043" s="799">
        <v>2600</v>
      </c>
      <c r="C3043" s="974" t="s">
        <v>241</v>
      </c>
      <c r="D3043" s="975"/>
      <c r="E3043" s="800"/>
      <c r="F3043" s="803"/>
      <c r="G3043" s="804"/>
      <c r="H3043" s="804"/>
      <c r="I3043" s="805">
        <f t="shared" si="884"/>
        <v>0</v>
      </c>
      <c r="J3043" s="244" t="str">
        <f t="shared" si="882"/>
        <v/>
      </c>
      <c r="K3043" s="245"/>
      <c r="L3043" s="431"/>
      <c r="M3043" s="255"/>
      <c r="N3043" s="316">
        <f t="shared" si="885"/>
        <v>0</v>
      </c>
      <c r="O3043" s="427">
        <f t="shared" si="886"/>
        <v>0</v>
      </c>
      <c r="P3043" s="245"/>
      <c r="Q3043" s="777"/>
      <c r="R3043" s="778"/>
      <c r="S3043" s="779"/>
      <c r="T3043" s="779"/>
      <c r="U3043" s="778"/>
      <c r="V3043" s="779"/>
      <c r="W3043" s="824"/>
      <c r="X3043" s="314">
        <f t="shared" si="883"/>
        <v>0</v>
      </c>
    </row>
    <row r="3044" spans="2:24" ht="18.75">
      <c r="B3044" s="799">
        <v>2700</v>
      </c>
      <c r="C3044" s="974" t="s">
        <v>242</v>
      </c>
      <c r="D3044" s="975"/>
      <c r="E3044" s="800"/>
      <c r="F3044" s="803"/>
      <c r="G3044" s="804"/>
      <c r="H3044" s="804"/>
      <c r="I3044" s="805">
        <f t="shared" si="884"/>
        <v>0</v>
      </c>
      <c r="J3044" s="244" t="str">
        <f t="shared" si="882"/>
        <v/>
      </c>
      <c r="K3044" s="245"/>
      <c r="L3044" s="431"/>
      <c r="M3044" s="255"/>
      <c r="N3044" s="316">
        <f t="shared" si="885"/>
        <v>0</v>
      </c>
      <c r="O3044" s="427">
        <f t="shared" si="886"/>
        <v>0</v>
      </c>
      <c r="P3044" s="245"/>
      <c r="Q3044" s="777"/>
      <c r="R3044" s="778"/>
      <c r="S3044" s="779"/>
      <c r="T3044" s="779"/>
      <c r="U3044" s="778"/>
      <c r="V3044" s="779"/>
      <c r="W3044" s="824"/>
      <c r="X3044" s="314">
        <f t="shared" si="883"/>
        <v>0</v>
      </c>
    </row>
    <row r="3045" spans="2:24" ht="18.75">
      <c r="B3045" s="799">
        <v>2800</v>
      </c>
      <c r="C3045" s="974" t="s">
        <v>1738</v>
      </c>
      <c r="D3045" s="975"/>
      <c r="E3045" s="800"/>
      <c r="F3045" s="803"/>
      <c r="G3045" s="804"/>
      <c r="H3045" s="804"/>
      <c r="I3045" s="805">
        <f t="shared" si="884"/>
        <v>0</v>
      </c>
      <c r="J3045" s="244" t="str">
        <f t="shared" si="882"/>
        <v/>
      </c>
      <c r="K3045" s="245"/>
      <c r="L3045" s="431"/>
      <c r="M3045" s="255"/>
      <c r="N3045" s="316">
        <f t="shared" si="885"/>
        <v>0</v>
      </c>
      <c r="O3045" s="427">
        <f t="shared" si="886"/>
        <v>0</v>
      </c>
      <c r="P3045" s="245"/>
      <c r="Q3045" s="777"/>
      <c r="R3045" s="778"/>
      <c r="S3045" s="779"/>
      <c r="T3045" s="779"/>
      <c r="U3045" s="778"/>
      <c r="V3045" s="779"/>
      <c r="W3045" s="824"/>
      <c r="X3045" s="314">
        <f t="shared" si="883"/>
        <v>0</v>
      </c>
    </row>
    <row r="3046" spans="2:24" ht="18.75">
      <c r="B3046" s="799">
        <v>2900</v>
      </c>
      <c r="C3046" s="965" t="s">
        <v>243</v>
      </c>
      <c r="D3046" s="966"/>
      <c r="E3046" s="800"/>
      <c r="F3046" s="801">
        <f>SUM(F3047:F3054)</f>
        <v>0</v>
      </c>
      <c r="G3046" s="802">
        <f>SUM(G3047:G3054)</f>
        <v>0</v>
      </c>
      <c r="H3046" s="802">
        <f>SUM(H3047:H3054)</f>
        <v>0</v>
      </c>
      <c r="I3046" s="802">
        <f>SUM(I3047:I3054)</f>
        <v>0</v>
      </c>
      <c r="J3046" s="244" t="str">
        <f t="shared" si="882"/>
        <v/>
      </c>
      <c r="K3046" s="245"/>
      <c r="L3046" s="317">
        <f>SUM(L3047:L3054)</f>
        <v>0</v>
      </c>
      <c r="M3046" s="318">
        <f>SUM(M3047:M3054)</f>
        <v>0</v>
      </c>
      <c r="N3046" s="428">
        <f>SUM(N3047:N3054)</f>
        <v>0</v>
      </c>
      <c r="O3046" s="429">
        <f>SUM(O3047:O3054)</f>
        <v>0</v>
      </c>
      <c r="P3046" s="245"/>
      <c r="Q3046" s="777"/>
      <c r="R3046" s="778"/>
      <c r="S3046" s="778"/>
      <c r="T3046" s="778"/>
      <c r="U3046" s="778"/>
      <c r="V3046" s="778"/>
      <c r="W3046" s="825"/>
      <c r="X3046" s="314">
        <f t="shared" si="883"/>
        <v>0</v>
      </c>
    </row>
    <row r="3047" spans="2:24" ht="18.75">
      <c r="B3047" s="172"/>
      <c r="C3047" s="144">
        <v>2910</v>
      </c>
      <c r="D3047" s="320" t="s">
        <v>1780</v>
      </c>
      <c r="E3047" s="817"/>
      <c r="F3047" s="452"/>
      <c r="G3047" s="246"/>
      <c r="H3047" s="246"/>
      <c r="I3047" s="480">
        <f t="shared" ref="I3047:I3054" si="887">F3047+G3047+H3047</f>
        <v>0</v>
      </c>
      <c r="J3047" s="244" t="str">
        <f t="shared" si="882"/>
        <v/>
      </c>
      <c r="K3047" s="245"/>
      <c r="L3047" s="426"/>
      <c r="M3047" s="253"/>
      <c r="N3047" s="316">
        <f t="shared" ref="N3047:N3054" si="888">I3047</f>
        <v>0</v>
      </c>
      <c r="O3047" s="427">
        <f t="shared" ref="O3047:O3054" si="889">L3047+M3047-N3047</f>
        <v>0</v>
      </c>
      <c r="P3047" s="245"/>
      <c r="Q3047" s="775"/>
      <c r="R3047" s="779"/>
      <c r="S3047" s="779"/>
      <c r="T3047" s="779"/>
      <c r="U3047" s="779"/>
      <c r="V3047" s="779"/>
      <c r="W3047" s="824"/>
      <c r="X3047" s="314">
        <f t="shared" si="883"/>
        <v>0</v>
      </c>
    </row>
    <row r="3048" spans="2:24" ht="18.75">
      <c r="B3048" s="172"/>
      <c r="C3048" s="144">
        <v>2920</v>
      </c>
      <c r="D3048" s="320" t="s">
        <v>244</v>
      </c>
      <c r="E3048" s="817"/>
      <c r="F3048" s="452"/>
      <c r="G3048" s="246"/>
      <c r="H3048" s="246"/>
      <c r="I3048" s="480">
        <f t="shared" si="887"/>
        <v>0</v>
      </c>
      <c r="J3048" s="244" t="str">
        <f t="shared" si="882"/>
        <v/>
      </c>
      <c r="K3048" s="245"/>
      <c r="L3048" s="426"/>
      <c r="M3048" s="253"/>
      <c r="N3048" s="316">
        <f t="shared" si="888"/>
        <v>0</v>
      </c>
      <c r="O3048" s="427">
        <f t="shared" si="889"/>
        <v>0</v>
      </c>
      <c r="P3048" s="245"/>
      <c r="Q3048" s="775"/>
      <c r="R3048" s="779"/>
      <c r="S3048" s="779"/>
      <c r="T3048" s="779"/>
      <c r="U3048" s="779"/>
      <c r="V3048" s="779"/>
      <c r="W3048" s="824"/>
      <c r="X3048" s="314">
        <f t="shared" si="883"/>
        <v>0</v>
      </c>
    </row>
    <row r="3049" spans="2:24" ht="31.5">
      <c r="B3049" s="172"/>
      <c r="C3049" s="168">
        <v>2969</v>
      </c>
      <c r="D3049" s="321" t="s">
        <v>245</v>
      </c>
      <c r="E3049" s="817"/>
      <c r="F3049" s="452"/>
      <c r="G3049" s="246"/>
      <c r="H3049" s="246"/>
      <c r="I3049" s="480">
        <f t="shared" si="887"/>
        <v>0</v>
      </c>
      <c r="J3049" s="244" t="str">
        <f t="shared" si="882"/>
        <v/>
      </c>
      <c r="K3049" s="245"/>
      <c r="L3049" s="426"/>
      <c r="M3049" s="253"/>
      <c r="N3049" s="316">
        <f t="shared" si="888"/>
        <v>0</v>
      </c>
      <c r="O3049" s="427">
        <f t="shared" si="889"/>
        <v>0</v>
      </c>
      <c r="P3049" s="245"/>
      <c r="Q3049" s="775"/>
      <c r="R3049" s="779"/>
      <c r="S3049" s="779"/>
      <c r="T3049" s="779"/>
      <c r="U3049" s="779"/>
      <c r="V3049" s="779"/>
      <c r="W3049" s="824"/>
      <c r="X3049" s="314">
        <f t="shared" si="883"/>
        <v>0</v>
      </c>
    </row>
    <row r="3050" spans="2:24" ht="31.5">
      <c r="B3050" s="172"/>
      <c r="C3050" s="168">
        <v>2970</v>
      </c>
      <c r="D3050" s="321" t="s">
        <v>246</v>
      </c>
      <c r="E3050" s="817"/>
      <c r="F3050" s="452"/>
      <c r="G3050" s="246"/>
      <c r="H3050" s="246"/>
      <c r="I3050" s="480">
        <f t="shared" si="887"/>
        <v>0</v>
      </c>
      <c r="J3050" s="244" t="str">
        <f t="shared" si="882"/>
        <v/>
      </c>
      <c r="K3050" s="245"/>
      <c r="L3050" s="426"/>
      <c r="M3050" s="253"/>
      <c r="N3050" s="316">
        <f t="shared" si="888"/>
        <v>0</v>
      </c>
      <c r="O3050" s="427">
        <f t="shared" si="889"/>
        <v>0</v>
      </c>
      <c r="P3050" s="245"/>
      <c r="Q3050" s="775"/>
      <c r="R3050" s="779"/>
      <c r="S3050" s="779"/>
      <c r="T3050" s="779"/>
      <c r="U3050" s="779"/>
      <c r="V3050" s="779"/>
      <c r="W3050" s="824"/>
      <c r="X3050" s="314">
        <f t="shared" si="883"/>
        <v>0</v>
      </c>
    </row>
    <row r="3051" spans="2:24" ht="18.75">
      <c r="B3051" s="172"/>
      <c r="C3051" s="166">
        <v>2989</v>
      </c>
      <c r="D3051" s="322" t="s">
        <v>247</v>
      </c>
      <c r="E3051" s="817"/>
      <c r="F3051" s="452"/>
      <c r="G3051" s="246"/>
      <c r="H3051" s="246"/>
      <c r="I3051" s="480">
        <f t="shared" si="887"/>
        <v>0</v>
      </c>
      <c r="J3051" s="244" t="str">
        <f t="shared" si="882"/>
        <v/>
      </c>
      <c r="K3051" s="245"/>
      <c r="L3051" s="426"/>
      <c r="M3051" s="253"/>
      <c r="N3051" s="316">
        <f t="shared" si="888"/>
        <v>0</v>
      </c>
      <c r="O3051" s="427">
        <f t="shared" si="889"/>
        <v>0</v>
      </c>
      <c r="P3051" s="245"/>
      <c r="Q3051" s="775"/>
      <c r="R3051" s="779"/>
      <c r="S3051" s="779"/>
      <c r="T3051" s="779"/>
      <c r="U3051" s="779"/>
      <c r="V3051" s="779"/>
      <c r="W3051" s="824"/>
      <c r="X3051" s="314">
        <f t="shared" si="883"/>
        <v>0</v>
      </c>
    </row>
    <row r="3052" spans="2:24" ht="31.5">
      <c r="B3052" s="136"/>
      <c r="C3052" s="137">
        <v>2990</v>
      </c>
      <c r="D3052" s="323" t="s">
        <v>1760</v>
      </c>
      <c r="E3052" s="817"/>
      <c r="F3052" s="452"/>
      <c r="G3052" s="246"/>
      <c r="H3052" s="246"/>
      <c r="I3052" s="480">
        <f t="shared" si="887"/>
        <v>0</v>
      </c>
      <c r="J3052" s="244" t="str">
        <f t="shared" si="882"/>
        <v/>
      </c>
      <c r="K3052" s="245"/>
      <c r="L3052" s="426"/>
      <c r="M3052" s="253"/>
      <c r="N3052" s="316">
        <f t="shared" si="888"/>
        <v>0</v>
      </c>
      <c r="O3052" s="427">
        <f t="shared" si="889"/>
        <v>0</v>
      </c>
      <c r="P3052" s="245"/>
      <c r="Q3052" s="775"/>
      <c r="R3052" s="779"/>
      <c r="S3052" s="779"/>
      <c r="T3052" s="779"/>
      <c r="U3052" s="779"/>
      <c r="V3052" s="779"/>
      <c r="W3052" s="824"/>
      <c r="X3052" s="314">
        <f t="shared" si="883"/>
        <v>0</v>
      </c>
    </row>
    <row r="3053" spans="2:24" ht="18.75">
      <c r="B3053" s="136"/>
      <c r="C3053" s="137">
        <v>2991</v>
      </c>
      <c r="D3053" s="323" t="s">
        <v>248</v>
      </c>
      <c r="E3053" s="817"/>
      <c r="F3053" s="452"/>
      <c r="G3053" s="246"/>
      <c r="H3053" s="246"/>
      <c r="I3053" s="480">
        <f t="shared" si="887"/>
        <v>0</v>
      </c>
      <c r="J3053" s="244" t="str">
        <f t="shared" si="882"/>
        <v/>
      </c>
      <c r="K3053" s="245"/>
      <c r="L3053" s="426"/>
      <c r="M3053" s="253"/>
      <c r="N3053" s="316">
        <f t="shared" si="888"/>
        <v>0</v>
      </c>
      <c r="O3053" s="427">
        <f t="shared" si="889"/>
        <v>0</v>
      </c>
      <c r="P3053" s="245"/>
      <c r="Q3053" s="775"/>
      <c r="R3053" s="779"/>
      <c r="S3053" s="779"/>
      <c r="T3053" s="779"/>
      <c r="U3053" s="779"/>
      <c r="V3053" s="779"/>
      <c r="W3053" s="824"/>
      <c r="X3053" s="314">
        <f t="shared" si="883"/>
        <v>0</v>
      </c>
    </row>
    <row r="3054" spans="2:24" ht="18.75">
      <c r="B3054" s="136"/>
      <c r="C3054" s="142">
        <v>2992</v>
      </c>
      <c r="D3054" s="154" t="s">
        <v>249</v>
      </c>
      <c r="E3054" s="817"/>
      <c r="F3054" s="452"/>
      <c r="G3054" s="246"/>
      <c r="H3054" s="246"/>
      <c r="I3054" s="480">
        <f t="shared" si="887"/>
        <v>0</v>
      </c>
      <c r="J3054" s="244" t="str">
        <f t="shared" si="882"/>
        <v/>
      </c>
      <c r="K3054" s="245"/>
      <c r="L3054" s="426"/>
      <c r="M3054" s="253"/>
      <c r="N3054" s="316">
        <f t="shared" si="888"/>
        <v>0</v>
      </c>
      <c r="O3054" s="427">
        <f t="shared" si="889"/>
        <v>0</v>
      </c>
      <c r="P3054" s="245"/>
      <c r="Q3054" s="775"/>
      <c r="R3054" s="779"/>
      <c r="S3054" s="779"/>
      <c r="T3054" s="779"/>
      <c r="U3054" s="779"/>
      <c r="V3054" s="779"/>
      <c r="W3054" s="824"/>
      <c r="X3054" s="314">
        <f t="shared" si="883"/>
        <v>0</v>
      </c>
    </row>
    <row r="3055" spans="2:24" ht="18.75">
      <c r="B3055" s="799">
        <v>3300</v>
      </c>
      <c r="C3055" s="965" t="s">
        <v>250</v>
      </c>
      <c r="D3055" s="965"/>
      <c r="E3055" s="800"/>
      <c r="F3055" s="801">
        <f>SUM(F3056:F3061)</f>
        <v>0</v>
      </c>
      <c r="G3055" s="802">
        <f>SUM(G3056:G3061)</f>
        <v>0</v>
      </c>
      <c r="H3055" s="802">
        <f>SUM(H3056:H3061)</f>
        <v>0</v>
      </c>
      <c r="I3055" s="802">
        <f>SUM(I3056:I3061)</f>
        <v>0</v>
      </c>
      <c r="J3055" s="244" t="str">
        <f t="shared" si="882"/>
        <v/>
      </c>
      <c r="K3055" s="245"/>
      <c r="L3055" s="777"/>
      <c r="M3055" s="778"/>
      <c r="N3055" s="778"/>
      <c r="O3055" s="825"/>
      <c r="P3055" s="245"/>
      <c r="Q3055" s="777"/>
      <c r="R3055" s="778"/>
      <c r="S3055" s="778"/>
      <c r="T3055" s="778"/>
      <c r="U3055" s="778"/>
      <c r="V3055" s="778"/>
      <c r="W3055" s="825"/>
      <c r="X3055" s="314">
        <f t="shared" si="883"/>
        <v>0</v>
      </c>
    </row>
    <row r="3056" spans="2:24" ht="18.75">
      <c r="B3056" s="143"/>
      <c r="C3056" s="144">
        <v>3301</v>
      </c>
      <c r="D3056" s="463" t="s">
        <v>251</v>
      </c>
      <c r="E3056" s="817"/>
      <c r="F3056" s="452"/>
      <c r="G3056" s="246"/>
      <c r="H3056" s="246"/>
      <c r="I3056" s="480">
        <f t="shared" ref="I3056:I3064" si="890">F3056+G3056+H3056</f>
        <v>0</v>
      </c>
      <c r="J3056" s="244" t="str">
        <f t="shared" si="882"/>
        <v/>
      </c>
      <c r="K3056" s="245"/>
      <c r="L3056" s="775"/>
      <c r="M3056" s="779"/>
      <c r="N3056" s="779"/>
      <c r="O3056" s="824"/>
      <c r="P3056" s="245"/>
      <c r="Q3056" s="775"/>
      <c r="R3056" s="779"/>
      <c r="S3056" s="779"/>
      <c r="T3056" s="779"/>
      <c r="U3056" s="779"/>
      <c r="V3056" s="779"/>
      <c r="W3056" s="824"/>
      <c r="X3056" s="314">
        <f t="shared" si="883"/>
        <v>0</v>
      </c>
    </row>
    <row r="3057" spans="2:24" ht="18.75">
      <c r="B3057" s="143"/>
      <c r="C3057" s="168">
        <v>3302</v>
      </c>
      <c r="D3057" s="464" t="s">
        <v>1099</v>
      </c>
      <c r="E3057" s="817"/>
      <c r="F3057" s="452"/>
      <c r="G3057" s="246"/>
      <c r="H3057" s="246"/>
      <c r="I3057" s="480">
        <f t="shared" si="890"/>
        <v>0</v>
      </c>
      <c r="J3057" s="244" t="str">
        <f t="shared" ref="J3057:J3088" si="891">(IF($E3057&lt;&gt;0,$J$2,IF($I3057&lt;&gt;0,$J$2,"")))</f>
        <v/>
      </c>
      <c r="K3057" s="245"/>
      <c r="L3057" s="775"/>
      <c r="M3057" s="779"/>
      <c r="N3057" s="779"/>
      <c r="O3057" s="824"/>
      <c r="P3057" s="245"/>
      <c r="Q3057" s="775"/>
      <c r="R3057" s="779"/>
      <c r="S3057" s="779"/>
      <c r="T3057" s="779"/>
      <c r="U3057" s="779"/>
      <c r="V3057" s="779"/>
      <c r="W3057" s="824"/>
      <c r="X3057" s="314">
        <f t="shared" ref="X3057:X3088" si="892">T3057-U3057-V3057-W3057</f>
        <v>0</v>
      </c>
    </row>
    <row r="3058" spans="2:24" ht="18.75">
      <c r="B3058" s="143"/>
      <c r="C3058" s="168">
        <v>3303</v>
      </c>
      <c r="D3058" s="464" t="s">
        <v>253</v>
      </c>
      <c r="E3058" s="817"/>
      <c r="F3058" s="452"/>
      <c r="G3058" s="246"/>
      <c r="H3058" s="246"/>
      <c r="I3058" s="480">
        <f t="shared" si="890"/>
        <v>0</v>
      </c>
      <c r="J3058" s="244" t="str">
        <f t="shared" si="891"/>
        <v/>
      </c>
      <c r="K3058" s="245"/>
      <c r="L3058" s="775"/>
      <c r="M3058" s="779"/>
      <c r="N3058" s="779"/>
      <c r="O3058" s="824"/>
      <c r="P3058" s="245"/>
      <c r="Q3058" s="775"/>
      <c r="R3058" s="779"/>
      <c r="S3058" s="779"/>
      <c r="T3058" s="779"/>
      <c r="U3058" s="779"/>
      <c r="V3058" s="779"/>
      <c r="W3058" s="824"/>
      <c r="X3058" s="314">
        <f t="shared" si="892"/>
        <v>0</v>
      </c>
    </row>
    <row r="3059" spans="2:24" ht="18.75">
      <c r="B3059" s="143"/>
      <c r="C3059" s="166">
        <v>3304</v>
      </c>
      <c r="D3059" s="465" t="s">
        <v>254</v>
      </c>
      <c r="E3059" s="817"/>
      <c r="F3059" s="452"/>
      <c r="G3059" s="246"/>
      <c r="H3059" s="246"/>
      <c r="I3059" s="480">
        <f t="shared" si="890"/>
        <v>0</v>
      </c>
      <c r="J3059" s="244" t="str">
        <f t="shared" si="891"/>
        <v/>
      </c>
      <c r="K3059" s="245"/>
      <c r="L3059" s="775"/>
      <c r="M3059" s="779"/>
      <c r="N3059" s="779"/>
      <c r="O3059" s="824"/>
      <c r="P3059" s="245"/>
      <c r="Q3059" s="775"/>
      <c r="R3059" s="779"/>
      <c r="S3059" s="779"/>
      <c r="T3059" s="779"/>
      <c r="U3059" s="779"/>
      <c r="V3059" s="779"/>
      <c r="W3059" s="824"/>
      <c r="X3059" s="314">
        <f t="shared" si="892"/>
        <v>0</v>
      </c>
    </row>
    <row r="3060" spans="2:24" ht="18.75">
      <c r="B3060" s="143"/>
      <c r="C3060" s="142">
        <v>3305</v>
      </c>
      <c r="D3060" s="466" t="s">
        <v>255</v>
      </c>
      <c r="E3060" s="817"/>
      <c r="F3060" s="452"/>
      <c r="G3060" s="246"/>
      <c r="H3060" s="246"/>
      <c r="I3060" s="480">
        <f t="shared" si="890"/>
        <v>0</v>
      </c>
      <c r="J3060" s="244" t="str">
        <f t="shared" si="891"/>
        <v/>
      </c>
      <c r="K3060" s="245"/>
      <c r="L3060" s="775"/>
      <c r="M3060" s="779"/>
      <c r="N3060" s="779"/>
      <c r="O3060" s="824"/>
      <c r="P3060" s="245"/>
      <c r="Q3060" s="775"/>
      <c r="R3060" s="779"/>
      <c r="S3060" s="779"/>
      <c r="T3060" s="779"/>
      <c r="U3060" s="779"/>
      <c r="V3060" s="779"/>
      <c r="W3060" s="824"/>
      <c r="X3060" s="314">
        <f t="shared" si="892"/>
        <v>0</v>
      </c>
    </row>
    <row r="3061" spans="2:24" ht="31.5">
      <c r="B3061" s="143"/>
      <c r="C3061" s="142">
        <v>3306</v>
      </c>
      <c r="D3061" s="466" t="s">
        <v>1739</v>
      </c>
      <c r="E3061" s="817"/>
      <c r="F3061" s="452"/>
      <c r="G3061" s="246"/>
      <c r="H3061" s="246"/>
      <c r="I3061" s="480">
        <f t="shared" si="890"/>
        <v>0</v>
      </c>
      <c r="J3061" s="244" t="str">
        <f t="shared" si="891"/>
        <v/>
      </c>
      <c r="K3061" s="245"/>
      <c r="L3061" s="775"/>
      <c r="M3061" s="779"/>
      <c r="N3061" s="779"/>
      <c r="O3061" s="824"/>
      <c r="P3061" s="245"/>
      <c r="Q3061" s="775"/>
      <c r="R3061" s="779"/>
      <c r="S3061" s="779"/>
      <c r="T3061" s="779"/>
      <c r="U3061" s="779"/>
      <c r="V3061" s="779"/>
      <c r="W3061" s="824"/>
      <c r="X3061" s="314">
        <f t="shared" si="892"/>
        <v>0</v>
      </c>
    </row>
    <row r="3062" spans="2:24" ht="18.75">
      <c r="B3062" s="799">
        <v>3900</v>
      </c>
      <c r="C3062" s="957" t="s">
        <v>256</v>
      </c>
      <c r="D3062" s="978"/>
      <c r="E3062" s="800"/>
      <c r="F3062" s="803"/>
      <c r="G3062" s="804"/>
      <c r="H3062" s="804"/>
      <c r="I3062" s="805">
        <f t="shared" si="890"/>
        <v>0</v>
      </c>
      <c r="J3062" s="244" t="str">
        <f t="shared" si="891"/>
        <v/>
      </c>
      <c r="K3062" s="245"/>
      <c r="L3062" s="431"/>
      <c r="M3062" s="255"/>
      <c r="N3062" s="318">
        <f>I3062</f>
        <v>0</v>
      </c>
      <c r="O3062" s="427">
        <f>L3062+M3062-N3062</f>
        <v>0</v>
      </c>
      <c r="P3062" s="245"/>
      <c r="Q3062" s="431"/>
      <c r="R3062" s="255"/>
      <c r="S3062" s="432">
        <f>+IF(+(L3062+M3062)&gt;=I3062,+M3062,+(+I3062-L3062))</f>
        <v>0</v>
      </c>
      <c r="T3062" s="316">
        <f>Q3062+R3062-S3062</f>
        <v>0</v>
      </c>
      <c r="U3062" s="255"/>
      <c r="V3062" s="255"/>
      <c r="W3062" s="254"/>
      <c r="X3062" s="314">
        <f t="shared" si="892"/>
        <v>0</v>
      </c>
    </row>
    <row r="3063" spans="2:24" ht="18.75">
      <c r="B3063" s="799">
        <v>4000</v>
      </c>
      <c r="C3063" s="979" t="s">
        <v>257</v>
      </c>
      <c r="D3063" s="979"/>
      <c r="E3063" s="800"/>
      <c r="F3063" s="803"/>
      <c r="G3063" s="804"/>
      <c r="H3063" s="804"/>
      <c r="I3063" s="805">
        <f t="shared" si="890"/>
        <v>0</v>
      </c>
      <c r="J3063" s="244" t="str">
        <f t="shared" si="891"/>
        <v/>
      </c>
      <c r="K3063" s="245"/>
      <c r="L3063" s="431"/>
      <c r="M3063" s="255"/>
      <c r="N3063" s="318">
        <f>I3063</f>
        <v>0</v>
      </c>
      <c r="O3063" s="427">
        <f>L3063+M3063-N3063</f>
        <v>0</v>
      </c>
      <c r="P3063" s="245"/>
      <c r="Q3063" s="777"/>
      <c r="R3063" s="778"/>
      <c r="S3063" s="778"/>
      <c r="T3063" s="779"/>
      <c r="U3063" s="778"/>
      <c r="V3063" s="778"/>
      <c r="W3063" s="824"/>
      <c r="X3063" s="314">
        <f t="shared" si="892"/>
        <v>0</v>
      </c>
    </row>
    <row r="3064" spans="2:24" ht="18.75">
      <c r="B3064" s="799">
        <v>4100</v>
      </c>
      <c r="C3064" s="979" t="s">
        <v>258</v>
      </c>
      <c r="D3064" s="979"/>
      <c r="E3064" s="800"/>
      <c r="F3064" s="803"/>
      <c r="G3064" s="804"/>
      <c r="H3064" s="804"/>
      <c r="I3064" s="805">
        <f t="shared" si="890"/>
        <v>0</v>
      </c>
      <c r="J3064" s="244" t="str">
        <f t="shared" si="891"/>
        <v/>
      </c>
      <c r="K3064" s="245"/>
      <c r="L3064" s="777"/>
      <c r="M3064" s="778"/>
      <c r="N3064" s="778"/>
      <c r="O3064" s="825"/>
      <c r="P3064" s="245"/>
      <c r="Q3064" s="777"/>
      <c r="R3064" s="778"/>
      <c r="S3064" s="778"/>
      <c r="T3064" s="778"/>
      <c r="U3064" s="778"/>
      <c r="V3064" s="778"/>
      <c r="W3064" s="825"/>
      <c r="X3064" s="314">
        <f t="shared" si="892"/>
        <v>0</v>
      </c>
    </row>
    <row r="3065" spans="2:24" ht="18.75">
      <c r="B3065" s="799">
        <v>4200</v>
      </c>
      <c r="C3065" s="965" t="s">
        <v>259</v>
      </c>
      <c r="D3065" s="966"/>
      <c r="E3065" s="800"/>
      <c r="F3065" s="801">
        <f>SUM(F3066:F3071)</f>
        <v>0</v>
      </c>
      <c r="G3065" s="802">
        <f>SUM(G3066:G3071)</f>
        <v>0</v>
      </c>
      <c r="H3065" s="802">
        <f>SUM(H3066:H3071)</f>
        <v>0</v>
      </c>
      <c r="I3065" s="802">
        <f>SUM(I3066:I3071)</f>
        <v>0</v>
      </c>
      <c r="J3065" s="244" t="str">
        <f t="shared" si="891"/>
        <v/>
      </c>
      <c r="K3065" s="245"/>
      <c r="L3065" s="317">
        <f>SUM(L3066:L3071)</f>
        <v>0</v>
      </c>
      <c r="M3065" s="318">
        <f>SUM(M3066:M3071)</f>
        <v>0</v>
      </c>
      <c r="N3065" s="428">
        <f>SUM(N3066:N3071)</f>
        <v>0</v>
      </c>
      <c r="O3065" s="429">
        <f>SUM(O3066:O3071)</f>
        <v>0</v>
      </c>
      <c r="P3065" s="245"/>
      <c r="Q3065" s="317">
        <f t="shared" ref="Q3065:W3065" si="893">SUM(Q3066:Q3071)</f>
        <v>0</v>
      </c>
      <c r="R3065" s="318">
        <f t="shared" si="893"/>
        <v>0</v>
      </c>
      <c r="S3065" s="318">
        <f t="shared" si="893"/>
        <v>0</v>
      </c>
      <c r="T3065" s="318">
        <f t="shared" si="893"/>
        <v>0</v>
      </c>
      <c r="U3065" s="318">
        <f t="shared" si="893"/>
        <v>0</v>
      </c>
      <c r="V3065" s="318">
        <f t="shared" si="893"/>
        <v>0</v>
      </c>
      <c r="W3065" s="429">
        <f t="shared" si="893"/>
        <v>0</v>
      </c>
      <c r="X3065" s="314">
        <f t="shared" si="892"/>
        <v>0</v>
      </c>
    </row>
    <row r="3066" spans="2:24" ht="18.75">
      <c r="B3066" s="173"/>
      <c r="C3066" s="144">
        <v>4201</v>
      </c>
      <c r="D3066" s="138" t="s">
        <v>260</v>
      </c>
      <c r="E3066" s="817"/>
      <c r="F3066" s="452"/>
      <c r="G3066" s="246"/>
      <c r="H3066" s="246"/>
      <c r="I3066" s="480">
        <f t="shared" ref="I3066:I3071" si="894">F3066+G3066+H3066</f>
        <v>0</v>
      </c>
      <c r="J3066" s="244" t="str">
        <f t="shared" si="891"/>
        <v/>
      </c>
      <c r="K3066" s="245"/>
      <c r="L3066" s="426"/>
      <c r="M3066" s="253"/>
      <c r="N3066" s="316">
        <f t="shared" ref="N3066:N3071" si="895">I3066</f>
        <v>0</v>
      </c>
      <c r="O3066" s="427">
        <f t="shared" ref="O3066:O3071" si="896">L3066+M3066-N3066</f>
        <v>0</v>
      </c>
      <c r="P3066" s="245"/>
      <c r="Q3066" s="426"/>
      <c r="R3066" s="253"/>
      <c r="S3066" s="432">
        <f t="shared" ref="S3066:S3071" si="897">+IF(+(L3066+M3066)&gt;=I3066,+M3066,+(+I3066-L3066))</f>
        <v>0</v>
      </c>
      <c r="T3066" s="316">
        <f t="shared" ref="T3066:T3071" si="898">Q3066+R3066-S3066</f>
        <v>0</v>
      </c>
      <c r="U3066" s="253"/>
      <c r="V3066" s="253"/>
      <c r="W3066" s="254"/>
      <c r="X3066" s="314">
        <f t="shared" si="892"/>
        <v>0</v>
      </c>
    </row>
    <row r="3067" spans="2:24" ht="18.75">
      <c r="B3067" s="173"/>
      <c r="C3067" s="137">
        <v>4202</v>
      </c>
      <c r="D3067" s="139" t="s">
        <v>261</v>
      </c>
      <c r="E3067" s="817"/>
      <c r="F3067" s="452"/>
      <c r="G3067" s="246"/>
      <c r="H3067" s="246"/>
      <c r="I3067" s="480">
        <f t="shared" si="894"/>
        <v>0</v>
      </c>
      <c r="J3067" s="244" t="str">
        <f t="shared" si="891"/>
        <v/>
      </c>
      <c r="K3067" s="245"/>
      <c r="L3067" s="426"/>
      <c r="M3067" s="253"/>
      <c r="N3067" s="316">
        <f t="shared" si="895"/>
        <v>0</v>
      </c>
      <c r="O3067" s="427">
        <f t="shared" si="896"/>
        <v>0</v>
      </c>
      <c r="P3067" s="245"/>
      <c r="Q3067" s="426"/>
      <c r="R3067" s="253"/>
      <c r="S3067" s="432">
        <f t="shared" si="897"/>
        <v>0</v>
      </c>
      <c r="T3067" s="316">
        <f t="shared" si="898"/>
        <v>0</v>
      </c>
      <c r="U3067" s="253"/>
      <c r="V3067" s="253"/>
      <c r="W3067" s="254"/>
      <c r="X3067" s="314">
        <f t="shared" si="892"/>
        <v>0</v>
      </c>
    </row>
    <row r="3068" spans="2:24" ht="18.75">
      <c r="B3068" s="173"/>
      <c r="C3068" s="137">
        <v>4214</v>
      </c>
      <c r="D3068" s="139" t="s">
        <v>262</v>
      </c>
      <c r="E3068" s="817"/>
      <c r="F3068" s="452"/>
      <c r="G3068" s="246"/>
      <c r="H3068" s="246"/>
      <c r="I3068" s="480">
        <f t="shared" si="894"/>
        <v>0</v>
      </c>
      <c r="J3068" s="244" t="str">
        <f t="shared" si="891"/>
        <v/>
      </c>
      <c r="K3068" s="245"/>
      <c r="L3068" s="426"/>
      <c r="M3068" s="253"/>
      <c r="N3068" s="316">
        <f t="shared" si="895"/>
        <v>0</v>
      </c>
      <c r="O3068" s="427">
        <f t="shared" si="896"/>
        <v>0</v>
      </c>
      <c r="P3068" s="245"/>
      <c r="Q3068" s="426"/>
      <c r="R3068" s="253"/>
      <c r="S3068" s="432">
        <f t="shared" si="897"/>
        <v>0</v>
      </c>
      <c r="T3068" s="316">
        <f t="shared" si="898"/>
        <v>0</v>
      </c>
      <c r="U3068" s="253"/>
      <c r="V3068" s="253"/>
      <c r="W3068" s="254"/>
      <c r="X3068" s="314">
        <f t="shared" si="892"/>
        <v>0</v>
      </c>
    </row>
    <row r="3069" spans="2:24" ht="18.75">
      <c r="B3069" s="173"/>
      <c r="C3069" s="137">
        <v>4217</v>
      </c>
      <c r="D3069" s="139" t="s">
        <v>263</v>
      </c>
      <c r="E3069" s="817"/>
      <c r="F3069" s="452"/>
      <c r="G3069" s="246"/>
      <c r="H3069" s="246"/>
      <c r="I3069" s="480">
        <f t="shared" si="894"/>
        <v>0</v>
      </c>
      <c r="J3069" s="244" t="str">
        <f t="shared" si="891"/>
        <v/>
      </c>
      <c r="K3069" s="245"/>
      <c r="L3069" s="426"/>
      <c r="M3069" s="253"/>
      <c r="N3069" s="316">
        <f t="shared" si="895"/>
        <v>0</v>
      </c>
      <c r="O3069" s="427">
        <f t="shared" si="896"/>
        <v>0</v>
      </c>
      <c r="P3069" s="245"/>
      <c r="Q3069" s="426"/>
      <c r="R3069" s="253"/>
      <c r="S3069" s="432">
        <f t="shared" si="897"/>
        <v>0</v>
      </c>
      <c r="T3069" s="316">
        <f t="shared" si="898"/>
        <v>0</v>
      </c>
      <c r="U3069" s="253"/>
      <c r="V3069" s="253"/>
      <c r="W3069" s="254"/>
      <c r="X3069" s="314">
        <f t="shared" si="892"/>
        <v>0</v>
      </c>
    </row>
    <row r="3070" spans="2:24" ht="18.75">
      <c r="B3070" s="173"/>
      <c r="C3070" s="137">
        <v>4218</v>
      </c>
      <c r="D3070" s="145" t="s">
        <v>264</v>
      </c>
      <c r="E3070" s="817"/>
      <c r="F3070" s="452"/>
      <c r="G3070" s="246"/>
      <c r="H3070" s="246"/>
      <c r="I3070" s="480">
        <f t="shared" si="894"/>
        <v>0</v>
      </c>
      <c r="J3070" s="244" t="str">
        <f t="shared" si="891"/>
        <v/>
      </c>
      <c r="K3070" s="245"/>
      <c r="L3070" s="426"/>
      <c r="M3070" s="253"/>
      <c r="N3070" s="316">
        <f t="shared" si="895"/>
        <v>0</v>
      </c>
      <c r="O3070" s="427">
        <f t="shared" si="896"/>
        <v>0</v>
      </c>
      <c r="P3070" s="245"/>
      <c r="Q3070" s="426"/>
      <c r="R3070" s="253"/>
      <c r="S3070" s="432">
        <f t="shared" si="897"/>
        <v>0</v>
      </c>
      <c r="T3070" s="316">
        <f t="shared" si="898"/>
        <v>0</v>
      </c>
      <c r="U3070" s="253"/>
      <c r="V3070" s="253"/>
      <c r="W3070" s="254"/>
      <c r="X3070" s="314">
        <f t="shared" si="892"/>
        <v>0</v>
      </c>
    </row>
    <row r="3071" spans="2:24" ht="18.75">
      <c r="B3071" s="173"/>
      <c r="C3071" s="137">
        <v>4219</v>
      </c>
      <c r="D3071" s="156" t="s">
        <v>265</v>
      </c>
      <c r="E3071" s="817"/>
      <c r="F3071" s="452"/>
      <c r="G3071" s="246"/>
      <c r="H3071" s="246"/>
      <c r="I3071" s="480">
        <f t="shared" si="894"/>
        <v>0</v>
      </c>
      <c r="J3071" s="244" t="str">
        <f t="shared" si="891"/>
        <v/>
      </c>
      <c r="K3071" s="245"/>
      <c r="L3071" s="426"/>
      <c r="M3071" s="253"/>
      <c r="N3071" s="316">
        <f t="shared" si="895"/>
        <v>0</v>
      </c>
      <c r="O3071" s="427">
        <f t="shared" si="896"/>
        <v>0</v>
      </c>
      <c r="P3071" s="245"/>
      <c r="Q3071" s="426"/>
      <c r="R3071" s="253"/>
      <c r="S3071" s="432">
        <f t="shared" si="897"/>
        <v>0</v>
      </c>
      <c r="T3071" s="316">
        <f t="shared" si="898"/>
        <v>0</v>
      </c>
      <c r="U3071" s="253"/>
      <c r="V3071" s="253"/>
      <c r="W3071" s="254"/>
      <c r="X3071" s="314">
        <f t="shared" si="892"/>
        <v>0</v>
      </c>
    </row>
    <row r="3072" spans="2:24" ht="18.75">
      <c r="B3072" s="799">
        <v>4300</v>
      </c>
      <c r="C3072" s="955" t="s">
        <v>1740</v>
      </c>
      <c r="D3072" s="955"/>
      <c r="E3072" s="800"/>
      <c r="F3072" s="801">
        <f>SUM(F3073:F3075)</f>
        <v>0</v>
      </c>
      <c r="G3072" s="802">
        <f>SUM(G3073:G3075)</f>
        <v>0</v>
      </c>
      <c r="H3072" s="802">
        <f>SUM(H3073:H3075)</f>
        <v>0</v>
      </c>
      <c r="I3072" s="802">
        <f>SUM(I3073:I3075)</f>
        <v>0</v>
      </c>
      <c r="J3072" s="244" t="str">
        <f t="shared" si="891"/>
        <v/>
      </c>
      <c r="K3072" s="245"/>
      <c r="L3072" s="317">
        <f>SUM(L3073:L3075)</f>
        <v>0</v>
      </c>
      <c r="M3072" s="318">
        <f>SUM(M3073:M3075)</f>
        <v>0</v>
      </c>
      <c r="N3072" s="428">
        <f>SUM(N3073:N3075)</f>
        <v>0</v>
      </c>
      <c r="O3072" s="429">
        <f>SUM(O3073:O3075)</f>
        <v>0</v>
      </c>
      <c r="P3072" s="245"/>
      <c r="Q3072" s="317">
        <f t="shared" ref="Q3072:W3072" si="899">SUM(Q3073:Q3075)</f>
        <v>0</v>
      </c>
      <c r="R3072" s="318">
        <f t="shared" si="899"/>
        <v>0</v>
      </c>
      <c r="S3072" s="318">
        <f t="shared" si="899"/>
        <v>0</v>
      </c>
      <c r="T3072" s="318">
        <f t="shared" si="899"/>
        <v>0</v>
      </c>
      <c r="U3072" s="318">
        <f t="shared" si="899"/>
        <v>0</v>
      </c>
      <c r="V3072" s="318">
        <f t="shared" si="899"/>
        <v>0</v>
      </c>
      <c r="W3072" s="429">
        <f t="shared" si="899"/>
        <v>0</v>
      </c>
      <c r="X3072" s="314">
        <f t="shared" si="892"/>
        <v>0</v>
      </c>
    </row>
    <row r="3073" spans="2:24" ht="18.75">
      <c r="B3073" s="173"/>
      <c r="C3073" s="144">
        <v>4301</v>
      </c>
      <c r="D3073" s="163" t="s">
        <v>266</v>
      </c>
      <c r="E3073" s="817"/>
      <c r="F3073" s="452"/>
      <c r="G3073" s="246"/>
      <c r="H3073" s="246"/>
      <c r="I3073" s="480">
        <f t="shared" ref="I3073:I3078" si="900">F3073+G3073+H3073</f>
        <v>0</v>
      </c>
      <c r="J3073" s="244" t="str">
        <f t="shared" si="891"/>
        <v/>
      </c>
      <c r="K3073" s="245"/>
      <c r="L3073" s="426"/>
      <c r="M3073" s="253"/>
      <c r="N3073" s="316">
        <f t="shared" ref="N3073:N3078" si="901">I3073</f>
        <v>0</v>
      </c>
      <c r="O3073" s="427">
        <f t="shared" ref="O3073:O3078" si="902">L3073+M3073-N3073</f>
        <v>0</v>
      </c>
      <c r="P3073" s="245"/>
      <c r="Q3073" s="426"/>
      <c r="R3073" s="253"/>
      <c r="S3073" s="432">
        <f t="shared" ref="S3073:S3078" si="903">+IF(+(L3073+M3073)&gt;=I3073,+M3073,+(+I3073-L3073))</f>
        <v>0</v>
      </c>
      <c r="T3073" s="316">
        <f t="shared" ref="T3073:T3078" si="904">Q3073+R3073-S3073</f>
        <v>0</v>
      </c>
      <c r="U3073" s="253"/>
      <c r="V3073" s="253"/>
      <c r="W3073" s="254"/>
      <c r="X3073" s="314">
        <f t="shared" si="892"/>
        <v>0</v>
      </c>
    </row>
    <row r="3074" spans="2:24" ht="18.75">
      <c r="B3074" s="173"/>
      <c r="C3074" s="137">
        <v>4302</v>
      </c>
      <c r="D3074" s="139" t="s">
        <v>1100</v>
      </c>
      <c r="E3074" s="817"/>
      <c r="F3074" s="452"/>
      <c r="G3074" s="246"/>
      <c r="H3074" s="246"/>
      <c r="I3074" s="480">
        <f t="shared" si="900"/>
        <v>0</v>
      </c>
      <c r="J3074" s="244" t="str">
        <f t="shared" si="891"/>
        <v/>
      </c>
      <c r="K3074" s="245"/>
      <c r="L3074" s="426"/>
      <c r="M3074" s="253"/>
      <c r="N3074" s="316">
        <f t="shared" si="901"/>
        <v>0</v>
      </c>
      <c r="O3074" s="427">
        <f t="shared" si="902"/>
        <v>0</v>
      </c>
      <c r="P3074" s="245"/>
      <c r="Q3074" s="426"/>
      <c r="R3074" s="253"/>
      <c r="S3074" s="432">
        <f t="shared" si="903"/>
        <v>0</v>
      </c>
      <c r="T3074" s="316">
        <f t="shared" si="904"/>
        <v>0</v>
      </c>
      <c r="U3074" s="253"/>
      <c r="V3074" s="253"/>
      <c r="W3074" s="254"/>
      <c r="X3074" s="314">
        <f t="shared" si="892"/>
        <v>0</v>
      </c>
    </row>
    <row r="3075" spans="2:24" ht="18.75">
      <c r="B3075" s="173"/>
      <c r="C3075" s="142">
        <v>4309</v>
      </c>
      <c r="D3075" s="148" t="s">
        <v>268</v>
      </c>
      <c r="E3075" s="817"/>
      <c r="F3075" s="452"/>
      <c r="G3075" s="246"/>
      <c r="H3075" s="246"/>
      <c r="I3075" s="480">
        <f t="shared" si="900"/>
        <v>0</v>
      </c>
      <c r="J3075" s="244" t="str">
        <f t="shared" si="891"/>
        <v/>
      </c>
      <c r="K3075" s="245"/>
      <c r="L3075" s="426"/>
      <c r="M3075" s="253"/>
      <c r="N3075" s="316">
        <f t="shared" si="901"/>
        <v>0</v>
      </c>
      <c r="O3075" s="427">
        <f t="shared" si="902"/>
        <v>0</v>
      </c>
      <c r="P3075" s="245"/>
      <c r="Q3075" s="426"/>
      <c r="R3075" s="253"/>
      <c r="S3075" s="432">
        <f t="shared" si="903"/>
        <v>0</v>
      </c>
      <c r="T3075" s="316">
        <f t="shared" si="904"/>
        <v>0</v>
      </c>
      <c r="U3075" s="253"/>
      <c r="V3075" s="253"/>
      <c r="W3075" s="254"/>
      <c r="X3075" s="314">
        <f t="shared" si="892"/>
        <v>0</v>
      </c>
    </row>
    <row r="3076" spans="2:24" ht="18.75">
      <c r="B3076" s="799">
        <v>4400</v>
      </c>
      <c r="C3076" s="957" t="s">
        <v>1741</v>
      </c>
      <c r="D3076" s="957"/>
      <c r="E3076" s="800"/>
      <c r="F3076" s="803"/>
      <c r="G3076" s="804"/>
      <c r="H3076" s="804"/>
      <c r="I3076" s="805">
        <f t="shared" si="900"/>
        <v>0</v>
      </c>
      <c r="J3076" s="244" t="str">
        <f t="shared" si="891"/>
        <v/>
      </c>
      <c r="K3076" s="245"/>
      <c r="L3076" s="431"/>
      <c r="M3076" s="255"/>
      <c r="N3076" s="318">
        <f t="shared" si="901"/>
        <v>0</v>
      </c>
      <c r="O3076" s="427">
        <f t="shared" si="902"/>
        <v>0</v>
      </c>
      <c r="P3076" s="245"/>
      <c r="Q3076" s="431"/>
      <c r="R3076" s="255"/>
      <c r="S3076" s="432">
        <f t="shared" si="903"/>
        <v>0</v>
      </c>
      <c r="T3076" s="316">
        <f t="shared" si="904"/>
        <v>0</v>
      </c>
      <c r="U3076" s="255"/>
      <c r="V3076" s="255"/>
      <c r="W3076" s="254"/>
      <c r="X3076" s="314">
        <f t="shared" si="892"/>
        <v>0</v>
      </c>
    </row>
    <row r="3077" spans="2:24" ht="18.75">
      <c r="B3077" s="799">
        <v>4500</v>
      </c>
      <c r="C3077" s="979" t="s">
        <v>1742</v>
      </c>
      <c r="D3077" s="979"/>
      <c r="E3077" s="800"/>
      <c r="F3077" s="803"/>
      <c r="G3077" s="804"/>
      <c r="H3077" s="804"/>
      <c r="I3077" s="805">
        <f t="shared" si="900"/>
        <v>0</v>
      </c>
      <c r="J3077" s="244" t="str">
        <f t="shared" si="891"/>
        <v/>
      </c>
      <c r="K3077" s="245"/>
      <c r="L3077" s="431"/>
      <c r="M3077" s="255"/>
      <c r="N3077" s="318">
        <f t="shared" si="901"/>
        <v>0</v>
      </c>
      <c r="O3077" s="427">
        <f t="shared" si="902"/>
        <v>0</v>
      </c>
      <c r="P3077" s="245"/>
      <c r="Q3077" s="431"/>
      <c r="R3077" s="255"/>
      <c r="S3077" s="432">
        <f t="shared" si="903"/>
        <v>0</v>
      </c>
      <c r="T3077" s="316">
        <f t="shared" si="904"/>
        <v>0</v>
      </c>
      <c r="U3077" s="255"/>
      <c r="V3077" s="255"/>
      <c r="W3077" s="254"/>
      <c r="X3077" s="314">
        <f t="shared" si="892"/>
        <v>0</v>
      </c>
    </row>
    <row r="3078" spans="2:24" ht="18.75">
      <c r="B3078" s="799">
        <v>4600</v>
      </c>
      <c r="C3078" s="974" t="s">
        <v>269</v>
      </c>
      <c r="D3078" s="980"/>
      <c r="E3078" s="800"/>
      <c r="F3078" s="803"/>
      <c r="G3078" s="804"/>
      <c r="H3078" s="804"/>
      <c r="I3078" s="805">
        <f t="shared" si="900"/>
        <v>0</v>
      </c>
      <c r="J3078" s="244" t="str">
        <f t="shared" si="891"/>
        <v/>
      </c>
      <c r="K3078" s="245"/>
      <c r="L3078" s="431"/>
      <c r="M3078" s="255"/>
      <c r="N3078" s="318">
        <f t="shared" si="901"/>
        <v>0</v>
      </c>
      <c r="O3078" s="427">
        <f t="shared" si="902"/>
        <v>0</v>
      </c>
      <c r="P3078" s="245"/>
      <c r="Q3078" s="431"/>
      <c r="R3078" s="255"/>
      <c r="S3078" s="432">
        <f t="shared" si="903"/>
        <v>0</v>
      </c>
      <c r="T3078" s="316">
        <f t="shared" si="904"/>
        <v>0</v>
      </c>
      <c r="U3078" s="255"/>
      <c r="V3078" s="255"/>
      <c r="W3078" s="254"/>
      <c r="X3078" s="314">
        <f t="shared" si="892"/>
        <v>0</v>
      </c>
    </row>
    <row r="3079" spans="2:24" ht="18.75">
      <c r="B3079" s="799">
        <v>4900</v>
      </c>
      <c r="C3079" s="965" t="s">
        <v>300</v>
      </c>
      <c r="D3079" s="965"/>
      <c r="E3079" s="800"/>
      <c r="F3079" s="801">
        <f>+F3080+F3081</f>
        <v>0</v>
      </c>
      <c r="G3079" s="802">
        <f>+G3080+G3081</f>
        <v>0</v>
      </c>
      <c r="H3079" s="802">
        <f>+H3080+H3081</f>
        <v>0</v>
      </c>
      <c r="I3079" s="802">
        <f>+I3080+I3081</f>
        <v>0</v>
      </c>
      <c r="J3079" s="244" t="str">
        <f t="shared" si="891"/>
        <v/>
      </c>
      <c r="K3079" s="245"/>
      <c r="L3079" s="777"/>
      <c r="M3079" s="778"/>
      <c r="N3079" s="778"/>
      <c r="O3079" s="825"/>
      <c r="P3079" s="245"/>
      <c r="Q3079" s="777"/>
      <c r="R3079" s="778"/>
      <c r="S3079" s="778"/>
      <c r="T3079" s="778"/>
      <c r="U3079" s="778"/>
      <c r="V3079" s="778"/>
      <c r="W3079" s="825"/>
      <c r="X3079" s="314">
        <f t="shared" si="892"/>
        <v>0</v>
      </c>
    </row>
    <row r="3080" spans="2:24" ht="18.75">
      <c r="B3080" s="173"/>
      <c r="C3080" s="144">
        <v>4901</v>
      </c>
      <c r="D3080" s="174" t="s">
        <v>301</v>
      </c>
      <c r="E3080" s="817"/>
      <c r="F3080" s="452"/>
      <c r="G3080" s="246"/>
      <c r="H3080" s="246"/>
      <c r="I3080" s="480">
        <f>F3080+G3080+H3080</f>
        <v>0</v>
      </c>
      <c r="J3080" s="244" t="str">
        <f t="shared" si="891"/>
        <v/>
      </c>
      <c r="K3080" s="245"/>
      <c r="L3080" s="775"/>
      <c r="M3080" s="779"/>
      <c r="N3080" s="779"/>
      <c r="O3080" s="824"/>
      <c r="P3080" s="245"/>
      <c r="Q3080" s="775"/>
      <c r="R3080" s="779"/>
      <c r="S3080" s="779"/>
      <c r="T3080" s="779"/>
      <c r="U3080" s="779"/>
      <c r="V3080" s="779"/>
      <c r="W3080" s="824"/>
      <c r="X3080" s="314">
        <f t="shared" si="892"/>
        <v>0</v>
      </c>
    </row>
    <row r="3081" spans="2:24" ht="18.75">
      <c r="B3081" s="173"/>
      <c r="C3081" s="142">
        <v>4902</v>
      </c>
      <c r="D3081" s="148" t="s">
        <v>302</v>
      </c>
      <c r="E3081" s="817"/>
      <c r="F3081" s="452"/>
      <c r="G3081" s="246"/>
      <c r="H3081" s="246"/>
      <c r="I3081" s="480">
        <f>F3081+G3081+H3081</f>
        <v>0</v>
      </c>
      <c r="J3081" s="244" t="str">
        <f t="shared" si="891"/>
        <v/>
      </c>
      <c r="K3081" s="245"/>
      <c r="L3081" s="775"/>
      <c r="M3081" s="779"/>
      <c r="N3081" s="779"/>
      <c r="O3081" s="824"/>
      <c r="P3081" s="245"/>
      <c r="Q3081" s="775"/>
      <c r="R3081" s="779"/>
      <c r="S3081" s="779"/>
      <c r="T3081" s="779"/>
      <c r="U3081" s="779"/>
      <c r="V3081" s="779"/>
      <c r="W3081" s="824"/>
      <c r="X3081" s="314">
        <f t="shared" si="892"/>
        <v>0</v>
      </c>
    </row>
    <row r="3082" spans="2:24" ht="18.75">
      <c r="B3082" s="806">
        <v>5100</v>
      </c>
      <c r="C3082" s="962" t="s">
        <v>270</v>
      </c>
      <c r="D3082" s="962"/>
      <c r="E3082" s="807"/>
      <c r="F3082" s="808"/>
      <c r="G3082" s="809"/>
      <c r="H3082" s="809"/>
      <c r="I3082" s="805">
        <f>F3082+G3082+H3082</f>
        <v>0</v>
      </c>
      <c r="J3082" s="244" t="str">
        <f t="shared" si="891"/>
        <v/>
      </c>
      <c r="K3082" s="245"/>
      <c r="L3082" s="433"/>
      <c r="M3082" s="434"/>
      <c r="N3082" s="328">
        <f>I3082</f>
        <v>0</v>
      </c>
      <c r="O3082" s="427">
        <f>L3082+M3082-N3082</f>
        <v>0</v>
      </c>
      <c r="P3082" s="245"/>
      <c r="Q3082" s="433"/>
      <c r="R3082" s="434"/>
      <c r="S3082" s="432">
        <f>+IF(+(L3082+M3082)&gt;=I3082,+M3082,+(+I3082-L3082))</f>
        <v>0</v>
      </c>
      <c r="T3082" s="316">
        <f>Q3082+R3082-S3082</f>
        <v>0</v>
      </c>
      <c r="U3082" s="434"/>
      <c r="V3082" s="434"/>
      <c r="W3082" s="254"/>
      <c r="X3082" s="314">
        <f t="shared" si="892"/>
        <v>0</v>
      </c>
    </row>
    <row r="3083" spans="2:24" ht="18.75">
      <c r="B3083" s="806">
        <v>5200</v>
      </c>
      <c r="C3083" s="977" t="s">
        <v>271</v>
      </c>
      <c r="D3083" s="977"/>
      <c r="E3083" s="807"/>
      <c r="F3083" s="810">
        <f>SUM(F3084:F3090)</f>
        <v>0</v>
      </c>
      <c r="G3083" s="811">
        <f>SUM(G3084:G3090)</f>
        <v>0</v>
      </c>
      <c r="H3083" s="811">
        <f>SUM(H3084:H3090)</f>
        <v>0</v>
      </c>
      <c r="I3083" s="811">
        <f>SUM(I3084:I3090)</f>
        <v>0</v>
      </c>
      <c r="J3083" s="244" t="str">
        <f t="shared" si="891"/>
        <v/>
      </c>
      <c r="K3083" s="245"/>
      <c r="L3083" s="327">
        <f>SUM(L3084:L3090)</f>
        <v>0</v>
      </c>
      <c r="M3083" s="328">
        <f>SUM(M3084:M3090)</f>
        <v>0</v>
      </c>
      <c r="N3083" s="435">
        <f>SUM(N3084:N3090)</f>
        <v>0</v>
      </c>
      <c r="O3083" s="436">
        <f>SUM(O3084:O3090)</f>
        <v>0</v>
      </c>
      <c r="P3083" s="245"/>
      <c r="Q3083" s="327">
        <f t="shared" ref="Q3083:W3083" si="905">SUM(Q3084:Q3090)</f>
        <v>0</v>
      </c>
      <c r="R3083" s="328">
        <f t="shared" si="905"/>
        <v>0</v>
      </c>
      <c r="S3083" s="328">
        <f t="shared" si="905"/>
        <v>0</v>
      </c>
      <c r="T3083" s="328">
        <f t="shared" si="905"/>
        <v>0</v>
      </c>
      <c r="U3083" s="328">
        <f t="shared" si="905"/>
        <v>0</v>
      </c>
      <c r="V3083" s="328">
        <f t="shared" si="905"/>
        <v>0</v>
      </c>
      <c r="W3083" s="436">
        <f t="shared" si="905"/>
        <v>0</v>
      </c>
      <c r="X3083" s="314">
        <f t="shared" si="892"/>
        <v>0</v>
      </c>
    </row>
    <row r="3084" spans="2:24" ht="18.75">
      <c r="B3084" s="175"/>
      <c r="C3084" s="176">
        <v>5201</v>
      </c>
      <c r="D3084" s="177" t="s">
        <v>272</v>
      </c>
      <c r="E3084" s="818"/>
      <c r="F3084" s="477"/>
      <c r="G3084" s="437"/>
      <c r="H3084" s="437"/>
      <c r="I3084" s="480">
        <f t="shared" ref="I3084:I3090" si="906">F3084+G3084+H3084</f>
        <v>0</v>
      </c>
      <c r="J3084" s="244" t="str">
        <f t="shared" si="891"/>
        <v/>
      </c>
      <c r="K3084" s="245"/>
      <c r="L3084" s="438"/>
      <c r="M3084" s="439"/>
      <c r="N3084" s="331">
        <f t="shared" ref="N3084:N3090" si="907">I3084</f>
        <v>0</v>
      </c>
      <c r="O3084" s="427">
        <f t="shared" ref="O3084:O3090" si="908">L3084+M3084-N3084</f>
        <v>0</v>
      </c>
      <c r="P3084" s="245"/>
      <c r="Q3084" s="438"/>
      <c r="R3084" s="439"/>
      <c r="S3084" s="432">
        <f t="shared" ref="S3084:S3090" si="909">+IF(+(L3084+M3084)&gt;=I3084,+M3084,+(+I3084-L3084))</f>
        <v>0</v>
      </c>
      <c r="T3084" s="316">
        <f t="shared" ref="T3084:T3090" si="910">Q3084+R3084-S3084</f>
        <v>0</v>
      </c>
      <c r="U3084" s="439"/>
      <c r="V3084" s="439"/>
      <c r="W3084" s="254"/>
      <c r="X3084" s="314">
        <f t="shared" si="892"/>
        <v>0</v>
      </c>
    </row>
    <row r="3085" spans="2:24" ht="18.75">
      <c r="B3085" s="175"/>
      <c r="C3085" s="178">
        <v>5202</v>
      </c>
      <c r="D3085" s="179" t="s">
        <v>273</v>
      </c>
      <c r="E3085" s="818"/>
      <c r="F3085" s="477"/>
      <c r="G3085" s="437"/>
      <c r="H3085" s="437"/>
      <c r="I3085" s="480">
        <f t="shared" si="906"/>
        <v>0</v>
      </c>
      <c r="J3085" s="244" t="str">
        <f t="shared" si="891"/>
        <v/>
      </c>
      <c r="K3085" s="245"/>
      <c r="L3085" s="438"/>
      <c r="M3085" s="439"/>
      <c r="N3085" s="331">
        <f t="shared" si="907"/>
        <v>0</v>
      </c>
      <c r="O3085" s="427">
        <f t="shared" si="908"/>
        <v>0</v>
      </c>
      <c r="P3085" s="245"/>
      <c r="Q3085" s="438"/>
      <c r="R3085" s="439"/>
      <c r="S3085" s="432">
        <f t="shared" si="909"/>
        <v>0</v>
      </c>
      <c r="T3085" s="316">
        <f t="shared" si="910"/>
        <v>0</v>
      </c>
      <c r="U3085" s="439"/>
      <c r="V3085" s="439"/>
      <c r="W3085" s="254"/>
      <c r="X3085" s="314">
        <f t="shared" si="892"/>
        <v>0</v>
      </c>
    </row>
    <row r="3086" spans="2:24" ht="18.75">
      <c r="B3086" s="175"/>
      <c r="C3086" s="178">
        <v>5203</v>
      </c>
      <c r="D3086" s="179" t="s">
        <v>956</v>
      </c>
      <c r="E3086" s="818"/>
      <c r="F3086" s="477"/>
      <c r="G3086" s="437"/>
      <c r="H3086" s="437"/>
      <c r="I3086" s="480">
        <f t="shared" si="906"/>
        <v>0</v>
      </c>
      <c r="J3086" s="244" t="str">
        <f t="shared" si="891"/>
        <v/>
      </c>
      <c r="K3086" s="245"/>
      <c r="L3086" s="438"/>
      <c r="M3086" s="439"/>
      <c r="N3086" s="331">
        <f t="shared" si="907"/>
        <v>0</v>
      </c>
      <c r="O3086" s="427">
        <f t="shared" si="908"/>
        <v>0</v>
      </c>
      <c r="P3086" s="245"/>
      <c r="Q3086" s="438"/>
      <c r="R3086" s="439"/>
      <c r="S3086" s="432">
        <f t="shared" si="909"/>
        <v>0</v>
      </c>
      <c r="T3086" s="316">
        <f t="shared" si="910"/>
        <v>0</v>
      </c>
      <c r="U3086" s="439"/>
      <c r="V3086" s="439"/>
      <c r="W3086" s="254"/>
      <c r="X3086" s="314">
        <f t="shared" si="892"/>
        <v>0</v>
      </c>
    </row>
    <row r="3087" spans="2:24" ht="18.75">
      <c r="B3087" s="175"/>
      <c r="C3087" s="178">
        <v>5204</v>
      </c>
      <c r="D3087" s="179" t="s">
        <v>957</v>
      </c>
      <c r="E3087" s="818"/>
      <c r="F3087" s="477"/>
      <c r="G3087" s="437"/>
      <c r="H3087" s="437"/>
      <c r="I3087" s="480">
        <f t="shared" si="906"/>
        <v>0</v>
      </c>
      <c r="J3087" s="244" t="str">
        <f t="shared" si="891"/>
        <v/>
      </c>
      <c r="K3087" s="245"/>
      <c r="L3087" s="438"/>
      <c r="M3087" s="439"/>
      <c r="N3087" s="331">
        <f t="shared" si="907"/>
        <v>0</v>
      </c>
      <c r="O3087" s="427">
        <f t="shared" si="908"/>
        <v>0</v>
      </c>
      <c r="P3087" s="245"/>
      <c r="Q3087" s="438"/>
      <c r="R3087" s="439"/>
      <c r="S3087" s="432">
        <f t="shared" si="909"/>
        <v>0</v>
      </c>
      <c r="T3087" s="316">
        <f t="shared" si="910"/>
        <v>0</v>
      </c>
      <c r="U3087" s="439"/>
      <c r="V3087" s="439"/>
      <c r="W3087" s="254"/>
      <c r="X3087" s="314">
        <f t="shared" si="892"/>
        <v>0</v>
      </c>
    </row>
    <row r="3088" spans="2:24" ht="18.75">
      <c r="B3088" s="175"/>
      <c r="C3088" s="178">
        <v>5205</v>
      </c>
      <c r="D3088" s="179" t="s">
        <v>958</v>
      </c>
      <c r="E3088" s="818"/>
      <c r="F3088" s="477"/>
      <c r="G3088" s="437"/>
      <c r="H3088" s="437"/>
      <c r="I3088" s="480">
        <f t="shared" si="906"/>
        <v>0</v>
      </c>
      <c r="J3088" s="244" t="str">
        <f t="shared" si="891"/>
        <v/>
      </c>
      <c r="K3088" s="245"/>
      <c r="L3088" s="438"/>
      <c r="M3088" s="439"/>
      <c r="N3088" s="331">
        <f t="shared" si="907"/>
        <v>0</v>
      </c>
      <c r="O3088" s="427">
        <f t="shared" si="908"/>
        <v>0</v>
      </c>
      <c r="P3088" s="245"/>
      <c r="Q3088" s="438"/>
      <c r="R3088" s="439"/>
      <c r="S3088" s="432">
        <f t="shared" si="909"/>
        <v>0</v>
      </c>
      <c r="T3088" s="316">
        <f t="shared" si="910"/>
        <v>0</v>
      </c>
      <c r="U3088" s="439"/>
      <c r="V3088" s="439"/>
      <c r="W3088" s="254"/>
      <c r="X3088" s="314">
        <f t="shared" si="892"/>
        <v>0</v>
      </c>
    </row>
    <row r="3089" spans="2:24" ht="18.75">
      <c r="B3089" s="175"/>
      <c r="C3089" s="178">
        <v>5206</v>
      </c>
      <c r="D3089" s="179" t="s">
        <v>959</v>
      </c>
      <c r="E3089" s="818"/>
      <c r="F3089" s="477"/>
      <c r="G3089" s="437"/>
      <c r="H3089" s="437"/>
      <c r="I3089" s="480">
        <f t="shared" si="906"/>
        <v>0</v>
      </c>
      <c r="J3089" s="244" t="str">
        <f t="shared" ref="J3089:J3109" si="911">(IF($E3089&lt;&gt;0,$J$2,IF($I3089&lt;&gt;0,$J$2,"")))</f>
        <v/>
      </c>
      <c r="K3089" s="245"/>
      <c r="L3089" s="438"/>
      <c r="M3089" s="439"/>
      <c r="N3089" s="331">
        <f t="shared" si="907"/>
        <v>0</v>
      </c>
      <c r="O3089" s="427">
        <f t="shared" si="908"/>
        <v>0</v>
      </c>
      <c r="P3089" s="245"/>
      <c r="Q3089" s="438"/>
      <c r="R3089" s="439"/>
      <c r="S3089" s="432">
        <f t="shared" si="909"/>
        <v>0</v>
      </c>
      <c r="T3089" s="316">
        <f t="shared" si="910"/>
        <v>0</v>
      </c>
      <c r="U3089" s="439"/>
      <c r="V3089" s="439"/>
      <c r="W3089" s="254"/>
      <c r="X3089" s="314">
        <f t="shared" ref="X3089:X3120" si="912">T3089-U3089-V3089-W3089</f>
        <v>0</v>
      </c>
    </row>
    <row r="3090" spans="2:24" ht="18.75">
      <c r="B3090" s="175"/>
      <c r="C3090" s="180">
        <v>5219</v>
      </c>
      <c r="D3090" s="181" t="s">
        <v>960</v>
      </c>
      <c r="E3090" s="818"/>
      <c r="F3090" s="477"/>
      <c r="G3090" s="437"/>
      <c r="H3090" s="437"/>
      <c r="I3090" s="480">
        <f t="shared" si="906"/>
        <v>0</v>
      </c>
      <c r="J3090" s="244" t="str">
        <f t="shared" si="911"/>
        <v/>
      </c>
      <c r="K3090" s="245"/>
      <c r="L3090" s="438"/>
      <c r="M3090" s="439"/>
      <c r="N3090" s="331">
        <f t="shared" si="907"/>
        <v>0</v>
      </c>
      <c r="O3090" s="427">
        <f t="shared" si="908"/>
        <v>0</v>
      </c>
      <c r="P3090" s="245"/>
      <c r="Q3090" s="438"/>
      <c r="R3090" s="439"/>
      <c r="S3090" s="432">
        <f t="shared" si="909"/>
        <v>0</v>
      </c>
      <c r="T3090" s="316">
        <f t="shared" si="910"/>
        <v>0</v>
      </c>
      <c r="U3090" s="439"/>
      <c r="V3090" s="439"/>
      <c r="W3090" s="254"/>
      <c r="X3090" s="314">
        <f t="shared" si="912"/>
        <v>0</v>
      </c>
    </row>
    <row r="3091" spans="2:24" ht="18.75">
      <c r="B3091" s="806">
        <v>5300</v>
      </c>
      <c r="C3091" s="981" t="s">
        <v>961</v>
      </c>
      <c r="D3091" s="981"/>
      <c r="E3091" s="807"/>
      <c r="F3091" s="810">
        <f>SUM(F3092:F3093)</f>
        <v>0</v>
      </c>
      <c r="G3091" s="811">
        <f>SUM(G3092:G3093)</f>
        <v>0</v>
      </c>
      <c r="H3091" s="811">
        <f>SUM(H3092:H3093)</f>
        <v>0</v>
      </c>
      <c r="I3091" s="811">
        <f>SUM(I3092:I3093)</f>
        <v>0</v>
      </c>
      <c r="J3091" s="244" t="str">
        <f t="shared" si="911"/>
        <v/>
      </c>
      <c r="K3091" s="245"/>
      <c r="L3091" s="327">
        <f>SUM(L3092:L3093)</f>
        <v>0</v>
      </c>
      <c r="M3091" s="328">
        <f>SUM(M3092:M3093)</f>
        <v>0</v>
      </c>
      <c r="N3091" s="435">
        <f>SUM(N3092:N3093)</f>
        <v>0</v>
      </c>
      <c r="O3091" s="436">
        <f>SUM(O3092:O3093)</f>
        <v>0</v>
      </c>
      <c r="P3091" s="245"/>
      <c r="Q3091" s="327">
        <f t="shared" ref="Q3091:W3091" si="913">SUM(Q3092:Q3093)</f>
        <v>0</v>
      </c>
      <c r="R3091" s="328">
        <f t="shared" si="913"/>
        <v>0</v>
      </c>
      <c r="S3091" s="328">
        <f t="shared" si="913"/>
        <v>0</v>
      </c>
      <c r="T3091" s="328">
        <f t="shared" si="913"/>
        <v>0</v>
      </c>
      <c r="U3091" s="328">
        <f t="shared" si="913"/>
        <v>0</v>
      </c>
      <c r="V3091" s="328">
        <f t="shared" si="913"/>
        <v>0</v>
      </c>
      <c r="W3091" s="436">
        <f t="shared" si="913"/>
        <v>0</v>
      </c>
      <c r="X3091" s="314">
        <f t="shared" si="912"/>
        <v>0</v>
      </c>
    </row>
    <row r="3092" spans="2:24" ht="18.75">
      <c r="B3092" s="175"/>
      <c r="C3092" s="176">
        <v>5301</v>
      </c>
      <c r="D3092" s="177" t="s">
        <v>1480</v>
      </c>
      <c r="E3092" s="818"/>
      <c r="F3092" s="477"/>
      <c r="G3092" s="437"/>
      <c r="H3092" s="437"/>
      <c r="I3092" s="480">
        <f>F3092+G3092+H3092</f>
        <v>0</v>
      </c>
      <c r="J3092" s="244" t="str">
        <f t="shared" si="911"/>
        <v/>
      </c>
      <c r="K3092" s="245"/>
      <c r="L3092" s="438"/>
      <c r="M3092" s="439"/>
      <c r="N3092" s="331">
        <f>I3092</f>
        <v>0</v>
      </c>
      <c r="O3092" s="427">
        <f>L3092+M3092-N3092</f>
        <v>0</v>
      </c>
      <c r="P3092" s="245"/>
      <c r="Q3092" s="438"/>
      <c r="R3092" s="439"/>
      <c r="S3092" s="432">
        <f>+IF(+(L3092+M3092)&gt;=I3092,+M3092,+(+I3092-L3092))</f>
        <v>0</v>
      </c>
      <c r="T3092" s="316">
        <f>Q3092+R3092-S3092</f>
        <v>0</v>
      </c>
      <c r="U3092" s="439"/>
      <c r="V3092" s="439"/>
      <c r="W3092" s="254"/>
      <c r="X3092" s="314">
        <f t="shared" si="912"/>
        <v>0</v>
      </c>
    </row>
    <row r="3093" spans="2:24" ht="18.75">
      <c r="B3093" s="175"/>
      <c r="C3093" s="180">
        <v>5309</v>
      </c>
      <c r="D3093" s="181" t="s">
        <v>962</v>
      </c>
      <c r="E3093" s="818"/>
      <c r="F3093" s="477"/>
      <c r="G3093" s="437"/>
      <c r="H3093" s="437"/>
      <c r="I3093" s="480">
        <f>F3093+G3093+H3093</f>
        <v>0</v>
      </c>
      <c r="J3093" s="244" t="str">
        <f t="shared" si="911"/>
        <v/>
      </c>
      <c r="K3093" s="245"/>
      <c r="L3093" s="438"/>
      <c r="M3093" s="439"/>
      <c r="N3093" s="331">
        <f>I3093</f>
        <v>0</v>
      </c>
      <c r="O3093" s="427">
        <f>L3093+M3093-N3093</f>
        <v>0</v>
      </c>
      <c r="P3093" s="245"/>
      <c r="Q3093" s="438"/>
      <c r="R3093" s="439"/>
      <c r="S3093" s="432">
        <f>+IF(+(L3093+M3093)&gt;=I3093,+M3093,+(+I3093-L3093))</f>
        <v>0</v>
      </c>
      <c r="T3093" s="316">
        <f>Q3093+R3093-S3093</f>
        <v>0</v>
      </c>
      <c r="U3093" s="439"/>
      <c r="V3093" s="439"/>
      <c r="W3093" s="254"/>
      <c r="X3093" s="314">
        <f t="shared" si="912"/>
        <v>0</v>
      </c>
    </row>
    <row r="3094" spans="2:24" ht="18.75">
      <c r="B3094" s="806">
        <v>5400</v>
      </c>
      <c r="C3094" s="962" t="s">
        <v>1049</v>
      </c>
      <c r="D3094" s="962"/>
      <c r="E3094" s="807"/>
      <c r="F3094" s="808"/>
      <c r="G3094" s="809"/>
      <c r="H3094" s="809"/>
      <c r="I3094" s="805">
        <f>F3094+G3094+H3094</f>
        <v>0</v>
      </c>
      <c r="J3094" s="244" t="str">
        <f t="shared" si="911"/>
        <v/>
      </c>
      <c r="K3094" s="245"/>
      <c r="L3094" s="433"/>
      <c r="M3094" s="434"/>
      <c r="N3094" s="328">
        <f>I3094</f>
        <v>0</v>
      </c>
      <c r="O3094" s="427">
        <f>L3094+M3094-N3094</f>
        <v>0</v>
      </c>
      <c r="P3094" s="245"/>
      <c r="Q3094" s="433"/>
      <c r="R3094" s="434"/>
      <c r="S3094" s="432">
        <f>+IF(+(L3094+M3094)&gt;=I3094,+M3094,+(+I3094-L3094))</f>
        <v>0</v>
      </c>
      <c r="T3094" s="316">
        <f>Q3094+R3094-S3094</f>
        <v>0</v>
      </c>
      <c r="U3094" s="434"/>
      <c r="V3094" s="434"/>
      <c r="W3094" s="254"/>
      <c r="X3094" s="314">
        <f t="shared" si="912"/>
        <v>0</v>
      </c>
    </row>
    <row r="3095" spans="2:24" ht="18.75">
      <c r="B3095" s="799">
        <v>5500</v>
      </c>
      <c r="C3095" s="965" t="s">
        <v>1050</v>
      </c>
      <c r="D3095" s="965"/>
      <c r="E3095" s="800"/>
      <c r="F3095" s="801">
        <f>SUM(F3096:F3099)</f>
        <v>0</v>
      </c>
      <c r="G3095" s="802">
        <f>SUM(G3096:G3099)</f>
        <v>0</v>
      </c>
      <c r="H3095" s="802">
        <f>SUM(H3096:H3099)</f>
        <v>0</v>
      </c>
      <c r="I3095" s="802">
        <f>SUM(I3096:I3099)</f>
        <v>0</v>
      </c>
      <c r="J3095" s="244" t="str">
        <f t="shared" si="911"/>
        <v/>
      </c>
      <c r="K3095" s="245"/>
      <c r="L3095" s="317">
        <f>SUM(L3096:L3099)</f>
        <v>0</v>
      </c>
      <c r="M3095" s="318">
        <f>SUM(M3096:M3099)</f>
        <v>0</v>
      </c>
      <c r="N3095" s="428">
        <f>SUM(N3096:N3099)</f>
        <v>0</v>
      </c>
      <c r="O3095" s="429">
        <f>SUM(O3096:O3099)</f>
        <v>0</v>
      </c>
      <c r="P3095" s="245"/>
      <c r="Q3095" s="317">
        <f t="shared" ref="Q3095:W3095" si="914">SUM(Q3096:Q3099)</f>
        <v>0</v>
      </c>
      <c r="R3095" s="318">
        <f t="shared" si="914"/>
        <v>0</v>
      </c>
      <c r="S3095" s="318">
        <f t="shared" si="914"/>
        <v>0</v>
      </c>
      <c r="T3095" s="318">
        <f t="shared" si="914"/>
        <v>0</v>
      </c>
      <c r="U3095" s="318">
        <f t="shared" si="914"/>
        <v>0</v>
      </c>
      <c r="V3095" s="318">
        <f t="shared" si="914"/>
        <v>0</v>
      </c>
      <c r="W3095" s="429">
        <f t="shared" si="914"/>
        <v>0</v>
      </c>
      <c r="X3095" s="314">
        <f t="shared" si="912"/>
        <v>0</v>
      </c>
    </row>
    <row r="3096" spans="2:24" ht="18.75">
      <c r="B3096" s="173"/>
      <c r="C3096" s="144">
        <v>5501</v>
      </c>
      <c r="D3096" s="163" t="s">
        <v>1051</v>
      </c>
      <c r="E3096" s="817"/>
      <c r="F3096" s="452"/>
      <c r="G3096" s="246"/>
      <c r="H3096" s="246"/>
      <c r="I3096" s="480">
        <f>F3096+G3096+H3096</f>
        <v>0</v>
      </c>
      <c r="J3096" s="244" t="str">
        <f t="shared" si="911"/>
        <v/>
      </c>
      <c r="K3096" s="245"/>
      <c r="L3096" s="426"/>
      <c r="M3096" s="253"/>
      <c r="N3096" s="316">
        <f>I3096</f>
        <v>0</v>
      </c>
      <c r="O3096" s="427">
        <f>L3096+M3096-N3096</f>
        <v>0</v>
      </c>
      <c r="P3096" s="245"/>
      <c r="Q3096" s="426"/>
      <c r="R3096" s="253"/>
      <c r="S3096" s="432">
        <f>+IF(+(L3096+M3096)&gt;=I3096,+M3096,+(+I3096-L3096))</f>
        <v>0</v>
      </c>
      <c r="T3096" s="316">
        <f>Q3096+R3096-S3096</f>
        <v>0</v>
      </c>
      <c r="U3096" s="253"/>
      <c r="V3096" s="253"/>
      <c r="W3096" s="254"/>
      <c r="X3096" s="314">
        <f t="shared" si="912"/>
        <v>0</v>
      </c>
    </row>
    <row r="3097" spans="2:24" ht="18.75">
      <c r="B3097" s="173"/>
      <c r="C3097" s="137">
        <v>5502</v>
      </c>
      <c r="D3097" s="145" t="s">
        <v>1052</v>
      </c>
      <c r="E3097" s="817"/>
      <c r="F3097" s="452"/>
      <c r="G3097" s="246"/>
      <c r="H3097" s="246"/>
      <c r="I3097" s="480">
        <f>F3097+G3097+H3097</f>
        <v>0</v>
      </c>
      <c r="J3097" s="244" t="str">
        <f t="shared" si="911"/>
        <v/>
      </c>
      <c r="K3097" s="245"/>
      <c r="L3097" s="426"/>
      <c r="M3097" s="253"/>
      <c r="N3097" s="316">
        <f>I3097</f>
        <v>0</v>
      </c>
      <c r="O3097" s="427">
        <f>L3097+M3097-N3097</f>
        <v>0</v>
      </c>
      <c r="P3097" s="245"/>
      <c r="Q3097" s="426"/>
      <c r="R3097" s="253"/>
      <c r="S3097" s="432">
        <f>+IF(+(L3097+M3097)&gt;=I3097,+M3097,+(+I3097-L3097))</f>
        <v>0</v>
      </c>
      <c r="T3097" s="316">
        <f>Q3097+R3097-S3097</f>
        <v>0</v>
      </c>
      <c r="U3097" s="253"/>
      <c r="V3097" s="253"/>
      <c r="W3097" s="254"/>
      <c r="X3097" s="314">
        <f t="shared" si="912"/>
        <v>0</v>
      </c>
    </row>
    <row r="3098" spans="2:24" ht="18.75">
      <c r="B3098" s="173"/>
      <c r="C3098" s="137">
        <v>5503</v>
      </c>
      <c r="D3098" s="139" t="s">
        <v>1053</v>
      </c>
      <c r="E3098" s="817"/>
      <c r="F3098" s="452"/>
      <c r="G3098" s="246"/>
      <c r="H3098" s="246"/>
      <c r="I3098" s="480">
        <f>F3098+G3098+H3098</f>
        <v>0</v>
      </c>
      <c r="J3098" s="244" t="str">
        <f t="shared" si="911"/>
        <v/>
      </c>
      <c r="K3098" s="245"/>
      <c r="L3098" s="426"/>
      <c r="M3098" s="253"/>
      <c r="N3098" s="316">
        <f>I3098</f>
        <v>0</v>
      </c>
      <c r="O3098" s="427">
        <f>L3098+M3098-N3098</f>
        <v>0</v>
      </c>
      <c r="P3098" s="245"/>
      <c r="Q3098" s="426"/>
      <c r="R3098" s="253"/>
      <c r="S3098" s="432">
        <f>+IF(+(L3098+M3098)&gt;=I3098,+M3098,+(+I3098-L3098))</f>
        <v>0</v>
      </c>
      <c r="T3098" s="316">
        <f>Q3098+R3098-S3098</f>
        <v>0</v>
      </c>
      <c r="U3098" s="253"/>
      <c r="V3098" s="253"/>
      <c r="W3098" s="254"/>
      <c r="X3098" s="314">
        <f t="shared" si="912"/>
        <v>0</v>
      </c>
    </row>
    <row r="3099" spans="2:24" ht="18.75">
      <c r="B3099" s="173"/>
      <c r="C3099" s="137">
        <v>5504</v>
      </c>
      <c r="D3099" s="145" t="s">
        <v>1054</v>
      </c>
      <c r="E3099" s="817"/>
      <c r="F3099" s="452"/>
      <c r="G3099" s="246"/>
      <c r="H3099" s="246"/>
      <c r="I3099" s="480">
        <f>F3099+G3099+H3099</f>
        <v>0</v>
      </c>
      <c r="J3099" s="244" t="str">
        <f t="shared" si="911"/>
        <v/>
      </c>
      <c r="K3099" s="245"/>
      <c r="L3099" s="426"/>
      <c r="M3099" s="253"/>
      <c r="N3099" s="316">
        <f>I3099</f>
        <v>0</v>
      </c>
      <c r="O3099" s="427">
        <f>L3099+M3099-N3099</f>
        <v>0</v>
      </c>
      <c r="P3099" s="245"/>
      <c r="Q3099" s="426"/>
      <c r="R3099" s="253"/>
      <c r="S3099" s="432">
        <f>+IF(+(L3099+M3099)&gt;=I3099,+M3099,+(+I3099-L3099))</f>
        <v>0</v>
      </c>
      <c r="T3099" s="316">
        <f>Q3099+R3099-S3099</f>
        <v>0</v>
      </c>
      <c r="U3099" s="253"/>
      <c r="V3099" s="253"/>
      <c r="W3099" s="254"/>
      <c r="X3099" s="314">
        <f t="shared" si="912"/>
        <v>0</v>
      </c>
    </row>
    <row r="3100" spans="2:24" ht="18.75">
      <c r="B3100" s="799">
        <v>5700</v>
      </c>
      <c r="C3100" s="963" t="s">
        <v>1055</v>
      </c>
      <c r="D3100" s="964"/>
      <c r="E3100" s="807"/>
      <c r="F3100" s="810">
        <f>SUM(F3101:F3103)</f>
        <v>0</v>
      </c>
      <c r="G3100" s="811">
        <f>SUM(G3101:G3103)</f>
        <v>0</v>
      </c>
      <c r="H3100" s="811">
        <f>SUM(H3101:H3103)</f>
        <v>0</v>
      </c>
      <c r="I3100" s="811">
        <f>SUM(I3101:I3103)</f>
        <v>0</v>
      </c>
      <c r="J3100" s="244" t="str">
        <f t="shared" si="911"/>
        <v/>
      </c>
      <c r="K3100" s="245"/>
      <c r="L3100" s="327">
        <f>SUM(L3101:L3103)</f>
        <v>0</v>
      </c>
      <c r="M3100" s="328">
        <f>SUM(M3101:M3103)</f>
        <v>0</v>
      </c>
      <c r="N3100" s="435">
        <f>SUM(N3101:N3102)</f>
        <v>0</v>
      </c>
      <c r="O3100" s="436">
        <f>SUM(O3101:O3103)</f>
        <v>0</v>
      </c>
      <c r="P3100" s="245"/>
      <c r="Q3100" s="327">
        <f>SUM(Q3101:Q3103)</f>
        <v>0</v>
      </c>
      <c r="R3100" s="328">
        <f>SUM(R3101:R3103)</f>
        <v>0</v>
      </c>
      <c r="S3100" s="328">
        <f>SUM(S3101:S3103)</f>
        <v>0</v>
      </c>
      <c r="T3100" s="328">
        <f>SUM(T3101:T3103)</f>
        <v>0</v>
      </c>
      <c r="U3100" s="328">
        <f>SUM(U3101:U3103)</f>
        <v>0</v>
      </c>
      <c r="V3100" s="328">
        <f>SUM(V3101:V3102)</f>
        <v>0</v>
      </c>
      <c r="W3100" s="436">
        <f>SUM(W3101:W3103)</f>
        <v>0</v>
      </c>
      <c r="X3100" s="314">
        <f t="shared" si="912"/>
        <v>0</v>
      </c>
    </row>
    <row r="3101" spans="2:24" ht="18.75">
      <c r="B3101" s="175"/>
      <c r="C3101" s="176">
        <v>5701</v>
      </c>
      <c r="D3101" s="177" t="s">
        <v>1056</v>
      </c>
      <c r="E3101" s="818"/>
      <c r="F3101" s="477"/>
      <c r="G3101" s="437"/>
      <c r="H3101" s="437"/>
      <c r="I3101" s="480">
        <f>F3101+G3101+H3101</f>
        <v>0</v>
      </c>
      <c r="J3101" s="244" t="str">
        <f t="shared" si="911"/>
        <v/>
      </c>
      <c r="K3101" s="245"/>
      <c r="L3101" s="438"/>
      <c r="M3101" s="439"/>
      <c r="N3101" s="331">
        <f>I3101</f>
        <v>0</v>
      </c>
      <c r="O3101" s="427">
        <f>L3101+M3101-N3101</f>
        <v>0</v>
      </c>
      <c r="P3101" s="245"/>
      <c r="Q3101" s="438"/>
      <c r="R3101" s="439"/>
      <c r="S3101" s="432">
        <f>+IF(+(L3101+M3101)&gt;=I3101,+M3101,+(+I3101-L3101))</f>
        <v>0</v>
      </c>
      <c r="T3101" s="316">
        <f>Q3101+R3101-S3101</f>
        <v>0</v>
      </c>
      <c r="U3101" s="439"/>
      <c r="V3101" s="439"/>
      <c r="W3101" s="254"/>
      <c r="X3101" s="314">
        <f t="shared" si="912"/>
        <v>0</v>
      </c>
    </row>
    <row r="3102" spans="2:24" ht="18.75">
      <c r="B3102" s="175"/>
      <c r="C3102" s="180">
        <v>5702</v>
      </c>
      <c r="D3102" s="181" t="s">
        <v>1057</v>
      </c>
      <c r="E3102" s="818"/>
      <c r="F3102" s="477"/>
      <c r="G3102" s="437"/>
      <c r="H3102" s="437"/>
      <c r="I3102" s="480">
        <f>F3102+G3102+H3102</f>
        <v>0</v>
      </c>
      <c r="J3102" s="244" t="str">
        <f t="shared" si="911"/>
        <v/>
      </c>
      <c r="K3102" s="245"/>
      <c r="L3102" s="438"/>
      <c r="M3102" s="439"/>
      <c r="N3102" s="331">
        <f>I3102</f>
        <v>0</v>
      </c>
      <c r="O3102" s="427">
        <f>L3102+M3102-N3102</f>
        <v>0</v>
      </c>
      <c r="P3102" s="245"/>
      <c r="Q3102" s="438"/>
      <c r="R3102" s="439"/>
      <c r="S3102" s="432">
        <f>+IF(+(L3102+M3102)&gt;=I3102,+M3102,+(+I3102-L3102))</f>
        <v>0</v>
      </c>
      <c r="T3102" s="316">
        <f>Q3102+R3102-S3102</f>
        <v>0</v>
      </c>
      <c r="U3102" s="439"/>
      <c r="V3102" s="439"/>
      <c r="W3102" s="254"/>
      <c r="X3102" s="314">
        <f t="shared" si="912"/>
        <v>0</v>
      </c>
    </row>
    <row r="3103" spans="2:24" ht="18.75">
      <c r="B3103" s="136"/>
      <c r="C3103" s="182">
        <v>4071</v>
      </c>
      <c r="D3103" s="467" t="s">
        <v>1058</v>
      </c>
      <c r="E3103" s="817"/>
      <c r="F3103" s="458"/>
      <c r="G3103" s="275"/>
      <c r="H3103" s="275"/>
      <c r="I3103" s="480">
        <f>F3103+G3103+H3103</f>
        <v>0</v>
      </c>
      <c r="J3103" s="244" t="str">
        <f t="shared" si="911"/>
        <v/>
      </c>
      <c r="K3103" s="245"/>
      <c r="L3103" s="826"/>
      <c r="M3103" s="779"/>
      <c r="N3103" s="779"/>
      <c r="O3103" s="827"/>
      <c r="P3103" s="245"/>
      <c r="Q3103" s="775"/>
      <c r="R3103" s="779"/>
      <c r="S3103" s="779"/>
      <c r="T3103" s="779"/>
      <c r="U3103" s="779"/>
      <c r="V3103" s="779"/>
      <c r="W3103" s="824"/>
      <c r="X3103" s="314">
        <f t="shared" si="912"/>
        <v>0</v>
      </c>
    </row>
    <row r="3104" spans="2:24">
      <c r="B3104" s="173"/>
      <c r="C3104" s="183"/>
      <c r="D3104" s="335"/>
      <c r="E3104" s="819"/>
      <c r="F3104" s="249"/>
      <c r="G3104" s="249"/>
      <c r="H3104" s="249"/>
      <c r="I3104" s="250"/>
      <c r="J3104" s="244" t="str">
        <f t="shared" si="911"/>
        <v/>
      </c>
      <c r="K3104" s="245"/>
      <c r="L3104" s="440"/>
      <c r="M3104" s="441"/>
      <c r="N3104" s="324"/>
      <c r="O3104" s="325"/>
      <c r="P3104" s="245"/>
      <c r="Q3104" s="440"/>
      <c r="R3104" s="441"/>
      <c r="S3104" s="324"/>
      <c r="T3104" s="324"/>
      <c r="U3104" s="441"/>
      <c r="V3104" s="324"/>
      <c r="W3104" s="325"/>
      <c r="X3104" s="325"/>
    </row>
    <row r="3105" spans="2:24" ht="18.75">
      <c r="B3105" s="812">
        <v>98</v>
      </c>
      <c r="C3105" s="976" t="s">
        <v>1059</v>
      </c>
      <c r="D3105" s="955"/>
      <c r="E3105" s="800"/>
      <c r="F3105" s="803"/>
      <c r="G3105" s="804"/>
      <c r="H3105" s="804"/>
      <c r="I3105" s="805">
        <f>F3105+G3105+H3105</f>
        <v>0</v>
      </c>
      <c r="J3105" s="244" t="str">
        <f t="shared" si="911"/>
        <v/>
      </c>
      <c r="K3105" s="245"/>
      <c r="L3105" s="431"/>
      <c r="M3105" s="255"/>
      <c r="N3105" s="318">
        <f>I3105</f>
        <v>0</v>
      </c>
      <c r="O3105" s="427">
        <f>L3105+M3105-N3105</f>
        <v>0</v>
      </c>
      <c r="P3105" s="245"/>
      <c r="Q3105" s="431"/>
      <c r="R3105" s="255"/>
      <c r="S3105" s="432">
        <f>+IF(+(L3105+M3105)&gt;=I3105,+M3105,+(+I3105-L3105))</f>
        <v>0</v>
      </c>
      <c r="T3105" s="316">
        <f>Q3105+R3105-S3105</f>
        <v>0</v>
      </c>
      <c r="U3105" s="255"/>
      <c r="V3105" s="255"/>
      <c r="W3105" s="254"/>
      <c r="X3105" s="314">
        <f>T3105-U3105-V3105-W3105</f>
        <v>0</v>
      </c>
    </row>
    <row r="3106" spans="2:24">
      <c r="B3106" s="184"/>
      <c r="C3106" s="336" t="s">
        <v>1060</v>
      </c>
      <c r="D3106" s="337"/>
      <c r="E3106" s="398"/>
      <c r="F3106" s="398"/>
      <c r="G3106" s="398"/>
      <c r="H3106" s="398"/>
      <c r="I3106" s="338"/>
      <c r="J3106" s="244" t="str">
        <f t="shared" si="911"/>
        <v/>
      </c>
      <c r="K3106" s="245"/>
      <c r="L3106" s="339"/>
      <c r="M3106" s="340"/>
      <c r="N3106" s="340"/>
      <c r="O3106" s="341"/>
      <c r="P3106" s="245"/>
      <c r="Q3106" s="339"/>
      <c r="R3106" s="340"/>
      <c r="S3106" s="340"/>
      <c r="T3106" s="340"/>
      <c r="U3106" s="340"/>
      <c r="V3106" s="340"/>
      <c r="W3106" s="341"/>
      <c r="X3106" s="341"/>
    </row>
    <row r="3107" spans="2:24">
      <c r="B3107" s="184"/>
      <c r="C3107" s="342" t="s">
        <v>1061</v>
      </c>
      <c r="D3107" s="335"/>
      <c r="E3107" s="386"/>
      <c r="F3107" s="386"/>
      <c r="G3107" s="386"/>
      <c r="H3107" s="386"/>
      <c r="I3107" s="308"/>
      <c r="J3107" s="244" t="str">
        <f t="shared" si="911"/>
        <v/>
      </c>
      <c r="K3107" s="245"/>
      <c r="L3107" s="343"/>
      <c r="M3107" s="344"/>
      <c r="N3107" s="344"/>
      <c r="O3107" s="345"/>
      <c r="P3107" s="245"/>
      <c r="Q3107" s="343"/>
      <c r="R3107" s="344"/>
      <c r="S3107" s="344"/>
      <c r="T3107" s="344"/>
      <c r="U3107" s="344"/>
      <c r="V3107" s="344"/>
      <c r="W3107" s="345"/>
      <c r="X3107" s="345"/>
    </row>
    <row r="3108" spans="2:24">
      <c r="B3108" s="185"/>
      <c r="C3108" s="346" t="s">
        <v>1743</v>
      </c>
      <c r="D3108" s="347"/>
      <c r="E3108" s="399"/>
      <c r="F3108" s="399"/>
      <c r="G3108" s="399"/>
      <c r="H3108" s="399"/>
      <c r="I3108" s="310"/>
      <c r="J3108" s="244" t="str">
        <f t="shared" si="911"/>
        <v/>
      </c>
      <c r="K3108" s="245"/>
      <c r="L3108" s="348"/>
      <c r="M3108" s="349"/>
      <c r="N3108" s="349"/>
      <c r="O3108" s="350"/>
      <c r="P3108" s="245"/>
      <c r="Q3108" s="348"/>
      <c r="R3108" s="349"/>
      <c r="S3108" s="349"/>
      <c r="T3108" s="349"/>
      <c r="U3108" s="349"/>
      <c r="V3108" s="349"/>
      <c r="W3108" s="350"/>
      <c r="X3108" s="350"/>
    </row>
    <row r="3109" spans="2:24" ht="18.75">
      <c r="B3109" s="719"/>
      <c r="C3109" s="720" t="s">
        <v>1281</v>
      </c>
      <c r="D3109" s="721" t="s">
        <v>1062</v>
      </c>
      <c r="E3109" s="813"/>
      <c r="F3109" s="813">
        <f>SUM(F2993,F2996,F3002,F3010,F3011,F3029,F3033,F3039,F3042,F3043,F3044,F3045,F3046,F3055,F3062,F3063,F3064,F3065,F3072,F3076,F3077,F3078,F3079,F3082,F3083,F3091,F3094,F3095,F3100)+F3105</f>
        <v>91189</v>
      </c>
      <c r="G3109" s="813">
        <f>SUM(G2993,G2996,G3002,G3010,G3011,G3029,G3033,G3039,G3042,G3043,G3044,G3045,G3046,G3055,G3062,G3063,G3064,G3065,G3072,G3076,G3077,G3078,G3079,G3082,G3083,G3091,G3094,G3095,G3100)+G3105</f>
        <v>0</v>
      </c>
      <c r="H3109" s="813">
        <f>SUM(H2993,H2996,H3002,H3010,H3011,H3029,H3033,H3039,H3042,H3043,H3044,H3045,H3046,H3055,H3062,H3063,H3064,H3065,H3072,H3076,H3077,H3078,H3079,H3082,H3083,H3091,H3094,H3095,H3100)+H3105</f>
        <v>0</v>
      </c>
      <c r="I3109" s="813">
        <f>SUM(I2993,I2996,I3002,I3010,I3011,I3029,I3033,I3039,I3042,I3043,I3044,I3045,I3046,I3055,I3062,I3063,I3064,I3065,I3072,I3076,I3077,I3078,I3079,I3082,I3083,I3091,I3094,I3095,I3100)+I3105</f>
        <v>91189</v>
      </c>
      <c r="J3109" s="244">
        <f t="shared" si="911"/>
        <v>1</v>
      </c>
      <c r="K3109" s="442" t="str">
        <f>LEFT(C2990,1)</f>
        <v>5</v>
      </c>
      <c r="L3109" s="277">
        <f>SUM(L2993,L2996,L3002,L3010,L3011,L3029,L3033,L3039,L3042,L3043,L3044,L3045,L3046,L3055,L3062,L3063,L3064,L3065,L3072,L3076,L3077,L3078,L3079,L3082,L3083,L3091,L3094,L3095,L3100)+L3105</f>
        <v>0</v>
      </c>
      <c r="M3109" s="277">
        <f>SUM(M2993,M2996,M3002,M3010,M3011,M3029,M3033,M3039,M3042,M3043,M3044,M3045,M3046,M3055,M3062,M3063,M3064,M3065,M3072,M3076,M3077,M3078,M3079,M3082,M3083,M3091,M3094,M3095,M3100)+M3105</f>
        <v>0</v>
      </c>
      <c r="N3109" s="277">
        <f>SUM(N2993,N2996,N3002,N3010,N3011,N3029,N3033,N3039,N3042,N3043,N3044,N3045,N3046,N3055,N3062,N3063,N3064,N3065,N3072,N3076,N3077,N3078,N3079,N3082,N3083,N3091,N3094,N3095,N3100)+N3105</f>
        <v>91189</v>
      </c>
      <c r="O3109" s="277">
        <f>SUM(O2993,O2996,O3002,O3010,O3011,O3029,O3033,O3039,O3042,O3043,O3044,O3045,O3046,O3055,O3062,O3063,O3064,O3065,O3072,O3076,O3077,O3078,O3079,O3082,O3083,O3091,O3094,O3095,O3100)+O3105</f>
        <v>-91189</v>
      </c>
      <c r="P3109" s="223"/>
      <c r="Q3109" s="277">
        <f t="shared" ref="Q3109:W3109" si="915">SUM(Q2993,Q2996,Q3002,Q3010,Q3011,Q3029,Q3033,Q3039,Q3042,Q3043,Q3044,Q3045,Q3046,Q3055,Q3062,Q3063,Q3064,Q3065,Q3072,Q3076,Q3077,Q3078,Q3079,Q3082,Q3083,Q3091,Q3094,Q3095,Q3100)+Q3105</f>
        <v>0</v>
      </c>
      <c r="R3109" s="277">
        <f t="shared" si="915"/>
        <v>0</v>
      </c>
      <c r="S3109" s="277">
        <f t="shared" si="915"/>
        <v>21739</v>
      </c>
      <c r="T3109" s="277">
        <f t="shared" si="915"/>
        <v>-21739</v>
      </c>
      <c r="U3109" s="277">
        <f t="shared" si="915"/>
        <v>0</v>
      </c>
      <c r="V3109" s="277">
        <f t="shared" si="915"/>
        <v>0</v>
      </c>
      <c r="W3109" s="277">
        <f t="shared" si="915"/>
        <v>0</v>
      </c>
      <c r="X3109" s="314">
        <f>T3109-U3109-V3109-W3109</f>
        <v>-21739</v>
      </c>
    </row>
    <row r="3110" spans="2:24">
      <c r="B3110" s="664" t="s">
        <v>32</v>
      </c>
      <c r="C3110" s="186"/>
      <c r="I3110" s="220"/>
      <c r="J3110" s="222">
        <f>J3109</f>
        <v>1</v>
      </c>
      <c r="P3110"/>
    </row>
    <row r="3111" spans="2:24">
      <c r="B3111" s="395"/>
      <c r="C3111" s="395"/>
      <c r="D3111" s="396"/>
      <c r="E3111" s="395"/>
      <c r="F3111" s="395"/>
      <c r="G3111" s="395"/>
      <c r="H3111" s="395"/>
      <c r="I3111" s="397"/>
      <c r="J3111" s="222">
        <f>J3109</f>
        <v>1</v>
      </c>
      <c r="L3111" s="395"/>
      <c r="M3111" s="395"/>
      <c r="N3111" s="397"/>
      <c r="O3111" s="397"/>
      <c r="P3111" s="397"/>
      <c r="Q3111" s="395"/>
      <c r="R3111" s="395"/>
      <c r="S3111" s="397"/>
      <c r="T3111" s="397"/>
      <c r="U3111" s="395"/>
      <c r="V3111" s="397"/>
      <c r="W3111" s="397"/>
      <c r="X3111" s="397"/>
    </row>
    <row r="3112" spans="2:24" ht="18.75">
      <c r="B3112" s="405"/>
      <c r="C3112" s="405"/>
      <c r="D3112" s="405"/>
      <c r="E3112" s="405"/>
      <c r="F3112" s="405"/>
      <c r="G3112" s="405"/>
      <c r="H3112" s="405"/>
      <c r="I3112" s="488"/>
      <c r="J3112" s="443">
        <f>(IF(E3109&lt;&gt;0,$G$2,IF(I3109&lt;&gt;0,$G$2,"")))</f>
        <v>0</v>
      </c>
    </row>
    <row r="3113" spans="2:24" ht="18.75">
      <c r="B3113" s="405"/>
      <c r="C3113" s="405"/>
      <c r="D3113" s="478"/>
      <c r="E3113" s="405"/>
      <c r="F3113" s="405"/>
      <c r="G3113" s="405"/>
      <c r="H3113" s="405"/>
      <c r="I3113" s="488"/>
      <c r="J3113" s="443" t="str">
        <f>(IF(E3110&lt;&gt;0,$G$2,IF(I3110&lt;&gt;0,$G$2,"")))</f>
        <v/>
      </c>
    </row>
    <row r="3114" spans="2:24">
      <c r="E3114" s="279"/>
      <c r="F3114" s="279"/>
      <c r="G3114" s="279"/>
      <c r="H3114" s="279"/>
      <c r="I3114" s="283"/>
      <c r="J3114" s="222">
        <f>(IF($E3248&lt;&gt;0,$J$2,IF($I3248&lt;&gt;0,$J$2,"")))</f>
        <v>1</v>
      </c>
      <c r="L3114" s="279"/>
      <c r="M3114" s="279"/>
      <c r="N3114" s="283"/>
      <c r="O3114" s="283"/>
      <c r="P3114" s="283"/>
      <c r="Q3114" s="279"/>
      <c r="R3114" s="279"/>
      <c r="S3114" s="283"/>
      <c r="T3114" s="283"/>
      <c r="U3114" s="279"/>
      <c r="V3114" s="283"/>
      <c r="W3114" s="283"/>
    </row>
    <row r="3115" spans="2:24">
      <c r="C3115" s="228"/>
      <c r="D3115" s="229"/>
      <c r="E3115" s="279"/>
      <c r="F3115" s="279"/>
      <c r="G3115" s="279"/>
      <c r="H3115" s="279"/>
      <c r="I3115" s="283"/>
      <c r="J3115" s="222">
        <f>(IF($E3248&lt;&gt;0,$J$2,IF($I3248&lt;&gt;0,$J$2,"")))</f>
        <v>1</v>
      </c>
      <c r="L3115" s="279"/>
      <c r="M3115" s="279"/>
      <c r="N3115" s="283"/>
      <c r="O3115" s="283"/>
      <c r="P3115" s="283"/>
      <c r="Q3115" s="279"/>
      <c r="R3115" s="279"/>
      <c r="S3115" s="283"/>
      <c r="T3115" s="283"/>
      <c r="U3115" s="279"/>
      <c r="V3115" s="283"/>
      <c r="W3115" s="283"/>
    </row>
    <row r="3116" spans="2:24">
      <c r="B3116" s="910" t="str">
        <f>$B$7</f>
        <v>БЮДЖЕТ - НАЧАЛЕН ПЛАН
ПО ПЪЛНА ЕДИННА БЮДЖЕТНА КЛАСИФИКАЦИЯ</v>
      </c>
      <c r="C3116" s="911"/>
      <c r="D3116" s="911"/>
      <c r="E3116" s="279"/>
      <c r="F3116" s="279"/>
      <c r="G3116" s="279"/>
      <c r="H3116" s="279"/>
      <c r="I3116" s="283"/>
      <c r="J3116" s="222">
        <f>(IF($E3248&lt;&gt;0,$J$2,IF($I3248&lt;&gt;0,$J$2,"")))</f>
        <v>1</v>
      </c>
      <c r="L3116" s="279"/>
      <c r="M3116" s="279"/>
      <c r="N3116" s="283"/>
      <c r="O3116" s="283"/>
      <c r="P3116" s="283"/>
      <c r="Q3116" s="279"/>
      <c r="R3116" s="279"/>
      <c r="S3116" s="283"/>
      <c r="T3116" s="283"/>
      <c r="U3116" s="279"/>
      <c r="V3116" s="283"/>
      <c r="W3116" s="283"/>
    </row>
    <row r="3117" spans="2:24">
      <c r="C3117" s="228"/>
      <c r="D3117" s="229"/>
      <c r="E3117" s="280" t="s">
        <v>1711</v>
      </c>
      <c r="F3117" s="280" t="s">
        <v>1568</v>
      </c>
      <c r="G3117" s="279"/>
      <c r="H3117" s="279"/>
      <c r="I3117" s="283"/>
      <c r="J3117" s="222">
        <f>(IF($E3248&lt;&gt;0,$J$2,IF($I3248&lt;&gt;0,$J$2,"")))</f>
        <v>1</v>
      </c>
      <c r="L3117" s="279"/>
      <c r="M3117" s="279"/>
      <c r="N3117" s="283"/>
      <c r="O3117" s="283"/>
      <c r="P3117" s="283"/>
      <c r="Q3117" s="279"/>
      <c r="R3117" s="279"/>
      <c r="S3117" s="283"/>
      <c r="T3117" s="283"/>
      <c r="U3117" s="279"/>
      <c r="V3117" s="283"/>
      <c r="W3117" s="283"/>
    </row>
    <row r="3118" spans="2:24" ht="18.75">
      <c r="B3118" s="912" t="str">
        <f>$B$9</f>
        <v>Несебър</v>
      </c>
      <c r="C3118" s="913"/>
      <c r="D3118" s="914"/>
      <c r="E3118" s="690">
        <f>$E$9</f>
        <v>43101</v>
      </c>
      <c r="F3118" s="691">
        <f>$F$9</f>
        <v>43465</v>
      </c>
      <c r="G3118" s="279"/>
      <c r="H3118" s="279"/>
      <c r="I3118" s="283"/>
      <c r="J3118" s="222">
        <f>(IF($E3248&lt;&gt;0,$J$2,IF($I3248&lt;&gt;0,$J$2,"")))</f>
        <v>1</v>
      </c>
      <c r="L3118" s="279"/>
      <c r="M3118" s="279"/>
      <c r="N3118" s="283"/>
      <c r="O3118" s="283"/>
      <c r="P3118" s="283"/>
      <c r="Q3118" s="279"/>
      <c r="R3118" s="279"/>
      <c r="S3118" s="283"/>
      <c r="T3118" s="283"/>
      <c r="U3118" s="279"/>
      <c r="V3118" s="283"/>
      <c r="W3118" s="283"/>
    </row>
    <row r="3119" spans="2:24">
      <c r="B3119" s="231" t="str">
        <f>$B$10</f>
        <v>(наименование на разпоредителя с бюджет)</v>
      </c>
      <c r="E3119" s="279"/>
      <c r="F3119" s="281">
        <f>$F$10</f>
        <v>0</v>
      </c>
      <c r="G3119" s="279"/>
      <c r="H3119" s="279"/>
      <c r="I3119" s="283"/>
      <c r="J3119" s="222">
        <f>(IF($E3248&lt;&gt;0,$J$2,IF($I3248&lt;&gt;0,$J$2,"")))</f>
        <v>1</v>
      </c>
      <c r="L3119" s="279"/>
      <c r="M3119" s="279"/>
      <c r="N3119" s="283"/>
      <c r="O3119" s="283"/>
      <c r="P3119" s="283"/>
      <c r="Q3119" s="279"/>
      <c r="R3119" s="279"/>
      <c r="S3119" s="283"/>
      <c r="T3119" s="283"/>
      <c r="U3119" s="279"/>
      <c r="V3119" s="283"/>
      <c r="W3119" s="283"/>
    </row>
    <row r="3120" spans="2:24">
      <c r="B3120" s="231"/>
      <c r="E3120" s="282"/>
      <c r="F3120" s="279"/>
      <c r="G3120" s="279"/>
      <c r="H3120" s="279"/>
      <c r="I3120" s="283"/>
      <c r="J3120" s="222">
        <f>(IF($E3248&lt;&gt;0,$J$2,IF($I3248&lt;&gt;0,$J$2,"")))</f>
        <v>1</v>
      </c>
      <c r="L3120" s="279"/>
      <c r="M3120" s="279"/>
      <c r="N3120" s="283"/>
      <c r="O3120" s="283"/>
      <c r="P3120" s="283"/>
      <c r="Q3120" s="279"/>
      <c r="R3120" s="279"/>
      <c r="S3120" s="283"/>
      <c r="T3120" s="283"/>
      <c r="U3120" s="279"/>
      <c r="V3120" s="283"/>
      <c r="W3120" s="283"/>
    </row>
    <row r="3121" spans="2:24" ht="19.5">
      <c r="B3121" s="896" t="str">
        <f>$B$12</f>
        <v>Несебър</v>
      </c>
      <c r="C3121" s="897"/>
      <c r="D3121" s="898"/>
      <c r="E3121" s="230" t="s">
        <v>1712</v>
      </c>
      <c r="F3121" s="692" t="str">
        <f>$F$12</f>
        <v>5206</v>
      </c>
      <c r="G3121" s="279"/>
      <c r="H3121" s="279"/>
      <c r="I3121" s="283"/>
      <c r="J3121" s="222">
        <f>(IF($E3248&lt;&gt;0,$J$2,IF($I3248&lt;&gt;0,$J$2,"")))</f>
        <v>1</v>
      </c>
      <c r="L3121" s="279"/>
      <c r="M3121" s="279"/>
      <c r="N3121" s="283"/>
      <c r="O3121" s="283"/>
      <c r="P3121" s="283"/>
      <c r="Q3121" s="279"/>
      <c r="R3121" s="279"/>
      <c r="S3121" s="283"/>
      <c r="T3121" s="283"/>
      <c r="U3121" s="279"/>
      <c r="V3121" s="283"/>
      <c r="W3121" s="283"/>
    </row>
    <row r="3122" spans="2:24">
      <c r="B3122" s="693" t="str">
        <f>$B$13</f>
        <v>(наименование на първостепенния разпоредител с бюджет)</v>
      </c>
      <c r="E3122" s="282" t="s">
        <v>1713</v>
      </c>
      <c r="F3122" s="279"/>
      <c r="G3122" s="279"/>
      <c r="H3122" s="279"/>
      <c r="I3122" s="283"/>
      <c r="J3122" s="222">
        <f>(IF($E3248&lt;&gt;0,$J$2,IF($I3248&lt;&gt;0,$J$2,"")))</f>
        <v>1</v>
      </c>
      <c r="L3122" s="279"/>
      <c r="M3122" s="279"/>
      <c r="N3122" s="283"/>
      <c r="O3122" s="283"/>
      <c r="P3122" s="283"/>
      <c r="Q3122" s="279"/>
      <c r="R3122" s="279"/>
      <c r="S3122" s="283"/>
      <c r="T3122" s="283"/>
      <c r="U3122" s="279"/>
      <c r="V3122" s="283"/>
      <c r="W3122" s="283"/>
    </row>
    <row r="3123" spans="2:24" ht="18.75">
      <c r="B3123" s="231"/>
      <c r="D3123" s="444"/>
      <c r="E3123" s="278"/>
      <c r="F3123" s="278"/>
      <c r="G3123" s="278"/>
      <c r="H3123" s="278"/>
      <c r="I3123" s="386"/>
      <c r="J3123" s="222">
        <f>(IF($E3248&lt;&gt;0,$J$2,IF($I3248&lt;&gt;0,$J$2,"")))</f>
        <v>1</v>
      </c>
      <c r="L3123" s="279"/>
      <c r="M3123" s="279"/>
      <c r="N3123" s="283"/>
      <c r="O3123" s="283"/>
      <c r="P3123" s="283"/>
      <c r="Q3123" s="279"/>
      <c r="R3123" s="279"/>
      <c r="S3123" s="283"/>
      <c r="T3123" s="283"/>
      <c r="U3123" s="279"/>
      <c r="V3123" s="283"/>
      <c r="W3123" s="283"/>
    </row>
    <row r="3124" spans="2:24">
      <c r="C3124" s="228"/>
      <c r="D3124" s="229"/>
      <c r="E3124" s="279"/>
      <c r="F3124" s="282"/>
      <c r="G3124" s="282"/>
      <c r="H3124" s="282"/>
      <c r="I3124" s="285" t="s">
        <v>1714</v>
      </c>
      <c r="J3124" s="222">
        <f>(IF($E3248&lt;&gt;0,$J$2,IF($I3248&lt;&gt;0,$J$2,"")))</f>
        <v>1</v>
      </c>
      <c r="L3124" s="284" t="s">
        <v>94</v>
      </c>
      <c r="M3124" s="279"/>
      <c r="N3124" s="283"/>
      <c r="O3124" s="285" t="s">
        <v>1714</v>
      </c>
      <c r="P3124" s="283"/>
      <c r="Q3124" s="284" t="s">
        <v>95</v>
      </c>
      <c r="R3124" s="279"/>
      <c r="S3124" s="283"/>
      <c r="T3124" s="285" t="s">
        <v>1714</v>
      </c>
      <c r="U3124" s="279"/>
      <c r="V3124" s="283"/>
      <c r="W3124" s="285" t="s">
        <v>1714</v>
      </c>
    </row>
    <row r="3125" spans="2:24" ht="18.75">
      <c r="B3125" s="787"/>
      <c r="C3125" s="788"/>
      <c r="D3125" s="789" t="s">
        <v>1093</v>
      </c>
      <c r="E3125" s="790"/>
      <c r="F3125" s="968" t="s">
        <v>1504</v>
      </c>
      <c r="G3125" s="969"/>
      <c r="H3125" s="970"/>
      <c r="I3125" s="971"/>
      <c r="J3125" s="222">
        <f>(IF($E3248&lt;&gt;0,$J$2,IF($I3248&lt;&gt;0,$J$2,"")))</f>
        <v>1</v>
      </c>
      <c r="L3125" s="925" t="s">
        <v>1800</v>
      </c>
      <c r="M3125" s="925" t="s">
        <v>1801</v>
      </c>
      <c r="N3125" s="918" t="s">
        <v>1802</v>
      </c>
      <c r="O3125" s="918" t="s">
        <v>96</v>
      </c>
      <c r="P3125" s="223"/>
      <c r="Q3125" s="918" t="s">
        <v>1803</v>
      </c>
      <c r="R3125" s="918" t="s">
        <v>1804</v>
      </c>
      <c r="S3125" s="918" t="s">
        <v>1805</v>
      </c>
      <c r="T3125" s="918" t="s">
        <v>97</v>
      </c>
      <c r="U3125" s="412" t="s">
        <v>98</v>
      </c>
      <c r="V3125" s="413"/>
      <c r="W3125" s="414"/>
      <c r="X3125" s="292"/>
    </row>
    <row r="3126" spans="2:24" ht="31.5">
      <c r="B3126" s="791" t="s">
        <v>1626</v>
      </c>
      <c r="C3126" s="792" t="s">
        <v>1715</v>
      </c>
      <c r="D3126" s="793" t="s">
        <v>1094</v>
      </c>
      <c r="E3126" s="794"/>
      <c r="F3126" s="717" t="s">
        <v>1505</v>
      </c>
      <c r="G3126" s="717" t="s">
        <v>1506</v>
      </c>
      <c r="H3126" s="717" t="s">
        <v>1503</v>
      </c>
      <c r="I3126" s="717" t="s">
        <v>1087</v>
      </c>
      <c r="J3126" s="222">
        <f>(IF($E3248&lt;&gt;0,$J$2,IF($I3248&lt;&gt;0,$J$2,"")))</f>
        <v>1</v>
      </c>
      <c r="L3126" s="961"/>
      <c r="M3126" s="967"/>
      <c r="N3126" s="961"/>
      <c r="O3126" s="967"/>
      <c r="P3126" s="223"/>
      <c r="Q3126" s="958"/>
      <c r="R3126" s="958"/>
      <c r="S3126" s="958"/>
      <c r="T3126" s="958"/>
      <c r="U3126" s="415">
        <v>2018</v>
      </c>
      <c r="V3126" s="415">
        <v>2019</v>
      </c>
      <c r="W3126" s="415" t="s">
        <v>1806</v>
      </c>
      <c r="X3126" s="416" t="s">
        <v>99</v>
      </c>
    </row>
    <row r="3127" spans="2:24" ht="18.75">
      <c r="B3127" s="616"/>
      <c r="C3127" s="400"/>
      <c r="D3127" s="296" t="s">
        <v>1283</v>
      </c>
      <c r="E3127" s="814"/>
      <c r="F3127" s="297"/>
      <c r="G3127" s="297"/>
      <c r="H3127" s="297"/>
      <c r="I3127" s="487"/>
      <c r="J3127" s="222">
        <f>(IF($E3248&lt;&gt;0,$J$2,IF($I3248&lt;&gt;0,$J$2,"")))</f>
        <v>1</v>
      </c>
      <c r="L3127" s="298" t="s">
        <v>100</v>
      </c>
      <c r="M3127" s="298" t="s">
        <v>101</v>
      </c>
      <c r="N3127" s="299" t="s">
        <v>102</v>
      </c>
      <c r="O3127" s="299" t="s">
        <v>103</v>
      </c>
      <c r="P3127" s="223"/>
      <c r="Q3127" s="614" t="s">
        <v>104</v>
      </c>
      <c r="R3127" s="614" t="s">
        <v>105</v>
      </c>
      <c r="S3127" s="614" t="s">
        <v>106</v>
      </c>
      <c r="T3127" s="614" t="s">
        <v>107</v>
      </c>
      <c r="U3127" s="614" t="s">
        <v>1064</v>
      </c>
      <c r="V3127" s="614" t="s">
        <v>1065</v>
      </c>
      <c r="W3127" s="614" t="s">
        <v>1066</v>
      </c>
      <c r="X3127" s="417" t="s">
        <v>1067</v>
      </c>
    </row>
    <row r="3128" spans="2:24" ht="131.25">
      <c r="B3128" s="237"/>
      <c r="C3128" s="621" t="e">
        <f>VLOOKUP(D3128,OP_LIST2,2,FALSE)</f>
        <v>#N/A</v>
      </c>
      <c r="D3128" s="622" t="s">
        <v>976</v>
      </c>
      <c r="E3128" s="815"/>
      <c r="F3128" s="369"/>
      <c r="G3128" s="369"/>
      <c r="H3128" s="369"/>
      <c r="I3128" s="304"/>
      <c r="J3128" s="222">
        <f>(IF($E3248&lt;&gt;0,$J$2,IF($I3248&lt;&gt;0,$J$2,"")))</f>
        <v>1</v>
      </c>
      <c r="L3128" s="418" t="s">
        <v>1068</v>
      </c>
      <c r="M3128" s="418" t="s">
        <v>1068</v>
      </c>
      <c r="N3128" s="418" t="s">
        <v>1069</v>
      </c>
      <c r="O3128" s="418" t="s">
        <v>1070</v>
      </c>
      <c r="P3128" s="223"/>
      <c r="Q3128" s="418" t="s">
        <v>1068</v>
      </c>
      <c r="R3128" s="418" t="s">
        <v>1068</v>
      </c>
      <c r="S3128" s="418" t="s">
        <v>1095</v>
      </c>
      <c r="T3128" s="418" t="s">
        <v>1072</v>
      </c>
      <c r="U3128" s="418" t="s">
        <v>1068</v>
      </c>
      <c r="V3128" s="418" t="s">
        <v>1068</v>
      </c>
      <c r="W3128" s="418" t="s">
        <v>1068</v>
      </c>
      <c r="X3128" s="307" t="s">
        <v>1073</v>
      </c>
    </row>
    <row r="3129" spans="2:24" ht="18.75">
      <c r="B3129" s="620"/>
      <c r="C3129" s="623">
        <f>VLOOKUP(D3130,EBK_DEIN2,2,FALSE)</f>
        <v>5589</v>
      </c>
      <c r="D3129" s="615" t="s">
        <v>1483</v>
      </c>
      <c r="E3129" s="816"/>
      <c r="F3129" s="369"/>
      <c r="G3129" s="369"/>
      <c r="H3129" s="369"/>
      <c r="I3129" s="304"/>
      <c r="J3129" s="222">
        <f>(IF($E3248&lt;&gt;0,$J$2,IF($I3248&lt;&gt;0,$J$2,"")))</f>
        <v>1</v>
      </c>
      <c r="L3129" s="419"/>
      <c r="M3129" s="419"/>
      <c r="N3129" s="345"/>
      <c r="O3129" s="420"/>
      <c r="P3129" s="223"/>
      <c r="Q3129" s="419"/>
      <c r="R3129" s="419"/>
      <c r="S3129" s="345"/>
      <c r="T3129" s="420"/>
      <c r="U3129" s="419"/>
      <c r="V3129" s="345"/>
      <c r="W3129" s="420"/>
      <c r="X3129" s="421"/>
    </row>
    <row r="3130" spans="2:24" ht="18.75">
      <c r="B3130" s="422"/>
      <c r="C3130" s="239"/>
      <c r="D3130" s="527" t="s">
        <v>919</v>
      </c>
      <c r="E3130" s="816"/>
      <c r="F3130" s="369"/>
      <c r="G3130" s="369"/>
      <c r="H3130" s="369"/>
      <c r="I3130" s="304"/>
      <c r="J3130" s="222">
        <f>(IF($E3248&lt;&gt;0,$J$2,IF($I3248&lt;&gt;0,$J$2,"")))</f>
        <v>1</v>
      </c>
      <c r="L3130" s="419"/>
      <c r="M3130" s="419"/>
      <c r="N3130" s="345"/>
      <c r="O3130" s="423">
        <f>SUMIF(O3133:O3134,"&lt;0")+SUMIF(O3136:O3140,"&lt;0")+SUMIF(O3142:O3149,"&lt;0")+SUMIF(O3151:O3167,"&lt;0")+SUMIF(O3173:O3177,"&lt;0")+SUMIF(O3179:O3184,"&lt;0")+SUMIF(O3187:O3193,"&lt;0")+SUMIF(O3201:O3202,"&lt;0")+SUMIF(O3205:O3210,"&lt;0")+SUMIF(O3212:O3217,"&lt;0")+SUMIF(O3221,"&lt;0")+SUMIF(O3223:O3229,"&lt;0")+SUMIF(O3231:O3233,"&lt;0")+SUMIF(O3235:O3238,"&lt;0")+SUMIF(O3240:O3241,"&lt;0")+SUMIF(O3244,"&lt;0")</f>
        <v>-452400</v>
      </c>
      <c r="P3130" s="223"/>
      <c r="Q3130" s="419"/>
      <c r="R3130" s="419"/>
      <c r="S3130" s="345"/>
      <c r="T3130" s="423">
        <f>SUMIF(T3133:T3134,"&lt;0")+SUMIF(T3136:T3140,"&lt;0")+SUMIF(T3142:T3149,"&lt;0")+SUMIF(T3151:T3167,"&lt;0")+SUMIF(T3173:T3177,"&lt;0")+SUMIF(T3179:T3184,"&lt;0")+SUMIF(T3187:T3193,"&lt;0")+SUMIF(T3201:T3202,"&lt;0")+SUMIF(T3205:T3210,"&lt;0")+SUMIF(T3212:T3217,"&lt;0")+SUMIF(T3221,"&lt;0")+SUMIF(T3223:T3229,"&lt;0")+SUMIF(T3231:T3233,"&lt;0")+SUMIF(T3235:T3238,"&lt;0")+SUMIF(T3240:T3241,"&lt;0")+SUMIF(T3244,"&lt;0")</f>
        <v>-332400</v>
      </c>
      <c r="U3130" s="419"/>
      <c r="V3130" s="345"/>
      <c r="W3130" s="420"/>
      <c r="X3130" s="309"/>
    </row>
    <row r="3131" spans="2:24" ht="18.75">
      <c r="B3131" s="355"/>
      <c r="C3131" s="239"/>
      <c r="D3131" s="293" t="s">
        <v>1096</v>
      </c>
      <c r="E3131" s="816"/>
      <c r="F3131" s="369"/>
      <c r="G3131" s="369"/>
      <c r="H3131" s="369"/>
      <c r="I3131" s="304"/>
      <c r="J3131" s="222">
        <f>(IF($E3248&lt;&gt;0,$J$2,IF($I3248&lt;&gt;0,$J$2,"")))</f>
        <v>1</v>
      </c>
      <c r="L3131" s="419"/>
      <c r="M3131" s="419"/>
      <c r="N3131" s="345"/>
      <c r="O3131" s="420"/>
      <c r="P3131" s="223"/>
      <c r="Q3131" s="419"/>
      <c r="R3131" s="419"/>
      <c r="S3131" s="345"/>
      <c r="T3131" s="420"/>
      <c r="U3131" s="419"/>
      <c r="V3131" s="345"/>
      <c r="W3131" s="420"/>
      <c r="X3131" s="311"/>
    </row>
    <row r="3132" spans="2:24" ht="18.75">
      <c r="B3132" s="795">
        <v>100</v>
      </c>
      <c r="C3132" s="972" t="s">
        <v>1284</v>
      </c>
      <c r="D3132" s="973"/>
      <c r="E3132" s="796"/>
      <c r="F3132" s="797">
        <f>SUM(F3133:F3134)</f>
        <v>0</v>
      </c>
      <c r="G3132" s="798">
        <f>SUM(G3133:G3134)</f>
        <v>95000</v>
      </c>
      <c r="H3132" s="798">
        <f>SUM(H3133:H3134)</f>
        <v>0</v>
      </c>
      <c r="I3132" s="798">
        <f>SUM(I3133:I3134)</f>
        <v>95000</v>
      </c>
      <c r="J3132" s="244">
        <f t="shared" ref="J3132:J3163" si="916">(IF($E3132&lt;&gt;0,$J$2,IF($I3132&lt;&gt;0,$J$2,"")))</f>
        <v>1</v>
      </c>
      <c r="K3132" s="245"/>
      <c r="L3132" s="312">
        <f>SUM(L3133:L3134)</f>
        <v>0</v>
      </c>
      <c r="M3132" s="313">
        <f>SUM(M3133:M3134)</f>
        <v>0</v>
      </c>
      <c r="N3132" s="424">
        <f>SUM(N3133:N3134)</f>
        <v>95000</v>
      </c>
      <c r="O3132" s="425">
        <f>SUM(O3133:O3134)</f>
        <v>-95000</v>
      </c>
      <c r="P3132" s="245"/>
      <c r="Q3132" s="820"/>
      <c r="R3132" s="821"/>
      <c r="S3132" s="822"/>
      <c r="T3132" s="821"/>
      <c r="U3132" s="821"/>
      <c r="V3132" s="821"/>
      <c r="W3132" s="823"/>
      <c r="X3132" s="314">
        <f t="shared" ref="X3132:X3163" si="917">T3132-U3132-V3132-W3132</f>
        <v>0</v>
      </c>
    </row>
    <row r="3133" spans="2:24" ht="18.75">
      <c r="B3133" s="140"/>
      <c r="C3133" s="144">
        <v>101</v>
      </c>
      <c r="D3133" s="138" t="s">
        <v>1285</v>
      </c>
      <c r="E3133" s="817"/>
      <c r="F3133" s="452"/>
      <c r="G3133" s="246">
        <v>95000</v>
      </c>
      <c r="H3133" s="246"/>
      <c r="I3133" s="480">
        <f>F3133+G3133+H3133</f>
        <v>95000</v>
      </c>
      <c r="J3133" s="244">
        <f t="shared" si="916"/>
        <v>1</v>
      </c>
      <c r="K3133" s="245"/>
      <c r="L3133" s="426"/>
      <c r="M3133" s="253"/>
      <c r="N3133" s="316">
        <f>I3133</f>
        <v>95000</v>
      </c>
      <c r="O3133" s="427">
        <f>L3133+M3133-N3133</f>
        <v>-95000</v>
      </c>
      <c r="P3133" s="245"/>
      <c r="Q3133" s="775"/>
      <c r="R3133" s="779"/>
      <c r="S3133" s="779"/>
      <c r="T3133" s="779"/>
      <c r="U3133" s="779"/>
      <c r="V3133" s="779"/>
      <c r="W3133" s="824"/>
      <c r="X3133" s="314">
        <f t="shared" si="917"/>
        <v>0</v>
      </c>
    </row>
    <row r="3134" spans="2:24" ht="18.75">
      <c r="B3134" s="140"/>
      <c r="C3134" s="137">
        <v>102</v>
      </c>
      <c r="D3134" s="139" t="s">
        <v>1286</v>
      </c>
      <c r="E3134" s="817"/>
      <c r="F3134" s="452"/>
      <c r="G3134" s="246"/>
      <c r="H3134" s="246"/>
      <c r="I3134" s="480">
        <f>F3134+G3134+H3134</f>
        <v>0</v>
      </c>
      <c r="J3134" s="244" t="str">
        <f t="shared" si="916"/>
        <v/>
      </c>
      <c r="K3134" s="245"/>
      <c r="L3134" s="426"/>
      <c r="M3134" s="253"/>
      <c r="N3134" s="316">
        <f>I3134</f>
        <v>0</v>
      </c>
      <c r="O3134" s="427">
        <f>L3134+M3134-N3134</f>
        <v>0</v>
      </c>
      <c r="P3134" s="245"/>
      <c r="Q3134" s="775"/>
      <c r="R3134" s="779"/>
      <c r="S3134" s="779"/>
      <c r="T3134" s="779"/>
      <c r="U3134" s="779"/>
      <c r="V3134" s="779"/>
      <c r="W3134" s="824"/>
      <c r="X3134" s="314">
        <f t="shared" si="917"/>
        <v>0</v>
      </c>
    </row>
    <row r="3135" spans="2:24" ht="18.75">
      <c r="B3135" s="799">
        <v>200</v>
      </c>
      <c r="C3135" s="959" t="s">
        <v>1287</v>
      </c>
      <c r="D3135" s="959"/>
      <c r="E3135" s="800"/>
      <c r="F3135" s="801">
        <f>SUM(F3136:F3140)</f>
        <v>0</v>
      </c>
      <c r="G3135" s="802">
        <f>SUM(G3136:G3140)</f>
        <v>4300</v>
      </c>
      <c r="H3135" s="802">
        <f>SUM(H3136:H3140)</f>
        <v>0</v>
      </c>
      <c r="I3135" s="802">
        <f>SUM(I3136:I3140)</f>
        <v>4300</v>
      </c>
      <c r="J3135" s="244">
        <f t="shared" si="916"/>
        <v>1</v>
      </c>
      <c r="K3135" s="245"/>
      <c r="L3135" s="317">
        <f>SUM(L3136:L3140)</f>
        <v>0</v>
      </c>
      <c r="M3135" s="318">
        <f>SUM(M3136:M3140)</f>
        <v>0</v>
      </c>
      <c r="N3135" s="428">
        <f>SUM(N3136:N3140)</f>
        <v>4300</v>
      </c>
      <c r="O3135" s="429">
        <f>SUM(O3136:O3140)</f>
        <v>-4300</v>
      </c>
      <c r="P3135" s="245"/>
      <c r="Q3135" s="777"/>
      <c r="R3135" s="778"/>
      <c r="S3135" s="778"/>
      <c r="T3135" s="778"/>
      <c r="U3135" s="778"/>
      <c r="V3135" s="778"/>
      <c r="W3135" s="825"/>
      <c r="X3135" s="314">
        <f t="shared" si="917"/>
        <v>0</v>
      </c>
    </row>
    <row r="3136" spans="2:24" ht="18.75">
      <c r="B3136" s="143"/>
      <c r="C3136" s="144">
        <v>201</v>
      </c>
      <c r="D3136" s="138" t="s">
        <v>1288</v>
      </c>
      <c r="E3136" s="817"/>
      <c r="F3136" s="452"/>
      <c r="G3136" s="246"/>
      <c r="H3136" s="246"/>
      <c r="I3136" s="480">
        <f>F3136+G3136+H3136</f>
        <v>0</v>
      </c>
      <c r="J3136" s="244" t="str">
        <f t="shared" si="916"/>
        <v/>
      </c>
      <c r="K3136" s="245"/>
      <c r="L3136" s="426"/>
      <c r="M3136" s="253"/>
      <c r="N3136" s="316">
        <f>I3136</f>
        <v>0</v>
      </c>
      <c r="O3136" s="427">
        <f>L3136+M3136-N3136</f>
        <v>0</v>
      </c>
      <c r="P3136" s="245"/>
      <c r="Q3136" s="775"/>
      <c r="R3136" s="779"/>
      <c r="S3136" s="779"/>
      <c r="T3136" s="779"/>
      <c r="U3136" s="779"/>
      <c r="V3136" s="779"/>
      <c r="W3136" s="824"/>
      <c r="X3136" s="314">
        <f t="shared" si="917"/>
        <v>0</v>
      </c>
    </row>
    <row r="3137" spans="2:24" ht="18.75">
      <c r="B3137" s="136"/>
      <c r="C3137" s="137">
        <v>202</v>
      </c>
      <c r="D3137" s="145" t="s">
        <v>1289</v>
      </c>
      <c r="E3137" s="817"/>
      <c r="F3137" s="452"/>
      <c r="G3137" s="246"/>
      <c r="H3137" s="246"/>
      <c r="I3137" s="480">
        <f>F3137+G3137+H3137</f>
        <v>0</v>
      </c>
      <c r="J3137" s="244" t="str">
        <f t="shared" si="916"/>
        <v/>
      </c>
      <c r="K3137" s="245"/>
      <c r="L3137" s="426"/>
      <c r="M3137" s="253"/>
      <c r="N3137" s="316">
        <f>I3137</f>
        <v>0</v>
      </c>
      <c r="O3137" s="427">
        <f>L3137+M3137-N3137</f>
        <v>0</v>
      </c>
      <c r="P3137" s="245"/>
      <c r="Q3137" s="775"/>
      <c r="R3137" s="779"/>
      <c r="S3137" s="779"/>
      <c r="T3137" s="779"/>
      <c r="U3137" s="779"/>
      <c r="V3137" s="779"/>
      <c r="W3137" s="824"/>
      <c r="X3137" s="314">
        <f t="shared" si="917"/>
        <v>0</v>
      </c>
    </row>
    <row r="3138" spans="2:24" ht="31.5">
      <c r="B3138" s="152"/>
      <c r="C3138" s="137">
        <v>205</v>
      </c>
      <c r="D3138" s="145" t="s">
        <v>933</v>
      </c>
      <c r="E3138" s="817"/>
      <c r="F3138" s="452"/>
      <c r="G3138" s="246">
        <v>2800</v>
      </c>
      <c r="H3138" s="246"/>
      <c r="I3138" s="480">
        <f>F3138+G3138+H3138</f>
        <v>2800</v>
      </c>
      <c r="J3138" s="244">
        <f t="shared" si="916"/>
        <v>1</v>
      </c>
      <c r="K3138" s="245"/>
      <c r="L3138" s="426"/>
      <c r="M3138" s="253"/>
      <c r="N3138" s="316">
        <f>I3138</f>
        <v>2800</v>
      </c>
      <c r="O3138" s="427">
        <f>L3138+M3138-N3138</f>
        <v>-2800</v>
      </c>
      <c r="P3138" s="245"/>
      <c r="Q3138" s="775"/>
      <c r="R3138" s="779"/>
      <c r="S3138" s="779"/>
      <c r="T3138" s="779"/>
      <c r="U3138" s="779"/>
      <c r="V3138" s="779"/>
      <c r="W3138" s="824"/>
      <c r="X3138" s="314">
        <f t="shared" si="917"/>
        <v>0</v>
      </c>
    </row>
    <row r="3139" spans="2:24" ht="18.75">
      <c r="B3139" s="152"/>
      <c r="C3139" s="137">
        <v>208</v>
      </c>
      <c r="D3139" s="159" t="s">
        <v>934</v>
      </c>
      <c r="E3139" s="817"/>
      <c r="F3139" s="452"/>
      <c r="G3139" s="246">
        <v>1500</v>
      </c>
      <c r="H3139" s="246"/>
      <c r="I3139" s="480">
        <f>F3139+G3139+H3139</f>
        <v>1500</v>
      </c>
      <c r="J3139" s="244">
        <f t="shared" si="916"/>
        <v>1</v>
      </c>
      <c r="K3139" s="245"/>
      <c r="L3139" s="426"/>
      <c r="M3139" s="253"/>
      <c r="N3139" s="316">
        <f>I3139</f>
        <v>1500</v>
      </c>
      <c r="O3139" s="427">
        <f>L3139+M3139-N3139</f>
        <v>-1500</v>
      </c>
      <c r="P3139" s="245"/>
      <c r="Q3139" s="775"/>
      <c r="R3139" s="779"/>
      <c r="S3139" s="779"/>
      <c r="T3139" s="779"/>
      <c r="U3139" s="779"/>
      <c r="V3139" s="779"/>
      <c r="W3139" s="824"/>
      <c r="X3139" s="314">
        <f t="shared" si="917"/>
        <v>0</v>
      </c>
    </row>
    <row r="3140" spans="2:24" ht="18.75">
      <c r="B3140" s="143"/>
      <c r="C3140" s="142">
        <v>209</v>
      </c>
      <c r="D3140" s="148" t="s">
        <v>935</v>
      </c>
      <c r="E3140" s="817"/>
      <c r="F3140" s="452"/>
      <c r="G3140" s="246"/>
      <c r="H3140" s="246"/>
      <c r="I3140" s="480">
        <f>F3140+G3140+H3140</f>
        <v>0</v>
      </c>
      <c r="J3140" s="244" t="str">
        <f t="shared" si="916"/>
        <v/>
      </c>
      <c r="K3140" s="245"/>
      <c r="L3140" s="426"/>
      <c r="M3140" s="253"/>
      <c r="N3140" s="316">
        <f>I3140</f>
        <v>0</v>
      </c>
      <c r="O3140" s="427">
        <f>L3140+M3140-N3140</f>
        <v>0</v>
      </c>
      <c r="P3140" s="245"/>
      <c r="Q3140" s="775"/>
      <c r="R3140" s="779"/>
      <c r="S3140" s="779"/>
      <c r="T3140" s="779"/>
      <c r="U3140" s="779"/>
      <c r="V3140" s="779"/>
      <c r="W3140" s="824"/>
      <c r="X3140" s="314">
        <f t="shared" si="917"/>
        <v>0</v>
      </c>
    </row>
    <row r="3141" spans="2:24" ht="18.75">
      <c r="B3141" s="799">
        <v>500</v>
      </c>
      <c r="C3141" s="960" t="s">
        <v>210</v>
      </c>
      <c r="D3141" s="960"/>
      <c r="E3141" s="800"/>
      <c r="F3141" s="801">
        <f>SUM(F3142:F3148)</f>
        <v>0</v>
      </c>
      <c r="G3141" s="802">
        <f>SUM(G3142:G3148)</f>
        <v>18200</v>
      </c>
      <c r="H3141" s="802">
        <f>SUM(H3142:H3148)</f>
        <v>0</v>
      </c>
      <c r="I3141" s="802">
        <f>SUM(I3142:I3148)</f>
        <v>18200</v>
      </c>
      <c r="J3141" s="244">
        <f t="shared" si="916"/>
        <v>1</v>
      </c>
      <c r="K3141" s="245"/>
      <c r="L3141" s="317">
        <f>SUM(L3142:L3148)</f>
        <v>0</v>
      </c>
      <c r="M3141" s="318">
        <f>SUM(M3142:M3148)</f>
        <v>0</v>
      </c>
      <c r="N3141" s="428">
        <f>SUM(N3142:N3148)</f>
        <v>18200</v>
      </c>
      <c r="O3141" s="429">
        <f>SUM(O3142:O3148)</f>
        <v>-18200</v>
      </c>
      <c r="P3141" s="245"/>
      <c r="Q3141" s="777"/>
      <c r="R3141" s="778"/>
      <c r="S3141" s="779"/>
      <c r="T3141" s="778"/>
      <c r="U3141" s="778"/>
      <c r="V3141" s="778"/>
      <c r="W3141" s="825"/>
      <c r="X3141" s="314">
        <f t="shared" si="917"/>
        <v>0</v>
      </c>
    </row>
    <row r="3142" spans="2:24" ht="18.75">
      <c r="B3142" s="143"/>
      <c r="C3142" s="160">
        <v>551</v>
      </c>
      <c r="D3142" s="459" t="s">
        <v>211</v>
      </c>
      <c r="E3142" s="817"/>
      <c r="F3142" s="452"/>
      <c r="G3142" s="246">
        <v>11000</v>
      </c>
      <c r="H3142" s="246"/>
      <c r="I3142" s="480">
        <f t="shared" ref="I3142:I3149" si="918">F3142+G3142+H3142</f>
        <v>11000</v>
      </c>
      <c r="J3142" s="244">
        <f t="shared" si="916"/>
        <v>1</v>
      </c>
      <c r="K3142" s="245"/>
      <c r="L3142" s="426"/>
      <c r="M3142" s="253"/>
      <c r="N3142" s="316">
        <f t="shared" ref="N3142:N3149" si="919">I3142</f>
        <v>11000</v>
      </c>
      <c r="O3142" s="427">
        <f t="shared" ref="O3142:O3149" si="920">L3142+M3142-N3142</f>
        <v>-11000</v>
      </c>
      <c r="P3142" s="245"/>
      <c r="Q3142" s="775"/>
      <c r="R3142" s="779"/>
      <c r="S3142" s="779"/>
      <c r="T3142" s="779"/>
      <c r="U3142" s="779"/>
      <c r="V3142" s="779"/>
      <c r="W3142" s="824"/>
      <c r="X3142" s="314">
        <f t="shared" si="917"/>
        <v>0</v>
      </c>
    </row>
    <row r="3143" spans="2:24" ht="18.75">
      <c r="B3143" s="143"/>
      <c r="C3143" s="161">
        <v>552</v>
      </c>
      <c r="D3143" s="460" t="s">
        <v>212</v>
      </c>
      <c r="E3143" s="817"/>
      <c r="F3143" s="452"/>
      <c r="G3143" s="246"/>
      <c r="H3143" s="246"/>
      <c r="I3143" s="480">
        <f t="shared" si="918"/>
        <v>0</v>
      </c>
      <c r="J3143" s="244" t="str">
        <f t="shared" si="916"/>
        <v/>
      </c>
      <c r="K3143" s="245"/>
      <c r="L3143" s="426"/>
      <c r="M3143" s="253"/>
      <c r="N3143" s="316">
        <f t="shared" si="919"/>
        <v>0</v>
      </c>
      <c r="O3143" s="427">
        <f t="shared" si="920"/>
        <v>0</v>
      </c>
      <c r="P3143" s="245"/>
      <c r="Q3143" s="775"/>
      <c r="R3143" s="779"/>
      <c r="S3143" s="779"/>
      <c r="T3143" s="779"/>
      <c r="U3143" s="779"/>
      <c r="V3143" s="779"/>
      <c r="W3143" s="824"/>
      <c r="X3143" s="314">
        <f t="shared" si="917"/>
        <v>0</v>
      </c>
    </row>
    <row r="3144" spans="2:24" ht="18.75">
      <c r="B3144" s="143"/>
      <c r="C3144" s="161">
        <v>558</v>
      </c>
      <c r="D3144" s="460" t="s">
        <v>1731</v>
      </c>
      <c r="E3144" s="817"/>
      <c r="F3144" s="452"/>
      <c r="G3144" s="246"/>
      <c r="H3144" s="246"/>
      <c r="I3144" s="480">
        <f t="shared" si="918"/>
        <v>0</v>
      </c>
      <c r="J3144" s="244" t="str">
        <f t="shared" si="916"/>
        <v/>
      </c>
      <c r="K3144" s="245"/>
      <c r="L3144" s="426"/>
      <c r="M3144" s="253"/>
      <c r="N3144" s="316">
        <f t="shared" si="919"/>
        <v>0</v>
      </c>
      <c r="O3144" s="427">
        <f t="shared" si="920"/>
        <v>0</v>
      </c>
      <c r="P3144" s="245"/>
      <c r="Q3144" s="775"/>
      <c r="R3144" s="779"/>
      <c r="S3144" s="779"/>
      <c r="T3144" s="779"/>
      <c r="U3144" s="779"/>
      <c r="V3144" s="779"/>
      <c r="W3144" s="824"/>
      <c r="X3144" s="314">
        <f t="shared" si="917"/>
        <v>0</v>
      </c>
    </row>
    <row r="3145" spans="2:24" ht="18.75">
      <c r="B3145" s="143"/>
      <c r="C3145" s="161">
        <v>560</v>
      </c>
      <c r="D3145" s="461" t="s">
        <v>213</v>
      </c>
      <c r="E3145" s="817"/>
      <c r="F3145" s="452"/>
      <c r="G3145" s="246">
        <v>4500</v>
      </c>
      <c r="H3145" s="246"/>
      <c r="I3145" s="480">
        <f t="shared" si="918"/>
        <v>4500</v>
      </c>
      <c r="J3145" s="244">
        <f t="shared" si="916"/>
        <v>1</v>
      </c>
      <c r="K3145" s="245"/>
      <c r="L3145" s="426"/>
      <c r="M3145" s="253"/>
      <c r="N3145" s="316">
        <f t="shared" si="919"/>
        <v>4500</v>
      </c>
      <c r="O3145" s="427">
        <f t="shared" si="920"/>
        <v>-4500</v>
      </c>
      <c r="P3145" s="245"/>
      <c r="Q3145" s="775"/>
      <c r="R3145" s="779"/>
      <c r="S3145" s="779"/>
      <c r="T3145" s="779"/>
      <c r="U3145" s="779"/>
      <c r="V3145" s="779"/>
      <c r="W3145" s="824"/>
      <c r="X3145" s="314">
        <f t="shared" si="917"/>
        <v>0</v>
      </c>
    </row>
    <row r="3146" spans="2:24" ht="18.75">
      <c r="B3146" s="143"/>
      <c r="C3146" s="161">
        <v>580</v>
      </c>
      <c r="D3146" s="460" t="s">
        <v>214</v>
      </c>
      <c r="E3146" s="817"/>
      <c r="F3146" s="452"/>
      <c r="G3146" s="246">
        <v>2700</v>
      </c>
      <c r="H3146" s="246"/>
      <c r="I3146" s="480">
        <f t="shared" si="918"/>
        <v>2700</v>
      </c>
      <c r="J3146" s="244">
        <f t="shared" si="916"/>
        <v>1</v>
      </c>
      <c r="K3146" s="245"/>
      <c r="L3146" s="426"/>
      <c r="M3146" s="253"/>
      <c r="N3146" s="316">
        <f t="shared" si="919"/>
        <v>2700</v>
      </c>
      <c r="O3146" s="427">
        <f t="shared" si="920"/>
        <v>-2700</v>
      </c>
      <c r="P3146" s="245"/>
      <c r="Q3146" s="775"/>
      <c r="R3146" s="779"/>
      <c r="S3146" s="779"/>
      <c r="T3146" s="779"/>
      <c r="U3146" s="779"/>
      <c r="V3146" s="779"/>
      <c r="W3146" s="824"/>
      <c r="X3146" s="314">
        <f t="shared" si="917"/>
        <v>0</v>
      </c>
    </row>
    <row r="3147" spans="2:24" ht="18.75">
      <c r="B3147" s="143"/>
      <c r="C3147" s="161">
        <v>588</v>
      </c>
      <c r="D3147" s="460" t="s">
        <v>1736</v>
      </c>
      <c r="E3147" s="817"/>
      <c r="F3147" s="452"/>
      <c r="G3147" s="246"/>
      <c r="H3147" s="246"/>
      <c r="I3147" s="480">
        <f t="shared" si="918"/>
        <v>0</v>
      </c>
      <c r="J3147" s="244" t="str">
        <f t="shared" si="916"/>
        <v/>
      </c>
      <c r="K3147" s="245"/>
      <c r="L3147" s="426"/>
      <c r="M3147" s="253"/>
      <c r="N3147" s="316">
        <f t="shared" si="919"/>
        <v>0</v>
      </c>
      <c r="O3147" s="427">
        <f t="shared" si="920"/>
        <v>0</v>
      </c>
      <c r="P3147" s="245"/>
      <c r="Q3147" s="775"/>
      <c r="R3147" s="779"/>
      <c r="S3147" s="779"/>
      <c r="T3147" s="779"/>
      <c r="U3147" s="779"/>
      <c r="V3147" s="779"/>
      <c r="W3147" s="824"/>
      <c r="X3147" s="314">
        <f t="shared" si="917"/>
        <v>0</v>
      </c>
    </row>
    <row r="3148" spans="2:24" ht="31.5">
      <c r="B3148" s="143"/>
      <c r="C3148" s="162">
        <v>590</v>
      </c>
      <c r="D3148" s="462" t="s">
        <v>215</v>
      </c>
      <c r="E3148" s="817"/>
      <c r="F3148" s="452"/>
      <c r="G3148" s="246"/>
      <c r="H3148" s="246"/>
      <c r="I3148" s="480">
        <f t="shared" si="918"/>
        <v>0</v>
      </c>
      <c r="J3148" s="244" t="str">
        <f t="shared" si="916"/>
        <v/>
      </c>
      <c r="K3148" s="245"/>
      <c r="L3148" s="426"/>
      <c r="M3148" s="253"/>
      <c r="N3148" s="316">
        <f t="shared" si="919"/>
        <v>0</v>
      </c>
      <c r="O3148" s="427">
        <f t="shared" si="920"/>
        <v>0</v>
      </c>
      <c r="P3148" s="245"/>
      <c r="Q3148" s="775"/>
      <c r="R3148" s="779"/>
      <c r="S3148" s="779"/>
      <c r="T3148" s="779"/>
      <c r="U3148" s="779"/>
      <c r="V3148" s="779"/>
      <c r="W3148" s="824"/>
      <c r="X3148" s="314">
        <f t="shared" si="917"/>
        <v>0</v>
      </c>
    </row>
    <row r="3149" spans="2:24" ht="18.75">
      <c r="B3149" s="799">
        <v>800</v>
      </c>
      <c r="C3149" s="960" t="s">
        <v>1097</v>
      </c>
      <c r="D3149" s="960"/>
      <c r="E3149" s="800"/>
      <c r="F3149" s="803"/>
      <c r="G3149" s="804"/>
      <c r="H3149" s="804"/>
      <c r="I3149" s="805">
        <f t="shared" si="918"/>
        <v>0</v>
      </c>
      <c r="J3149" s="244" t="str">
        <f t="shared" si="916"/>
        <v/>
      </c>
      <c r="K3149" s="245"/>
      <c r="L3149" s="431"/>
      <c r="M3149" s="255"/>
      <c r="N3149" s="316">
        <f t="shared" si="919"/>
        <v>0</v>
      </c>
      <c r="O3149" s="427">
        <f t="shared" si="920"/>
        <v>0</v>
      </c>
      <c r="P3149" s="245"/>
      <c r="Q3149" s="777"/>
      <c r="R3149" s="778"/>
      <c r="S3149" s="779"/>
      <c r="T3149" s="779"/>
      <c r="U3149" s="778"/>
      <c r="V3149" s="779"/>
      <c r="W3149" s="824"/>
      <c r="X3149" s="314">
        <f t="shared" si="917"/>
        <v>0</v>
      </c>
    </row>
    <row r="3150" spans="2:24" ht="18.75">
      <c r="B3150" s="799">
        <v>1000</v>
      </c>
      <c r="C3150" s="956" t="s">
        <v>217</v>
      </c>
      <c r="D3150" s="956"/>
      <c r="E3150" s="800"/>
      <c r="F3150" s="801">
        <f>SUM(F3151:F3167)</f>
        <v>0</v>
      </c>
      <c r="G3150" s="802">
        <f>SUM(G3151:G3167)</f>
        <v>31900</v>
      </c>
      <c r="H3150" s="802">
        <f>SUM(H3151:H3167)</f>
        <v>0</v>
      </c>
      <c r="I3150" s="802">
        <f>SUM(I3151:I3167)</f>
        <v>31900</v>
      </c>
      <c r="J3150" s="244">
        <f t="shared" si="916"/>
        <v>1</v>
      </c>
      <c r="K3150" s="245"/>
      <c r="L3150" s="317">
        <f>SUM(L3151:L3167)</f>
        <v>0</v>
      </c>
      <c r="M3150" s="318">
        <f>SUM(M3151:M3167)</f>
        <v>0</v>
      </c>
      <c r="N3150" s="428">
        <f>SUM(N3151:N3167)</f>
        <v>31900</v>
      </c>
      <c r="O3150" s="429">
        <f>SUM(O3151:O3167)</f>
        <v>-31900</v>
      </c>
      <c r="P3150" s="245"/>
      <c r="Q3150" s="317">
        <f t="shared" ref="Q3150:W3150" si="921">SUM(Q3151:Q3167)</f>
        <v>0</v>
      </c>
      <c r="R3150" s="318">
        <f t="shared" si="921"/>
        <v>0</v>
      </c>
      <c r="S3150" s="318">
        <f t="shared" si="921"/>
        <v>29400</v>
      </c>
      <c r="T3150" s="318">
        <f t="shared" si="921"/>
        <v>-29400</v>
      </c>
      <c r="U3150" s="318">
        <f t="shared" si="921"/>
        <v>0</v>
      </c>
      <c r="V3150" s="318">
        <f t="shared" si="921"/>
        <v>0</v>
      </c>
      <c r="W3150" s="429">
        <f t="shared" si="921"/>
        <v>0</v>
      </c>
      <c r="X3150" s="314">
        <f t="shared" si="917"/>
        <v>-29400</v>
      </c>
    </row>
    <row r="3151" spans="2:24" ht="18.75">
      <c r="B3151" s="136"/>
      <c r="C3151" s="144">
        <v>1011</v>
      </c>
      <c r="D3151" s="163" t="s">
        <v>218</v>
      </c>
      <c r="E3151" s="817"/>
      <c r="F3151" s="452"/>
      <c r="G3151" s="246"/>
      <c r="H3151" s="246"/>
      <c r="I3151" s="480">
        <f t="shared" ref="I3151:I3167" si="922">F3151+G3151+H3151</f>
        <v>0</v>
      </c>
      <c r="J3151" s="244" t="str">
        <f t="shared" si="916"/>
        <v/>
      </c>
      <c r="K3151" s="245"/>
      <c r="L3151" s="426"/>
      <c r="M3151" s="253"/>
      <c r="N3151" s="316">
        <f t="shared" ref="N3151:N3167" si="923">I3151</f>
        <v>0</v>
      </c>
      <c r="O3151" s="427">
        <f t="shared" ref="O3151:O3167" si="924">L3151+M3151-N3151</f>
        <v>0</v>
      </c>
      <c r="P3151" s="245"/>
      <c r="Q3151" s="426"/>
      <c r="R3151" s="253"/>
      <c r="S3151" s="432">
        <f t="shared" ref="S3151:S3158" si="925">+IF(+(L3151+M3151)&gt;=I3151,+M3151,+(+I3151-L3151))</f>
        <v>0</v>
      </c>
      <c r="T3151" s="316">
        <f t="shared" ref="T3151:T3158" si="926">Q3151+R3151-S3151</f>
        <v>0</v>
      </c>
      <c r="U3151" s="253"/>
      <c r="V3151" s="253"/>
      <c r="W3151" s="254"/>
      <c r="X3151" s="314">
        <f t="shared" si="917"/>
        <v>0</v>
      </c>
    </row>
    <row r="3152" spans="2:24" ht="18.75">
      <c r="B3152" s="136"/>
      <c r="C3152" s="137">
        <v>1012</v>
      </c>
      <c r="D3152" s="145" t="s">
        <v>219</v>
      </c>
      <c r="E3152" s="817"/>
      <c r="F3152" s="452"/>
      <c r="G3152" s="246"/>
      <c r="H3152" s="246"/>
      <c r="I3152" s="480">
        <f t="shared" si="922"/>
        <v>0</v>
      </c>
      <c r="J3152" s="244" t="str">
        <f t="shared" si="916"/>
        <v/>
      </c>
      <c r="K3152" s="245"/>
      <c r="L3152" s="426"/>
      <c r="M3152" s="253"/>
      <c r="N3152" s="316">
        <f t="shared" si="923"/>
        <v>0</v>
      </c>
      <c r="O3152" s="427">
        <f t="shared" si="924"/>
        <v>0</v>
      </c>
      <c r="P3152" s="245"/>
      <c r="Q3152" s="426"/>
      <c r="R3152" s="253"/>
      <c r="S3152" s="432">
        <f t="shared" si="925"/>
        <v>0</v>
      </c>
      <c r="T3152" s="316">
        <f t="shared" si="926"/>
        <v>0</v>
      </c>
      <c r="U3152" s="253"/>
      <c r="V3152" s="253"/>
      <c r="W3152" s="254"/>
      <c r="X3152" s="314">
        <f t="shared" si="917"/>
        <v>0</v>
      </c>
    </row>
    <row r="3153" spans="2:24" ht="18.75">
      <c r="B3153" s="136"/>
      <c r="C3153" s="137">
        <v>1013</v>
      </c>
      <c r="D3153" s="145" t="s">
        <v>220</v>
      </c>
      <c r="E3153" s="817"/>
      <c r="F3153" s="452"/>
      <c r="G3153" s="246"/>
      <c r="H3153" s="246"/>
      <c r="I3153" s="480">
        <f t="shared" si="922"/>
        <v>0</v>
      </c>
      <c r="J3153" s="244" t="str">
        <f t="shared" si="916"/>
        <v/>
      </c>
      <c r="K3153" s="245"/>
      <c r="L3153" s="426"/>
      <c r="M3153" s="253"/>
      <c r="N3153" s="316">
        <f t="shared" si="923"/>
        <v>0</v>
      </c>
      <c r="O3153" s="427">
        <f t="shared" si="924"/>
        <v>0</v>
      </c>
      <c r="P3153" s="245"/>
      <c r="Q3153" s="426"/>
      <c r="R3153" s="253"/>
      <c r="S3153" s="432">
        <f t="shared" si="925"/>
        <v>0</v>
      </c>
      <c r="T3153" s="316">
        <f t="shared" si="926"/>
        <v>0</v>
      </c>
      <c r="U3153" s="253"/>
      <c r="V3153" s="253"/>
      <c r="W3153" s="254"/>
      <c r="X3153" s="314">
        <f t="shared" si="917"/>
        <v>0</v>
      </c>
    </row>
    <row r="3154" spans="2:24" ht="18.75">
      <c r="B3154" s="136"/>
      <c r="C3154" s="137">
        <v>1014</v>
      </c>
      <c r="D3154" s="145" t="s">
        <v>221</v>
      </c>
      <c r="E3154" s="817"/>
      <c r="F3154" s="452"/>
      <c r="G3154" s="246">
        <v>2000</v>
      </c>
      <c r="H3154" s="246"/>
      <c r="I3154" s="480">
        <f t="shared" si="922"/>
        <v>2000</v>
      </c>
      <c r="J3154" s="244">
        <f t="shared" si="916"/>
        <v>1</v>
      </c>
      <c r="K3154" s="245"/>
      <c r="L3154" s="426"/>
      <c r="M3154" s="253"/>
      <c r="N3154" s="316">
        <f t="shared" si="923"/>
        <v>2000</v>
      </c>
      <c r="O3154" s="427">
        <f t="shared" si="924"/>
        <v>-2000</v>
      </c>
      <c r="P3154" s="245"/>
      <c r="Q3154" s="426"/>
      <c r="R3154" s="253"/>
      <c r="S3154" s="432">
        <f t="shared" si="925"/>
        <v>2000</v>
      </c>
      <c r="T3154" s="316">
        <f t="shared" si="926"/>
        <v>-2000</v>
      </c>
      <c r="U3154" s="253"/>
      <c r="V3154" s="253"/>
      <c r="W3154" s="254"/>
      <c r="X3154" s="314">
        <f t="shared" si="917"/>
        <v>-2000</v>
      </c>
    </row>
    <row r="3155" spans="2:24" ht="18.75">
      <c r="B3155" s="136"/>
      <c r="C3155" s="137">
        <v>1015</v>
      </c>
      <c r="D3155" s="145" t="s">
        <v>222</v>
      </c>
      <c r="E3155" s="817"/>
      <c r="F3155" s="452"/>
      <c r="G3155" s="246">
        <v>8000</v>
      </c>
      <c r="H3155" s="246"/>
      <c r="I3155" s="480">
        <f t="shared" si="922"/>
        <v>8000</v>
      </c>
      <c r="J3155" s="244">
        <f t="shared" si="916"/>
        <v>1</v>
      </c>
      <c r="K3155" s="245"/>
      <c r="L3155" s="426"/>
      <c r="M3155" s="253"/>
      <c r="N3155" s="316">
        <f t="shared" si="923"/>
        <v>8000</v>
      </c>
      <c r="O3155" s="427">
        <f t="shared" si="924"/>
        <v>-8000</v>
      </c>
      <c r="P3155" s="245"/>
      <c r="Q3155" s="426"/>
      <c r="R3155" s="253"/>
      <c r="S3155" s="432">
        <f t="shared" si="925"/>
        <v>8000</v>
      </c>
      <c r="T3155" s="316">
        <f t="shared" si="926"/>
        <v>-8000</v>
      </c>
      <c r="U3155" s="253"/>
      <c r="V3155" s="253"/>
      <c r="W3155" s="254"/>
      <c r="X3155" s="314">
        <f t="shared" si="917"/>
        <v>-8000</v>
      </c>
    </row>
    <row r="3156" spans="2:24" ht="18.75">
      <c r="B3156" s="136"/>
      <c r="C3156" s="137">
        <v>1016</v>
      </c>
      <c r="D3156" s="145" t="s">
        <v>223</v>
      </c>
      <c r="E3156" s="817"/>
      <c r="F3156" s="452"/>
      <c r="G3156" s="246">
        <v>9000</v>
      </c>
      <c r="H3156" s="246"/>
      <c r="I3156" s="480">
        <f t="shared" si="922"/>
        <v>9000</v>
      </c>
      <c r="J3156" s="244">
        <f t="shared" si="916"/>
        <v>1</v>
      </c>
      <c r="K3156" s="245"/>
      <c r="L3156" s="426"/>
      <c r="M3156" s="253"/>
      <c r="N3156" s="316">
        <f t="shared" si="923"/>
        <v>9000</v>
      </c>
      <c r="O3156" s="427">
        <f t="shared" si="924"/>
        <v>-9000</v>
      </c>
      <c r="P3156" s="245"/>
      <c r="Q3156" s="426"/>
      <c r="R3156" s="253"/>
      <c r="S3156" s="432">
        <f t="shared" si="925"/>
        <v>9000</v>
      </c>
      <c r="T3156" s="316">
        <f t="shared" si="926"/>
        <v>-9000</v>
      </c>
      <c r="U3156" s="253"/>
      <c r="V3156" s="253"/>
      <c r="W3156" s="254"/>
      <c r="X3156" s="314">
        <f t="shared" si="917"/>
        <v>-9000</v>
      </c>
    </row>
    <row r="3157" spans="2:24" ht="18.75">
      <c r="B3157" s="140"/>
      <c r="C3157" s="164">
        <v>1020</v>
      </c>
      <c r="D3157" s="165" t="s">
        <v>224</v>
      </c>
      <c r="E3157" s="817"/>
      <c r="F3157" s="452"/>
      <c r="G3157" s="246">
        <v>10000</v>
      </c>
      <c r="H3157" s="246"/>
      <c r="I3157" s="480">
        <f t="shared" si="922"/>
        <v>10000</v>
      </c>
      <c r="J3157" s="244">
        <f t="shared" si="916"/>
        <v>1</v>
      </c>
      <c r="K3157" s="245"/>
      <c r="L3157" s="426"/>
      <c r="M3157" s="253"/>
      <c r="N3157" s="316">
        <f t="shared" si="923"/>
        <v>10000</v>
      </c>
      <c r="O3157" s="427">
        <f t="shared" si="924"/>
        <v>-10000</v>
      </c>
      <c r="P3157" s="245"/>
      <c r="Q3157" s="426"/>
      <c r="R3157" s="253"/>
      <c r="S3157" s="432">
        <f t="shared" si="925"/>
        <v>10000</v>
      </c>
      <c r="T3157" s="316">
        <f t="shared" si="926"/>
        <v>-10000</v>
      </c>
      <c r="U3157" s="253"/>
      <c r="V3157" s="253"/>
      <c r="W3157" s="254"/>
      <c r="X3157" s="314">
        <f t="shared" si="917"/>
        <v>-10000</v>
      </c>
    </row>
    <row r="3158" spans="2:24" ht="18.75">
      <c r="B3158" s="136"/>
      <c r="C3158" s="137">
        <v>1030</v>
      </c>
      <c r="D3158" s="145" t="s">
        <v>225</v>
      </c>
      <c r="E3158" s="817"/>
      <c r="F3158" s="452"/>
      <c r="G3158" s="246"/>
      <c r="H3158" s="246"/>
      <c r="I3158" s="480">
        <f t="shared" si="922"/>
        <v>0</v>
      </c>
      <c r="J3158" s="244" t="str">
        <f t="shared" si="916"/>
        <v/>
      </c>
      <c r="K3158" s="245"/>
      <c r="L3158" s="426"/>
      <c r="M3158" s="253"/>
      <c r="N3158" s="316">
        <f t="shared" si="923"/>
        <v>0</v>
      </c>
      <c r="O3158" s="427">
        <f t="shared" si="924"/>
        <v>0</v>
      </c>
      <c r="P3158" s="245"/>
      <c r="Q3158" s="426"/>
      <c r="R3158" s="253"/>
      <c r="S3158" s="432">
        <f t="shared" si="925"/>
        <v>0</v>
      </c>
      <c r="T3158" s="316">
        <f t="shared" si="926"/>
        <v>0</v>
      </c>
      <c r="U3158" s="253"/>
      <c r="V3158" s="253"/>
      <c r="W3158" s="254"/>
      <c r="X3158" s="314">
        <f t="shared" si="917"/>
        <v>0</v>
      </c>
    </row>
    <row r="3159" spans="2:24" ht="18.75">
      <c r="B3159" s="136"/>
      <c r="C3159" s="164">
        <v>1051</v>
      </c>
      <c r="D3159" s="167" t="s">
        <v>226</v>
      </c>
      <c r="E3159" s="817"/>
      <c r="F3159" s="452"/>
      <c r="G3159" s="246">
        <v>2500</v>
      </c>
      <c r="H3159" s="246"/>
      <c r="I3159" s="480">
        <f t="shared" si="922"/>
        <v>2500</v>
      </c>
      <c r="J3159" s="244">
        <f t="shared" si="916"/>
        <v>1</v>
      </c>
      <c r="K3159" s="245"/>
      <c r="L3159" s="426"/>
      <c r="M3159" s="253"/>
      <c r="N3159" s="316">
        <f t="shared" si="923"/>
        <v>2500</v>
      </c>
      <c r="O3159" s="427">
        <f t="shared" si="924"/>
        <v>-2500</v>
      </c>
      <c r="P3159" s="245"/>
      <c r="Q3159" s="775"/>
      <c r="R3159" s="779"/>
      <c r="S3159" s="779"/>
      <c r="T3159" s="779"/>
      <c r="U3159" s="779"/>
      <c r="V3159" s="779"/>
      <c r="W3159" s="824"/>
      <c r="X3159" s="314">
        <f t="shared" si="917"/>
        <v>0</v>
      </c>
    </row>
    <row r="3160" spans="2:24" ht="18.75">
      <c r="B3160" s="136"/>
      <c r="C3160" s="137">
        <v>1052</v>
      </c>
      <c r="D3160" s="145" t="s">
        <v>227</v>
      </c>
      <c r="E3160" s="817"/>
      <c r="F3160" s="452"/>
      <c r="G3160" s="246"/>
      <c r="H3160" s="246"/>
      <c r="I3160" s="480">
        <f t="shared" si="922"/>
        <v>0</v>
      </c>
      <c r="J3160" s="244" t="str">
        <f t="shared" si="916"/>
        <v/>
      </c>
      <c r="K3160" s="245"/>
      <c r="L3160" s="426"/>
      <c r="M3160" s="253"/>
      <c r="N3160" s="316">
        <f t="shared" si="923"/>
        <v>0</v>
      </c>
      <c r="O3160" s="427">
        <f t="shared" si="924"/>
        <v>0</v>
      </c>
      <c r="P3160" s="245"/>
      <c r="Q3160" s="775"/>
      <c r="R3160" s="779"/>
      <c r="S3160" s="779"/>
      <c r="T3160" s="779"/>
      <c r="U3160" s="779"/>
      <c r="V3160" s="779"/>
      <c r="W3160" s="824"/>
      <c r="X3160" s="314">
        <f t="shared" si="917"/>
        <v>0</v>
      </c>
    </row>
    <row r="3161" spans="2:24" ht="18.75">
      <c r="B3161" s="136"/>
      <c r="C3161" s="168">
        <v>1053</v>
      </c>
      <c r="D3161" s="169" t="s">
        <v>1737</v>
      </c>
      <c r="E3161" s="817"/>
      <c r="F3161" s="452"/>
      <c r="G3161" s="246"/>
      <c r="H3161" s="246"/>
      <c r="I3161" s="480">
        <f t="shared" si="922"/>
        <v>0</v>
      </c>
      <c r="J3161" s="244" t="str">
        <f t="shared" si="916"/>
        <v/>
      </c>
      <c r="K3161" s="245"/>
      <c r="L3161" s="426"/>
      <c r="M3161" s="253"/>
      <c r="N3161" s="316">
        <f t="shared" si="923"/>
        <v>0</v>
      </c>
      <c r="O3161" s="427">
        <f t="shared" si="924"/>
        <v>0</v>
      </c>
      <c r="P3161" s="245"/>
      <c r="Q3161" s="775"/>
      <c r="R3161" s="779"/>
      <c r="S3161" s="779"/>
      <c r="T3161" s="779"/>
      <c r="U3161" s="779"/>
      <c r="V3161" s="779"/>
      <c r="W3161" s="824"/>
      <c r="X3161" s="314">
        <f t="shared" si="917"/>
        <v>0</v>
      </c>
    </row>
    <row r="3162" spans="2:24" ht="18.75">
      <c r="B3162" s="136"/>
      <c r="C3162" s="137">
        <v>1062</v>
      </c>
      <c r="D3162" s="139" t="s">
        <v>228</v>
      </c>
      <c r="E3162" s="817"/>
      <c r="F3162" s="452"/>
      <c r="G3162" s="246">
        <v>400</v>
      </c>
      <c r="H3162" s="246"/>
      <c r="I3162" s="480">
        <f t="shared" si="922"/>
        <v>400</v>
      </c>
      <c r="J3162" s="244">
        <f t="shared" si="916"/>
        <v>1</v>
      </c>
      <c r="K3162" s="245"/>
      <c r="L3162" s="426"/>
      <c r="M3162" s="253"/>
      <c r="N3162" s="316">
        <f t="shared" si="923"/>
        <v>400</v>
      </c>
      <c r="O3162" s="427">
        <f t="shared" si="924"/>
        <v>-400</v>
      </c>
      <c r="P3162" s="245"/>
      <c r="Q3162" s="426"/>
      <c r="R3162" s="253"/>
      <c r="S3162" s="432">
        <f>+IF(+(L3162+M3162)&gt;=I3162,+M3162,+(+I3162-L3162))</f>
        <v>400</v>
      </c>
      <c r="T3162" s="316">
        <f>Q3162+R3162-S3162</f>
        <v>-400</v>
      </c>
      <c r="U3162" s="253"/>
      <c r="V3162" s="253"/>
      <c r="W3162" s="254"/>
      <c r="X3162" s="314">
        <f t="shared" si="917"/>
        <v>-400</v>
      </c>
    </row>
    <row r="3163" spans="2:24" ht="18.75">
      <c r="B3163" s="136"/>
      <c r="C3163" s="137">
        <v>1063</v>
      </c>
      <c r="D3163" s="139" t="s">
        <v>229</v>
      </c>
      <c r="E3163" s="817"/>
      <c r="F3163" s="452"/>
      <c r="G3163" s="246"/>
      <c r="H3163" s="246"/>
      <c r="I3163" s="480">
        <f t="shared" si="922"/>
        <v>0</v>
      </c>
      <c r="J3163" s="244" t="str">
        <f t="shared" si="916"/>
        <v/>
      </c>
      <c r="K3163" s="245"/>
      <c r="L3163" s="426"/>
      <c r="M3163" s="253"/>
      <c r="N3163" s="316">
        <f t="shared" si="923"/>
        <v>0</v>
      </c>
      <c r="O3163" s="427">
        <f t="shared" si="924"/>
        <v>0</v>
      </c>
      <c r="P3163" s="245"/>
      <c r="Q3163" s="775"/>
      <c r="R3163" s="779"/>
      <c r="S3163" s="779"/>
      <c r="T3163" s="779"/>
      <c r="U3163" s="779"/>
      <c r="V3163" s="779"/>
      <c r="W3163" s="824"/>
      <c r="X3163" s="314">
        <f t="shared" si="917"/>
        <v>0</v>
      </c>
    </row>
    <row r="3164" spans="2:24" ht="18.75">
      <c r="B3164" s="136"/>
      <c r="C3164" s="168">
        <v>1069</v>
      </c>
      <c r="D3164" s="170" t="s">
        <v>230</v>
      </c>
      <c r="E3164" s="817"/>
      <c r="F3164" s="452"/>
      <c r="G3164" s="246"/>
      <c r="H3164" s="246"/>
      <c r="I3164" s="480">
        <f t="shared" si="922"/>
        <v>0</v>
      </c>
      <c r="J3164" s="244" t="str">
        <f t="shared" ref="J3164:J3195" si="927">(IF($E3164&lt;&gt;0,$J$2,IF($I3164&lt;&gt;0,$J$2,"")))</f>
        <v/>
      </c>
      <c r="K3164" s="245"/>
      <c r="L3164" s="426"/>
      <c r="M3164" s="253"/>
      <c r="N3164" s="316">
        <f t="shared" si="923"/>
        <v>0</v>
      </c>
      <c r="O3164" s="427">
        <f t="shared" si="924"/>
        <v>0</v>
      </c>
      <c r="P3164" s="245"/>
      <c r="Q3164" s="426"/>
      <c r="R3164" s="253"/>
      <c r="S3164" s="432">
        <f>+IF(+(L3164+M3164)&gt;=I3164,+M3164,+(+I3164-L3164))</f>
        <v>0</v>
      </c>
      <c r="T3164" s="316">
        <f>Q3164+R3164-S3164</f>
        <v>0</v>
      </c>
      <c r="U3164" s="253"/>
      <c r="V3164" s="253"/>
      <c r="W3164" s="254"/>
      <c r="X3164" s="314">
        <f t="shared" ref="X3164:X3195" si="928">T3164-U3164-V3164-W3164</f>
        <v>0</v>
      </c>
    </row>
    <row r="3165" spans="2:24" ht="31.5">
      <c r="B3165" s="140"/>
      <c r="C3165" s="137">
        <v>1091</v>
      </c>
      <c r="D3165" s="145" t="s">
        <v>231</v>
      </c>
      <c r="E3165" s="817"/>
      <c r="F3165" s="452"/>
      <c r="G3165" s="246"/>
      <c r="H3165" s="246"/>
      <c r="I3165" s="480">
        <f t="shared" si="922"/>
        <v>0</v>
      </c>
      <c r="J3165" s="244" t="str">
        <f t="shared" si="927"/>
        <v/>
      </c>
      <c r="K3165" s="245"/>
      <c r="L3165" s="426"/>
      <c r="M3165" s="253"/>
      <c r="N3165" s="316">
        <f t="shared" si="923"/>
        <v>0</v>
      </c>
      <c r="O3165" s="427">
        <f t="shared" si="924"/>
        <v>0</v>
      </c>
      <c r="P3165" s="245"/>
      <c r="Q3165" s="426"/>
      <c r="R3165" s="253"/>
      <c r="S3165" s="432">
        <f>+IF(+(L3165+M3165)&gt;=I3165,+M3165,+(+I3165-L3165))</f>
        <v>0</v>
      </c>
      <c r="T3165" s="316">
        <f>Q3165+R3165-S3165</f>
        <v>0</v>
      </c>
      <c r="U3165" s="253"/>
      <c r="V3165" s="253"/>
      <c r="W3165" s="254"/>
      <c r="X3165" s="314">
        <f t="shared" si="928"/>
        <v>0</v>
      </c>
    </row>
    <row r="3166" spans="2:24" ht="18.75">
      <c r="B3166" s="136"/>
      <c r="C3166" s="137">
        <v>1092</v>
      </c>
      <c r="D3166" s="145" t="s">
        <v>364</v>
      </c>
      <c r="E3166" s="817"/>
      <c r="F3166" s="452"/>
      <c r="G3166" s="246"/>
      <c r="H3166" s="246"/>
      <c r="I3166" s="480">
        <f t="shared" si="922"/>
        <v>0</v>
      </c>
      <c r="J3166" s="244" t="str">
        <f t="shared" si="927"/>
        <v/>
      </c>
      <c r="K3166" s="245"/>
      <c r="L3166" s="426"/>
      <c r="M3166" s="253"/>
      <c r="N3166" s="316">
        <f t="shared" si="923"/>
        <v>0</v>
      </c>
      <c r="O3166" s="427">
        <f t="shared" si="924"/>
        <v>0</v>
      </c>
      <c r="P3166" s="245"/>
      <c r="Q3166" s="775"/>
      <c r="R3166" s="779"/>
      <c r="S3166" s="779"/>
      <c r="T3166" s="779"/>
      <c r="U3166" s="779"/>
      <c r="V3166" s="779"/>
      <c r="W3166" s="824"/>
      <c r="X3166" s="314">
        <f t="shared" si="928"/>
        <v>0</v>
      </c>
    </row>
    <row r="3167" spans="2:24" ht="18.75">
      <c r="B3167" s="136"/>
      <c r="C3167" s="142">
        <v>1098</v>
      </c>
      <c r="D3167" s="146" t="s">
        <v>232</v>
      </c>
      <c r="E3167" s="817"/>
      <c r="F3167" s="452"/>
      <c r="G3167" s="246"/>
      <c r="H3167" s="246"/>
      <c r="I3167" s="480">
        <f t="shared" si="922"/>
        <v>0</v>
      </c>
      <c r="J3167" s="244" t="str">
        <f t="shared" si="927"/>
        <v/>
      </c>
      <c r="K3167" s="245"/>
      <c r="L3167" s="426"/>
      <c r="M3167" s="253"/>
      <c r="N3167" s="316">
        <f t="shared" si="923"/>
        <v>0</v>
      </c>
      <c r="O3167" s="427">
        <f t="shared" si="924"/>
        <v>0</v>
      </c>
      <c r="P3167" s="245"/>
      <c r="Q3167" s="426"/>
      <c r="R3167" s="253"/>
      <c r="S3167" s="432">
        <f>+IF(+(L3167+M3167)&gt;=I3167,+M3167,+(+I3167-L3167))</f>
        <v>0</v>
      </c>
      <c r="T3167" s="316">
        <f>Q3167+R3167-S3167</f>
        <v>0</v>
      </c>
      <c r="U3167" s="253"/>
      <c r="V3167" s="253"/>
      <c r="W3167" s="254"/>
      <c r="X3167" s="314">
        <f t="shared" si="928"/>
        <v>0</v>
      </c>
    </row>
    <row r="3168" spans="2:24" ht="18.75">
      <c r="B3168" s="799">
        <v>1900</v>
      </c>
      <c r="C3168" s="955" t="s">
        <v>296</v>
      </c>
      <c r="D3168" s="955"/>
      <c r="E3168" s="800"/>
      <c r="F3168" s="801">
        <f>SUM(F3169:F3171)</f>
        <v>0</v>
      </c>
      <c r="G3168" s="802">
        <f>SUM(G3169:G3171)</f>
        <v>400</v>
      </c>
      <c r="H3168" s="802">
        <f>SUM(H3169:H3171)</f>
        <v>0</v>
      </c>
      <c r="I3168" s="802">
        <f>SUM(I3169:I3171)</f>
        <v>400</v>
      </c>
      <c r="J3168" s="244">
        <f t="shared" si="927"/>
        <v>1</v>
      </c>
      <c r="K3168" s="245"/>
      <c r="L3168" s="317">
        <f>SUM(L3169:L3171)</f>
        <v>0</v>
      </c>
      <c r="M3168" s="318">
        <f>SUM(M3169:M3171)</f>
        <v>0</v>
      </c>
      <c r="N3168" s="428">
        <f>SUM(N3169:N3171)</f>
        <v>400</v>
      </c>
      <c r="O3168" s="429">
        <f>SUM(O3169:O3171)</f>
        <v>-400</v>
      </c>
      <c r="P3168" s="245"/>
      <c r="Q3168" s="777"/>
      <c r="R3168" s="778"/>
      <c r="S3168" s="778"/>
      <c r="T3168" s="778"/>
      <c r="U3168" s="778"/>
      <c r="V3168" s="778"/>
      <c r="W3168" s="825"/>
      <c r="X3168" s="314">
        <f t="shared" si="928"/>
        <v>0</v>
      </c>
    </row>
    <row r="3169" spans="2:24" ht="18.75">
      <c r="B3169" s="136"/>
      <c r="C3169" s="144">
        <v>1901</v>
      </c>
      <c r="D3169" s="138" t="s">
        <v>297</v>
      </c>
      <c r="E3169" s="817"/>
      <c r="F3169" s="452"/>
      <c r="G3169" s="246">
        <v>100</v>
      </c>
      <c r="H3169" s="246"/>
      <c r="I3169" s="480">
        <f>F3169+G3169+H3169</f>
        <v>100</v>
      </c>
      <c r="J3169" s="244">
        <f t="shared" si="927"/>
        <v>1</v>
      </c>
      <c r="K3169" s="245"/>
      <c r="L3169" s="426"/>
      <c r="M3169" s="253"/>
      <c r="N3169" s="316">
        <f>I3169</f>
        <v>100</v>
      </c>
      <c r="O3169" s="427">
        <f>L3169+M3169-N3169</f>
        <v>-100</v>
      </c>
      <c r="P3169" s="245"/>
      <c r="Q3169" s="775"/>
      <c r="R3169" s="779"/>
      <c r="S3169" s="779"/>
      <c r="T3169" s="779"/>
      <c r="U3169" s="779"/>
      <c r="V3169" s="779"/>
      <c r="W3169" s="824"/>
      <c r="X3169" s="314">
        <f t="shared" si="928"/>
        <v>0</v>
      </c>
    </row>
    <row r="3170" spans="2:24" ht="18.75">
      <c r="B3170" s="136"/>
      <c r="C3170" s="137">
        <v>1981</v>
      </c>
      <c r="D3170" s="139" t="s">
        <v>298</v>
      </c>
      <c r="E3170" s="817"/>
      <c r="F3170" s="452"/>
      <c r="G3170" s="246">
        <v>300</v>
      </c>
      <c r="H3170" s="246"/>
      <c r="I3170" s="480">
        <f>F3170+G3170+H3170</f>
        <v>300</v>
      </c>
      <c r="J3170" s="244">
        <f t="shared" si="927"/>
        <v>1</v>
      </c>
      <c r="K3170" s="245"/>
      <c r="L3170" s="426"/>
      <c r="M3170" s="253"/>
      <c r="N3170" s="316">
        <f>I3170</f>
        <v>300</v>
      </c>
      <c r="O3170" s="427">
        <f>L3170+M3170-N3170</f>
        <v>-300</v>
      </c>
      <c r="P3170" s="245"/>
      <c r="Q3170" s="775"/>
      <c r="R3170" s="779"/>
      <c r="S3170" s="779"/>
      <c r="T3170" s="779"/>
      <c r="U3170" s="779"/>
      <c r="V3170" s="779"/>
      <c r="W3170" s="824"/>
      <c r="X3170" s="314">
        <f t="shared" si="928"/>
        <v>0</v>
      </c>
    </row>
    <row r="3171" spans="2:24" ht="18.75">
      <c r="B3171" s="136"/>
      <c r="C3171" s="142">
        <v>1991</v>
      </c>
      <c r="D3171" s="141" t="s">
        <v>299</v>
      </c>
      <c r="E3171" s="817"/>
      <c r="F3171" s="452"/>
      <c r="G3171" s="246"/>
      <c r="H3171" s="246"/>
      <c r="I3171" s="480">
        <f>F3171+G3171+H3171</f>
        <v>0</v>
      </c>
      <c r="J3171" s="244" t="str">
        <f t="shared" si="927"/>
        <v/>
      </c>
      <c r="K3171" s="245"/>
      <c r="L3171" s="426"/>
      <c r="M3171" s="253"/>
      <c r="N3171" s="316">
        <f>I3171</f>
        <v>0</v>
      </c>
      <c r="O3171" s="427">
        <f>L3171+M3171-N3171</f>
        <v>0</v>
      </c>
      <c r="P3171" s="245"/>
      <c r="Q3171" s="775"/>
      <c r="R3171" s="779"/>
      <c r="S3171" s="779"/>
      <c r="T3171" s="779"/>
      <c r="U3171" s="779"/>
      <c r="V3171" s="779"/>
      <c r="W3171" s="824"/>
      <c r="X3171" s="314">
        <f t="shared" si="928"/>
        <v>0</v>
      </c>
    </row>
    <row r="3172" spans="2:24" ht="18.75">
      <c r="B3172" s="799">
        <v>2100</v>
      </c>
      <c r="C3172" s="955" t="s">
        <v>1106</v>
      </c>
      <c r="D3172" s="955"/>
      <c r="E3172" s="800"/>
      <c r="F3172" s="801">
        <f>SUM(F3173:F3177)</f>
        <v>0</v>
      </c>
      <c r="G3172" s="802">
        <f>SUM(G3173:G3177)</f>
        <v>0</v>
      </c>
      <c r="H3172" s="802">
        <f>SUM(H3173:H3177)</f>
        <v>0</v>
      </c>
      <c r="I3172" s="802">
        <f>SUM(I3173:I3177)</f>
        <v>0</v>
      </c>
      <c r="J3172" s="244" t="str">
        <f t="shared" si="927"/>
        <v/>
      </c>
      <c r="K3172" s="245"/>
      <c r="L3172" s="317">
        <f>SUM(L3173:L3177)</f>
        <v>0</v>
      </c>
      <c r="M3172" s="318">
        <f>SUM(M3173:M3177)</f>
        <v>0</v>
      </c>
      <c r="N3172" s="428">
        <f>SUM(N3173:N3177)</f>
        <v>0</v>
      </c>
      <c r="O3172" s="429">
        <f>SUM(O3173:O3177)</f>
        <v>0</v>
      </c>
      <c r="P3172" s="245"/>
      <c r="Q3172" s="777"/>
      <c r="R3172" s="778"/>
      <c r="S3172" s="778"/>
      <c r="T3172" s="778"/>
      <c r="U3172" s="778"/>
      <c r="V3172" s="778"/>
      <c r="W3172" s="825"/>
      <c r="X3172" s="314">
        <f t="shared" si="928"/>
        <v>0</v>
      </c>
    </row>
    <row r="3173" spans="2:24" ht="18.75">
      <c r="B3173" s="136"/>
      <c r="C3173" s="144">
        <v>2110</v>
      </c>
      <c r="D3173" s="147" t="s">
        <v>233</v>
      </c>
      <c r="E3173" s="817"/>
      <c r="F3173" s="452"/>
      <c r="G3173" s="246"/>
      <c r="H3173" s="246"/>
      <c r="I3173" s="480">
        <f>F3173+G3173+H3173</f>
        <v>0</v>
      </c>
      <c r="J3173" s="244" t="str">
        <f t="shared" si="927"/>
        <v/>
      </c>
      <c r="K3173" s="245"/>
      <c r="L3173" s="426"/>
      <c r="M3173" s="253"/>
      <c r="N3173" s="316">
        <f>I3173</f>
        <v>0</v>
      </c>
      <c r="O3173" s="427">
        <f>L3173+M3173-N3173</f>
        <v>0</v>
      </c>
      <c r="P3173" s="245"/>
      <c r="Q3173" s="775"/>
      <c r="R3173" s="779"/>
      <c r="S3173" s="779"/>
      <c r="T3173" s="779"/>
      <c r="U3173" s="779"/>
      <c r="V3173" s="779"/>
      <c r="W3173" s="824"/>
      <c r="X3173" s="314">
        <f t="shared" si="928"/>
        <v>0</v>
      </c>
    </row>
    <row r="3174" spans="2:24" ht="18.75">
      <c r="B3174" s="171"/>
      <c r="C3174" s="137">
        <v>2120</v>
      </c>
      <c r="D3174" s="159" t="s">
        <v>234</v>
      </c>
      <c r="E3174" s="817"/>
      <c r="F3174" s="452"/>
      <c r="G3174" s="246"/>
      <c r="H3174" s="246"/>
      <c r="I3174" s="480">
        <f>F3174+G3174+H3174</f>
        <v>0</v>
      </c>
      <c r="J3174" s="244" t="str">
        <f t="shared" si="927"/>
        <v/>
      </c>
      <c r="K3174" s="245"/>
      <c r="L3174" s="426"/>
      <c r="M3174" s="253"/>
      <c r="N3174" s="316">
        <f>I3174</f>
        <v>0</v>
      </c>
      <c r="O3174" s="427">
        <f>L3174+M3174-N3174</f>
        <v>0</v>
      </c>
      <c r="P3174" s="245"/>
      <c r="Q3174" s="775"/>
      <c r="R3174" s="779"/>
      <c r="S3174" s="779"/>
      <c r="T3174" s="779"/>
      <c r="U3174" s="779"/>
      <c r="V3174" s="779"/>
      <c r="W3174" s="824"/>
      <c r="X3174" s="314">
        <f t="shared" si="928"/>
        <v>0</v>
      </c>
    </row>
    <row r="3175" spans="2:24" ht="18.75">
      <c r="B3175" s="171"/>
      <c r="C3175" s="137">
        <v>2125</v>
      </c>
      <c r="D3175" s="156" t="s">
        <v>1098</v>
      </c>
      <c r="E3175" s="817"/>
      <c r="F3175" s="452"/>
      <c r="G3175" s="246"/>
      <c r="H3175" s="246"/>
      <c r="I3175" s="480">
        <f>F3175+G3175+H3175</f>
        <v>0</v>
      </c>
      <c r="J3175" s="244" t="str">
        <f t="shared" si="927"/>
        <v/>
      </c>
      <c r="K3175" s="245"/>
      <c r="L3175" s="426"/>
      <c r="M3175" s="253"/>
      <c r="N3175" s="316">
        <f>I3175</f>
        <v>0</v>
      </c>
      <c r="O3175" s="427">
        <f>L3175+M3175-N3175</f>
        <v>0</v>
      </c>
      <c r="P3175" s="245"/>
      <c r="Q3175" s="775"/>
      <c r="R3175" s="779"/>
      <c r="S3175" s="779"/>
      <c r="T3175" s="779"/>
      <c r="U3175" s="779"/>
      <c r="V3175" s="779"/>
      <c r="W3175" s="824"/>
      <c r="X3175" s="314">
        <f t="shared" si="928"/>
        <v>0</v>
      </c>
    </row>
    <row r="3176" spans="2:24" ht="18.75">
      <c r="B3176" s="143"/>
      <c r="C3176" s="137">
        <v>2140</v>
      </c>
      <c r="D3176" s="159" t="s">
        <v>236</v>
      </c>
      <c r="E3176" s="817"/>
      <c r="F3176" s="452"/>
      <c r="G3176" s="246"/>
      <c r="H3176" s="246"/>
      <c r="I3176" s="480">
        <f>F3176+G3176+H3176</f>
        <v>0</v>
      </c>
      <c r="J3176" s="244" t="str">
        <f t="shared" si="927"/>
        <v/>
      </c>
      <c r="K3176" s="245"/>
      <c r="L3176" s="426"/>
      <c r="M3176" s="253"/>
      <c r="N3176" s="316">
        <f>I3176</f>
        <v>0</v>
      </c>
      <c r="O3176" s="427">
        <f>L3176+M3176-N3176</f>
        <v>0</v>
      </c>
      <c r="P3176" s="245"/>
      <c r="Q3176" s="775"/>
      <c r="R3176" s="779"/>
      <c r="S3176" s="779"/>
      <c r="T3176" s="779"/>
      <c r="U3176" s="779"/>
      <c r="V3176" s="779"/>
      <c r="W3176" s="824"/>
      <c r="X3176" s="314">
        <f t="shared" si="928"/>
        <v>0</v>
      </c>
    </row>
    <row r="3177" spans="2:24" ht="18.75">
      <c r="B3177" s="136"/>
      <c r="C3177" s="142">
        <v>2190</v>
      </c>
      <c r="D3177" s="516" t="s">
        <v>237</v>
      </c>
      <c r="E3177" s="817"/>
      <c r="F3177" s="452"/>
      <c r="G3177" s="246"/>
      <c r="H3177" s="246"/>
      <c r="I3177" s="480">
        <f>F3177+G3177+H3177</f>
        <v>0</v>
      </c>
      <c r="J3177" s="244" t="str">
        <f t="shared" si="927"/>
        <v/>
      </c>
      <c r="K3177" s="245"/>
      <c r="L3177" s="426"/>
      <c r="M3177" s="253"/>
      <c r="N3177" s="316">
        <f>I3177</f>
        <v>0</v>
      </c>
      <c r="O3177" s="427">
        <f>L3177+M3177-N3177</f>
        <v>0</v>
      </c>
      <c r="P3177" s="245"/>
      <c r="Q3177" s="775"/>
      <c r="R3177" s="779"/>
      <c r="S3177" s="779"/>
      <c r="T3177" s="779"/>
      <c r="U3177" s="779"/>
      <c r="V3177" s="779"/>
      <c r="W3177" s="824"/>
      <c r="X3177" s="314">
        <f t="shared" si="928"/>
        <v>0</v>
      </c>
    </row>
    <row r="3178" spans="2:24" ht="18.75">
      <c r="B3178" s="799">
        <v>2200</v>
      </c>
      <c r="C3178" s="955" t="s">
        <v>238</v>
      </c>
      <c r="D3178" s="955"/>
      <c r="E3178" s="800"/>
      <c r="F3178" s="801">
        <f>SUM(F3179:F3180)</f>
        <v>0</v>
      </c>
      <c r="G3178" s="802">
        <f>SUM(G3179:G3180)</f>
        <v>0</v>
      </c>
      <c r="H3178" s="802">
        <f>SUM(H3179:H3180)</f>
        <v>0</v>
      </c>
      <c r="I3178" s="802">
        <f>SUM(I3179:I3180)</f>
        <v>0</v>
      </c>
      <c r="J3178" s="244" t="str">
        <f t="shared" si="927"/>
        <v/>
      </c>
      <c r="K3178" s="245"/>
      <c r="L3178" s="317">
        <f>SUM(L3179:L3180)</f>
        <v>0</v>
      </c>
      <c r="M3178" s="318">
        <f>SUM(M3179:M3180)</f>
        <v>0</v>
      </c>
      <c r="N3178" s="428">
        <f>SUM(N3179:N3180)</f>
        <v>0</v>
      </c>
      <c r="O3178" s="429">
        <f>SUM(O3179:O3180)</f>
        <v>0</v>
      </c>
      <c r="P3178" s="245"/>
      <c r="Q3178" s="777"/>
      <c r="R3178" s="778"/>
      <c r="S3178" s="778"/>
      <c r="T3178" s="778"/>
      <c r="U3178" s="778"/>
      <c r="V3178" s="778"/>
      <c r="W3178" s="825"/>
      <c r="X3178" s="314">
        <f t="shared" si="928"/>
        <v>0</v>
      </c>
    </row>
    <row r="3179" spans="2:24" ht="18.75">
      <c r="B3179" s="136"/>
      <c r="C3179" s="137">
        <v>2221</v>
      </c>
      <c r="D3179" s="139" t="s">
        <v>1479</v>
      </c>
      <c r="E3179" s="817"/>
      <c r="F3179" s="452"/>
      <c r="G3179" s="246"/>
      <c r="H3179" s="246"/>
      <c r="I3179" s="480">
        <f t="shared" ref="I3179:I3184" si="929">F3179+G3179+H3179</f>
        <v>0</v>
      </c>
      <c r="J3179" s="244" t="str">
        <f t="shared" si="927"/>
        <v/>
      </c>
      <c r="K3179" s="245"/>
      <c r="L3179" s="426"/>
      <c r="M3179" s="253"/>
      <c r="N3179" s="316">
        <f t="shared" ref="N3179:N3184" si="930">I3179</f>
        <v>0</v>
      </c>
      <c r="O3179" s="427">
        <f t="shared" ref="O3179:O3184" si="931">L3179+M3179-N3179</f>
        <v>0</v>
      </c>
      <c r="P3179" s="245"/>
      <c r="Q3179" s="775"/>
      <c r="R3179" s="779"/>
      <c r="S3179" s="779"/>
      <c r="T3179" s="779"/>
      <c r="U3179" s="779"/>
      <c r="V3179" s="779"/>
      <c r="W3179" s="824"/>
      <c r="X3179" s="314">
        <f t="shared" si="928"/>
        <v>0</v>
      </c>
    </row>
    <row r="3180" spans="2:24" ht="18.75">
      <c r="B3180" s="136"/>
      <c r="C3180" s="142">
        <v>2224</v>
      </c>
      <c r="D3180" s="141" t="s">
        <v>239</v>
      </c>
      <c r="E3180" s="817"/>
      <c r="F3180" s="452"/>
      <c r="G3180" s="246"/>
      <c r="H3180" s="246"/>
      <c r="I3180" s="480">
        <f t="shared" si="929"/>
        <v>0</v>
      </c>
      <c r="J3180" s="244" t="str">
        <f t="shared" si="927"/>
        <v/>
      </c>
      <c r="K3180" s="245"/>
      <c r="L3180" s="426"/>
      <c r="M3180" s="253"/>
      <c r="N3180" s="316">
        <f t="shared" si="930"/>
        <v>0</v>
      </c>
      <c r="O3180" s="427">
        <f t="shared" si="931"/>
        <v>0</v>
      </c>
      <c r="P3180" s="245"/>
      <c r="Q3180" s="775"/>
      <c r="R3180" s="779"/>
      <c r="S3180" s="779"/>
      <c r="T3180" s="779"/>
      <c r="U3180" s="779"/>
      <c r="V3180" s="779"/>
      <c r="W3180" s="824"/>
      <c r="X3180" s="314">
        <f t="shared" si="928"/>
        <v>0</v>
      </c>
    </row>
    <row r="3181" spans="2:24" ht="18.75">
      <c r="B3181" s="799">
        <v>2500</v>
      </c>
      <c r="C3181" s="957" t="s">
        <v>240</v>
      </c>
      <c r="D3181" s="957"/>
      <c r="E3181" s="800"/>
      <c r="F3181" s="803"/>
      <c r="G3181" s="804"/>
      <c r="H3181" s="804"/>
      <c r="I3181" s="805">
        <f t="shared" si="929"/>
        <v>0</v>
      </c>
      <c r="J3181" s="244" t="str">
        <f t="shared" si="927"/>
        <v/>
      </c>
      <c r="K3181" s="245"/>
      <c r="L3181" s="431"/>
      <c r="M3181" s="255"/>
      <c r="N3181" s="316">
        <f t="shared" si="930"/>
        <v>0</v>
      </c>
      <c r="O3181" s="427">
        <f t="shared" si="931"/>
        <v>0</v>
      </c>
      <c r="P3181" s="245"/>
      <c r="Q3181" s="777"/>
      <c r="R3181" s="778"/>
      <c r="S3181" s="779"/>
      <c r="T3181" s="779"/>
      <c r="U3181" s="778"/>
      <c r="V3181" s="779"/>
      <c r="W3181" s="824"/>
      <c r="X3181" s="314">
        <f t="shared" si="928"/>
        <v>0</v>
      </c>
    </row>
    <row r="3182" spans="2:24" ht="18.75">
      <c r="B3182" s="799">
        <v>2600</v>
      </c>
      <c r="C3182" s="974" t="s">
        <v>241</v>
      </c>
      <c r="D3182" s="975"/>
      <c r="E3182" s="800"/>
      <c r="F3182" s="803"/>
      <c r="G3182" s="804"/>
      <c r="H3182" s="804"/>
      <c r="I3182" s="805">
        <f t="shared" si="929"/>
        <v>0</v>
      </c>
      <c r="J3182" s="244" t="str">
        <f t="shared" si="927"/>
        <v/>
      </c>
      <c r="K3182" s="245"/>
      <c r="L3182" s="431"/>
      <c r="M3182" s="255"/>
      <c r="N3182" s="316">
        <f t="shared" si="930"/>
        <v>0</v>
      </c>
      <c r="O3182" s="427">
        <f t="shared" si="931"/>
        <v>0</v>
      </c>
      <c r="P3182" s="245"/>
      <c r="Q3182" s="777"/>
      <c r="R3182" s="778"/>
      <c r="S3182" s="779"/>
      <c r="T3182" s="779"/>
      <c r="U3182" s="778"/>
      <c r="V3182" s="779"/>
      <c r="W3182" s="824"/>
      <c r="X3182" s="314">
        <f t="shared" si="928"/>
        <v>0</v>
      </c>
    </row>
    <row r="3183" spans="2:24" ht="18.75">
      <c r="B3183" s="799">
        <v>2700</v>
      </c>
      <c r="C3183" s="974" t="s">
        <v>242</v>
      </c>
      <c r="D3183" s="975"/>
      <c r="E3183" s="800"/>
      <c r="F3183" s="803"/>
      <c r="G3183" s="804"/>
      <c r="H3183" s="804"/>
      <c r="I3183" s="805">
        <f t="shared" si="929"/>
        <v>0</v>
      </c>
      <c r="J3183" s="244" t="str">
        <f t="shared" si="927"/>
        <v/>
      </c>
      <c r="K3183" s="245"/>
      <c r="L3183" s="431"/>
      <c r="M3183" s="255"/>
      <c r="N3183" s="316">
        <f t="shared" si="930"/>
        <v>0</v>
      </c>
      <c r="O3183" s="427">
        <f t="shared" si="931"/>
        <v>0</v>
      </c>
      <c r="P3183" s="245"/>
      <c r="Q3183" s="777"/>
      <c r="R3183" s="778"/>
      <c r="S3183" s="779"/>
      <c r="T3183" s="779"/>
      <c r="U3183" s="778"/>
      <c r="V3183" s="779"/>
      <c r="W3183" s="824"/>
      <c r="X3183" s="314">
        <f t="shared" si="928"/>
        <v>0</v>
      </c>
    </row>
    <row r="3184" spans="2:24" ht="18.75">
      <c r="B3184" s="799">
        <v>2800</v>
      </c>
      <c r="C3184" s="974" t="s">
        <v>1738</v>
      </c>
      <c r="D3184" s="975"/>
      <c r="E3184" s="800"/>
      <c r="F3184" s="803"/>
      <c r="G3184" s="804"/>
      <c r="H3184" s="804"/>
      <c r="I3184" s="805">
        <f t="shared" si="929"/>
        <v>0</v>
      </c>
      <c r="J3184" s="244" t="str">
        <f t="shared" si="927"/>
        <v/>
      </c>
      <c r="K3184" s="245"/>
      <c r="L3184" s="431"/>
      <c r="M3184" s="255"/>
      <c r="N3184" s="316">
        <f t="shared" si="930"/>
        <v>0</v>
      </c>
      <c r="O3184" s="427">
        <f t="shared" si="931"/>
        <v>0</v>
      </c>
      <c r="P3184" s="245"/>
      <c r="Q3184" s="777"/>
      <c r="R3184" s="778"/>
      <c r="S3184" s="779"/>
      <c r="T3184" s="779"/>
      <c r="U3184" s="778"/>
      <c r="V3184" s="779"/>
      <c r="W3184" s="824"/>
      <c r="X3184" s="314">
        <f t="shared" si="928"/>
        <v>0</v>
      </c>
    </row>
    <row r="3185" spans="2:24" ht="18.75">
      <c r="B3185" s="799">
        <v>2900</v>
      </c>
      <c r="C3185" s="965" t="s">
        <v>243</v>
      </c>
      <c r="D3185" s="966"/>
      <c r="E3185" s="800"/>
      <c r="F3185" s="801">
        <f>SUM(F3186:F3193)</f>
        <v>0</v>
      </c>
      <c r="G3185" s="802">
        <f>SUM(G3186:G3193)</f>
        <v>0</v>
      </c>
      <c r="H3185" s="802">
        <f>SUM(H3186:H3193)</f>
        <v>0</v>
      </c>
      <c r="I3185" s="802">
        <f>SUM(I3186:I3193)</f>
        <v>0</v>
      </c>
      <c r="J3185" s="244" t="str">
        <f t="shared" si="927"/>
        <v/>
      </c>
      <c r="K3185" s="245"/>
      <c r="L3185" s="317">
        <f>SUM(L3186:L3193)</f>
        <v>0</v>
      </c>
      <c r="M3185" s="318">
        <f>SUM(M3186:M3193)</f>
        <v>0</v>
      </c>
      <c r="N3185" s="428">
        <f>SUM(N3186:N3193)</f>
        <v>0</v>
      </c>
      <c r="O3185" s="429">
        <f>SUM(O3186:O3193)</f>
        <v>0</v>
      </c>
      <c r="P3185" s="245"/>
      <c r="Q3185" s="777"/>
      <c r="R3185" s="778"/>
      <c r="S3185" s="778"/>
      <c r="T3185" s="778"/>
      <c r="U3185" s="778"/>
      <c r="V3185" s="778"/>
      <c r="W3185" s="825"/>
      <c r="X3185" s="314">
        <f t="shared" si="928"/>
        <v>0</v>
      </c>
    </row>
    <row r="3186" spans="2:24" ht="18.75">
      <c r="B3186" s="172"/>
      <c r="C3186" s="144">
        <v>2910</v>
      </c>
      <c r="D3186" s="320" t="s">
        <v>1780</v>
      </c>
      <c r="E3186" s="817"/>
      <c r="F3186" s="452"/>
      <c r="G3186" s="246"/>
      <c r="H3186" s="246"/>
      <c r="I3186" s="480">
        <f t="shared" ref="I3186:I3193" si="932">F3186+G3186+H3186</f>
        <v>0</v>
      </c>
      <c r="J3186" s="244" t="str">
        <f t="shared" si="927"/>
        <v/>
      </c>
      <c r="K3186" s="245"/>
      <c r="L3186" s="426"/>
      <c r="M3186" s="253"/>
      <c r="N3186" s="316">
        <f t="shared" ref="N3186:N3193" si="933">I3186</f>
        <v>0</v>
      </c>
      <c r="O3186" s="427">
        <f t="shared" ref="O3186:O3193" si="934">L3186+M3186-N3186</f>
        <v>0</v>
      </c>
      <c r="P3186" s="245"/>
      <c r="Q3186" s="775"/>
      <c r="R3186" s="779"/>
      <c r="S3186" s="779"/>
      <c r="T3186" s="779"/>
      <c r="U3186" s="779"/>
      <c r="V3186" s="779"/>
      <c r="W3186" s="824"/>
      <c r="X3186" s="314">
        <f t="shared" si="928"/>
        <v>0</v>
      </c>
    </row>
    <row r="3187" spans="2:24" ht="18.75">
      <c r="B3187" s="172"/>
      <c r="C3187" s="144">
        <v>2920</v>
      </c>
      <c r="D3187" s="320" t="s">
        <v>244</v>
      </c>
      <c r="E3187" s="817"/>
      <c r="F3187" s="452"/>
      <c r="G3187" s="246"/>
      <c r="H3187" s="246"/>
      <c r="I3187" s="480">
        <f t="shared" si="932"/>
        <v>0</v>
      </c>
      <c r="J3187" s="244" t="str">
        <f t="shared" si="927"/>
        <v/>
      </c>
      <c r="K3187" s="245"/>
      <c r="L3187" s="426"/>
      <c r="M3187" s="253"/>
      <c r="N3187" s="316">
        <f t="shared" si="933"/>
        <v>0</v>
      </c>
      <c r="O3187" s="427">
        <f t="shared" si="934"/>
        <v>0</v>
      </c>
      <c r="P3187" s="245"/>
      <c r="Q3187" s="775"/>
      <c r="R3187" s="779"/>
      <c r="S3187" s="779"/>
      <c r="T3187" s="779"/>
      <c r="U3187" s="779"/>
      <c r="V3187" s="779"/>
      <c r="W3187" s="824"/>
      <c r="X3187" s="314">
        <f t="shared" si="928"/>
        <v>0</v>
      </c>
    </row>
    <row r="3188" spans="2:24" ht="31.5">
      <c r="B3188" s="172"/>
      <c r="C3188" s="168">
        <v>2969</v>
      </c>
      <c r="D3188" s="321" t="s">
        <v>245</v>
      </c>
      <c r="E3188" s="817"/>
      <c r="F3188" s="452"/>
      <c r="G3188" s="246"/>
      <c r="H3188" s="246"/>
      <c r="I3188" s="480">
        <f t="shared" si="932"/>
        <v>0</v>
      </c>
      <c r="J3188" s="244" t="str">
        <f t="shared" si="927"/>
        <v/>
      </c>
      <c r="K3188" s="245"/>
      <c r="L3188" s="426"/>
      <c r="M3188" s="253"/>
      <c r="N3188" s="316">
        <f t="shared" si="933"/>
        <v>0</v>
      </c>
      <c r="O3188" s="427">
        <f t="shared" si="934"/>
        <v>0</v>
      </c>
      <c r="P3188" s="245"/>
      <c r="Q3188" s="775"/>
      <c r="R3188" s="779"/>
      <c r="S3188" s="779"/>
      <c r="T3188" s="779"/>
      <c r="U3188" s="779"/>
      <c r="V3188" s="779"/>
      <c r="W3188" s="824"/>
      <c r="X3188" s="314">
        <f t="shared" si="928"/>
        <v>0</v>
      </c>
    </row>
    <row r="3189" spans="2:24" ht="31.5">
      <c r="B3189" s="172"/>
      <c r="C3189" s="168">
        <v>2970</v>
      </c>
      <c r="D3189" s="321" t="s">
        <v>246</v>
      </c>
      <c r="E3189" s="817"/>
      <c r="F3189" s="452"/>
      <c r="G3189" s="246"/>
      <c r="H3189" s="246"/>
      <c r="I3189" s="480">
        <f t="shared" si="932"/>
        <v>0</v>
      </c>
      <c r="J3189" s="244" t="str">
        <f t="shared" si="927"/>
        <v/>
      </c>
      <c r="K3189" s="245"/>
      <c r="L3189" s="426"/>
      <c r="M3189" s="253"/>
      <c r="N3189" s="316">
        <f t="shared" si="933"/>
        <v>0</v>
      </c>
      <c r="O3189" s="427">
        <f t="shared" si="934"/>
        <v>0</v>
      </c>
      <c r="P3189" s="245"/>
      <c r="Q3189" s="775"/>
      <c r="R3189" s="779"/>
      <c r="S3189" s="779"/>
      <c r="T3189" s="779"/>
      <c r="U3189" s="779"/>
      <c r="V3189" s="779"/>
      <c r="W3189" s="824"/>
      <c r="X3189" s="314">
        <f t="shared" si="928"/>
        <v>0</v>
      </c>
    </row>
    <row r="3190" spans="2:24" ht="18.75">
      <c r="B3190" s="172"/>
      <c r="C3190" s="166">
        <v>2989</v>
      </c>
      <c r="D3190" s="322" t="s">
        <v>247</v>
      </c>
      <c r="E3190" s="817"/>
      <c r="F3190" s="452"/>
      <c r="G3190" s="246"/>
      <c r="H3190" s="246"/>
      <c r="I3190" s="480">
        <f t="shared" si="932"/>
        <v>0</v>
      </c>
      <c r="J3190" s="244" t="str">
        <f t="shared" si="927"/>
        <v/>
      </c>
      <c r="K3190" s="245"/>
      <c r="L3190" s="426"/>
      <c r="M3190" s="253"/>
      <c r="N3190" s="316">
        <f t="shared" si="933"/>
        <v>0</v>
      </c>
      <c r="O3190" s="427">
        <f t="shared" si="934"/>
        <v>0</v>
      </c>
      <c r="P3190" s="245"/>
      <c r="Q3190" s="775"/>
      <c r="R3190" s="779"/>
      <c r="S3190" s="779"/>
      <c r="T3190" s="779"/>
      <c r="U3190" s="779"/>
      <c r="V3190" s="779"/>
      <c r="W3190" s="824"/>
      <c r="X3190" s="314">
        <f t="shared" si="928"/>
        <v>0</v>
      </c>
    </row>
    <row r="3191" spans="2:24" ht="31.5">
      <c r="B3191" s="136"/>
      <c r="C3191" s="137">
        <v>2990</v>
      </c>
      <c r="D3191" s="323" t="s">
        <v>1760</v>
      </c>
      <c r="E3191" s="817"/>
      <c r="F3191" s="452"/>
      <c r="G3191" s="246"/>
      <c r="H3191" s="246"/>
      <c r="I3191" s="480">
        <f t="shared" si="932"/>
        <v>0</v>
      </c>
      <c r="J3191" s="244" t="str">
        <f t="shared" si="927"/>
        <v/>
      </c>
      <c r="K3191" s="245"/>
      <c r="L3191" s="426"/>
      <c r="M3191" s="253"/>
      <c r="N3191" s="316">
        <f t="shared" si="933"/>
        <v>0</v>
      </c>
      <c r="O3191" s="427">
        <f t="shared" si="934"/>
        <v>0</v>
      </c>
      <c r="P3191" s="245"/>
      <c r="Q3191" s="775"/>
      <c r="R3191" s="779"/>
      <c r="S3191" s="779"/>
      <c r="T3191" s="779"/>
      <c r="U3191" s="779"/>
      <c r="V3191" s="779"/>
      <c r="W3191" s="824"/>
      <c r="X3191" s="314">
        <f t="shared" si="928"/>
        <v>0</v>
      </c>
    </row>
    <row r="3192" spans="2:24" ht="18.75">
      <c r="B3192" s="136"/>
      <c r="C3192" s="137">
        <v>2991</v>
      </c>
      <c r="D3192" s="323" t="s">
        <v>248</v>
      </c>
      <c r="E3192" s="817"/>
      <c r="F3192" s="452"/>
      <c r="G3192" s="246"/>
      <c r="H3192" s="246"/>
      <c r="I3192" s="480">
        <f t="shared" si="932"/>
        <v>0</v>
      </c>
      <c r="J3192" s="244" t="str">
        <f t="shared" si="927"/>
        <v/>
      </c>
      <c r="K3192" s="245"/>
      <c r="L3192" s="426"/>
      <c r="M3192" s="253"/>
      <c r="N3192" s="316">
        <f t="shared" si="933"/>
        <v>0</v>
      </c>
      <c r="O3192" s="427">
        <f t="shared" si="934"/>
        <v>0</v>
      </c>
      <c r="P3192" s="245"/>
      <c r="Q3192" s="775"/>
      <c r="R3192" s="779"/>
      <c r="S3192" s="779"/>
      <c r="T3192" s="779"/>
      <c r="U3192" s="779"/>
      <c r="V3192" s="779"/>
      <c r="W3192" s="824"/>
      <c r="X3192" s="314">
        <f t="shared" si="928"/>
        <v>0</v>
      </c>
    </row>
    <row r="3193" spans="2:24" ht="18.75">
      <c r="B3193" s="136"/>
      <c r="C3193" s="142">
        <v>2992</v>
      </c>
      <c r="D3193" s="154" t="s">
        <v>249</v>
      </c>
      <c r="E3193" s="817"/>
      <c r="F3193" s="452"/>
      <c r="G3193" s="246"/>
      <c r="H3193" s="246"/>
      <c r="I3193" s="480">
        <f t="shared" si="932"/>
        <v>0</v>
      </c>
      <c r="J3193" s="244" t="str">
        <f t="shared" si="927"/>
        <v/>
      </c>
      <c r="K3193" s="245"/>
      <c r="L3193" s="426"/>
      <c r="M3193" s="253"/>
      <c r="N3193" s="316">
        <f t="shared" si="933"/>
        <v>0</v>
      </c>
      <c r="O3193" s="427">
        <f t="shared" si="934"/>
        <v>0</v>
      </c>
      <c r="P3193" s="245"/>
      <c r="Q3193" s="775"/>
      <c r="R3193" s="779"/>
      <c r="S3193" s="779"/>
      <c r="T3193" s="779"/>
      <c r="U3193" s="779"/>
      <c r="V3193" s="779"/>
      <c r="W3193" s="824"/>
      <c r="X3193" s="314">
        <f t="shared" si="928"/>
        <v>0</v>
      </c>
    </row>
    <row r="3194" spans="2:24" ht="18.75">
      <c r="B3194" s="799">
        <v>3300</v>
      </c>
      <c r="C3194" s="965" t="s">
        <v>250</v>
      </c>
      <c r="D3194" s="965"/>
      <c r="E3194" s="800"/>
      <c r="F3194" s="801">
        <f>SUM(F3195:F3200)</f>
        <v>0</v>
      </c>
      <c r="G3194" s="802">
        <f>SUM(G3195:G3200)</f>
        <v>0</v>
      </c>
      <c r="H3194" s="802">
        <f>SUM(H3195:H3200)</f>
        <v>0</v>
      </c>
      <c r="I3194" s="802">
        <f>SUM(I3195:I3200)</f>
        <v>0</v>
      </c>
      <c r="J3194" s="244" t="str">
        <f t="shared" si="927"/>
        <v/>
      </c>
      <c r="K3194" s="245"/>
      <c r="L3194" s="777"/>
      <c r="M3194" s="778"/>
      <c r="N3194" s="778"/>
      <c r="O3194" s="825"/>
      <c r="P3194" s="245"/>
      <c r="Q3194" s="777"/>
      <c r="R3194" s="778"/>
      <c r="S3194" s="778"/>
      <c r="T3194" s="778"/>
      <c r="U3194" s="778"/>
      <c r="V3194" s="778"/>
      <c r="W3194" s="825"/>
      <c r="X3194" s="314">
        <f t="shared" si="928"/>
        <v>0</v>
      </c>
    </row>
    <row r="3195" spans="2:24" ht="18.75">
      <c r="B3195" s="143"/>
      <c r="C3195" s="144">
        <v>3301</v>
      </c>
      <c r="D3195" s="463" t="s">
        <v>251</v>
      </c>
      <c r="E3195" s="817"/>
      <c r="F3195" s="452"/>
      <c r="G3195" s="246"/>
      <c r="H3195" s="246"/>
      <c r="I3195" s="480">
        <f t="shared" ref="I3195:I3203" si="935">F3195+G3195+H3195</f>
        <v>0</v>
      </c>
      <c r="J3195" s="244" t="str">
        <f t="shared" si="927"/>
        <v/>
      </c>
      <c r="K3195" s="245"/>
      <c r="L3195" s="775"/>
      <c r="M3195" s="779"/>
      <c r="N3195" s="779"/>
      <c r="O3195" s="824"/>
      <c r="P3195" s="245"/>
      <c r="Q3195" s="775"/>
      <c r="R3195" s="779"/>
      <c r="S3195" s="779"/>
      <c r="T3195" s="779"/>
      <c r="U3195" s="779"/>
      <c r="V3195" s="779"/>
      <c r="W3195" s="824"/>
      <c r="X3195" s="314">
        <f t="shared" si="928"/>
        <v>0</v>
      </c>
    </row>
    <row r="3196" spans="2:24" ht="18.75">
      <c r="B3196" s="143"/>
      <c r="C3196" s="168">
        <v>3302</v>
      </c>
      <c r="D3196" s="464" t="s">
        <v>1099</v>
      </c>
      <c r="E3196" s="817"/>
      <c r="F3196" s="452"/>
      <c r="G3196" s="246"/>
      <c r="H3196" s="246"/>
      <c r="I3196" s="480">
        <f t="shared" si="935"/>
        <v>0</v>
      </c>
      <c r="J3196" s="244" t="str">
        <f t="shared" ref="J3196:J3227" si="936">(IF($E3196&lt;&gt;0,$J$2,IF($I3196&lt;&gt;0,$J$2,"")))</f>
        <v/>
      </c>
      <c r="K3196" s="245"/>
      <c r="L3196" s="775"/>
      <c r="M3196" s="779"/>
      <c r="N3196" s="779"/>
      <c r="O3196" s="824"/>
      <c r="P3196" s="245"/>
      <c r="Q3196" s="775"/>
      <c r="R3196" s="779"/>
      <c r="S3196" s="779"/>
      <c r="T3196" s="779"/>
      <c r="U3196" s="779"/>
      <c r="V3196" s="779"/>
      <c r="W3196" s="824"/>
      <c r="X3196" s="314">
        <f t="shared" ref="X3196:X3227" si="937">T3196-U3196-V3196-W3196</f>
        <v>0</v>
      </c>
    </row>
    <row r="3197" spans="2:24" ht="18.75">
      <c r="B3197" s="143"/>
      <c r="C3197" s="168">
        <v>3303</v>
      </c>
      <c r="D3197" s="464" t="s">
        <v>253</v>
      </c>
      <c r="E3197" s="817"/>
      <c r="F3197" s="452"/>
      <c r="G3197" s="246"/>
      <c r="H3197" s="246"/>
      <c r="I3197" s="480">
        <f t="shared" si="935"/>
        <v>0</v>
      </c>
      <c r="J3197" s="244" t="str">
        <f t="shared" si="936"/>
        <v/>
      </c>
      <c r="K3197" s="245"/>
      <c r="L3197" s="775"/>
      <c r="M3197" s="779"/>
      <c r="N3197" s="779"/>
      <c r="O3197" s="824"/>
      <c r="P3197" s="245"/>
      <c r="Q3197" s="775"/>
      <c r="R3197" s="779"/>
      <c r="S3197" s="779"/>
      <c r="T3197" s="779"/>
      <c r="U3197" s="779"/>
      <c r="V3197" s="779"/>
      <c r="W3197" s="824"/>
      <c r="X3197" s="314">
        <f t="shared" si="937"/>
        <v>0</v>
      </c>
    </row>
    <row r="3198" spans="2:24" ht="18.75">
      <c r="B3198" s="143"/>
      <c r="C3198" s="166">
        <v>3304</v>
      </c>
      <c r="D3198" s="465" t="s">
        <v>254</v>
      </c>
      <c r="E3198" s="817"/>
      <c r="F3198" s="452"/>
      <c r="G3198" s="246"/>
      <c r="H3198" s="246"/>
      <c r="I3198" s="480">
        <f t="shared" si="935"/>
        <v>0</v>
      </c>
      <c r="J3198" s="244" t="str">
        <f t="shared" si="936"/>
        <v/>
      </c>
      <c r="K3198" s="245"/>
      <c r="L3198" s="775"/>
      <c r="M3198" s="779"/>
      <c r="N3198" s="779"/>
      <c r="O3198" s="824"/>
      <c r="P3198" s="245"/>
      <c r="Q3198" s="775"/>
      <c r="R3198" s="779"/>
      <c r="S3198" s="779"/>
      <c r="T3198" s="779"/>
      <c r="U3198" s="779"/>
      <c r="V3198" s="779"/>
      <c r="W3198" s="824"/>
      <c r="X3198" s="314">
        <f t="shared" si="937"/>
        <v>0</v>
      </c>
    </row>
    <row r="3199" spans="2:24" ht="18.75">
      <c r="B3199" s="143"/>
      <c r="C3199" s="142">
        <v>3305</v>
      </c>
      <c r="D3199" s="466" t="s">
        <v>255</v>
      </c>
      <c r="E3199" s="817"/>
      <c r="F3199" s="452"/>
      <c r="G3199" s="246"/>
      <c r="H3199" s="246"/>
      <c r="I3199" s="480">
        <f t="shared" si="935"/>
        <v>0</v>
      </c>
      <c r="J3199" s="244" t="str">
        <f t="shared" si="936"/>
        <v/>
      </c>
      <c r="K3199" s="245"/>
      <c r="L3199" s="775"/>
      <c r="M3199" s="779"/>
      <c r="N3199" s="779"/>
      <c r="O3199" s="824"/>
      <c r="P3199" s="245"/>
      <c r="Q3199" s="775"/>
      <c r="R3199" s="779"/>
      <c r="S3199" s="779"/>
      <c r="T3199" s="779"/>
      <c r="U3199" s="779"/>
      <c r="V3199" s="779"/>
      <c r="W3199" s="824"/>
      <c r="X3199" s="314">
        <f t="shared" si="937"/>
        <v>0</v>
      </c>
    </row>
    <row r="3200" spans="2:24" ht="31.5">
      <c r="B3200" s="143"/>
      <c r="C3200" s="142">
        <v>3306</v>
      </c>
      <c r="D3200" s="466" t="s">
        <v>1739</v>
      </c>
      <c r="E3200" s="817"/>
      <c r="F3200" s="452"/>
      <c r="G3200" s="246"/>
      <c r="H3200" s="246"/>
      <c r="I3200" s="480">
        <f t="shared" si="935"/>
        <v>0</v>
      </c>
      <c r="J3200" s="244" t="str">
        <f t="shared" si="936"/>
        <v/>
      </c>
      <c r="K3200" s="245"/>
      <c r="L3200" s="775"/>
      <c r="M3200" s="779"/>
      <c r="N3200" s="779"/>
      <c r="O3200" s="824"/>
      <c r="P3200" s="245"/>
      <c r="Q3200" s="775"/>
      <c r="R3200" s="779"/>
      <c r="S3200" s="779"/>
      <c r="T3200" s="779"/>
      <c r="U3200" s="779"/>
      <c r="V3200" s="779"/>
      <c r="W3200" s="824"/>
      <c r="X3200" s="314">
        <f t="shared" si="937"/>
        <v>0</v>
      </c>
    </row>
    <row r="3201" spans="2:24" ht="18.75">
      <c r="B3201" s="799">
        <v>3900</v>
      </c>
      <c r="C3201" s="957" t="s">
        <v>256</v>
      </c>
      <c r="D3201" s="978"/>
      <c r="E3201" s="800"/>
      <c r="F3201" s="803"/>
      <c r="G3201" s="804"/>
      <c r="H3201" s="804"/>
      <c r="I3201" s="805">
        <f t="shared" si="935"/>
        <v>0</v>
      </c>
      <c r="J3201" s="244" t="str">
        <f t="shared" si="936"/>
        <v/>
      </c>
      <c r="K3201" s="245"/>
      <c r="L3201" s="431"/>
      <c r="M3201" s="255"/>
      <c r="N3201" s="318">
        <f>I3201</f>
        <v>0</v>
      </c>
      <c r="O3201" s="427">
        <f>L3201+M3201-N3201</f>
        <v>0</v>
      </c>
      <c r="P3201" s="245"/>
      <c r="Q3201" s="431"/>
      <c r="R3201" s="255"/>
      <c r="S3201" s="432">
        <f>+IF(+(L3201+M3201)&gt;=I3201,+M3201,+(+I3201-L3201))</f>
        <v>0</v>
      </c>
      <c r="T3201" s="316">
        <f>Q3201+R3201-S3201</f>
        <v>0</v>
      </c>
      <c r="U3201" s="255"/>
      <c r="V3201" s="255"/>
      <c r="W3201" s="254"/>
      <c r="X3201" s="314">
        <f t="shared" si="937"/>
        <v>0</v>
      </c>
    </row>
    <row r="3202" spans="2:24" ht="18.75">
      <c r="B3202" s="799">
        <v>4000</v>
      </c>
      <c r="C3202" s="979" t="s">
        <v>257</v>
      </c>
      <c r="D3202" s="979"/>
      <c r="E3202" s="800"/>
      <c r="F3202" s="803"/>
      <c r="G3202" s="804"/>
      <c r="H3202" s="804"/>
      <c r="I3202" s="805">
        <f t="shared" si="935"/>
        <v>0</v>
      </c>
      <c r="J3202" s="244" t="str">
        <f t="shared" si="936"/>
        <v/>
      </c>
      <c r="K3202" s="245"/>
      <c r="L3202" s="431"/>
      <c r="M3202" s="255"/>
      <c r="N3202" s="318">
        <f>I3202</f>
        <v>0</v>
      </c>
      <c r="O3202" s="427">
        <f>L3202+M3202-N3202</f>
        <v>0</v>
      </c>
      <c r="P3202" s="245"/>
      <c r="Q3202" s="777"/>
      <c r="R3202" s="778"/>
      <c r="S3202" s="778"/>
      <c r="T3202" s="779"/>
      <c r="U3202" s="778"/>
      <c r="V3202" s="778"/>
      <c r="W3202" s="824"/>
      <c r="X3202" s="314">
        <f t="shared" si="937"/>
        <v>0</v>
      </c>
    </row>
    <row r="3203" spans="2:24" ht="18.75">
      <c r="B3203" s="799">
        <v>4100</v>
      </c>
      <c r="C3203" s="979" t="s">
        <v>258</v>
      </c>
      <c r="D3203" s="979"/>
      <c r="E3203" s="800"/>
      <c r="F3203" s="803"/>
      <c r="G3203" s="804"/>
      <c r="H3203" s="804"/>
      <c r="I3203" s="805">
        <f t="shared" si="935"/>
        <v>0</v>
      </c>
      <c r="J3203" s="244" t="str">
        <f t="shared" si="936"/>
        <v/>
      </c>
      <c r="K3203" s="245"/>
      <c r="L3203" s="777"/>
      <c r="M3203" s="778"/>
      <c r="N3203" s="778"/>
      <c r="O3203" s="825"/>
      <c r="P3203" s="245"/>
      <c r="Q3203" s="777"/>
      <c r="R3203" s="778"/>
      <c r="S3203" s="778"/>
      <c r="T3203" s="778"/>
      <c r="U3203" s="778"/>
      <c r="V3203" s="778"/>
      <c r="W3203" s="825"/>
      <c r="X3203" s="314">
        <f t="shared" si="937"/>
        <v>0</v>
      </c>
    </row>
    <row r="3204" spans="2:24" ht="18.75">
      <c r="B3204" s="799">
        <v>4200</v>
      </c>
      <c r="C3204" s="965" t="s">
        <v>259</v>
      </c>
      <c r="D3204" s="966"/>
      <c r="E3204" s="800"/>
      <c r="F3204" s="801">
        <f>SUM(F3205:F3210)</f>
        <v>0</v>
      </c>
      <c r="G3204" s="802">
        <f>SUM(G3205:G3210)</f>
        <v>0</v>
      </c>
      <c r="H3204" s="802">
        <f>SUM(H3205:H3210)</f>
        <v>0</v>
      </c>
      <c r="I3204" s="802">
        <f>SUM(I3205:I3210)</f>
        <v>0</v>
      </c>
      <c r="J3204" s="244" t="str">
        <f t="shared" si="936"/>
        <v/>
      </c>
      <c r="K3204" s="245"/>
      <c r="L3204" s="317">
        <f>SUM(L3205:L3210)</f>
        <v>0</v>
      </c>
      <c r="M3204" s="318">
        <f>SUM(M3205:M3210)</f>
        <v>0</v>
      </c>
      <c r="N3204" s="428">
        <f>SUM(N3205:N3210)</f>
        <v>0</v>
      </c>
      <c r="O3204" s="429">
        <f>SUM(O3205:O3210)</f>
        <v>0</v>
      </c>
      <c r="P3204" s="245"/>
      <c r="Q3204" s="317">
        <f t="shared" ref="Q3204:W3204" si="938">SUM(Q3205:Q3210)</f>
        <v>0</v>
      </c>
      <c r="R3204" s="318">
        <f t="shared" si="938"/>
        <v>0</v>
      </c>
      <c r="S3204" s="318">
        <f t="shared" si="938"/>
        <v>0</v>
      </c>
      <c r="T3204" s="318">
        <f t="shared" si="938"/>
        <v>0</v>
      </c>
      <c r="U3204" s="318">
        <f t="shared" si="938"/>
        <v>0</v>
      </c>
      <c r="V3204" s="318">
        <f t="shared" si="938"/>
        <v>0</v>
      </c>
      <c r="W3204" s="429">
        <f t="shared" si="938"/>
        <v>0</v>
      </c>
      <c r="X3204" s="314">
        <f t="shared" si="937"/>
        <v>0</v>
      </c>
    </row>
    <row r="3205" spans="2:24" ht="18.75">
      <c r="B3205" s="173"/>
      <c r="C3205" s="144">
        <v>4201</v>
      </c>
      <c r="D3205" s="138" t="s">
        <v>260</v>
      </c>
      <c r="E3205" s="817"/>
      <c r="F3205" s="452"/>
      <c r="G3205" s="246"/>
      <c r="H3205" s="246"/>
      <c r="I3205" s="480">
        <f t="shared" ref="I3205:I3210" si="939">F3205+G3205+H3205</f>
        <v>0</v>
      </c>
      <c r="J3205" s="244" t="str">
        <f t="shared" si="936"/>
        <v/>
      </c>
      <c r="K3205" s="245"/>
      <c r="L3205" s="426"/>
      <c r="M3205" s="253"/>
      <c r="N3205" s="316">
        <f t="shared" ref="N3205:N3210" si="940">I3205</f>
        <v>0</v>
      </c>
      <c r="O3205" s="427">
        <f t="shared" ref="O3205:O3210" si="941">L3205+M3205-N3205</f>
        <v>0</v>
      </c>
      <c r="P3205" s="245"/>
      <c r="Q3205" s="426"/>
      <c r="R3205" s="253"/>
      <c r="S3205" s="432">
        <f t="shared" ref="S3205:S3210" si="942">+IF(+(L3205+M3205)&gt;=I3205,+M3205,+(+I3205-L3205))</f>
        <v>0</v>
      </c>
      <c r="T3205" s="316">
        <f t="shared" ref="T3205:T3210" si="943">Q3205+R3205-S3205</f>
        <v>0</v>
      </c>
      <c r="U3205" s="253"/>
      <c r="V3205" s="253"/>
      <c r="W3205" s="254"/>
      <c r="X3205" s="314">
        <f t="shared" si="937"/>
        <v>0</v>
      </c>
    </row>
    <row r="3206" spans="2:24" ht="18.75">
      <c r="B3206" s="173"/>
      <c r="C3206" s="137">
        <v>4202</v>
      </c>
      <c r="D3206" s="139" t="s">
        <v>261</v>
      </c>
      <c r="E3206" s="817"/>
      <c r="F3206" s="452"/>
      <c r="G3206" s="246"/>
      <c r="H3206" s="246"/>
      <c r="I3206" s="480">
        <f t="shared" si="939"/>
        <v>0</v>
      </c>
      <c r="J3206" s="244" t="str">
        <f t="shared" si="936"/>
        <v/>
      </c>
      <c r="K3206" s="245"/>
      <c r="L3206" s="426"/>
      <c r="M3206" s="253"/>
      <c r="N3206" s="316">
        <f t="shared" si="940"/>
        <v>0</v>
      </c>
      <c r="O3206" s="427">
        <f t="shared" si="941"/>
        <v>0</v>
      </c>
      <c r="P3206" s="245"/>
      <c r="Q3206" s="426"/>
      <c r="R3206" s="253"/>
      <c r="S3206" s="432">
        <f t="shared" si="942"/>
        <v>0</v>
      </c>
      <c r="T3206" s="316">
        <f t="shared" si="943"/>
        <v>0</v>
      </c>
      <c r="U3206" s="253"/>
      <c r="V3206" s="253"/>
      <c r="W3206" s="254"/>
      <c r="X3206" s="314">
        <f t="shared" si="937"/>
        <v>0</v>
      </c>
    </row>
    <row r="3207" spans="2:24" ht="18.75">
      <c r="B3207" s="173"/>
      <c r="C3207" s="137">
        <v>4214</v>
      </c>
      <c r="D3207" s="139" t="s">
        <v>262</v>
      </c>
      <c r="E3207" s="817"/>
      <c r="F3207" s="452"/>
      <c r="G3207" s="246"/>
      <c r="H3207" s="246"/>
      <c r="I3207" s="480">
        <f t="shared" si="939"/>
        <v>0</v>
      </c>
      <c r="J3207" s="244" t="str">
        <f t="shared" si="936"/>
        <v/>
      </c>
      <c r="K3207" s="245"/>
      <c r="L3207" s="426"/>
      <c r="M3207" s="253"/>
      <c r="N3207" s="316">
        <f t="shared" si="940"/>
        <v>0</v>
      </c>
      <c r="O3207" s="427">
        <f t="shared" si="941"/>
        <v>0</v>
      </c>
      <c r="P3207" s="245"/>
      <c r="Q3207" s="426"/>
      <c r="R3207" s="253"/>
      <c r="S3207" s="432">
        <f t="shared" si="942"/>
        <v>0</v>
      </c>
      <c r="T3207" s="316">
        <f t="shared" si="943"/>
        <v>0</v>
      </c>
      <c r="U3207" s="253"/>
      <c r="V3207" s="253"/>
      <c r="W3207" s="254"/>
      <c r="X3207" s="314">
        <f t="shared" si="937"/>
        <v>0</v>
      </c>
    </row>
    <row r="3208" spans="2:24" ht="18.75">
      <c r="B3208" s="173"/>
      <c r="C3208" s="137">
        <v>4217</v>
      </c>
      <c r="D3208" s="139" t="s">
        <v>263</v>
      </c>
      <c r="E3208" s="817"/>
      <c r="F3208" s="452"/>
      <c r="G3208" s="246"/>
      <c r="H3208" s="246"/>
      <c r="I3208" s="480">
        <f t="shared" si="939"/>
        <v>0</v>
      </c>
      <c r="J3208" s="244" t="str">
        <f t="shared" si="936"/>
        <v/>
      </c>
      <c r="K3208" s="245"/>
      <c r="L3208" s="426"/>
      <c r="M3208" s="253"/>
      <c r="N3208" s="316">
        <f t="shared" si="940"/>
        <v>0</v>
      </c>
      <c r="O3208" s="427">
        <f t="shared" si="941"/>
        <v>0</v>
      </c>
      <c r="P3208" s="245"/>
      <c r="Q3208" s="426"/>
      <c r="R3208" s="253"/>
      <c r="S3208" s="432">
        <f t="shared" si="942"/>
        <v>0</v>
      </c>
      <c r="T3208" s="316">
        <f t="shared" si="943"/>
        <v>0</v>
      </c>
      <c r="U3208" s="253"/>
      <c r="V3208" s="253"/>
      <c r="W3208" s="254"/>
      <c r="X3208" s="314">
        <f t="shared" si="937"/>
        <v>0</v>
      </c>
    </row>
    <row r="3209" spans="2:24" ht="18.75">
      <c r="B3209" s="173"/>
      <c r="C3209" s="137">
        <v>4218</v>
      </c>
      <c r="D3209" s="145" t="s">
        <v>264</v>
      </c>
      <c r="E3209" s="817"/>
      <c r="F3209" s="452"/>
      <c r="G3209" s="246"/>
      <c r="H3209" s="246"/>
      <c r="I3209" s="480">
        <f t="shared" si="939"/>
        <v>0</v>
      </c>
      <c r="J3209" s="244" t="str">
        <f t="shared" si="936"/>
        <v/>
      </c>
      <c r="K3209" s="245"/>
      <c r="L3209" s="426"/>
      <c r="M3209" s="253"/>
      <c r="N3209" s="316">
        <f t="shared" si="940"/>
        <v>0</v>
      </c>
      <c r="O3209" s="427">
        <f t="shared" si="941"/>
        <v>0</v>
      </c>
      <c r="P3209" s="245"/>
      <c r="Q3209" s="426"/>
      <c r="R3209" s="253"/>
      <c r="S3209" s="432">
        <f t="shared" si="942"/>
        <v>0</v>
      </c>
      <c r="T3209" s="316">
        <f t="shared" si="943"/>
        <v>0</v>
      </c>
      <c r="U3209" s="253"/>
      <c r="V3209" s="253"/>
      <c r="W3209" s="254"/>
      <c r="X3209" s="314">
        <f t="shared" si="937"/>
        <v>0</v>
      </c>
    </row>
    <row r="3210" spans="2:24" ht="18.75">
      <c r="B3210" s="173"/>
      <c r="C3210" s="137">
        <v>4219</v>
      </c>
      <c r="D3210" s="156" t="s">
        <v>265</v>
      </c>
      <c r="E3210" s="817"/>
      <c r="F3210" s="452"/>
      <c r="G3210" s="246"/>
      <c r="H3210" s="246"/>
      <c r="I3210" s="480">
        <f t="shared" si="939"/>
        <v>0</v>
      </c>
      <c r="J3210" s="244" t="str">
        <f t="shared" si="936"/>
        <v/>
      </c>
      <c r="K3210" s="245"/>
      <c r="L3210" s="426"/>
      <c r="M3210" s="253"/>
      <c r="N3210" s="316">
        <f t="shared" si="940"/>
        <v>0</v>
      </c>
      <c r="O3210" s="427">
        <f t="shared" si="941"/>
        <v>0</v>
      </c>
      <c r="P3210" s="245"/>
      <c r="Q3210" s="426"/>
      <c r="R3210" s="253"/>
      <c r="S3210" s="432">
        <f t="shared" si="942"/>
        <v>0</v>
      </c>
      <c r="T3210" s="316">
        <f t="shared" si="943"/>
        <v>0</v>
      </c>
      <c r="U3210" s="253"/>
      <c r="V3210" s="253"/>
      <c r="W3210" s="254"/>
      <c r="X3210" s="314">
        <f t="shared" si="937"/>
        <v>0</v>
      </c>
    </row>
    <row r="3211" spans="2:24" ht="18.75">
      <c r="B3211" s="799">
        <v>4300</v>
      </c>
      <c r="C3211" s="955" t="s">
        <v>1740</v>
      </c>
      <c r="D3211" s="955"/>
      <c r="E3211" s="800"/>
      <c r="F3211" s="801">
        <f>SUM(F3212:F3214)</f>
        <v>0</v>
      </c>
      <c r="G3211" s="802">
        <f>SUM(G3212:G3214)</f>
        <v>0</v>
      </c>
      <c r="H3211" s="802">
        <f>SUM(H3212:H3214)</f>
        <v>0</v>
      </c>
      <c r="I3211" s="802">
        <f>SUM(I3212:I3214)</f>
        <v>0</v>
      </c>
      <c r="J3211" s="244" t="str">
        <f t="shared" si="936"/>
        <v/>
      </c>
      <c r="K3211" s="245"/>
      <c r="L3211" s="317">
        <f>SUM(L3212:L3214)</f>
        <v>0</v>
      </c>
      <c r="M3211" s="318">
        <f>SUM(M3212:M3214)</f>
        <v>0</v>
      </c>
      <c r="N3211" s="428">
        <f>SUM(N3212:N3214)</f>
        <v>0</v>
      </c>
      <c r="O3211" s="429">
        <f>SUM(O3212:O3214)</f>
        <v>0</v>
      </c>
      <c r="P3211" s="245"/>
      <c r="Q3211" s="317">
        <f t="shared" ref="Q3211:W3211" si="944">SUM(Q3212:Q3214)</f>
        <v>0</v>
      </c>
      <c r="R3211" s="318">
        <f t="shared" si="944"/>
        <v>0</v>
      </c>
      <c r="S3211" s="318">
        <f t="shared" si="944"/>
        <v>0</v>
      </c>
      <c r="T3211" s="318">
        <f t="shared" si="944"/>
        <v>0</v>
      </c>
      <c r="U3211" s="318">
        <f t="shared" si="944"/>
        <v>0</v>
      </c>
      <c r="V3211" s="318">
        <f t="shared" si="944"/>
        <v>0</v>
      </c>
      <c r="W3211" s="429">
        <f t="shared" si="944"/>
        <v>0</v>
      </c>
      <c r="X3211" s="314">
        <f t="shared" si="937"/>
        <v>0</v>
      </c>
    </row>
    <row r="3212" spans="2:24" ht="18.75">
      <c r="B3212" s="173"/>
      <c r="C3212" s="144">
        <v>4301</v>
      </c>
      <c r="D3212" s="163" t="s">
        <v>266</v>
      </c>
      <c r="E3212" s="817"/>
      <c r="F3212" s="452"/>
      <c r="G3212" s="246"/>
      <c r="H3212" s="246"/>
      <c r="I3212" s="480">
        <f t="shared" ref="I3212:I3217" si="945">F3212+G3212+H3212</f>
        <v>0</v>
      </c>
      <c r="J3212" s="244" t="str">
        <f t="shared" si="936"/>
        <v/>
      </c>
      <c r="K3212" s="245"/>
      <c r="L3212" s="426"/>
      <c r="M3212" s="253"/>
      <c r="N3212" s="316">
        <f t="shared" ref="N3212:N3217" si="946">I3212</f>
        <v>0</v>
      </c>
      <c r="O3212" s="427">
        <f t="shared" ref="O3212:O3217" si="947">L3212+M3212-N3212</f>
        <v>0</v>
      </c>
      <c r="P3212" s="245"/>
      <c r="Q3212" s="426"/>
      <c r="R3212" s="253"/>
      <c r="S3212" s="432">
        <f t="shared" ref="S3212:S3217" si="948">+IF(+(L3212+M3212)&gt;=I3212,+M3212,+(+I3212-L3212))</f>
        <v>0</v>
      </c>
      <c r="T3212" s="316">
        <f t="shared" ref="T3212:T3217" si="949">Q3212+R3212-S3212</f>
        <v>0</v>
      </c>
      <c r="U3212" s="253"/>
      <c r="V3212" s="253"/>
      <c r="W3212" s="254"/>
      <c r="X3212" s="314">
        <f t="shared" si="937"/>
        <v>0</v>
      </c>
    </row>
    <row r="3213" spans="2:24" ht="18.75">
      <c r="B3213" s="173"/>
      <c r="C3213" s="137">
        <v>4302</v>
      </c>
      <c r="D3213" s="139" t="s">
        <v>1100</v>
      </c>
      <c r="E3213" s="817"/>
      <c r="F3213" s="452"/>
      <c r="G3213" s="246"/>
      <c r="H3213" s="246"/>
      <c r="I3213" s="480">
        <f t="shared" si="945"/>
        <v>0</v>
      </c>
      <c r="J3213" s="244" t="str">
        <f t="shared" si="936"/>
        <v/>
      </c>
      <c r="K3213" s="245"/>
      <c r="L3213" s="426"/>
      <c r="M3213" s="253"/>
      <c r="N3213" s="316">
        <f t="shared" si="946"/>
        <v>0</v>
      </c>
      <c r="O3213" s="427">
        <f t="shared" si="947"/>
        <v>0</v>
      </c>
      <c r="P3213" s="245"/>
      <c r="Q3213" s="426"/>
      <c r="R3213" s="253"/>
      <c r="S3213" s="432">
        <f t="shared" si="948"/>
        <v>0</v>
      </c>
      <c r="T3213" s="316">
        <f t="shared" si="949"/>
        <v>0</v>
      </c>
      <c r="U3213" s="253"/>
      <c r="V3213" s="253"/>
      <c r="W3213" s="254"/>
      <c r="X3213" s="314">
        <f t="shared" si="937"/>
        <v>0</v>
      </c>
    </row>
    <row r="3214" spans="2:24" ht="18.75">
      <c r="B3214" s="173"/>
      <c r="C3214" s="142">
        <v>4309</v>
      </c>
      <c r="D3214" s="148" t="s">
        <v>268</v>
      </c>
      <c r="E3214" s="817"/>
      <c r="F3214" s="452"/>
      <c r="G3214" s="246"/>
      <c r="H3214" s="246"/>
      <c r="I3214" s="480">
        <f t="shared" si="945"/>
        <v>0</v>
      </c>
      <c r="J3214" s="244" t="str">
        <f t="shared" si="936"/>
        <v/>
      </c>
      <c r="K3214" s="245"/>
      <c r="L3214" s="426"/>
      <c r="M3214" s="253"/>
      <c r="N3214" s="316">
        <f t="shared" si="946"/>
        <v>0</v>
      </c>
      <c r="O3214" s="427">
        <f t="shared" si="947"/>
        <v>0</v>
      </c>
      <c r="P3214" s="245"/>
      <c r="Q3214" s="426"/>
      <c r="R3214" s="253"/>
      <c r="S3214" s="432">
        <f t="shared" si="948"/>
        <v>0</v>
      </c>
      <c r="T3214" s="316">
        <f t="shared" si="949"/>
        <v>0</v>
      </c>
      <c r="U3214" s="253"/>
      <c r="V3214" s="253"/>
      <c r="W3214" s="254"/>
      <c r="X3214" s="314">
        <f t="shared" si="937"/>
        <v>0</v>
      </c>
    </row>
    <row r="3215" spans="2:24" ht="18.75">
      <c r="B3215" s="799">
        <v>4400</v>
      </c>
      <c r="C3215" s="957" t="s">
        <v>1741</v>
      </c>
      <c r="D3215" s="957"/>
      <c r="E3215" s="800"/>
      <c r="F3215" s="803"/>
      <c r="G3215" s="804"/>
      <c r="H3215" s="804"/>
      <c r="I3215" s="805">
        <f t="shared" si="945"/>
        <v>0</v>
      </c>
      <c r="J3215" s="244" t="str">
        <f t="shared" si="936"/>
        <v/>
      </c>
      <c r="K3215" s="245"/>
      <c r="L3215" s="431"/>
      <c r="M3215" s="255"/>
      <c r="N3215" s="318">
        <f t="shared" si="946"/>
        <v>0</v>
      </c>
      <c r="O3215" s="427">
        <f t="shared" si="947"/>
        <v>0</v>
      </c>
      <c r="P3215" s="245"/>
      <c r="Q3215" s="431"/>
      <c r="R3215" s="255"/>
      <c r="S3215" s="432">
        <f t="shared" si="948"/>
        <v>0</v>
      </c>
      <c r="T3215" s="316">
        <f t="shared" si="949"/>
        <v>0</v>
      </c>
      <c r="U3215" s="255"/>
      <c r="V3215" s="255"/>
      <c r="W3215" s="254"/>
      <c r="X3215" s="314">
        <f t="shared" si="937"/>
        <v>0</v>
      </c>
    </row>
    <row r="3216" spans="2:24" ht="18.75">
      <c r="B3216" s="799">
        <v>4500</v>
      </c>
      <c r="C3216" s="979" t="s">
        <v>1742</v>
      </c>
      <c r="D3216" s="979"/>
      <c r="E3216" s="800"/>
      <c r="F3216" s="803"/>
      <c r="G3216" s="804"/>
      <c r="H3216" s="804"/>
      <c r="I3216" s="805">
        <f t="shared" si="945"/>
        <v>0</v>
      </c>
      <c r="J3216" s="244" t="str">
        <f t="shared" si="936"/>
        <v/>
      </c>
      <c r="K3216" s="245"/>
      <c r="L3216" s="431"/>
      <c r="M3216" s="255"/>
      <c r="N3216" s="318">
        <f t="shared" si="946"/>
        <v>0</v>
      </c>
      <c r="O3216" s="427">
        <f t="shared" si="947"/>
        <v>0</v>
      </c>
      <c r="P3216" s="245"/>
      <c r="Q3216" s="431"/>
      <c r="R3216" s="255"/>
      <c r="S3216" s="432">
        <f t="shared" si="948"/>
        <v>0</v>
      </c>
      <c r="T3216" s="316">
        <f t="shared" si="949"/>
        <v>0</v>
      </c>
      <c r="U3216" s="255"/>
      <c r="V3216" s="255"/>
      <c r="W3216" s="254"/>
      <c r="X3216" s="314">
        <f t="shared" si="937"/>
        <v>0</v>
      </c>
    </row>
    <row r="3217" spans="2:24" ht="18.75">
      <c r="B3217" s="799">
        <v>4600</v>
      </c>
      <c r="C3217" s="974" t="s">
        <v>269</v>
      </c>
      <c r="D3217" s="980"/>
      <c r="E3217" s="800"/>
      <c r="F3217" s="803"/>
      <c r="G3217" s="804"/>
      <c r="H3217" s="804"/>
      <c r="I3217" s="805">
        <f t="shared" si="945"/>
        <v>0</v>
      </c>
      <c r="J3217" s="244" t="str">
        <f t="shared" si="936"/>
        <v/>
      </c>
      <c r="K3217" s="245"/>
      <c r="L3217" s="431"/>
      <c r="M3217" s="255"/>
      <c r="N3217" s="318">
        <f t="shared" si="946"/>
        <v>0</v>
      </c>
      <c r="O3217" s="427">
        <f t="shared" si="947"/>
        <v>0</v>
      </c>
      <c r="P3217" s="245"/>
      <c r="Q3217" s="431"/>
      <c r="R3217" s="255"/>
      <c r="S3217" s="432">
        <f t="shared" si="948"/>
        <v>0</v>
      </c>
      <c r="T3217" s="316">
        <f t="shared" si="949"/>
        <v>0</v>
      </c>
      <c r="U3217" s="255"/>
      <c r="V3217" s="255"/>
      <c r="W3217" s="254"/>
      <c r="X3217" s="314">
        <f t="shared" si="937"/>
        <v>0</v>
      </c>
    </row>
    <row r="3218" spans="2:24" ht="18.75">
      <c r="B3218" s="799">
        <v>4900</v>
      </c>
      <c r="C3218" s="965" t="s">
        <v>300</v>
      </c>
      <c r="D3218" s="965"/>
      <c r="E3218" s="800"/>
      <c r="F3218" s="801">
        <f>+F3219+F3220</f>
        <v>0</v>
      </c>
      <c r="G3218" s="802">
        <f>+G3219+G3220</f>
        <v>0</v>
      </c>
      <c r="H3218" s="802">
        <f>+H3219+H3220</f>
        <v>0</v>
      </c>
      <c r="I3218" s="802">
        <f>+I3219+I3220</f>
        <v>0</v>
      </c>
      <c r="J3218" s="244" t="str">
        <f t="shared" si="936"/>
        <v/>
      </c>
      <c r="K3218" s="245"/>
      <c r="L3218" s="777"/>
      <c r="M3218" s="778"/>
      <c r="N3218" s="778"/>
      <c r="O3218" s="825"/>
      <c r="P3218" s="245"/>
      <c r="Q3218" s="777"/>
      <c r="R3218" s="778"/>
      <c r="S3218" s="778"/>
      <c r="T3218" s="778"/>
      <c r="U3218" s="778"/>
      <c r="V3218" s="778"/>
      <c r="W3218" s="825"/>
      <c r="X3218" s="314">
        <f t="shared" si="937"/>
        <v>0</v>
      </c>
    </row>
    <row r="3219" spans="2:24" ht="18.75">
      <c r="B3219" s="173"/>
      <c r="C3219" s="144">
        <v>4901</v>
      </c>
      <c r="D3219" s="174" t="s">
        <v>301</v>
      </c>
      <c r="E3219" s="817"/>
      <c r="F3219" s="452"/>
      <c r="G3219" s="246"/>
      <c r="H3219" s="246"/>
      <c r="I3219" s="480">
        <f>F3219+G3219+H3219</f>
        <v>0</v>
      </c>
      <c r="J3219" s="244" t="str">
        <f t="shared" si="936"/>
        <v/>
      </c>
      <c r="K3219" s="245"/>
      <c r="L3219" s="775"/>
      <c r="M3219" s="779"/>
      <c r="N3219" s="779"/>
      <c r="O3219" s="824"/>
      <c r="P3219" s="245"/>
      <c r="Q3219" s="775"/>
      <c r="R3219" s="779"/>
      <c r="S3219" s="779"/>
      <c r="T3219" s="779"/>
      <c r="U3219" s="779"/>
      <c r="V3219" s="779"/>
      <c r="W3219" s="824"/>
      <c r="X3219" s="314">
        <f t="shared" si="937"/>
        <v>0</v>
      </c>
    </row>
    <row r="3220" spans="2:24" ht="18.75">
      <c r="B3220" s="173"/>
      <c r="C3220" s="142">
        <v>4902</v>
      </c>
      <c r="D3220" s="148" t="s">
        <v>302</v>
      </c>
      <c r="E3220" s="817"/>
      <c r="F3220" s="452"/>
      <c r="G3220" s="246"/>
      <c r="H3220" s="246"/>
      <c r="I3220" s="480">
        <f>F3220+G3220+H3220</f>
        <v>0</v>
      </c>
      <c r="J3220" s="244" t="str">
        <f t="shared" si="936"/>
        <v/>
      </c>
      <c r="K3220" s="245"/>
      <c r="L3220" s="775"/>
      <c r="M3220" s="779"/>
      <c r="N3220" s="779"/>
      <c r="O3220" s="824"/>
      <c r="P3220" s="245"/>
      <c r="Q3220" s="775"/>
      <c r="R3220" s="779"/>
      <c r="S3220" s="779"/>
      <c r="T3220" s="779"/>
      <c r="U3220" s="779"/>
      <c r="V3220" s="779"/>
      <c r="W3220" s="824"/>
      <c r="X3220" s="314">
        <f t="shared" si="937"/>
        <v>0</v>
      </c>
    </row>
    <row r="3221" spans="2:24" ht="18.75">
      <c r="B3221" s="806">
        <v>5100</v>
      </c>
      <c r="C3221" s="962" t="s">
        <v>270</v>
      </c>
      <c r="D3221" s="962"/>
      <c r="E3221" s="807"/>
      <c r="F3221" s="808"/>
      <c r="G3221" s="809"/>
      <c r="H3221" s="809"/>
      <c r="I3221" s="805">
        <f>F3221+G3221+H3221</f>
        <v>0</v>
      </c>
      <c r="J3221" s="244" t="str">
        <f t="shared" si="936"/>
        <v/>
      </c>
      <c r="K3221" s="245"/>
      <c r="L3221" s="433"/>
      <c r="M3221" s="434"/>
      <c r="N3221" s="328">
        <f>I3221</f>
        <v>0</v>
      </c>
      <c r="O3221" s="427">
        <f>L3221+M3221-N3221</f>
        <v>0</v>
      </c>
      <c r="P3221" s="245"/>
      <c r="Q3221" s="433"/>
      <c r="R3221" s="434"/>
      <c r="S3221" s="432">
        <f>+IF(+(L3221+M3221)&gt;=I3221,+M3221,+(+I3221-L3221))</f>
        <v>0</v>
      </c>
      <c r="T3221" s="316">
        <f>Q3221+R3221-S3221</f>
        <v>0</v>
      </c>
      <c r="U3221" s="434"/>
      <c r="V3221" s="434"/>
      <c r="W3221" s="254"/>
      <c r="X3221" s="314">
        <f t="shared" si="937"/>
        <v>0</v>
      </c>
    </row>
    <row r="3222" spans="2:24" ht="18.75">
      <c r="B3222" s="806">
        <v>5200</v>
      </c>
      <c r="C3222" s="977" t="s">
        <v>271</v>
      </c>
      <c r="D3222" s="977"/>
      <c r="E3222" s="807"/>
      <c r="F3222" s="810">
        <f>SUM(F3223:F3229)</f>
        <v>0</v>
      </c>
      <c r="G3222" s="811">
        <f>SUM(G3223:G3229)</f>
        <v>303000</v>
      </c>
      <c r="H3222" s="811">
        <f>SUM(H3223:H3229)</f>
        <v>0</v>
      </c>
      <c r="I3222" s="811">
        <f>SUM(I3223:I3229)</f>
        <v>303000</v>
      </c>
      <c r="J3222" s="244">
        <f t="shared" si="936"/>
        <v>1</v>
      </c>
      <c r="K3222" s="245"/>
      <c r="L3222" s="327">
        <f>SUM(L3223:L3229)</f>
        <v>0</v>
      </c>
      <c r="M3222" s="328">
        <f>SUM(M3223:M3229)</f>
        <v>0</v>
      </c>
      <c r="N3222" s="435">
        <f>SUM(N3223:N3229)</f>
        <v>303000</v>
      </c>
      <c r="O3222" s="436">
        <f>SUM(O3223:O3229)</f>
        <v>-303000</v>
      </c>
      <c r="P3222" s="245"/>
      <c r="Q3222" s="327">
        <f t="shared" ref="Q3222:W3222" si="950">SUM(Q3223:Q3229)</f>
        <v>0</v>
      </c>
      <c r="R3222" s="328">
        <f t="shared" si="950"/>
        <v>0</v>
      </c>
      <c r="S3222" s="328">
        <f t="shared" si="950"/>
        <v>303000</v>
      </c>
      <c r="T3222" s="328">
        <f t="shared" si="950"/>
        <v>-303000</v>
      </c>
      <c r="U3222" s="328">
        <f t="shared" si="950"/>
        <v>0</v>
      </c>
      <c r="V3222" s="328">
        <f t="shared" si="950"/>
        <v>0</v>
      </c>
      <c r="W3222" s="436">
        <f t="shared" si="950"/>
        <v>0</v>
      </c>
      <c r="X3222" s="314">
        <f t="shared" si="937"/>
        <v>-303000</v>
      </c>
    </row>
    <row r="3223" spans="2:24" ht="18.75">
      <c r="B3223" s="175"/>
      <c r="C3223" s="176">
        <v>5201</v>
      </c>
      <c r="D3223" s="177" t="s">
        <v>272</v>
      </c>
      <c r="E3223" s="818"/>
      <c r="F3223" s="477"/>
      <c r="G3223" s="437">
        <v>1000</v>
      </c>
      <c r="H3223" s="437"/>
      <c r="I3223" s="480">
        <f t="shared" ref="I3223:I3229" si="951">F3223+G3223+H3223</f>
        <v>1000</v>
      </c>
      <c r="J3223" s="244">
        <f t="shared" si="936"/>
        <v>1</v>
      </c>
      <c r="K3223" s="245"/>
      <c r="L3223" s="438"/>
      <c r="M3223" s="439"/>
      <c r="N3223" s="331">
        <f t="shared" ref="N3223:N3229" si="952">I3223</f>
        <v>1000</v>
      </c>
      <c r="O3223" s="427">
        <f t="shared" ref="O3223:O3229" si="953">L3223+M3223-N3223</f>
        <v>-1000</v>
      </c>
      <c r="P3223" s="245"/>
      <c r="Q3223" s="438"/>
      <c r="R3223" s="439"/>
      <c r="S3223" s="432">
        <f t="shared" ref="S3223:S3229" si="954">+IF(+(L3223+M3223)&gt;=I3223,+M3223,+(+I3223-L3223))</f>
        <v>1000</v>
      </c>
      <c r="T3223" s="316">
        <f t="shared" ref="T3223:T3229" si="955">Q3223+R3223-S3223</f>
        <v>-1000</v>
      </c>
      <c r="U3223" s="439"/>
      <c r="V3223" s="439"/>
      <c r="W3223" s="254"/>
      <c r="X3223" s="314">
        <f t="shared" si="937"/>
        <v>-1000</v>
      </c>
    </row>
    <row r="3224" spans="2:24" ht="18.75">
      <c r="B3224" s="175"/>
      <c r="C3224" s="178">
        <v>5202</v>
      </c>
      <c r="D3224" s="179" t="s">
        <v>273</v>
      </c>
      <c r="E3224" s="818"/>
      <c r="F3224" s="477"/>
      <c r="G3224" s="437">
        <v>300000</v>
      </c>
      <c r="H3224" s="437"/>
      <c r="I3224" s="480">
        <f t="shared" si="951"/>
        <v>300000</v>
      </c>
      <c r="J3224" s="244">
        <f t="shared" si="936"/>
        <v>1</v>
      </c>
      <c r="K3224" s="245"/>
      <c r="L3224" s="438"/>
      <c r="M3224" s="439"/>
      <c r="N3224" s="331">
        <f t="shared" si="952"/>
        <v>300000</v>
      </c>
      <c r="O3224" s="427">
        <f t="shared" si="953"/>
        <v>-300000</v>
      </c>
      <c r="P3224" s="245"/>
      <c r="Q3224" s="438"/>
      <c r="R3224" s="439"/>
      <c r="S3224" s="432">
        <f t="shared" si="954"/>
        <v>300000</v>
      </c>
      <c r="T3224" s="316">
        <f t="shared" si="955"/>
        <v>-300000</v>
      </c>
      <c r="U3224" s="439"/>
      <c r="V3224" s="439"/>
      <c r="W3224" s="254"/>
      <c r="X3224" s="314">
        <f t="shared" si="937"/>
        <v>-300000</v>
      </c>
    </row>
    <row r="3225" spans="2:24" ht="18.75">
      <c r="B3225" s="175"/>
      <c r="C3225" s="178">
        <v>5203</v>
      </c>
      <c r="D3225" s="179" t="s">
        <v>956</v>
      </c>
      <c r="E3225" s="818"/>
      <c r="F3225" s="477"/>
      <c r="G3225" s="437">
        <v>2000</v>
      </c>
      <c r="H3225" s="437"/>
      <c r="I3225" s="480">
        <f t="shared" si="951"/>
        <v>2000</v>
      </c>
      <c r="J3225" s="244">
        <f t="shared" si="936"/>
        <v>1</v>
      </c>
      <c r="K3225" s="245"/>
      <c r="L3225" s="438"/>
      <c r="M3225" s="439"/>
      <c r="N3225" s="331">
        <f t="shared" si="952"/>
        <v>2000</v>
      </c>
      <c r="O3225" s="427">
        <f t="shared" si="953"/>
        <v>-2000</v>
      </c>
      <c r="P3225" s="245"/>
      <c r="Q3225" s="438"/>
      <c r="R3225" s="439"/>
      <c r="S3225" s="432">
        <f t="shared" si="954"/>
        <v>2000</v>
      </c>
      <c r="T3225" s="316">
        <f t="shared" si="955"/>
        <v>-2000</v>
      </c>
      <c r="U3225" s="439"/>
      <c r="V3225" s="439"/>
      <c r="W3225" s="254"/>
      <c r="X3225" s="314">
        <f t="shared" si="937"/>
        <v>-2000</v>
      </c>
    </row>
    <row r="3226" spans="2:24" ht="18.75">
      <c r="B3226" s="175"/>
      <c r="C3226" s="178">
        <v>5204</v>
      </c>
      <c r="D3226" s="179" t="s">
        <v>957</v>
      </c>
      <c r="E3226" s="818"/>
      <c r="F3226" s="477"/>
      <c r="G3226" s="437"/>
      <c r="H3226" s="437"/>
      <c r="I3226" s="480">
        <f t="shared" si="951"/>
        <v>0</v>
      </c>
      <c r="J3226" s="244" t="str">
        <f t="shared" si="936"/>
        <v/>
      </c>
      <c r="K3226" s="245"/>
      <c r="L3226" s="438"/>
      <c r="M3226" s="439"/>
      <c r="N3226" s="331">
        <f t="shared" si="952"/>
        <v>0</v>
      </c>
      <c r="O3226" s="427">
        <f t="shared" si="953"/>
        <v>0</v>
      </c>
      <c r="P3226" s="245"/>
      <c r="Q3226" s="438"/>
      <c r="R3226" s="439"/>
      <c r="S3226" s="432">
        <f t="shared" si="954"/>
        <v>0</v>
      </c>
      <c r="T3226" s="316">
        <f t="shared" si="955"/>
        <v>0</v>
      </c>
      <c r="U3226" s="439"/>
      <c r="V3226" s="439"/>
      <c r="W3226" s="254"/>
      <c r="X3226" s="314">
        <f t="shared" si="937"/>
        <v>0</v>
      </c>
    </row>
    <row r="3227" spans="2:24" ht="18.75">
      <c r="B3227" s="175"/>
      <c r="C3227" s="178">
        <v>5205</v>
      </c>
      <c r="D3227" s="179" t="s">
        <v>958</v>
      </c>
      <c r="E3227" s="818"/>
      <c r="F3227" s="477"/>
      <c r="G3227" s="437"/>
      <c r="H3227" s="437"/>
      <c r="I3227" s="480">
        <f t="shared" si="951"/>
        <v>0</v>
      </c>
      <c r="J3227" s="244" t="str">
        <f t="shared" si="936"/>
        <v/>
      </c>
      <c r="K3227" s="245"/>
      <c r="L3227" s="438"/>
      <c r="M3227" s="439"/>
      <c r="N3227" s="331">
        <f t="shared" si="952"/>
        <v>0</v>
      </c>
      <c r="O3227" s="427">
        <f t="shared" si="953"/>
        <v>0</v>
      </c>
      <c r="P3227" s="245"/>
      <c r="Q3227" s="438"/>
      <c r="R3227" s="439"/>
      <c r="S3227" s="432">
        <f t="shared" si="954"/>
        <v>0</v>
      </c>
      <c r="T3227" s="316">
        <f t="shared" si="955"/>
        <v>0</v>
      </c>
      <c r="U3227" s="439"/>
      <c r="V3227" s="439"/>
      <c r="W3227" s="254"/>
      <c r="X3227" s="314">
        <f t="shared" si="937"/>
        <v>0</v>
      </c>
    </row>
    <row r="3228" spans="2:24" ht="18.75">
      <c r="B3228" s="175"/>
      <c r="C3228" s="178">
        <v>5206</v>
      </c>
      <c r="D3228" s="179" t="s">
        <v>959</v>
      </c>
      <c r="E3228" s="818"/>
      <c r="F3228" s="477"/>
      <c r="G3228" s="437"/>
      <c r="H3228" s="437"/>
      <c r="I3228" s="480">
        <f t="shared" si="951"/>
        <v>0</v>
      </c>
      <c r="J3228" s="244" t="str">
        <f t="shared" ref="J3228:J3248" si="956">(IF($E3228&lt;&gt;0,$J$2,IF($I3228&lt;&gt;0,$J$2,"")))</f>
        <v/>
      </c>
      <c r="K3228" s="245"/>
      <c r="L3228" s="438"/>
      <c r="M3228" s="439"/>
      <c r="N3228" s="331">
        <f t="shared" si="952"/>
        <v>0</v>
      </c>
      <c r="O3228" s="427">
        <f t="shared" si="953"/>
        <v>0</v>
      </c>
      <c r="P3228" s="245"/>
      <c r="Q3228" s="438"/>
      <c r="R3228" s="439"/>
      <c r="S3228" s="432">
        <f t="shared" si="954"/>
        <v>0</v>
      </c>
      <c r="T3228" s="316">
        <f t="shared" si="955"/>
        <v>0</v>
      </c>
      <c r="U3228" s="439"/>
      <c r="V3228" s="439"/>
      <c r="W3228" s="254"/>
      <c r="X3228" s="314">
        <f t="shared" ref="X3228:X3259" si="957">T3228-U3228-V3228-W3228</f>
        <v>0</v>
      </c>
    </row>
    <row r="3229" spans="2:24" ht="18.75">
      <c r="B3229" s="175"/>
      <c r="C3229" s="180">
        <v>5219</v>
      </c>
      <c r="D3229" s="181" t="s">
        <v>960</v>
      </c>
      <c r="E3229" s="818"/>
      <c r="F3229" s="477"/>
      <c r="G3229" s="437"/>
      <c r="H3229" s="437"/>
      <c r="I3229" s="480">
        <f t="shared" si="951"/>
        <v>0</v>
      </c>
      <c r="J3229" s="244" t="str">
        <f t="shared" si="956"/>
        <v/>
      </c>
      <c r="K3229" s="245"/>
      <c r="L3229" s="438"/>
      <c r="M3229" s="439"/>
      <c r="N3229" s="331">
        <f t="shared" si="952"/>
        <v>0</v>
      </c>
      <c r="O3229" s="427">
        <f t="shared" si="953"/>
        <v>0</v>
      </c>
      <c r="P3229" s="245"/>
      <c r="Q3229" s="438"/>
      <c r="R3229" s="439"/>
      <c r="S3229" s="432">
        <f t="shared" si="954"/>
        <v>0</v>
      </c>
      <c r="T3229" s="316">
        <f t="shared" si="955"/>
        <v>0</v>
      </c>
      <c r="U3229" s="439"/>
      <c r="V3229" s="439"/>
      <c r="W3229" s="254"/>
      <c r="X3229" s="314">
        <f t="shared" si="957"/>
        <v>0</v>
      </c>
    </row>
    <row r="3230" spans="2:24" ht="18.75">
      <c r="B3230" s="806">
        <v>5300</v>
      </c>
      <c r="C3230" s="981" t="s">
        <v>961</v>
      </c>
      <c r="D3230" s="981"/>
      <c r="E3230" s="807"/>
      <c r="F3230" s="810">
        <f>SUM(F3231:F3232)</f>
        <v>0</v>
      </c>
      <c r="G3230" s="811">
        <f>SUM(G3231:G3232)</f>
        <v>0</v>
      </c>
      <c r="H3230" s="811">
        <f>SUM(H3231:H3232)</f>
        <v>0</v>
      </c>
      <c r="I3230" s="811">
        <f>SUM(I3231:I3232)</f>
        <v>0</v>
      </c>
      <c r="J3230" s="244" t="str">
        <f t="shared" si="956"/>
        <v/>
      </c>
      <c r="K3230" s="245"/>
      <c r="L3230" s="327">
        <f>SUM(L3231:L3232)</f>
        <v>0</v>
      </c>
      <c r="M3230" s="328">
        <f>SUM(M3231:M3232)</f>
        <v>0</v>
      </c>
      <c r="N3230" s="435">
        <f>SUM(N3231:N3232)</f>
        <v>0</v>
      </c>
      <c r="O3230" s="436">
        <f>SUM(O3231:O3232)</f>
        <v>0</v>
      </c>
      <c r="P3230" s="245"/>
      <c r="Q3230" s="327">
        <f t="shared" ref="Q3230:W3230" si="958">SUM(Q3231:Q3232)</f>
        <v>0</v>
      </c>
      <c r="R3230" s="328">
        <f t="shared" si="958"/>
        <v>0</v>
      </c>
      <c r="S3230" s="328">
        <f t="shared" si="958"/>
        <v>0</v>
      </c>
      <c r="T3230" s="328">
        <f t="shared" si="958"/>
        <v>0</v>
      </c>
      <c r="U3230" s="328">
        <f t="shared" si="958"/>
        <v>0</v>
      </c>
      <c r="V3230" s="328">
        <f t="shared" si="958"/>
        <v>0</v>
      </c>
      <c r="W3230" s="436">
        <f t="shared" si="958"/>
        <v>0</v>
      </c>
      <c r="X3230" s="314">
        <f t="shared" si="957"/>
        <v>0</v>
      </c>
    </row>
    <row r="3231" spans="2:24" ht="18.75">
      <c r="B3231" s="175"/>
      <c r="C3231" s="176">
        <v>5301</v>
      </c>
      <c r="D3231" s="177" t="s">
        <v>1480</v>
      </c>
      <c r="E3231" s="818"/>
      <c r="F3231" s="477"/>
      <c r="G3231" s="437"/>
      <c r="H3231" s="437"/>
      <c r="I3231" s="480">
        <f>F3231+G3231+H3231</f>
        <v>0</v>
      </c>
      <c r="J3231" s="244" t="str">
        <f t="shared" si="956"/>
        <v/>
      </c>
      <c r="K3231" s="245"/>
      <c r="L3231" s="438"/>
      <c r="M3231" s="439"/>
      <c r="N3231" s="331">
        <f>I3231</f>
        <v>0</v>
      </c>
      <c r="O3231" s="427">
        <f>L3231+M3231-N3231</f>
        <v>0</v>
      </c>
      <c r="P3231" s="245"/>
      <c r="Q3231" s="438"/>
      <c r="R3231" s="439"/>
      <c r="S3231" s="432">
        <f>+IF(+(L3231+M3231)&gt;=I3231,+M3231,+(+I3231-L3231))</f>
        <v>0</v>
      </c>
      <c r="T3231" s="316">
        <f>Q3231+R3231-S3231</f>
        <v>0</v>
      </c>
      <c r="U3231" s="439"/>
      <c r="V3231" s="439"/>
      <c r="W3231" s="254"/>
      <c r="X3231" s="314">
        <f t="shared" si="957"/>
        <v>0</v>
      </c>
    </row>
    <row r="3232" spans="2:24" ht="18.75">
      <c r="B3232" s="175"/>
      <c r="C3232" s="180">
        <v>5309</v>
      </c>
      <c r="D3232" s="181" t="s">
        <v>962</v>
      </c>
      <c r="E3232" s="818"/>
      <c r="F3232" s="477"/>
      <c r="G3232" s="437"/>
      <c r="H3232" s="437"/>
      <c r="I3232" s="480">
        <f>F3232+G3232+H3232</f>
        <v>0</v>
      </c>
      <c r="J3232" s="244" t="str">
        <f t="shared" si="956"/>
        <v/>
      </c>
      <c r="K3232" s="245"/>
      <c r="L3232" s="438"/>
      <c r="M3232" s="439"/>
      <c r="N3232" s="331">
        <f>I3232</f>
        <v>0</v>
      </c>
      <c r="O3232" s="427">
        <f>L3232+M3232-N3232</f>
        <v>0</v>
      </c>
      <c r="P3232" s="245"/>
      <c r="Q3232" s="438"/>
      <c r="R3232" s="439"/>
      <c r="S3232" s="432">
        <f>+IF(+(L3232+M3232)&gt;=I3232,+M3232,+(+I3232-L3232))</f>
        <v>0</v>
      </c>
      <c r="T3232" s="316">
        <f>Q3232+R3232-S3232</f>
        <v>0</v>
      </c>
      <c r="U3232" s="439"/>
      <c r="V3232" s="439"/>
      <c r="W3232" s="254"/>
      <c r="X3232" s="314">
        <f t="shared" si="957"/>
        <v>0</v>
      </c>
    </row>
    <row r="3233" spans="2:24" ht="18.75">
      <c r="B3233" s="806">
        <v>5400</v>
      </c>
      <c r="C3233" s="962" t="s">
        <v>1049</v>
      </c>
      <c r="D3233" s="962"/>
      <c r="E3233" s="807"/>
      <c r="F3233" s="808"/>
      <c r="G3233" s="809"/>
      <c r="H3233" s="809"/>
      <c r="I3233" s="805">
        <f>F3233+G3233+H3233</f>
        <v>0</v>
      </c>
      <c r="J3233" s="244" t="str">
        <f t="shared" si="956"/>
        <v/>
      </c>
      <c r="K3233" s="245"/>
      <c r="L3233" s="433"/>
      <c r="M3233" s="434"/>
      <c r="N3233" s="328">
        <f>I3233</f>
        <v>0</v>
      </c>
      <c r="O3233" s="427">
        <f>L3233+M3233-N3233</f>
        <v>0</v>
      </c>
      <c r="P3233" s="245"/>
      <c r="Q3233" s="433"/>
      <c r="R3233" s="434"/>
      <c r="S3233" s="432">
        <f>+IF(+(L3233+M3233)&gt;=I3233,+M3233,+(+I3233-L3233))</f>
        <v>0</v>
      </c>
      <c r="T3233" s="316">
        <f>Q3233+R3233-S3233</f>
        <v>0</v>
      </c>
      <c r="U3233" s="434"/>
      <c r="V3233" s="434"/>
      <c r="W3233" s="254"/>
      <c r="X3233" s="314">
        <f t="shared" si="957"/>
        <v>0</v>
      </c>
    </row>
    <row r="3234" spans="2:24" ht="18.75">
      <c r="B3234" s="799">
        <v>5500</v>
      </c>
      <c r="C3234" s="965" t="s">
        <v>1050</v>
      </c>
      <c r="D3234" s="965"/>
      <c r="E3234" s="800"/>
      <c r="F3234" s="801">
        <f>SUM(F3235:F3238)</f>
        <v>0</v>
      </c>
      <c r="G3234" s="802">
        <f>SUM(G3235:G3238)</f>
        <v>0</v>
      </c>
      <c r="H3234" s="802">
        <f>SUM(H3235:H3238)</f>
        <v>0</v>
      </c>
      <c r="I3234" s="802">
        <f>SUM(I3235:I3238)</f>
        <v>0</v>
      </c>
      <c r="J3234" s="244" t="str">
        <f t="shared" si="956"/>
        <v/>
      </c>
      <c r="K3234" s="245"/>
      <c r="L3234" s="317">
        <f>SUM(L3235:L3238)</f>
        <v>0</v>
      </c>
      <c r="M3234" s="318">
        <f>SUM(M3235:M3238)</f>
        <v>0</v>
      </c>
      <c r="N3234" s="428">
        <f>SUM(N3235:N3238)</f>
        <v>0</v>
      </c>
      <c r="O3234" s="429">
        <f>SUM(O3235:O3238)</f>
        <v>0</v>
      </c>
      <c r="P3234" s="245"/>
      <c r="Q3234" s="317">
        <f t="shared" ref="Q3234:W3234" si="959">SUM(Q3235:Q3238)</f>
        <v>0</v>
      </c>
      <c r="R3234" s="318">
        <f t="shared" si="959"/>
        <v>0</v>
      </c>
      <c r="S3234" s="318">
        <f t="shared" si="959"/>
        <v>0</v>
      </c>
      <c r="T3234" s="318">
        <f t="shared" si="959"/>
        <v>0</v>
      </c>
      <c r="U3234" s="318">
        <f t="shared" si="959"/>
        <v>0</v>
      </c>
      <c r="V3234" s="318">
        <f t="shared" si="959"/>
        <v>0</v>
      </c>
      <c r="W3234" s="429">
        <f t="shared" si="959"/>
        <v>0</v>
      </c>
      <c r="X3234" s="314">
        <f t="shared" si="957"/>
        <v>0</v>
      </c>
    </row>
    <row r="3235" spans="2:24" ht="18.75">
      <c r="B3235" s="173"/>
      <c r="C3235" s="144">
        <v>5501</v>
      </c>
      <c r="D3235" s="163" t="s">
        <v>1051</v>
      </c>
      <c r="E3235" s="817"/>
      <c r="F3235" s="452"/>
      <c r="G3235" s="246"/>
      <c r="H3235" s="246"/>
      <c r="I3235" s="480">
        <f>F3235+G3235+H3235</f>
        <v>0</v>
      </c>
      <c r="J3235" s="244" t="str">
        <f t="shared" si="956"/>
        <v/>
      </c>
      <c r="K3235" s="245"/>
      <c r="L3235" s="426"/>
      <c r="M3235" s="253"/>
      <c r="N3235" s="316">
        <f>I3235</f>
        <v>0</v>
      </c>
      <c r="O3235" s="427">
        <f>L3235+M3235-N3235</f>
        <v>0</v>
      </c>
      <c r="P3235" s="245"/>
      <c r="Q3235" s="426"/>
      <c r="R3235" s="253"/>
      <c r="S3235" s="432">
        <f>+IF(+(L3235+M3235)&gt;=I3235,+M3235,+(+I3235-L3235))</f>
        <v>0</v>
      </c>
      <c r="T3235" s="316">
        <f>Q3235+R3235-S3235</f>
        <v>0</v>
      </c>
      <c r="U3235" s="253"/>
      <c r="V3235" s="253"/>
      <c r="W3235" s="254"/>
      <c r="X3235" s="314">
        <f t="shared" si="957"/>
        <v>0</v>
      </c>
    </row>
    <row r="3236" spans="2:24" ht="18.75">
      <c r="B3236" s="173"/>
      <c r="C3236" s="137">
        <v>5502</v>
      </c>
      <c r="D3236" s="145" t="s">
        <v>1052</v>
      </c>
      <c r="E3236" s="817"/>
      <c r="F3236" s="452"/>
      <c r="G3236" s="246"/>
      <c r="H3236" s="246"/>
      <c r="I3236" s="480">
        <f>F3236+G3236+H3236</f>
        <v>0</v>
      </c>
      <c r="J3236" s="244" t="str">
        <f t="shared" si="956"/>
        <v/>
      </c>
      <c r="K3236" s="245"/>
      <c r="L3236" s="426"/>
      <c r="M3236" s="253"/>
      <c r="N3236" s="316">
        <f>I3236</f>
        <v>0</v>
      </c>
      <c r="O3236" s="427">
        <f>L3236+M3236-N3236</f>
        <v>0</v>
      </c>
      <c r="P3236" s="245"/>
      <c r="Q3236" s="426"/>
      <c r="R3236" s="253"/>
      <c r="S3236" s="432">
        <f>+IF(+(L3236+M3236)&gt;=I3236,+M3236,+(+I3236-L3236))</f>
        <v>0</v>
      </c>
      <c r="T3236" s="316">
        <f>Q3236+R3236-S3236</f>
        <v>0</v>
      </c>
      <c r="U3236" s="253"/>
      <c r="V3236" s="253"/>
      <c r="W3236" s="254"/>
      <c r="X3236" s="314">
        <f t="shared" si="957"/>
        <v>0</v>
      </c>
    </row>
    <row r="3237" spans="2:24" ht="18.75">
      <c r="B3237" s="173"/>
      <c r="C3237" s="137">
        <v>5503</v>
      </c>
      <c r="D3237" s="139" t="s">
        <v>1053</v>
      </c>
      <c r="E3237" s="817"/>
      <c r="F3237" s="452"/>
      <c r="G3237" s="246"/>
      <c r="H3237" s="246"/>
      <c r="I3237" s="480">
        <f>F3237+G3237+H3237</f>
        <v>0</v>
      </c>
      <c r="J3237" s="244" t="str">
        <f t="shared" si="956"/>
        <v/>
      </c>
      <c r="K3237" s="245"/>
      <c r="L3237" s="426"/>
      <c r="M3237" s="253"/>
      <c r="N3237" s="316">
        <f>I3237</f>
        <v>0</v>
      </c>
      <c r="O3237" s="427">
        <f>L3237+M3237-N3237</f>
        <v>0</v>
      </c>
      <c r="P3237" s="245"/>
      <c r="Q3237" s="426"/>
      <c r="R3237" s="253"/>
      <c r="S3237" s="432">
        <f>+IF(+(L3237+M3237)&gt;=I3237,+M3237,+(+I3237-L3237))</f>
        <v>0</v>
      </c>
      <c r="T3237" s="316">
        <f>Q3237+R3237-S3237</f>
        <v>0</v>
      </c>
      <c r="U3237" s="253"/>
      <c r="V3237" s="253"/>
      <c r="W3237" s="254"/>
      <c r="X3237" s="314">
        <f t="shared" si="957"/>
        <v>0</v>
      </c>
    </row>
    <row r="3238" spans="2:24" ht="18.75">
      <c r="B3238" s="173"/>
      <c r="C3238" s="137">
        <v>5504</v>
      </c>
      <c r="D3238" s="145" t="s">
        <v>1054</v>
      </c>
      <c r="E3238" s="817"/>
      <c r="F3238" s="452"/>
      <c r="G3238" s="246"/>
      <c r="H3238" s="246"/>
      <c r="I3238" s="480">
        <f>F3238+G3238+H3238</f>
        <v>0</v>
      </c>
      <c r="J3238" s="244" t="str">
        <f t="shared" si="956"/>
        <v/>
      </c>
      <c r="K3238" s="245"/>
      <c r="L3238" s="426"/>
      <c r="M3238" s="253"/>
      <c r="N3238" s="316">
        <f>I3238</f>
        <v>0</v>
      </c>
      <c r="O3238" s="427">
        <f>L3238+M3238-N3238</f>
        <v>0</v>
      </c>
      <c r="P3238" s="245"/>
      <c r="Q3238" s="426"/>
      <c r="R3238" s="253"/>
      <c r="S3238" s="432">
        <f>+IF(+(L3238+M3238)&gt;=I3238,+M3238,+(+I3238-L3238))</f>
        <v>0</v>
      </c>
      <c r="T3238" s="316">
        <f>Q3238+R3238-S3238</f>
        <v>0</v>
      </c>
      <c r="U3238" s="253"/>
      <c r="V3238" s="253"/>
      <c r="W3238" s="254"/>
      <c r="X3238" s="314">
        <f t="shared" si="957"/>
        <v>0</v>
      </c>
    </row>
    <row r="3239" spans="2:24" ht="18.75">
      <c r="B3239" s="799">
        <v>5700</v>
      </c>
      <c r="C3239" s="963" t="s">
        <v>1055</v>
      </c>
      <c r="D3239" s="964"/>
      <c r="E3239" s="807"/>
      <c r="F3239" s="810">
        <f>SUM(F3240:F3242)</f>
        <v>0</v>
      </c>
      <c r="G3239" s="811">
        <f>SUM(G3240:G3242)</f>
        <v>0</v>
      </c>
      <c r="H3239" s="811">
        <f>SUM(H3240:H3242)</f>
        <v>0</v>
      </c>
      <c r="I3239" s="811">
        <f>SUM(I3240:I3242)</f>
        <v>0</v>
      </c>
      <c r="J3239" s="244" t="str">
        <f t="shared" si="956"/>
        <v/>
      </c>
      <c r="K3239" s="245"/>
      <c r="L3239" s="327">
        <f>SUM(L3240:L3242)</f>
        <v>0</v>
      </c>
      <c r="M3239" s="328">
        <f>SUM(M3240:M3242)</f>
        <v>0</v>
      </c>
      <c r="N3239" s="435">
        <f>SUM(N3240:N3241)</f>
        <v>0</v>
      </c>
      <c r="O3239" s="436">
        <f>SUM(O3240:O3242)</f>
        <v>0</v>
      </c>
      <c r="P3239" s="245"/>
      <c r="Q3239" s="327">
        <f>SUM(Q3240:Q3242)</f>
        <v>0</v>
      </c>
      <c r="R3239" s="328">
        <f>SUM(R3240:R3242)</f>
        <v>0</v>
      </c>
      <c r="S3239" s="328">
        <f>SUM(S3240:S3242)</f>
        <v>0</v>
      </c>
      <c r="T3239" s="328">
        <f>SUM(T3240:T3242)</f>
        <v>0</v>
      </c>
      <c r="U3239" s="328">
        <f>SUM(U3240:U3242)</f>
        <v>0</v>
      </c>
      <c r="V3239" s="328">
        <f>SUM(V3240:V3241)</f>
        <v>0</v>
      </c>
      <c r="W3239" s="436">
        <f>SUM(W3240:W3242)</f>
        <v>0</v>
      </c>
      <c r="X3239" s="314">
        <f t="shared" si="957"/>
        <v>0</v>
      </c>
    </row>
    <row r="3240" spans="2:24" ht="18.75">
      <c r="B3240" s="175"/>
      <c r="C3240" s="176">
        <v>5701</v>
      </c>
      <c r="D3240" s="177" t="s">
        <v>1056</v>
      </c>
      <c r="E3240" s="818"/>
      <c r="F3240" s="477"/>
      <c r="G3240" s="437"/>
      <c r="H3240" s="437"/>
      <c r="I3240" s="480">
        <f>F3240+G3240+H3240</f>
        <v>0</v>
      </c>
      <c r="J3240" s="244" t="str">
        <f t="shared" si="956"/>
        <v/>
      </c>
      <c r="K3240" s="245"/>
      <c r="L3240" s="438"/>
      <c r="M3240" s="439"/>
      <c r="N3240" s="331">
        <f>I3240</f>
        <v>0</v>
      </c>
      <c r="O3240" s="427">
        <f>L3240+M3240-N3240</f>
        <v>0</v>
      </c>
      <c r="P3240" s="245"/>
      <c r="Q3240" s="438"/>
      <c r="R3240" s="439"/>
      <c r="S3240" s="432">
        <f>+IF(+(L3240+M3240)&gt;=I3240,+M3240,+(+I3240-L3240))</f>
        <v>0</v>
      </c>
      <c r="T3240" s="316">
        <f>Q3240+R3240-S3240</f>
        <v>0</v>
      </c>
      <c r="U3240" s="439"/>
      <c r="V3240" s="439"/>
      <c r="W3240" s="254"/>
      <c r="X3240" s="314">
        <f t="shared" si="957"/>
        <v>0</v>
      </c>
    </row>
    <row r="3241" spans="2:24" ht="18.75">
      <c r="B3241" s="175"/>
      <c r="C3241" s="180">
        <v>5702</v>
      </c>
      <c r="D3241" s="181" t="s">
        <v>1057</v>
      </c>
      <c r="E3241" s="818"/>
      <c r="F3241" s="477"/>
      <c r="G3241" s="437"/>
      <c r="H3241" s="437"/>
      <c r="I3241" s="480">
        <f>F3241+G3241+H3241</f>
        <v>0</v>
      </c>
      <c r="J3241" s="244" t="str">
        <f t="shared" si="956"/>
        <v/>
      </c>
      <c r="K3241" s="245"/>
      <c r="L3241" s="438"/>
      <c r="M3241" s="439"/>
      <c r="N3241" s="331">
        <f>I3241</f>
        <v>0</v>
      </c>
      <c r="O3241" s="427">
        <f>L3241+M3241-N3241</f>
        <v>0</v>
      </c>
      <c r="P3241" s="245"/>
      <c r="Q3241" s="438"/>
      <c r="R3241" s="439"/>
      <c r="S3241" s="432">
        <f>+IF(+(L3241+M3241)&gt;=I3241,+M3241,+(+I3241-L3241))</f>
        <v>0</v>
      </c>
      <c r="T3241" s="316">
        <f>Q3241+R3241-S3241</f>
        <v>0</v>
      </c>
      <c r="U3241" s="439"/>
      <c r="V3241" s="439"/>
      <c r="W3241" s="254"/>
      <c r="X3241" s="314">
        <f t="shared" si="957"/>
        <v>0</v>
      </c>
    </row>
    <row r="3242" spans="2:24" ht="18.75">
      <c r="B3242" s="136"/>
      <c r="C3242" s="182">
        <v>4071</v>
      </c>
      <c r="D3242" s="467" t="s">
        <v>1058</v>
      </c>
      <c r="E3242" s="817"/>
      <c r="F3242" s="458"/>
      <c r="G3242" s="275"/>
      <c r="H3242" s="275"/>
      <c r="I3242" s="480">
        <f>F3242+G3242+H3242</f>
        <v>0</v>
      </c>
      <c r="J3242" s="244" t="str">
        <f t="shared" si="956"/>
        <v/>
      </c>
      <c r="K3242" s="245"/>
      <c r="L3242" s="826"/>
      <c r="M3242" s="779"/>
      <c r="N3242" s="779"/>
      <c r="O3242" s="827"/>
      <c r="P3242" s="245"/>
      <c r="Q3242" s="775"/>
      <c r="R3242" s="779"/>
      <c r="S3242" s="779"/>
      <c r="T3242" s="779"/>
      <c r="U3242" s="779"/>
      <c r="V3242" s="779"/>
      <c r="W3242" s="824"/>
      <c r="X3242" s="314">
        <f t="shared" si="957"/>
        <v>0</v>
      </c>
    </row>
    <row r="3243" spans="2:24">
      <c r="B3243" s="173"/>
      <c r="C3243" s="183"/>
      <c r="D3243" s="335"/>
      <c r="E3243" s="819"/>
      <c r="F3243" s="249"/>
      <c r="G3243" s="249"/>
      <c r="H3243" s="249"/>
      <c r="I3243" s="250"/>
      <c r="J3243" s="244" t="str">
        <f t="shared" si="956"/>
        <v/>
      </c>
      <c r="K3243" s="245"/>
      <c r="L3243" s="440"/>
      <c r="M3243" s="441"/>
      <c r="N3243" s="324"/>
      <c r="O3243" s="325"/>
      <c r="P3243" s="245"/>
      <c r="Q3243" s="440"/>
      <c r="R3243" s="441"/>
      <c r="S3243" s="324"/>
      <c r="T3243" s="324"/>
      <c r="U3243" s="441"/>
      <c r="V3243" s="324"/>
      <c r="W3243" s="325"/>
      <c r="X3243" s="325"/>
    </row>
    <row r="3244" spans="2:24" ht="18.75">
      <c r="B3244" s="812">
        <v>98</v>
      </c>
      <c r="C3244" s="976" t="s">
        <v>1059</v>
      </c>
      <c r="D3244" s="955"/>
      <c r="E3244" s="800"/>
      <c r="F3244" s="803"/>
      <c r="G3244" s="804"/>
      <c r="H3244" s="804"/>
      <c r="I3244" s="805">
        <f>F3244+G3244+H3244</f>
        <v>0</v>
      </c>
      <c r="J3244" s="244" t="str">
        <f t="shared" si="956"/>
        <v/>
      </c>
      <c r="K3244" s="245"/>
      <c r="L3244" s="431"/>
      <c r="M3244" s="255"/>
      <c r="N3244" s="318">
        <f>I3244</f>
        <v>0</v>
      </c>
      <c r="O3244" s="427">
        <f>L3244+M3244-N3244</f>
        <v>0</v>
      </c>
      <c r="P3244" s="245"/>
      <c r="Q3244" s="431"/>
      <c r="R3244" s="255"/>
      <c r="S3244" s="432">
        <f>+IF(+(L3244+M3244)&gt;=I3244,+M3244,+(+I3244-L3244))</f>
        <v>0</v>
      </c>
      <c r="T3244" s="316">
        <f>Q3244+R3244-S3244</f>
        <v>0</v>
      </c>
      <c r="U3244" s="255"/>
      <c r="V3244" s="255"/>
      <c r="W3244" s="254"/>
      <c r="X3244" s="314">
        <f>T3244-U3244-V3244-W3244</f>
        <v>0</v>
      </c>
    </row>
    <row r="3245" spans="2:24">
      <c r="B3245" s="184"/>
      <c r="C3245" s="336" t="s">
        <v>1060</v>
      </c>
      <c r="D3245" s="337"/>
      <c r="E3245" s="398"/>
      <c r="F3245" s="398"/>
      <c r="G3245" s="398"/>
      <c r="H3245" s="398"/>
      <c r="I3245" s="338"/>
      <c r="J3245" s="244" t="str">
        <f t="shared" si="956"/>
        <v/>
      </c>
      <c r="K3245" s="245"/>
      <c r="L3245" s="339"/>
      <c r="M3245" s="340"/>
      <c r="N3245" s="340"/>
      <c r="O3245" s="341"/>
      <c r="P3245" s="245"/>
      <c r="Q3245" s="339"/>
      <c r="R3245" s="340"/>
      <c r="S3245" s="340"/>
      <c r="T3245" s="340"/>
      <c r="U3245" s="340"/>
      <c r="V3245" s="340"/>
      <c r="W3245" s="341"/>
      <c r="X3245" s="341"/>
    </row>
    <row r="3246" spans="2:24">
      <c r="B3246" s="184"/>
      <c r="C3246" s="342" t="s">
        <v>1061</v>
      </c>
      <c r="D3246" s="335"/>
      <c r="E3246" s="386"/>
      <c r="F3246" s="386"/>
      <c r="G3246" s="386"/>
      <c r="H3246" s="386"/>
      <c r="I3246" s="308"/>
      <c r="J3246" s="244" t="str">
        <f t="shared" si="956"/>
        <v/>
      </c>
      <c r="K3246" s="245"/>
      <c r="L3246" s="343"/>
      <c r="M3246" s="344"/>
      <c r="N3246" s="344"/>
      <c r="O3246" s="345"/>
      <c r="P3246" s="245"/>
      <c r="Q3246" s="343"/>
      <c r="R3246" s="344"/>
      <c r="S3246" s="344"/>
      <c r="T3246" s="344"/>
      <c r="U3246" s="344"/>
      <c r="V3246" s="344"/>
      <c r="W3246" s="345"/>
      <c r="X3246" s="345"/>
    </row>
    <row r="3247" spans="2:24">
      <c r="B3247" s="185"/>
      <c r="C3247" s="346" t="s">
        <v>1743</v>
      </c>
      <c r="D3247" s="347"/>
      <c r="E3247" s="399"/>
      <c r="F3247" s="399"/>
      <c r="G3247" s="399"/>
      <c r="H3247" s="399"/>
      <c r="I3247" s="310"/>
      <c r="J3247" s="244" t="str">
        <f t="shared" si="956"/>
        <v/>
      </c>
      <c r="K3247" s="245"/>
      <c r="L3247" s="348"/>
      <c r="M3247" s="349"/>
      <c r="N3247" s="349"/>
      <c r="O3247" s="350"/>
      <c r="P3247" s="245"/>
      <c r="Q3247" s="348"/>
      <c r="R3247" s="349"/>
      <c r="S3247" s="349"/>
      <c r="T3247" s="349"/>
      <c r="U3247" s="349"/>
      <c r="V3247" s="349"/>
      <c r="W3247" s="350"/>
      <c r="X3247" s="350"/>
    </row>
    <row r="3248" spans="2:24" ht="18.75">
      <c r="B3248" s="719"/>
      <c r="C3248" s="720" t="s">
        <v>1281</v>
      </c>
      <c r="D3248" s="721" t="s">
        <v>1062</v>
      </c>
      <c r="E3248" s="813"/>
      <c r="F3248" s="813">
        <f>SUM(F3132,F3135,F3141,F3149,F3150,F3168,F3172,F3178,F3181,F3182,F3183,F3184,F3185,F3194,F3201,F3202,F3203,F3204,F3211,F3215,F3216,F3217,F3218,F3221,F3222,F3230,F3233,F3234,F3239)+F3244</f>
        <v>0</v>
      </c>
      <c r="G3248" s="813">
        <f>SUM(G3132,G3135,G3141,G3149,G3150,G3168,G3172,G3178,G3181,G3182,G3183,G3184,G3185,G3194,G3201,G3202,G3203,G3204,G3211,G3215,G3216,G3217,G3218,G3221,G3222,G3230,G3233,G3234,G3239)+G3244</f>
        <v>452800</v>
      </c>
      <c r="H3248" s="813">
        <f>SUM(H3132,H3135,H3141,H3149,H3150,H3168,H3172,H3178,H3181,H3182,H3183,H3184,H3185,H3194,H3201,H3202,H3203,H3204,H3211,H3215,H3216,H3217,H3218,H3221,H3222,H3230,H3233,H3234,H3239)+H3244</f>
        <v>0</v>
      </c>
      <c r="I3248" s="813">
        <f>SUM(I3132,I3135,I3141,I3149,I3150,I3168,I3172,I3178,I3181,I3182,I3183,I3184,I3185,I3194,I3201,I3202,I3203,I3204,I3211,I3215,I3216,I3217,I3218,I3221,I3222,I3230,I3233,I3234,I3239)+I3244</f>
        <v>452800</v>
      </c>
      <c r="J3248" s="244">
        <f t="shared" si="956"/>
        <v>1</v>
      </c>
      <c r="K3248" s="442" t="str">
        <f>LEFT(C3129,1)</f>
        <v>5</v>
      </c>
      <c r="L3248" s="277">
        <f>SUM(L3132,L3135,L3141,L3149,L3150,L3168,L3172,L3178,L3181,L3182,L3183,L3184,L3185,L3194,L3201,L3202,L3203,L3204,L3211,L3215,L3216,L3217,L3218,L3221,L3222,L3230,L3233,L3234,L3239)+L3244</f>
        <v>0</v>
      </c>
      <c r="M3248" s="277">
        <f>SUM(M3132,M3135,M3141,M3149,M3150,M3168,M3172,M3178,M3181,M3182,M3183,M3184,M3185,M3194,M3201,M3202,M3203,M3204,M3211,M3215,M3216,M3217,M3218,M3221,M3222,M3230,M3233,M3234,M3239)+M3244</f>
        <v>0</v>
      </c>
      <c r="N3248" s="277">
        <f>SUM(N3132,N3135,N3141,N3149,N3150,N3168,N3172,N3178,N3181,N3182,N3183,N3184,N3185,N3194,N3201,N3202,N3203,N3204,N3211,N3215,N3216,N3217,N3218,N3221,N3222,N3230,N3233,N3234,N3239)+N3244</f>
        <v>452800</v>
      </c>
      <c r="O3248" s="277">
        <f>SUM(O3132,O3135,O3141,O3149,O3150,O3168,O3172,O3178,O3181,O3182,O3183,O3184,O3185,O3194,O3201,O3202,O3203,O3204,O3211,O3215,O3216,O3217,O3218,O3221,O3222,O3230,O3233,O3234,O3239)+O3244</f>
        <v>-452800</v>
      </c>
      <c r="P3248" s="223"/>
      <c r="Q3248" s="277">
        <f t="shared" ref="Q3248:W3248" si="960">SUM(Q3132,Q3135,Q3141,Q3149,Q3150,Q3168,Q3172,Q3178,Q3181,Q3182,Q3183,Q3184,Q3185,Q3194,Q3201,Q3202,Q3203,Q3204,Q3211,Q3215,Q3216,Q3217,Q3218,Q3221,Q3222,Q3230,Q3233,Q3234,Q3239)+Q3244</f>
        <v>0</v>
      </c>
      <c r="R3248" s="277">
        <f t="shared" si="960"/>
        <v>0</v>
      </c>
      <c r="S3248" s="277">
        <f t="shared" si="960"/>
        <v>332400</v>
      </c>
      <c r="T3248" s="277">
        <f t="shared" si="960"/>
        <v>-332400</v>
      </c>
      <c r="U3248" s="277">
        <f t="shared" si="960"/>
        <v>0</v>
      </c>
      <c r="V3248" s="277">
        <f t="shared" si="960"/>
        <v>0</v>
      </c>
      <c r="W3248" s="277">
        <f t="shared" si="960"/>
        <v>0</v>
      </c>
      <c r="X3248" s="314">
        <f>T3248-U3248-V3248-W3248</f>
        <v>-332400</v>
      </c>
    </row>
    <row r="3249" spans="2:24">
      <c r="B3249" s="664" t="s">
        <v>32</v>
      </c>
      <c r="C3249" s="186"/>
      <c r="I3249" s="220"/>
      <c r="J3249" s="222">
        <f>J3248</f>
        <v>1</v>
      </c>
      <c r="P3249"/>
    </row>
    <row r="3250" spans="2:24">
      <c r="B3250" s="395"/>
      <c r="C3250" s="395"/>
      <c r="D3250" s="396"/>
      <c r="E3250" s="395"/>
      <c r="F3250" s="395"/>
      <c r="G3250" s="395"/>
      <c r="H3250" s="395"/>
      <c r="I3250" s="397"/>
      <c r="J3250" s="222">
        <f>J3248</f>
        <v>1</v>
      </c>
      <c r="L3250" s="395"/>
      <c r="M3250" s="395"/>
      <c r="N3250" s="397"/>
      <c r="O3250" s="397"/>
      <c r="P3250" s="397"/>
      <c r="Q3250" s="395"/>
      <c r="R3250" s="395"/>
      <c r="S3250" s="397"/>
      <c r="T3250" s="397"/>
      <c r="U3250" s="395"/>
      <c r="V3250" s="397"/>
      <c r="W3250" s="397"/>
      <c r="X3250" s="397"/>
    </row>
    <row r="3251" spans="2:24" ht="18.75">
      <c r="B3251" s="405"/>
      <c r="C3251" s="405"/>
      <c r="D3251" s="405"/>
      <c r="E3251" s="405"/>
      <c r="F3251" s="405"/>
      <c r="G3251" s="405"/>
      <c r="H3251" s="405"/>
      <c r="I3251" s="488"/>
      <c r="J3251" s="443">
        <f>(IF(E3248&lt;&gt;0,$G$2,IF(I3248&lt;&gt;0,$G$2,"")))</f>
        <v>0</v>
      </c>
    </row>
    <row r="3252" spans="2:24" ht="18.75">
      <c r="B3252" s="405"/>
      <c r="C3252" s="405"/>
      <c r="D3252" s="478"/>
      <c r="E3252" s="405"/>
      <c r="F3252" s="405"/>
      <c r="G3252" s="405"/>
      <c r="H3252" s="405"/>
      <c r="I3252" s="488"/>
      <c r="J3252" s="443" t="str">
        <f>(IF(E3249&lt;&gt;0,$G$2,IF(I3249&lt;&gt;0,$G$2,"")))</f>
        <v/>
      </c>
    </row>
    <row r="3253" spans="2:24">
      <c r="E3253" s="279"/>
      <c r="F3253" s="279"/>
      <c r="G3253" s="279"/>
      <c r="H3253" s="279"/>
      <c r="I3253" s="283"/>
      <c r="J3253" s="222">
        <f>(IF($E3387&lt;&gt;0,$J$2,IF($I3387&lt;&gt;0,$J$2,"")))</f>
        <v>1</v>
      </c>
      <c r="L3253" s="279"/>
      <c r="M3253" s="279"/>
      <c r="N3253" s="283"/>
      <c r="O3253" s="283"/>
      <c r="P3253" s="283"/>
      <c r="Q3253" s="279"/>
      <c r="R3253" s="279"/>
      <c r="S3253" s="283"/>
      <c r="T3253" s="283"/>
      <c r="U3253" s="279"/>
      <c r="V3253" s="283"/>
      <c r="W3253" s="283"/>
    </row>
    <row r="3254" spans="2:24">
      <c r="C3254" s="228"/>
      <c r="D3254" s="229"/>
      <c r="E3254" s="279"/>
      <c r="F3254" s="279"/>
      <c r="G3254" s="279"/>
      <c r="H3254" s="279"/>
      <c r="I3254" s="283"/>
      <c r="J3254" s="222">
        <f>(IF($E3387&lt;&gt;0,$J$2,IF($I3387&lt;&gt;0,$J$2,"")))</f>
        <v>1</v>
      </c>
      <c r="L3254" s="279"/>
      <c r="M3254" s="279"/>
      <c r="N3254" s="283"/>
      <c r="O3254" s="283"/>
      <c r="P3254" s="283"/>
      <c r="Q3254" s="279"/>
      <c r="R3254" s="279"/>
      <c r="S3254" s="283"/>
      <c r="T3254" s="283"/>
      <c r="U3254" s="279"/>
      <c r="V3254" s="283"/>
      <c r="W3254" s="283"/>
    </row>
    <row r="3255" spans="2:24">
      <c r="B3255" s="910" t="str">
        <f>$B$7</f>
        <v>БЮДЖЕТ - НАЧАЛЕН ПЛАН
ПО ПЪЛНА ЕДИННА БЮДЖЕТНА КЛАСИФИКАЦИЯ</v>
      </c>
      <c r="C3255" s="911"/>
      <c r="D3255" s="911"/>
      <c r="E3255" s="279"/>
      <c r="F3255" s="279"/>
      <c r="G3255" s="279"/>
      <c r="H3255" s="279"/>
      <c r="I3255" s="283"/>
      <c r="J3255" s="222">
        <f>(IF($E3387&lt;&gt;0,$J$2,IF($I3387&lt;&gt;0,$J$2,"")))</f>
        <v>1</v>
      </c>
      <c r="L3255" s="279"/>
      <c r="M3255" s="279"/>
      <c r="N3255" s="283"/>
      <c r="O3255" s="283"/>
      <c r="P3255" s="283"/>
      <c r="Q3255" s="279"/>
      <c r="R3255" s="279"/>
      <c r="S3255" s="283"/>
      <c r="T3255" s="283"/>
      <c r="U3255" s="279"/>
      <c r="V3255" s="283"/>
      <c r="W3255" s="283"/>
    </row>
    <row r="3256" spans="2:24">
      <c r="C3256" s="228"/>
      <c r="D3256" s="229"/>
      <c r="E3256" s="280" t="s">
        <v>1711</v>
      </c>
      <c r="F3256" s="280" t="s">
        <v>1568</v>
      </c>
      <c r="G3256" s="279"/>
      <c r="H3256" s="279"/>
      <c r="I3256" s="283"/>
      <c r="J3256" s="222">
        <f>(IF($E3387&lt;&gt;0,$J$2,IF($I3387&lt;&gt;0,$J$2,"")))</f>
        <v>1</v>
      </c>
      <c r="L3256" s="279"/>
      <c r="M3256" s="279"/>
      <c r="N3256" s="283"/>
      <c r="O3256" s="283"/>
      <c r="P3256" s="283"/>
      <c r="Q3256" s="279"/>
      <c r="R3256" s="279"/>
      <c r="S3256" s="283"/>
      <c r="T3256" s="283"/>
      <c r="U3256" s="279"/>
      <c r="V3256" s="283"/>
      <c r="W3256" s="283"/>
    </row>
    <row r="3257" spans="2:24" ht="18.75">
      <c r="B3257" s="912" t="str">
        <f>$B$9</f>
        <v>Несебър</v>
      </c>
      <c r="C3257" s="913"/>
      <c r="D3257" s="914"/>
      <c r="E3257" s="690">
        <f>$E$9</f>
        <v>43101</v>
      </c>
      <c r="F3257" s="691">
        <f>$F$9</f>
        <v>43465</v>
      </c>
      <c r="G3257" s="279"/>
      <c r="H3257" s="279"/>
      <c r="I3257" s="283"/>
      <c r="J3257" s="222">
        <f>(IF($E3387&lt;&gt;0,$J$2,IF($I3387&lt;&gt;0,$J$2,"")))</f>
        <v>1</v>
      </c>
      <c r="L3257" s="279"/>
      <c r="M3257" s="279"/>
      <c r="N3257" s="283"/>
      <c r="O3257" s="283"/>
      <c r="P3257" s="283"/>
      <c r="Q3257" s="279"/>
      <c r="R3257" s="279"/>
      <c r="S3257" s="283"/>
      <c r="T3257" s="283"/>
      <c r="U3257" s="279"/>
      <c r="V3257" s="283"/>
      <c r="W3257" s="283"/>
    </row>
    <row r="3258" spans="2:24">
      <c r="B3258" s="231" t="str">
        <f>$B$10</f>
        <v>(наименование на разпоредителя с бюджет)</v>
      </c>
      <c r="E3258" s="279"/>
      <c r="F3258" s="281">
        <f>$F$10</f>
        <v>0</v>
      </c>
      <c r="G3258" s="279"/>
      <c r="H3258" s="279"/>
      <c r="I3258" s="283"/>
      <c r="J3258" s="222">
        <f>(IF($E3387&lt;&gt;0,$J$2,IF($I3387&lt;&gt;0,$J$2,"")))</f>
        <v>1</v>
      </c>
      <c r="L3258" s="279"/>
      <c r="M3258" s="279"/>
      <c r="N3258" s="283"/>
      <c r="O3258" s="283"/>
      <c r="P3258" s="283"/>
      <c r="Q3258" s="279"/>
      <c r="R3258" s="279"/>
      <c r="S3258" s="283"/>
      <c r="T3258" s="283"/>
      <c r="U3258" s="279"/>
      <c r="V3258" s="283"/>
      <c r="W3258" s="283"/>
    </row>
    <row r="3259" spans="2:24">
      <c r="B3259" s="231"/>
      <c r="E3259" s="282"/>
      <c r="F3259" s="279"/>
      <c r="G3259" s="279"/>
      <c r="H3259" s="279"/>
      <c r="I3259" s="283"/>
      <c r="J3259" s="222">
        <f>(IF($E3387&lt;&gt;0,$J$2,IF($I3387&lt;&gt;0,$J$2,"")))</f>
        <v>1</v>
      </c>
      <c r="L3259" s="279"/>
      <c r="M3259" s="279"/>
      <c r="N3259" s="283"/>
      <c r="O3259" s="283"/>
      <c r="P3259" s="283"/>
      <c r="Q3259" s="279"/>
      <c r="R3259" s="279"/>
      <c r="S3259" s="283"/>
      <c r="T3259" s="283"/>
      <c r="U3259" s="279"/>
      <c r="V3259" s="283"/>
      <c r="W3259" s="283"/>
    </row>
    <row r="3260" spans="2:24" ht="19.5">
      <c r="B3260" s="896" t="str">
        <f>$B$12</f>
        <v>Несебър</v>
      </c>
      <c r="C3260" s="897"/>
      <c r="D3260" s="898"/>
      <c r="E3260" s="230" t="s">
        <v>1712</v>
      </c>
      <c r="F3260" s="692" t="str">
        <f>$F$12</f>
        <v>5206</v>
      </c>
      <c r="G3260" s="279"/>
      <c r="H3260" s="279"/>
      <c r="I3260" s="283"/>
      <c r="J3260" s="222">
        <f>(IF($E3387&lt;&gt;0,$J$2,IF($I3387&lt;&gt;0,$J$2,"")))</f>
        <v>1</v>
      </c>
      <c r="L3260" s="279"/>
      <c r="M3260" s="279"/>
      <c r="N3260" s="283"/>
      <c r="O3260" s="283"/>
      <c r="P3260" s="283"/>
      <c r="Q3260" s="279"/>
      <c r="R3260" s="279"/>
      <c r="S3260" s="283"/>
      <c r="T3260" s="283"/>
      <c r="U3260" s="279"/>
      <c r="V3260" s="283"/>
      <c r="W3260" s="283"/>
    </row>
    <row r="3261" spans="2:24">
      <c r="B3261" s="693" t="str">
        <f>$B$13</f>
        <v>(наименование на първостепенния разпоредител с бюджет)</v>
      </c>
      <c r="E3261" s="282" t="s">
        <v>1713</v>
      </c>
      <c r="F3261" s="279"/>
      <c r="G3261" s="279"/>
      <c r="H3261" s="279"/>
      <c r="I3261" s="283"/>
      <c r="J3261" s="222">
        <f>(IF($E3387&lt;&gt;0,$J$2,IF($I3387&lt;&gt;0,$J$2,"")))</f>
        <v>1</v>
      </c>
      <c r="L3261" s="279"/>
      <c r="M3261" s="279"/>
      <c r="N3261" s="283"/>
      <c r="O3261" s="283"/>
      <c r="P3261" s="283"/>
      <c r="Q3261" s="279"/>
      <c r="R3261" s="279"/>
      <c r="S3261" s="283"/>
      <c r="T3261" s="283"/>
      <c r="U3261" s="279"/>
      <c r="V3261" s="283"/>
      <c r="W3261" s="283"/>
    </row>
    <row r="3262" spans="2:24" ht="18.75">
      <c r="B3262" s="231"/>
      <c r="D3262" s="444"/>
      <c r="E3262" s="278"/>
      <c r="F3262" s="278"/>
      <c r="G3262" s="278"/>
      <c r="H3262" s="278"/>
      <c r="I3262" s="386"/>
      <c r="J3262" s="222">
        <f>(IF($E3387&lt;&gt;0,$J$2,IF($I3387&lt;&gt;0,$J$2,"")))</f>
        <v>1</v>
      </c>
      <c r="L3262" s="279"/>
      <c r="M3262" s="279"/>
      <c r="N3262" s="283"/>
      <c r="O3262" s="283"/>
      <c r="P3262" s="283"/>
      <c r="Q3262" s="279"/>
      <c r="R3262" s="279"/>
      <c r="S3262" s="283"/>
      <c r="T3262" s="283"/>
      <c r="U3262" s="279"/>
      <c r="V3262" s="283"/>
      <c r="W3262" s="283"/>
    </row>
    <row r="3263" spans="2:24">
      <c r="C3263" s="228"/>
      <c r="D3263" s="229"/>
      <c r="E3263" s="279"/>
      <c r="F3263" s="282"/>
      <c r="G3263" s="282"/>
      <c r="H3263" s="282"/>
      <c r="I3263" s="285" t="s">
        <v>1714</v>
      </c>
      <c r="J3263" s="222">
        <f>(IF($E3387&lt;&gt;0,$J$2,IF($I3387&lt;&gt;0,$J$2,"")))</f>
        <v>1</v>
      </c>
      <c r="L3263" s="284" t="s">
        <v>94</v>
      </c>
      <c r="M3263" s="279"/>
      <c r="N3263" s="283"/>
      <c r="O3263" s="285" t="s">
        <v>1714</v>
      </c>
      <c r="P3263" s="283"/>
      <c r="Q3263" s="284" t="s">
        <v>95</v>
      </c>
      <c r="R3263" s="279"/>
      <c r="S3263" s="283"/>
      <c r="T3263" s="285" t="s">
        <v>1714</v>
      </c>
      <c r="U3263" s="279"/>
      <c r="V3263" s="283"/>
      <c r="W3263" s="285" t="s">
        <v>1714</v>
      </c>
    </row>
    <row r="3264" spans="2:24" ht="18.75">
      <c r="B3264" s="787"/>
      <c r="C3264" s="788"/>
      <c r="D3264" s="789" t="s">
        <v>1093</v>
      </c>
      <c r="E3264" s="790"/>
      <c r="F3264" s="968" t="s">
        <v>1504</v>
      </c>
      <c r="G3264" s="969"/>
      <c r="H3264" s="970"/>
      <c r="I3264" s="971"/>
      <c r="J3264" s="222">
        <f>(IF($E3387&lt;&gt;0,$J$2,IF($I3387&lt;&gt;0,$J$2,"")))</f>
        <v>1</v>
      </c>
      <c r="L3264" s="925" t="s">
        <v>1800</v>
      </c>
      <c r="M3264" s="925" t="s">
        <v>1801</v>
      </c>
      <c r="N3264" s="918" t="s">
        <v>1802</v>
      </c>
      <c r="O3264" s="918" t="s">
        <v>96</v>
      </c>
      <c r="P3264" s="223"/>
      <c r="Q3264" s="918" t="s">
        <v>1803</v>
      </c>
      <c r="R3264" s="918" t="s">
        <v>1804</v>
      </c>
      <c r="S3264" s="918" t="s">
        <v>1805</v>
      </c>
      <c r="T3264" s="918" t="s">
        <v>97</v>
      </c>
      <c r="U3264" s="412" t="s">
        <v>98</v>
      </c>
      <c r="V3264" s="413"/>
      <c r="W3264" s="414"/>
      <c r="X3264" s="292"/>
    </row>
    <row r="3265" spans="2:24" ht="31.5">
      <c r="B3265" s="791" t="s">
        <v>1626</v>
      </c>
      <c r="C3265" s="792" t="s">
        <v>1715</v>
      </c>
      <c r="D3265" s="793" t="s">
        <v>1094</v>
      </c>
      <c r="E3265" s="794"/>
      <c r="F3265" s="717" t="s">
        <v>1505</v>
      </c>
      <c r="G3265" s="717" t="s">
        <v>1506</v>
      </c>
      <c r="H3265" s="717" t="s">
        <v>1503</v>
      </c>
      <c r="I3265" s="717" t="s">
        <v>1087</v>
      </c>
      <c r="J3265" s="222">
        <f>(IF($E3387&lt;&gt;0,$J$2,IF($I3387&lt;&gt;0,$J$2,"")))</f>
        <v>1</v>
      </c>
      <c r="L3265" s="961"/>
      <c r="M3265" s="967"/>
      <c r="N3265" s="961"/>
      <c r="O3265" s="967"/>
      <c r="P3265" s="223"/>
      <c r="Q3265" s="958"/>
      <c r="R3265" s="958"/>
      <c r="S3265" s="958"/>
      <c r="T3265" s="958"/>
      <c r="U3265" s="415">
        <v>2018</v>
      </c>
      <c r="V3265" s="415">
        <v>2019</v>
      </c>
      <c r="W3265" s="415" t="s">
        <v>1806</v>
      </c>
      <c r="X3265" s="416" t="s">
        <v>99</v>
      </c>
    </row>
    <row r="3266" spans="2:24" ht="18.75">
      <c r="B3266" s="616"/>
      <c r="C3266" s="400"/>
      <c r="D3266" s="296" t="s">
        <v>1283</v>
      </c>
      <c r="E3266" s="814"/>
      <c r="F3266" s="297"/>
      <c r="G3266" s="297"/>
      <c r="H3266" s="297"/>
      <c r="I3266" s="487"/>
      <c r="J3266" s="222">
        <f>(IF($E3387&lt;&gt;0,$J$2,IF($I3387&lt;&gt;0,$J$2,"")))</f>
        <v>1</v>
      </c>
      <c r="L3266" s="298" t="s">
        <v>100</v>
      </c>
      <c r="M3266" s="298" t="s">
        <v>101</v>
      </c>
      <c r="N3266" s="299" t="s">
        <v>102</v>
      </c>
      <c r="O3266" s="299" t="s">
        <v>103</v>
      </c>
      <c r="P3266" s="223"/>
      <c r="Q3266" s="614" t="s">
        <v>104</v>
      </c>
      <c r="R3266" s="614" t="s">
        <v>105</v>
      </c>
      <c r="S3266" s="614" t="s">
        <v>106</v>
      </c>
      <c r="T3266" s="614" t="s">
        <v>107</v>
      </c>
      <c r="U3266" s="614" t="s">
        <v>1064</v>
      </c>
      <c r="V3266" s="614" t="s">
        <v>1065</v>
      </c>
      <c r="W3266" s="614" t="s">
        <v>1066</v>
      </c>
      <c r="X3266" s="417" t="s">
        <v>1067</v>
      </c>
    </row>
    <row r="3267" spans="2:24" ht="131.25">
      <c r="B3267" s="237"/>
      <c r="C3267" s="621" t="e">
        <f>VLOOKUP(D3267,OP_LIST2,2,FALSE)</f>
        <v>#N/A</v>
      </c>
      <c r="D3267" s="622" t="s">
        <v>976</v>
      </c>
      <c r="E3267" s="815"/>
      <c r="F3267" s="369"/>
      <c r="G3267" s="369"/>
      <c r="H3267" s="369"/>
      <c r="I3267" s="304"/>
      <c r="J3267" s="222">
        <f>(IF($E3387&lt;&gt;0,$J$2,IF($I3387&lt;&gt;0,$J$2,"")))</f>
        <v>1</v>
      </c>
      <c r="L3267" s="418" t="s">
        <v>1068</v>
      </c>
      <c r="M3267" s="418" t="s">
        <v>1068</v>
      </c>
      <c r="N3267" s="418" t="s">
        <v>1069</v>
      </c>
      <c r="O3267" s="418" t="s">
        <v>1070</v>
      </c>
      <c r="P3267" s="223"/>
      <c r="Q3267" s="418" t="s">
        <v>1068</v>
      </c>
      <c r="R3267" s="418" t="s">
        <v>1068</v>
      </c>
      <c r="S3267" s="418" t="s">
        <v>1095</v>
      </c>
      <c r="T3267" s="418" t="s">
        <v>1072</v>
      </c>
      <c r="U3267" s="418" t="s">
        <v>1068</v>
      </c>
      <c r="V3267" s="418" t="s">
        <v>1068</v>
      </c>
      <c r="W3267" s="418" t="s">
        <v>1068</v>
      </c>
      <c r="X3267" s="307" t="s">
        <v>1073</v>
      </c>
    </row>
    <row r="3268" spans="2:24" ht="18.75">
      <c r="B3268" s="620"/>
      <c r="C3268" s="623">
        <f>VLOOKUP(D3269,EBK_DEIN2,2,FALSE)</f>
        <v>6603</v>
      </c>
      <c r="D3268" s="615" t="s">
        <v>1483</v>
      </c>
      <c r="E3268" s="816"/>
      <c r="F3268" s="369"/>
      <c r="G3268" s="369"/>
      <c r="H3268" s="369"/>
      <c r="I3268" s="304"/>
      <c r="J3268" s="222">
        <f>(IF($E3387&lt;&gt;0,$J$2,IF($I3387&lt;&gt;0,$J$2,"")))</f>
        <v>1</v>
      </c>
      <c r="L3268" s="419"/>
      <c r="M3268" s="419"/>
      <c r="N3268" s="345"/>
      <c r="O3268" s="420"/>
      <c r="P3268" s="223"/>
      <c r="Q3268" s="419"/>
      <c r="R3268" s="419"/>
      <c r="S3268" s="345"/>
      <c r="T3268" s="420"/>
      <c r="U3268" s="419"/>
      <c r="V3268" s="345"/>
      <c r="W3268" s="420"/>
      <c r="X3268" s="421"/>
    </row>
    <row r="3269" spans="2:24" ht="18.75">
      <c r="B3269" s="422"/>
      <c r="C3269" s="239"/>
      <c r="D3269" s="527" t="s">
        <v>922</v>
      </c>
      <c r="E3269" s="816"/>
      <c r="F3269" s="369"/>
      <c r="G3269" s="369"/>
      <c r="H3269" s="369"/>
      <c r="I3269" s="304"/>
      <c r="J3269" s="222">
        <f>(IF($E3387&lt;&gt;0,$J$2,IF($I3387&lt;&gt;0,$J$2,"")))</f>
        <v>1</v>
      </c>
      <c r="L3269" s="419"/>
      <c r="M3269" s="419"/>
      <c r="N3269" s="345"/>
      <c r="O3269" s="423">
        <f>SUMIF(O3272:O3273,"&lt;0")+SUMIF(O3275:O3279,"&lt;0")+SUMIF(O3281:O3288,"&lt;0")+SUMIF(O3290:O3306,"&lt;0")+SUMIF(O3312:O3316,"&lt;0")+SUMIF(O3318:O3323,"&lt;0")+SUMIF(O3326:O3332,"&lt;0")+SUMIF(O3340:O3341,"&lt;0")+SUMIF(O3344:O3349,"&lt;0")+SUMIF(O3351:O3356,"&lt;0")+SUMIF(O3360,"&lt;0")+SUMIF(O3362:O3368,"&lt;0")+SUMIF(O3370:O3372,"&lt;0")+SUMIF(O3374:O3377,"&lt;0")+SUMIF(O3379:O3380,"&lt;0")+SUMIF(O3383,"&lt;0")</f>
        <v>-545500</v>
      </c>
      <c r="P3269" s="223"/>
      <c r="Q3269" s="419"/>
      <c r="R3269" s="419"/>
      <c r="S3269" s="345"/>
      <c r="T3269" s="423">
        <f>SUMIF(T3272:T3273,"&lt;0")+SUMIF(T3275:T3279,"&lt;0")+SUMIF(T3281:T3288,"&lt;0")+SUMIF(T3290:T3306,"&lt;0")+SUMIF(T3312:T3316,"&lt;0")+SUMIF(T3318:T3323,"&lt;0")+SUMIF(T3326:T3332,"&lt;0")+SUMIF(T3340:T3341,"&lt;0")+SUMIF(T3344:T3349,"&lt;0")+SUMIF(T3351:T3356,"&lt;0")+SUMIF(T3360,"&lt;0")+SUMIF(T3362:T3368,"&lt;0")+SUMIF(T3370:T3372,"&lt;0")+SUMIF(T3374:T3377,"&lt;0")+SUMIF(T3379:T3380,"&lt;0")+SUMIF(T3383,"&lt;0")</f>
        <v>-545500</v>
      </c>
      <c r="U3269" s="419"/>
      <c r="V3269" s="345"/>
      <c r="W3269" s="420"/>
      <c r="X3269" s="309"/>
    </row>
    <row r="3270" spans="2:24" ht="18.75">
      <c r="B3270" s="355"/>
      <c r="C3270" s="239"/>
      <c r="D3270" s="293" t="s">
        <v>1096</v>
      </c>
      <c r="E3270" s="816"/>
      <c r="F3270" s="369"/>
      <c r="G3270" s="369"/>
      <c r="H3270" s="369"/>
      <c r="I3270" s="304"/>
      <c r="J3270" s="222">
        <f>(IF($E3387&lt;&gt;0,$J$2,IF($I3387&lt;&gt;0,$J$2,"")))</f>
        <v>1</v>
      </c>
      <c r="L3270" s="419"/>
      <c r="M3270" s="419"/>
      <c r="N3270" s="345"/>
      <c r="O3270" s="420"/>
      <c r="P3270" s="223"/>
      <c r="Q3270" s="419"/>
      <c r="R3270" s="419"/>
      <c r="S3270" s="345"/>
      <c r="T3270" s="420"/>
      <c r="U3270" s="419"/>
      <c r="V3270" s="345"/>
      <c r="W3270" s="420"/>
      <c r="X3270" s="311"/>
    </row>
    <row r="3271" spans="2:24" ht="18.75">
      <c r="B3271" s="795">
        <v>100</v>
      </c>
      <c r="C3271" s="972" t="s">
        <v>1284</v>
      </c>
      <c r="D3271" s="973"/>
      <c r="E3271" s="796"/>
      <c r="F3271" s="797">
        <f>SUM(F3272:F3273)</f>
        <v>0</v>
      </c>
      <c r="G3271" s="798">
        <f>SUM(G3272:G3273)</f>
        <v>0</v>
      </c>
      <c r="H3271" s="798">
        <f>SUM(H3272:H3273)</f>
        <v>0</v>
      </c>
      <c r="I3271" s="798">
        <f>SUM(I3272:I3273)</f>
        <v>0</v>
      </c>
      <c r="J3271" s="244" t="str">
        <f t="shared" ref="J3271:J3302" si="961">(IF($E3271&lt;&gt;0,$J$2,IF($I3271&lt;&gt;0,$J$2,"")))</f>
        <v/>
      </c>
      <c r="K3271" s="245"/>
      <c r="L3271" s="312">
        <f>SUM(L3272:L3273)</f>
        <v>0</v>
      </c>
      <c r="M3271" s="313">
        <f>SUM(M3272:M3273)</f>
        <v>0</v>
      </c>
      <c r="N3271" s="424">
        <f>SUM(N3272:N3273)</f>
        <v>0</v>
      </c>
      <c r="O3271" s="425">
        <f>SUM(O3272:O3273)</f>
        <v>0</v>
      </c>
      <c r="P3271" s="245"/>
      <c r="Q3271" s="820"/>
      <c r="R3271" s="821"/>
      <c r="S3271" s="822"/>
      <c r="T3271" s="821"/>
      <c r="U3271" s="821"/>
      <c r="V3271" s="821"/>
      <c r="W3271" s="823"/>
      <c r="X3271" s="314">
        <f t="shared" ref="X3271:X3302" si="962">T3271-U3271-V3271-W3271</f>
        <v>0</v>
      </c>
    </row>
    <row r="3272" spans="2:24" ht="18.75">
      <c r="B3272" s="140"/>
      <c r="C3272" s="144">
        <v>101</v>
      </c>
      <c r="D3272" s="138" t="s">
        <v>1285</v>
      </c>
      <c r="E3272" s="817"/>
      <c r="F3272" s="452"/>
      <c r="G3272" s="246"/>
      <c r="H3272" s="246"/>
      <c r="I3272" s="480">
        <f>F3272+G3272+H3272</f>
        <v>0</v>
      </c>
      <c r="J3272" s="244" t="str">
        <f t="shared" si="961"/>
        <v/>
      </c>
      <c r="K3272" s="245"/>
      <c r="L3272" s="426"/>
      <c r="M3272" s="253"/>
      <c r="N3272" s="316">
        <f>I3272</f>
        <v>0</v>
      </c>
      <c r="O3272" s="427">
        <f>L3272+M3272-N3272</f>
        <v>0</v>
      </c>
      <c r="P3272" s="245"/>
      <c r="Q3272" s="775"/>
      <c r="R3272" s="779"/>
      <c r="S3272" s="779"/>
      <c r="T3272" s="779"/>
      <c r="U3272" s="779"/>
      <c r="V3272" s="779"/>
      <c r="W3272" s="824"/>
      <c r="X3272" s="314">
        <f t="shared" si="962"/>
        <v>0</v>
      </c>
    </row>
    <row r="3273" spans="2:24" ht="18.75">
      <c r="B3273" s="140"/>
      <c r="C3273" s="137">
        <v>102</v>
      </c>
      <c r="D3273" s="139" t="s">
        <v>1286</v>
      </c>
      <c r="E3273" s="817"/>
      <c r="F3273" s="452"/>
      <c r="G3273" s="246"/>
      <c r="H3273" s="246"/>
      <c r="I3273" s="480">
        <f>F3273+G3273+H3273</f>
        <v>0</v>
      </c>
      <c r="J3273" s="244" t="str">
        <f t="shared" si="961"/>
        <v/>
      </c>
      <c r="K3273" s="245"/>
      <c r="L3273" s="426"/>
      <c r="M3273" s="253"/>
      <c r="N3273" s="316">
        <f>I3273</f>
        <v>0</v>
      </c>
      <c r="O3273" s="427">
        <f>L3273+M3273-N3273</f>
        <v>0</v>
      </c>
      <c r="P3273" s="245"/>
      <c r="Q3273" s="775"/>
      <c r="R3273" s="779"/>
      <c r="S3273" s="779"/>
      <c r="T3273" s="779"/>
      <c r="U3273" s="779"/>
      <c r="V3273" s="779"/>
      <c r="W3273" s="824"/>
      <c r="X3273" s="314">
        <f t="shared" si="962"/>
        <v>0</v>
      </c>
    </row>
    <row r="3274" spans="2:24" ht="18.75">
      <c r="B3274" s="799">
        <v>200</v>
      </c>
      <c r="C3274" s="959" t="s">
        <v>1287</v>
      </c>
      <c r="D3274" s="959"/>
      <c r="E3274" s="800"/>
      <c r="F3274" s="801">
        <f>SUM(F3275:F3279)</f>
        <v>0</v>
      </c>
      <c r="G3274" s="802">
        <f>SUM(G3275:G3279)</f>
        <v>0</v>
      </c>
      <c r="H3274" s="802">
        <f>SUM(H3275:H3279)</f>
        <v>0</v>
      </c>
      <c r="I3274" s="802">
        <f>SUM(I3275:I3279)</f>
        <v>0</v>
      </c>
      <c r="J3274" s="244" t="str">
        <f t="shared" si="961"/>
        <v/>
      </c>
      <c r="K3274" s="245"/>
      <c r="L3274" s="317">
        <f>SUM(L3275:L3279)</f>
        <v>0</v>
      </c>
      <c r="M3274" s="318">
        <f>SUM(M3275:M3279)</f>
        <v>0</v>
      </c>
      <c r="N3274" s="428">
        <f>SUM(N3275:N3279)</f>
        <v>0</v>
      </c>
      <c r="O3274" s="429">
        <f>SUM(O3275:O3279)</f>
        <v>0</v>
      </c>
      <c r="P3274" s="245"/>
      <c r="Q3274" s="777"/>
      <c r="R3274" s="778"/>
      <c r="S3274" s="778"/>
      <c r="T3274" s="778"/>
      <c r="U3274" s="778"/>
      <c r="V3274" s="778"/>
      <c r="W3274" s="825"/>
      <c r="X3274" s="314">
        <f t="shared" si="962"/>
        <v>0</v>
      </c>
    </row>
    <row r="3275" spans="2:24" ht="18.75">
      <c r="B3275" s="143"/>
      <c r="C3275" s="144">
        <v>201</v>
      </c>
      <c r="D3275" s="138" t="s">
        <v>1288</v>
      </c>
      <c r="E3275" s="817"/>
      <c r="F3275" s="452"/>
      <c r="G3275" s="246"/>
      <c r="H3275" s="246"/>
      <c r="I3275" s="480">
        <f>F3275+G3275+H3275</f>
        <v>0</v>
      </c>
      <c r="J3275" s="244" t="str">
        <f t="shared" si="961"/>
        <v/>
      </c>
      <c r="K3275" s="245"/>
      <c r="L3275" s="426"/>
      <c r="M3275" s="253"/>
      <c r="N3275" s="316">
        <f>I3275</f>
        <v>0</v>
      </c>
      <c r="O3275" s="427">
        <f>L3275+M3275-N3275</f>
        <v>0</v>
      </c>
      <c r="P3275" s="245"/>
      <c r="Q3275" s="775"/>
      <c r="R3275" s="779"/>
      <c r="S3275" s="779"/>
      <c r="T3275" s="779"/>
      <c r="U3275" s="779"/>
      <c r="V3275" s="779"/>
      <c r="W3275" s="824"/>
      <c r="X3275" s="314">
        <f t="shared" si="962"/>
        <v>0</v>
      </c>
    </row>
    <row r="3276" spans="2:24" ht="18.75">
      <c r="B3276" s="136"/>
      <c r="C3276" s="137">
        <v>202</v>
      </c>
      <c r="D3276" s="145" t="s">
        <v>1289</v>
      </c>
      <c r="E3276" s="817"/>
      <c r="F3276" s="452"/>
      <c r="G3276" s="246"/>
      <c r="H3276" s="246"/>
      <c r="I3276" s="480">
        <f>F3276+G3276+H3276</f>
        <v>0</v>
      </c>
      <c r="J3276" s="244" t="str">
        <f t="shared" si="961"/>
        <v/>
      </c>
      <c r="K3276" s="245"/>
      <c r="L3276" s="426"/>
      <c r="M3276" s="253"/>
      <c r="N3276" s="316">
        <f>I3276</f>
        <v>0</v>
      </c>
      <c r="O3276" s="427">
        <f>L3276+M3276-N3276</f>
        <v>0</v>
      </c>
      <c r="P3276" s="245"/>
      <c r="Q3276" s="775"/>
      <c r="R3276" s="779"/>
      <c r="S3276" s="779"/>
      <c r="T3276" s="779"/>
      <c r="U3276" s="779"/>
      <c r="V3276" s="779"/>
      <c r="W3276" s="824"/>
      <c r="X3276" s="314">
        <f t="shared" si="962"/>
        <v>0</v>
      </c>
    </row>
    <row r="3277" spans="2:24" ht="31.5">
      <c r="B3277" s="152"/>
      <c r="C3277" s="137">
        <v>205</v>
      </c>
      <c r="D3277" s="145" t="s">
        <v>933</v>
      </c>
      <c r="E3277" s="817"/>
      <c r="F3277" s="452"/>
      <c r="G3277" s="246"/>
      <c r="H3277" s="246"/>
      <c r="I3277" s="480">
        <f>F3277+G3277+H3277</f>
        <v>0</v>
      </c>
      <c r="J3277" s="244" t="str">
        <f t="shared" si="961"/>
        <v/>
      </c>
      <c r="K3277" s="245"/>
      <c r="L3277" s="426"/>
      <c r="M3277" s="253"/>
      <c r="N3277" s="316">
        <f>I3277</f>
        <v>0</v>
      </c>
      <c r="O3277" s="427">
        <f>L3277+M3277-N3277</f>
        <v>0</v>
      </c>
      <c r="P3277" s="245"/>
      <c r="Q3277" s="775"/>
      <c r="R3277" s="779"/>
      <c r="S3277" s="779"/>
      <c r="T3277" s="779"/>
      <c r="U3277" s="779"/>
      <c r="V3277" s="779"/>
      <c r="W3277" s="824"/>
      <c r="X3277" s="314">
        <f t="shared" si="962"/>
        <v>0</v>
      </c>
    </row>
    <row r="3278" spans="2:24" ht="18.75">
      <c r="B3278" s="152"/>
      <c r="C3278" s="137">
        <v>208</v>
      </c>
      <c r="D3278" s="159" t="s">
        <v>934</v>
      </c>
      <c r="E3278" s="817"/>
      <c r="F3278" s="452"/>
      <c r="G3278" s="246"/>
      <c r="H3278" s="246"/>
      <c r="I3278" s="480">
        <f>F3278+G3278+H3278</f>
        <v>0</v>
      </c>
      <c r="J3278" s="244" t="str">
        <f t="shared" si="961"/>
        <v/>
      </c>
      <c r="K3278" s="245"/>
      <c r="L3278" s="426"/>
      <c r="M3278" s="253"/>
      <c r="N3278" s="316">
        <f>I3278</f>
        <v>0</v>
      </c>
      <c r="O3278" s="427">
        <f>L3278+M3278-N3278</f>
        <v>0</v>
      </c>
      <c r="P3278" s="245"/>
      <c r="Q3278" s="775"/>
      <c r="R3278" s="779"/>
      <c r="S3278" s="779"/>
      <c r="T3278" s="779"/>
      <c r="U3278" s="779"/>
      <c r="V3278" s="779"/>
      <c r="W3278" s="824"/>
      <c r="X3278" s="314">
        <f t="shared" si="962"/>
        <v>0</v>
      </c>
    </row>
    <row r="3279" spans="2:24" ht="18.75">
      <c r="B3279" s="143"/>
      <c r="C3279" s="142">
        <v>209</v>
      </c>
      <c r="D3279" s="148" t="s">
        <v>935</v>
      </c>
      <c r="E3279" s="817"/>
      <c r="F3279" s="452"/>
      <c r="G3279" s="246"/>
      <c r="H3279" s="246"/>
      <c r="I3279" s="480">
        <f>F3279+G3279+H3279</f>
        <v>0</v>
      </c>
      <c r="J3279" s="244" t="str">
        <f t="shared" si="961"/>
        <v/>
      </c>
      <c r="K3279" s="245"/>
      <c r="L3279" s="426"/>
      <c r="M3279" s="253"/>
      <c r="N3279" s="316">
        <f>I3279</f>
        <v>0</v>
      </c>
      <c r="O3279" s="427">
        <f>L3279+M3279-N3279</f>
        <v>0</v>
      </c>
      <c r="P3279" s="245"/>
      <c r="Q3279" s="775"/>
      <c r="R3279" s="779"/>
      <c r="S3279" s="779"/>
      <c r="T3279" s="779"/>
      <c r="U3279" s="779"/>
      <c r="V3279" s="779"/>
      <c r="W3279" s="824"/>
      <c r="X3279" s="314">
        <f t="shared" si="962"/>
        <v>0</v>
      </c>
    </row>
    <row r="3280" spans="2:24" ht="18.75">
      <c r="B3280" s="799">
        <v>500</v>
      </c>
      <c r="C3280" s="960" t="s">
        <v>210</v>
      </c>
      <c r="D3280" s="960"/>
      <c r="E3280" s="800"/>
      <c r="F3280" s="801">
        <f>SUM(F3281:F3287)</f>
        <v>0</v>
      </c>
      <c r="G3280" s="802">
        <f>SUM(G3281:G3287)</f>
        <v>0</v>
      </c>
      <c r="H3280" s="802">
        <f>SUM(H3281:H3287)</f>
        <v>0</v>
      </c>
      <c r="I3280" s="802">
        <f>SUM(I3281:I3287)</f>
        <v>0</v>
      </c>
      <c r="J3280" s="244" t="str">
        <f t="shared" si="961"/>
        <v/>
      </c>
      <c r="K3280" s="245"/>
      <c r="L3280" s="317">
        <f>SUM(L3281:L3287)</f>
        <v>0</v>
      </c>
      <c r="M3280" s="318">
        <f>SUM(M3281:M3287)</f>
        <v>0</v>
      </c>
      <c r="N3280" s="428">
        <f>SUM(N3281:N3287)</f>
        <v>0</v>
      </c>
      <c r="O3280" s="429">
        <f>SUM(O3281:O3287)</f>
        <v>0</v>
      </c>
      <c r="P3280" s="245"/>
      <c r="Q3280" s="777"/>
      <c r="R3280" s="778"/>
      <c r="S3280" s="779"/>
      <c r="T3280" s="778"/>
      <c r="U3280" s="778"/>
      <c r="V3280" s="778"/>
      <c r="W3280" s="825"/>
      <c r="X3280" s="314">
        <f t="shared" si="962"/>
        <v>0</v>
      </c>
    </row>
    <row r="3281" spans="2:24" ht="18.75">
      <c r="B3281" s="143"/>
      <c r="C3281" s="160">
        <v>551</v>
      </c>
      <c r="D3281" s="459" t="s">
        <v>211</v>
      </c>
      <c r="E3281" s="817"/>
      <c r="F3281" s="452"/>
      <c r="G3281" s="246"/>
      <c r="H3281" s="246"/>
      <c r="I3281" s="480">
        <f t="shared" ref="I3281:I3288" si="963">F3281+G3281+H3281</f>
        <v>0</v>
      </c>
      <c r="J3281" s="244" t="str">
        <f t="shared" si="961"/>
        <v/>
      </c>
      <c r="K3281" s="245"/>
      <c r="L3281" s="426"/>
      <c r="M3281" s="253"/>
      <c r="N3281" s="316">
        <f t="shared" ref="N3281:N3288" si="964">I3281</f>
        <v>0</v>
      </c>
      <c r="O3281" s="427">
        <f t="shared" ref="O3281:O3288" si="965">L3281+M3281-N3281</f>
        <v>0</v>
      </c>
      <c r="P3281" s="245"/>
      <c r="Q3281" s="775"/>
      <c r="R3281" s="779"/>
      <c r="S3281" s="779"/>
      <c r="T3281" s="779"/>
      <c r="U3281" s="779"/>
      <c r="V3281" s="779"/>
      <c r="W3281" s="824"/>
      <c r="X3281" s="314">
        <f t="shared" si="962"/>
        <v>0</v>
      </c>
    </row>
    <row r="3282" spans="2:24" ht="18.75">
      <c r="B3282" s="143"/>
      <c r="C3282" s="161">
        <v>552</v>
      </c>
      <c r="D3282" s="460" t="s">
        <v>212</v>
      </c>
      <c r="E3282" s="817"/>
      <c r="F3282" s="452"/>
      <c r="G3282" s="246"/>
      <c r="H3282" s="246"/>
      <c r="I3282" s="480">
        <f t="shared" si="963"/>
        <v>0</v>
      </c>
      <c r="J3282" s="244" t="str">
        <f t="shared" si="961"/>
        <v/>
      </c>
      <c r="K3282" s="245"/>
      <c r="L3282" s="426"/>
      <c r="M3282" s="253"/>
      <c r="N3282" s="316">
        <f t="shared" si="964"/>
        <v>0</v>
      </c>
      <c r="O3282" s="427">
        <f t="shared" si="965"/>
        <v>0</v>
      </c>
      <c r="P3282" s="245"/>
      <c r="Q3282" s="775"/>
      <c r="R3282" s="779"/>
      <c r="S3282" s="779"/>
      <c r="T3282" s="779"/>
      <c r="U3282" s="779"/>
      <c r="V3282" s="779"/>
      <c r="W3282" s="824"/>
      <c r="X3282" s="314">
        <f t="shared" si="962"/>
        <v>0</v>
      </c>
    </row>
    <row r="3283" spans="2:24" ht="18.75">
      <c r="B3283" s="143"/>
      <c r="C3283" s="161">
        <v>558</v>
      </c>
      <c r="D3283" s="460" t="s">
        <v>1731</v>
      </c>
      <c r="E3283" s="817"/>
      <c r="F3283" s="452"/>
      <c r="G3283" s="246"/>
      <c r="H3283" s="246"/>
      <c r="I3283" s="480">
        <f t="shared" si="963"/>
        <v>0</v>
      </c>
      <c r="J3283" s="244" t="str">
        <f t="shared" si="961"/>
        <v/>
      </c>
      <c r="K3283" s="245"/>
      <c r="L3283" s="426"/>
      <c r="M3283" s="253"/>
      <c r="N3283" s="316">
        <f t="shared" si="964"/>
        <v>0</v>
      </c>
      <c r="O3283" s="427">
        <f t="shared" si="965"/>
        <v>0</v>
      </c>
      <c r="P3283" s="245"/>
      <c r="Q3283" s="775"/>
      <c r="R3283" s="779"/>
      <c r="S3283" s="779"/>
      <c r="T3283" s="779"/>
      <c r="U3283" s="779"/>
      <c r="V3283" s="779"/>
      <c r="W3283" s="824"/>
      <c r="X3283" s="314">
        <f t="shared" si="962"/>
        <v>0</v>
      </c>
    </row>
    <row r="3284" spans="2:24" ht="18.75">
      <c r="B3284" s="143"/>
      <c r="C3284" s="161">
        <v>560</v>
      </c>
      <c r="D3284" s="461" t="s">
        <v>213</v>
      </c>
      <c r="E3284" s="817"/>
      <c r="F3284" s="452"/>
      <c r="G3284" s="246"/>
      <c r="H3284" s="246"/>
      <c r="I3284" s="480">
        <f t="shared" si="963"/>
        <v>0</v>
      </c>
      <c r="J3284" s="244" t="str">
        <f t="shared" si="961"/>
        <v/>
      </c>
      <c r="K3284" s="245"/>
      <c r="L3284" s="426"/>
      <c r="M3284" s="253"/>
      <c r="N3284" s="316">
        <f t="shared" si="964"/>
        <v>0</v>
      </c>
      <c r="O3284" s="427">
        <f t="shared" si="965"/>
        <v>0</v>
      </c>
      <c r="P3284" s="245"/>
      <c r="Q3284" s="775"/>
      <c r="R3284" s="779"/>
      <c r="S3284" s="779"/>
      <c r="T3284" s="779"/>
      <c r="U3284" s="779"/>
      <c r="V3284" s="779"/>
      <c r="W3284" s="824"/>
      <c r="X3284" s="314">
        <f t="shared" si="962"/>
        <v>0</v>
      </c>
    </row>
    <row r="3285" spans="2:24" ht="18.75">
      <c r="B3285" s="143"/>
      <c r="C3285" s="161">
        <v>580</v>
      </c>
      <c r="D3285" s="460" t="s">
        <v>214</v>
      </c>
      <c r="E3285" s="817"/>
      <c r="F3285" s="452"/>
      <c r="G3285" s="246"/>
      <c r="H3285" s="246"/>
      <c r="I3285" s="480">
        <f t="shared" si="963"/>
        <v>0</v>
      </c>
      <c r="J3285" s="244" t="str">
        <f t="shared" si="961"/>
        <v/>
      </c>
      <c r="K3285" s="245"/>
      <c r="L3285" s="426"/>
      <c r="M3285" s="253"/>
      <c r="N3285" s="316">
        <f t="shared" si="964"/>
        <v>0</v>
      </c>
      <c r="O3285" s="427">
        <f t="shared" si="965"/>
        <v>0</v>
      </c>
      <c r="P3285" s="245"/>
      <c r="Q3285" s="775"/>
      <c r="R3285" s="779"/>
      <c r="S3285" s="779"/>
      <c r="T3285" s="779"/>
      <c r="U3285" s="779"/>
      <c r="V3285" s="779"/>
      <c r="W3285" s="824"/>
      <c r="X3285" s="314">
        <f t="shared" si="962"/>
        <v>0</v>
      </c>
    </row>
    <row r="3286" spans="2:24" ht="18.75">
      <c r="B3286" s="143"/>
      <c r="C3286" s="161">
        <v>588</v>
      </c>
      <c r="D3286" s="460" t="s">
        <v>1736</v>
      </c>
      <c r="E3286" s="817"/>
      <c r="F3286" s="452"/>
      <c r="G3286" s="246"/>
      <c r="H3286" s="246"/>
      <c r="I3286" s="480">
        <f t="shared" si="963"/>
        <v>0</v>
      </c>
      <c r="J3286" s="244" t="str">
        <f t="shared" si="961"/>
        <v/>
      </c>
      <c r="K3286" s="245"/>
      <c r="L3286" s="426"/>
      <c r="M3286" s="253"/>
      <c r="N3286" s="316">
        <f t="shared" si="964"/>
        <v>0</v>
      </c>
      <c r="O3286" s="427">
        <f t="shared" si="965"/>
        <v>0</v>
      </c>
      <c r="P3286" s="245"/>
      <c r="Q3286" s="775"/>
      <c r="R3286" s="779"/>
      <c r="S3286" s="779"/>
      <c r="T3286" s="779"/>
      <c r="U3286" s="779"/>
      <c r="V3286" s="779"/>
      <c r="W3286" s="824"/>
      <c r="X3286" s="314">
        <f t="shared" si="962"/>
        <v>0</v>
      </c>
    </row>
    <row r="3287" spans="2:24" ht="31.5">
      <c r="B3287" s="143"/>
      <c r="C3287" s="162">
        <v>590</v>
      </c>
      <c r="D3287" s="462" t="s">
        <v>215</v>
      </c>
      <c r="E3287" s="817"/>
      <c r="F3287" s="452"/>
      <c r="G3287" s="246"/>
      <c r="H3287" s="246"/>
      <c r="I3287" s="480">
        <f t="shared" si="963"/>
        <v>0</v>
      </c>
      <c r="J3287" s="244" t="str">
        <f t="shared" si="961"/>
        <v/>
      </c>
      <c r="K3287" s="245"/>
      <c r="L3287" s="426"/>
      <c r="M3287" s="253"/>
      <c r="N3287" s="316">
        <f t="shared" si="964"/>
        <v>0</v>
      </c>
      <c r="O3287" s="427">
        <f t="shared" si="965"/>
        <v>0</v>
      </c>
      <c r="P3287" s="245"/>
      <c r="Q3287" s="775"/>
      <c r="R3287" s="779"/>
      <c r="S3287" s="779"/>
      <c r="T3287" s="779"/>
      <c r="U3287" s="779"/>
      <c r="V3287" s="779"/>
      <c r="W3287" s="824"/>
      <c r="X3287" s="314">
        <f t="shared" si="962"/>
        <v>0</v>
      </c>
    </row>
    <row r="3288" spans="2:24" ht="18.75">
      <c r="B3288" s="799">
        <v>800</v>
      </c>
      <c r="C3288" s="960" t="s">
        <v>1097</v>
      </c>
      <c r="D3288" s="960"/>
      <c r="E3288" s="800"/>
      <c r="F3288" s="803"/>
      <c r="G3288" s="804"/>
      <c r="H3288" s="804"/>
      <c r="I3288" s="805">
        <f t="shared" si="963"/>
        <v>0</v>
      </c>
      <c r="J3288" s="244" t="str">
        <f t="shared" si="961"/>
        <v/>
      </c>
      <c r="K3288" s="245"/>
      <c r="L3288" s="431"/>
      <c r="M3288" s="255"/>
      <c r="N3288" s="316">
        <f t="shared" si="964"/>
        <v>0</v>
      </c>
      <c r="O3288" s="427">
        <f t="shared" si="965"/>
        <v>0</v>
      </c>
      <c r="P3288" s="245"/>
      <c r="Q3288" s="777"/>
      <c r="R3288" s="778"/>
      <c r="S3288" s="779"/>
      <c r="T3288" s="779"/>
      <c r="U3288" s="778"/>
      <c r="V3288" s="779"/>
      <c r="W3288" s="824"/>
      <c r="X3288" s="314">
        <f t="shared" si="962"/>
        <v>0</v>
      </c>
    </row>
    <row r="3289" spans="2:24" ht="18.75">
      <c r="B3289" s="799">
        <v>1000</v>
      </c>
      <c r="C3289" s="956" t="s">
        <v>217</v>
      </c>
      <c r="D3289" s="956"/>
      <c r="E3289" s="800"/>
      <c r="F3289" s="801">
        <f>SUM(F3290:F3306)</f>
        <v>0</v>
      </c>
      <c r="G3289" s="802">
        <f>SUM(G3290:G3306)</f>
        <v>434000</v>
      </c>
      <c r="H3289" s="802">
        <f>SUM(H3290:H3306)</f>
        <v>0</v>
      </c>
      <c r="I3289" s="802">
        <f>SUM(I3290:I3306)</f>
        <v>434000</v>
      </c>
      <c r="J3289" s="244">
        <f t="shared" si="961"/>
        <v>1</v>
      </c>
      <c r="K3289" s="245"/>
      <c r="L3289" s="317">
        <f>SUM(L3290:L3306)</f>
        <v>0</v>
      </c>
      <c r="M3289" s="318">
        <f>SUM(M3290:M3306)</f>
        <v>0</v>
      </c>
      <c r="N3289" s="428">
        <f>SUM(N3290:N3306)</f>
        <v>434000</v>
      </c>
      <c r="O3289" s="429">
        <f>SUM(O3290:O3306)</f>
        <v>-434000</v>
      </c>
      <c r="P3289" s="245"/>
      <c r="Q3289" s="317">
        <f t="shared" ref="Q3289:W3289" si="966">SUM(Q3290:Q3306)</f>
        <v>0</v>
      </c>
      <c r="R3289" s="318">
        <f t="shared" si="966"/>
        <v>0</v>
      </c>
      <c r="S3289" s="318">
        <f t="shared" si="966"/>
        <v>434000</v>
      </c>
      <c r="T3289" s="318">
        <f t="shared" si="966"/>
        <v>-434000</v>
      </c>
      <c r="U3289" s="318">
        <f t="shared" si="966"/>
        <v>0</v>
      </c>
      <c r="V3289" s="318">
        <f t="shared" si="966"/>
        <v>0</v>
      </c>
      <c r="W3289" s="429">
        <f t="shared" si="966"/>
        <v>0</v>
      </c>
      <c r="X3289" s="314">
        <f t="shared" si="962"/>
        <v>-434000</v>
      </c>
    </row>
    <row r="3290" spans="2:24" ht="18.75">
      <c r="B3290" s="136"/>
      <c r="C3290" s="144">
        <v>1011</v>
      </c>
      <c r="D3290" s="163" t="s">
        <v>218</v>
      </c>
      <c r="E3290" s="817"/>
      <c r="F3290" s="452"/>
      <c r="G3290" s="246"/>
      <c r="H3290" s="246"/>
      <c r="I3290" s="480">
        <f t="shared" ref="I3290:I3306" si="967">F3290+G3290+H3290</f>
        <v>0</v>
      </c>
      <c r="J3290" s="244" t="str">
        <f t="shared" si="961"/>
        <v/>
      </c>
      <c r="K3290" s="245"/>
      <c r="L3290" s="426"/>
      <c r="M3290" s="253"/>
      <c r="N3290" s="316">
        <f t="shared" ref="N3290:N3306" si="968">I3290</f>
        <v>0</v>
      </c>
      <c r="O3290" s="427">
        <f t="shared" ref="O3290:O3306" si="969">L3290+M3290-N3290</f>
        <v>0</v>
      </c>
      <c r="P3290" s="245"/>
      <c r="Q3290" s="426"/>
      <c r="R3290" s="253"/>
      <c r="S3290" s="432">
        <f t="shared" ref="S3290:S3297" si="970">+IF(+(L3290+M3290)&gt;=I3290,+M3290,+(+I3290-L3290))</f>
        <v>0</v>
      </c>
      <c r="T3290" s="316">
        <f t="shared" ref="T3290:T3297" si="971">Q3290+R3290-S3290</f>
        <v>0</v>
      </c>
      <c r="U3290" s="253"/>
      <c r="V3290" s="253"/>
      <c r="W3290" s="254"/>
      <c r="X3290" s="314">
        <f t="shared" si="962"/>
        <v>0</v>
      </c>
    </row>
    <row r="3291" spans="2:24" ht="18.75">
      <c r="B3291" s="136"/>
      <c r="C3291" s="137">
        <v>1012</v>
      </c>
      <c r="D3291" s="145" t="s">
        <v>219</v>
      </c>
      <c r="E3291" s="817"/>
      <c r="F3291" s="452"/>
      <c r="G3291" s="246"/>
      <c r="H3291" s="246"/>
      <c r="I3291" s="480">
        <f t="shared" si="967"/>
        <v>0</v>
      </c>
      <c r="J3291" s="244" t="str">
        <f t="shared" si="961"/>
        <v/>
      </c>
      <c r="K3291" s="245"/>
      <c r="L3291" s="426"/>
      <c r="M3291" s="253"/>
      <c r="N3291" s="316">
        <f t="shared" si="968"/>
        <v>0</v>
      </c>
      <c r="O3291" s="427">
        <f t="shared" si="969"/>
        <v>0</v>
      </c>
      <c r="P3291" s="245"/>
      <c r="Q3291" s="426"/>
      <c r="R3291" s="253"/>
      <c r="S3291" s="432">
        <f t="shared" si="970"/>
        <v>0</v>
      </c>
      <c r="T3291" s="316">
        <f t="shared" si="971"/>
        <v>0</v>
      </c>
      <c r="U3291" s="253"/>
      <c r="V3291" s="253"/>
      <c r="W3291" s="254"/>
      <c r="X3291" s="314">
        <f t="shared" si="962"/>
        <v>0</v>
      </c>
    </row>
    <row r="3292" spans="2:24" ht="18.75">
      <c r="B3292" s="136"/>
      <c r="C3292" s="137">
        <v>1013</v>
      </c>
      <c r="D3292" s="145" t="s">
        <v>220</v>
      </c>
      <c r="E3292" s="817"/>
      <c r="F3292" s="452"/>
      <c r="G3292" s="246"/>
      <c r="H3292" s="246"/>
      <c r="I3292" s="480">
        <f t="shared" si="967"/>
        <v>0</v>
      </c>
      <c r="J3292" s="244" t="str">
        <f t="shared" si="961"/>
        <v/>
      </c>
      <c r="K3292" s="245"/>
      <c r="L3292" s="426"/>
      <c r="M3292" s="253"/>
      <c r="N3292" s="316">
        <f t="shared" si="968"/>
        <v>0</v>
      </c>
      <c r="O3292" s="427">
        <f t="shared" si="969"/>
        <v>0</v>
      </c>
      <c r="P3292" s="245"/>
      <c r="Q3292" s="426"/>
      <c r="R3292" s="253"/>
      <c r="S3292" s="432">
        <f t="shared" si="970"/>
        <v>0</v>
      </c>
      <c r="T3292" s="316">
        <f t="shared" si="971"/>
        <v>0</v>
      </c>
      <c r="U3292" s="253"/>
      <c r="V3292" s="253"/>
      <c r="W3292" s="254"/>
      <c r="X3292" s="314">
        <f t="shared" si="962"/>
        <v>0</v>
      </c>
    </row>
    <row r="3293" spans="2:24" ht="18.75">
      <c r="B3293" s="136"/>
      <c r="C3293" s="137">
        <v>1014</v>
      </c>
      <c r="D3293" s="145" t="s">
        <v>221</v>
      </c>
      <c r="E3293" s="817"/>
      <c r="F3293" s="452"/>
      <c r="G3293" s="246"/>
      <c r="H3293" s="246"/>
      <c r="I3293" s="480">
        <f t="shared" si="967"/>
        <v>0</v>
      </c>
      <c r="J3293" s="244" t="str">
        <f t="shared" si="961"/>
        <v/>
      </c>
      <c r="K3293" s="245"/>
      <c r="L3293" s="426"/>
      <c r="M3293" s="253"/>
      <c r="N3293" s="316">
        <f t="shared" si="968"/>
        <v>0</v>
      </c>
      <c r="O3293" s="427">
        <f t="shared" si="969"/>
        <v>0</v>
      </c>
      <c r="P3293" s="245"/>
      <c r="Q3293" s="426"/>
      <c r="R3293" s="253"/>
      <c r="S3293" s="432">
        <f t="shared" si="970"/>
        <v>0</v>
      </c>
      <c r="T3293" s="316">
        <f t="shared" si="971"/>
        <v>0</v>
      </c>
      <c r="U3293" s="253"/>
      <c r="V3293" s="253"/>
      <c r="W3293" s="254"/>
      <c r="X3293" s="314">
        <f t="shared" si="962"/>
        <v>0</v>
      </c>
    </row>
    <row r="3294" spans="2:24" ht="18.75">
      <c r="B3294" s="136"/>
      <c r="C3294" s="137">
        <v>1015</v>
      </c>
      <c r="D3294" s="145" t="s">
        <v>222</v>
      </c>
      <c r="E3294" s="817"/>
      <c r="F3294" s="452"/>
      <c r="G3294" s="246">
        <v>7000</v>
      </c>
      <c r="H3294" s="246"/>
      <c r="I3294" s="480">
        <f t="shared" si="967"/>
        <v>7000</v>
      </c>
      <c r="J3294" s="244">
        <f t="shared" si="961"/>
        <v>1</v>
      </c>
      <c r="K3294" s="245"/>
      <c r="L3294" s="426"/>
      <c r="M3294" s="253"/>
      <c r="N3294" s="316">
        <f t="shared" si="968"/>
        <v>7000</v>
      </c>
      <c r="O3294" s="427">
        <f t="shared" si="969"/>
        <v>-7000</v>
      </c>
      <c r="P3294" s="245"/>
      <c r="Q3294" s="426"/>
      <c r="R3294" s="253"/>
      <c r="S3294" s="432">
        <f t="shared" si="970"/>
        <v>7000</v>
      </c>
      <c r="T3294" s="316">
        <f t="shared" si="971"/>
        <v>-7000</v>
      </c>
      <c r="U3294" s="253"/>
      <c r="V3294" s="253"/>
      <c r="W3294" s="254"/>
      <c r="X3294" s="314">
        <f t="shared" si="962"/>
        <v>-7000</v>
      </c>
    </row>
    <row r="3295" spans="2:24" ht="18.75">
      <c r="B3295" s="136"/>
      <c r="C3295" s="137">
        <v>1016</v>
      </c>
      <c r="D3295" s="145" t="s">
        <v>223</v>
      </c>
      <c r="E3295" s="817"/>
      <c r="F3295" s="452"/>
      <c r="G3295" s="246">
        <v>210000</v>
      </c>
      <c r="H3295" s="246"/>
      <c r="I3295" s="480">
        <f t="shared" si="967"/>
        <v>210000</v>
      </c>
      <c r="J3295" s="244">
        <f t="shared" si="961"/>
        <v>1</v>
      </c>
      <c r="K3295" s="245"/>
      <c r="L3295" s="426"/>
      <c r="M3295" s="253"/>
      <c r="N3295" s="316">
        <f t="shared" si="968"/>
        <v>210000</v>
      </c>
      <c r="O3295" s="427">
        <f t="shared" si="969"/>
        <v>-210000</v>
      </c>
      <c r="P3295" s="245"/>
      <c r="Q3295" s="426"/>
      <c r="R3295" s="253"/>
      <c r="S3295" s="432">
        <f t="shared" si="970"/>
        <v>210000</v>
      </c>
      <c r="T3295" s="316">
        <f t="shared" si="971"/>
        <v>-210000</v>
      </c>
      <c r="U3295" s="253"/>
      <c r="V3295" s="253"/>
      <c r="W3295" s="254"/>
      <c r="X3295" s="314">
        <f t="shared" si="962"/>
        <v>-210000</v>
      </c>
    </row>
    <row r="3296" spans="2:24" ht="18.75">
      <c r="B3296" s="140"/>
      <c r="C3296" s="164">
        <v>1020</v>
      </c>
      <c r="D3296" s="165" t="s">
        <v>224</v>
      </c>
      <c r="E3296" s="817"/>
      <c r="F3296" s="452"/>
      <c r="G3296" s="246">
        <v>105000</v>
      </c>
      <c r="H3296" s="246"/>
      <c r="I3296" s="480">
        <f t="shared" si="967"/>
        <v>105000</v>
      </c>
      <c r="J3296" s="244">
        <f t="shared" si="961"/>
        <v>1</v>
      </c>
      <c r="K3296" s="245"/>
      <c r="L3296" s="426"/>
      <c r="M3296" s="253"/>
      <c r="N3296" s="316">
        <f t="shared" si="968"/>
        <v>105000</v>
      </c>
      <c r="O3296" s="427">
        <f t="shared" si="969"/>
        <v>-105000</v>
      </c>
      <c r="P3296" s="245"/>
      <c r="Q3296" s="426"/>
      <c r="R3296" s="253"/>
      <c r="S3296" s="432">
        <f t="shared" si="970"/>
        <v>105000</v>
      </c>
      <c r="T3296" s="316">
        <f t="shared" si="971"/>
        <v>-105000</v>
      </c>
      <c r="U3296" s="253"/>
      <c r="V3296" s="253"/>
      <c r="W3296" s="254"/>
      <c r="X3296" s="314">
        <f t="shared" si="962"/>
        <v>-105000</v>
      </c>
    </row>
    <row r="3297" spans="2:24" ht="18.75">
      <c r="B3297" s="136"/>
      <c r="C3297" s="137">
        <v>1030</v>
      </c>
      <c r="D3297" s="145" t="s">
        <v>225</v>
      </c>
      <c r="E3297" s="817"/>
      <c r="F3297" s="452"/>
      <c r="G3297" s="246">
        <v>112000</v>
      </c>
      <c r="H3297" s="246"/>
      <c r="I3297" s="480">
        <f t="shared" si="967"/>
        <v>112000</v>
      </c>
      <c r="J3297" s="244">
        <f t="shared" si="961"/>
        <v>1</v>
      </c>
      <c r="K3297" s="245"/>
      <c r="L3297" s="426"/>
      <c r="M3297" s="253"/>
      <c r="N3297" s="316">
        <f t="shared" si="968"/>
        <v>112000</v>
      </c>
      <c r="O3297" s="427">
        <f t="shared" si="969"/>
        <v>-112000</v>
      </c>
      <c r="P3297" s="245"/>
      <c r="Q3297" s="426"/>
      <c r="R3297" s="253"/>
      <c r="S3297" s="432">
        <f t="shared" si="970"/>
        <v>112000</v>
      </c>
      <c r="T3297" s="316">
        <f t="shared" si="971"/>
        <v>-112000</v>
      </c>
      <c r="U3297" s="253"/>
      <c r="V3297" s="253"/>
      <c r="W3297" s="254"/>
      <c r="X3297" s="314">
        <f t="shared" si="962"/>
        <v>-112000</v>
      </c>
    </row>
    <row r="3298" spans="2:24" ht="18.75">
      <c r="B3298" s="136"/>
      <c r="C3298" s="164">
        <v>1051</v>
      </c>
      <c r="D3298" s="167" t="s">
        <v>226</v>
      </c>
      <c r="E3298" s="817"/>
      <c r="F3298" s="452"/>
      <c r="G3298" s="246"/>
      <c r="H3298" s="246"/>
      <c r="I3298" s="480">
        <f t="shared" si="967"/>
        <v>0</v>
      </c>
      <c r="J3298" s="244" t="str">
        <f t="shared" si="961"/>
        <v/>
      </c>
      <c r="K3298" s="245"/>
      <c r="L3298" s="426"/>
      <c r="M3298" s="253"/>
      <c r="N3298" s="316">
        <f t="shared" si="968"/>
        <v>0</v>
      </c>
      <c r="O3298" s="427">
        <f t="shared" si="969"/>
        <v>0</v>
      </c>
      <c r="P3298" s="245"/>
      <c r="Q3298" s="775"/>
      <c r="R3298" s="779"/>
      <c r="S3298" s="779"/>
      <c r="T3298" s="779"/>
      <c r="U3298" s="779"/>
      <c r="V3298" s="779"/>
      <c r="W3298" s="824"/>
      <c r="X3298" s="314">
        <f t="shared" si="962"/>
        <v>0</v>
      </c>
    </row>
    <row r="3299" spans="2:24" ht="18.75">
      <c r="B3299" s="136"/>
      <c r="C3299" s="137">
        <v>1052</v>
      </c>
      <c r="D3299" s="145" t="s">
        <v>227</v>
      </c>
      <c r="E3299" s="817"/>
      <c r="F3299" s="452"/>
      <c r="G3299" s="246"/>
      <c r="H3299" s="246"/>
      <c r="I3299" s="480">
        <f t="shared" si="967"/>
        <v>0</v>
      </c>
      <c r="J3299" s="244" t="str">
        <f t="shared" si="961"/>
        <v/>
      </c>
      <c r="K3299" s="245"/>
      <c r="L3299" s="426"/>
      <c r="M3299" s="253"/>
      <c r="N3299" s="316">
        <f t="shared" si="968"/>
        <v>0</v>
      </c>
      <c r="O3299" s="427">
        <f t="shared" si="969"/>
        <v>0</v>
      </c>
      <c r="P3299" s="245"/>
      <c r="Q3299" s="775"/>
      <c r="R3299" s="779"/>
      <c r="S3299" s="779"/>
      <c r="T3299" s="779"/>
      <c r="U3299" s="779"/>
      <c r="V3299" s="779"/>
      <c r="W3299" s="824"/>
      <c r="X3299" s="314">
        <f t="shared" si="962"/>
        <v>0</v>
      </c>
    </row>
    <row r="3300" spans="2:24" ht="18.75">
      <c r="B3300" s="136"/>
      <c r="C3300" s="168">
        <v>1053</v>
      </c>
      <c r="D3300" s="169" t="s">
        <v>1737</v>
      </c>
      <c r="E3300" s="817"/>
      <c r="F3300" s="452"/>
      <c r="G3300" s="246"/>
      <c r="H3300" s="246"/>
      <c r="I3300" s="480">
        <f t="shared" si="967"/>
        <v>0</v>
      </c>
      <c r="J3300" s="244" t="str">
        <f t="shared" si="961"/>
        <v/>
      </c>
      <c r="K3300" s="245"/>
      <c r="L3300" s="426"/>
      <c r="M3300" s="253"/>
      <c r="N3300" s="316">
        <f t="shared" si="968"/>
        <v>0</v>
      </c>
      <c r="O3300" s="427">
        <f t="shared" si="969"/>
        <v>0</v>
      </c>
      <c r="P3300" s="245"/>
      <c r="Q3300" s="775"/>
      <c r="R3300" s="779"/>
      <c r="S3300" s="779"/>
      <c r="T3300" s="779"/>
      <c r="U3300" s="779"/>
      <c r="V3300" s="779"/>
      <c r="W3300" s="824"/>
      <c r="X3300" s="314">
        <f t="shared" si="962"/>
        <v>0</v>
      </c>
    </row>
    <row r="3301" spans="2:24" ht="18.75">
      <c r="B3301" s="136"/>
      <c r="C3301" s="137">
        <v>1062</v>
      </c>
      <c r="D3301" s="139" t="s">
        <v>228</v>
      </c>
      <c r="E3301" s="817"/>
      <c r="F3301" s="452"/>
      <c r="G3301" s="246"/>
      <c r="H3301" s="246"/>
      <c r="I3301" s="480">
        <f t="shared" si="967"/>
        <v>0</v>
      </c>
      <c r="J3301" s="244" t="str">
        <f t="shared" si="961"/>
        <v/>
      </c>
      <c r="K3301" s="245"/>
      <c r="L3301" s="426"/>
      <c r="M3301" s="253"/>
      <c r="N3301" s="316">
        <f t="shared" si="968"/>
        <v>0</v>
      </c>
      <c r="O3301" s="427">
        <f t="shared" si="969"/>
        <v>0</v>
      </c>
      <c r="P3301" s="245"/>
      <c r="Q3301" s="426"/>
      <c r="R3301" s="253"/>
      <c r="S3301" s="432">
        <f>+IF(+(L3301+M3301)&gt;=I3301,+M3301,+(+I3301-L3301))</f>
        <v>0</v>
      </c>
      <c r="T3301" s="316">
        <f>Q3301+R3301-S3301</f>
        <v>0</v>
      </c>
      <c r="U3301" s="253"/>
      <c r="V3301" s="253"/>
      <c r="W3301" s="254"/>
      <c r="X3301" s="314">
        <f t="shared" si="962"/>
        <v>0</v>
      </c>
    </row>
    <row r="3302" spans="2:24" ht="18.75">
      <c r="B3302" s="136"/>
      <c r="C3302" s="137">
        <v>1063</v>
      </c>
      <c r="D3302" s="139" t="s">
        <v>229</v>
      </c>
      <c r="E3302" s="817"/>
      <c r="F3302" s="452"/>
      <c r="G3302" s="246"/>
      <c r="H3302" s="246"/>
      <c r="I3302" s="480">
        <f t="shared" si="967"/>
        <v>0</v>
      </c>
      <c r="J3302" s="244" t="str">
        <f t="shared" si="961"/>
        <v/>
      </c>
      <c r="K3302" s="245"/>
      <c r="L3302" s="426"/>
      <c r="M3302" s="253"/>
      <c r="N3302" s="316">
        <f t="shared" si="968"/>
        <v>0</v>
      </c>
      <c r="O3302" s="427">
        <f t="shared" si="969"/>
        <v>0</v>
      </c>
      <c r="P3302" s="245"/>
      <c r="Q3302" s="775"/>
      <c r="R3302" s="779"/>
      <c r="S3302" s="779"/>
      <c r="T3302" s="779"/>
      <c r="U3302" s="779"/>
      <c r="V3302" s="779"/>
      <c r="W3302" s="824"/>
      <c r="X3302" s="314">
        <f t="shared" si="962"/>
        <v>0</v>
      </c>
    </row>
    <row r="3303" spans="2:24" ht="18.75">
      <c r="B3303" s="136"/>
      <c r="C3303" s="168">
        <v>1069</v>
      </c>
      <c r="D3303" s="170" t="s">
        <v>230</v>
      </c>
      <c r="E3303" s="817"/>
      <c r="F3303" s="452"/>
      <c r="G3303" s="246"/>
      <c r="H3303" s="246"/>
      <c r="I3303" s="480">
        <f t="shared" si="967"/>
        <v>0</v>
      </c>
      <c r="J3303" s="244" t="str">
        <f t="shared" ref="J3303:J3334" si="972">(IF($E3303&lt;&gt;0,$J$2,IF($I3303&lt;&gt;0,$J$2,"")))</f>
        <v/>
      </c>
      <c r="K3303" s="245"/>
      <c r="L3303" s="426"/>
      <c r="M3303" s="253"/>
      <c r="N3303" s="316">
        <f t="shared" si="968"/>
        <v>0</v>
      </c>
      <c r="O3303" s="427">
        <f t="shared" si="969"/>
        <v>0</v>
      </c>
      <c r="P3303" s="245"/>
      <c r="Q3303" s="426"/>
      <c r="R3303" s="253"/>
      <c r="S3303" s="432">
        <f>+IF(+(L3303+M3303)&gt;=I3303,+M3303,+(+I3303-L3303))</f>
        <v>0</v>
      </c>
      <c r="T3303" s="316">
        <f>Q3303+R3303-S3303</f>
        <v>0</v>
      </c>
      <c r="U3303" s="253"/>
      <c r="V3303" s="253"/>
      <c r="W3303" s="254"/>
      <c r="X3303" s="314">
        <f t="shared" ref="X3303:X3334" si="973">T3303-U3303-V3303-W3303</f>
        <v>0</v>
      </c>
    </row>
    <row r="3304" spans="2:24" ht="31.5">
      <c r="B3304" s="140"/>
      <c r="C3304" s="137">
        <v>1091</v>
      </c>
      <c r="D3304" s="145" t="s">
        <v>231</v>
      </c>
      <c r="E3304" s="817"/>
      <c r="F3304" s="452"/>
      <c r="G3304" s="246"/>
      <c r="H3304" s="246"/>
      <c r="I3304" s="480">
        <f t="shared" si="967"/>
        <v>0</v>
      </c>
      <c r="J3304" s="244" t="str">
        <f t="shared" si="972"/>
        <v/>
      </c>
      <c r="K3304" s="245"/>
      <c r="L3304" s="426"/>
      <c r="M3304" s="253"/>
      <c r="N3304" s="316">
        <f t="shared" si="968"/>
        <v>0</v>
      </c>
      <c r="O3304" s="427">
        <f t="shared" si="969"/>
        <v>0</v>
      </c>
      <c r="P3304" s="245"/>
      <c r="Q3304" s="426"/>
      <c r="R3304" s="253"/>
      <c r="S3304" s="432">
        <f>+IF(+(L3304+M3304)&gt;=I3304,+M3304,+(+I3304-L3304))</f>
        <v>0</v>
      </c>
      <c r="T3304" s="316">
        <f>Q3304+R3304-S3304</f>
        <v>0</v>
      </c>
      <c r="U3304" s="253"/>
      <c r="V3304" s="253"/>
      <c r="W3304" s="254"/>
      <c r="X3304" s="314">
        <f t="shared" si="973"/>
        <v>0</v>
      </c>
    </row>
    <row r="3305" spans="2:24" ht="18.75">
      <c r="B3305" s="136"/>
      <c r="C3305" s="137">
        <v>1092</v>
      </c>
      <c r="D3305" s="145" t="s">
        <v>364</v>
      </c>
      <c r="E3305" s="817"/>
      <c r="F3305" s="452"/>
      <c r="G3305" s="246"/>
      <c r="H3305" s="246"/>
      <c r="I3305" s="480">
        <f t="shared" si="967"/>
        <v>0</v>
      </c>
      <c r="J3305" s="244" t="str">
        <f t="shared" si="972"/>
        <v/>
      </c>
      <c r="K3305" s="245"/>
      <c r="L3305" s="426"/>
      <c r="M3305" s="253"/>
      <c r="N3305" s="316">
        <f t="shared" si="968"/>
        <v>0</v>
      </c>
      <c r="O3305" s="427">
        <f t="shared" si="969"/>
        <v>0</v>
      </c>
      <c r="P3305" s="245"/>
      <c r="Q3305" s="775"/>
      <c r="R3305" s="779"/>
      <c r="S3305" s="779"/>
      <c r="T3305" s="779"/>
      <c r="U3305" s="779"/>
      <c r="V3305" s="779"/>
      <c r="W3305" s="824"/>
      <c r="X3305" s="314">
        <f t="shared" si="973"/>
        <v>0</v>
      </c>
    </row>
    <row r="3306" spans="2:24" ht="18.75">
      <c r="B3306" s="136"/>
      <c r="C3306" s="142">
        <v>1098</v>
      </c>
      <c r="D3306" s="146" t="s">
        <v>232</v>
      </c>
      <c r="E3306" s="817"/>
      <c r="F3306" s="452"/>
      <c r="G3306" s="246"/>
      <c r="H3306" s="246"/>
      <c r="I3306" s="480">
        <f t="shared" si="967"/>
        <v>0</v>
      </c>
      <c r="J3306" s="244" t="str">
        <f t="shared" si="972"/>
        <v/>
      </c>
      <c r="K3306" s="245"/>
      <c r="L3306" s="426"/>
      <c r="M3306" s="253"/>
      <c r="N3306" s="316">
        <f t="shared" si="968"/>
        <v>0</v>
      </c>
      <c r="O3306" s="427">
        <f t="shared" si="969"/>
        <v>0</v>
      </c>
      <c r="P3306" s="245"/>
      <c r="Q3306" s="426"/>
      <c r="R3306" s="253"/>
      <c r="S3306" s="432">
        <f>+IF(+(L3306+M3306)&gt;=I3306,+M3306,+(+I3306-L3306))</f>
        <v>0</v>
      </c>
      <c r="T3306" s="316">
        <f>Q3306+R3306-S3306</f>
        <v>0</v>
      </c>
      <c r="U3306" s="253"/>
      <c r="V3306" s="253"/>
      <c r="W3306" s="254"/>
      <c r="X3306" s="314">
        <f t="shared" si="973"/>
        <v>0</v>
      </c>
    </row>
    <row r="3307" spans="2:24" ht="18.75">
      <c r="B3307" s="799">
        <v>1900</v>
      </c>
      <c r="C3307" s="955" t="s">
        <v>296</v>
      </c>
      <c r="D3307" s="955"/>
      <c r="E3307" s="800"/>
      <c r="F3307" s="801">
        <f>SUM(F3308:F3310)</f>
        <v>0</v>
      </c>
      <c r="G3307" s="802">
        <f>SUM(G3308:G3310)</f>
        <v>0</v>
      </c>
      <c r="H3307" s="802">
        <f>SUM(H3308:H3310)</f>
        <v>0</v>
      </c>
      <c r="I3307" s="802">
        <f>SUM(I3308:I3310)</f>
        <v>0</v>
      </c>
      <c r="J3307" s="244" t="str">
        <f t="shared" si="972"/>
        <v/>
      </c>
      <c r="K3307" s="245"/>
      <c r="L3307" s="317">
        <f>SUM(L3308:L3310)</f>
        <v>0</v>
      </c>
      <c r="M3307" s="318">
        <f>SUM(M3308:M3310)</f>
        <v>0</v>
      </c>
      <c r="N3307" s="428">
        <f>SUM(N3308:N3310)</f>
        <v>0</v>
      </c>
      <c r="O3307" s="429">
        <f>SUM(O3308:O3310)</f>
        <v>0</v>
      </c>
      <c r="P3307" s="245"/>
      <c r="Q3307" s="777"/>
      <c r="R3307" s="778"/>
      <c r="S3307" s="778"/>
      <c r="T3307" s="778"/>
      <c r="U3307" s="778"/>
      <c r="V3307" s="778"/>
      <c r="W3307" s="825"/>
      <c r="X3307" s="314">
        <f t="shared" si="973"/>
        <v>0</v>
      </c>
    </row>
    <row r="3308" spans="2:24" ht="18.75">
      <c r="B3308" s="136"/>
      <c r="C3308" s="144">
        <v>1901</v>
      </c>
      <c r="D3308" s="138" t="s">
        <v>297</v>
      </c>
      <c r="E3308" s="817"/>
      <c r="F3308" s="452"/>
      <c r="G3308" s="246"/>
      <c r="H3308" s="246"/>
      <c r="I3308" s="480">
        <f>F3308+G3308+H3308</f>
        <v>0</v>
      </c>
      <c r="J3308" s="244" t="str">
        <f t="shared" si="972"/>
        <v/>
      </c>
      <c r="K3308" s="245"/>
      <c r="L3308" s="426"/>
      <c r="M3308" s="253"/>
      <c r="N3308" s="316">
        <f>I3308</f>
        <v>0</v>
      </c>
      <c r="O3308" s="427">
        <f>L3308+M3308-N3308</f>
        <v>0</v>
      </c>
      <c r="P3308" s="245"/>
      <c r="Q3308" s="775"/>
      <c r="R3308" s="779"/>
      <c r="S3308" s="779"/>
      <c r="T3308" s="779"/>
      <c r="U3308" s="779"/>
      <c r="V3308" s="779"/>
      <c r="W3308" s="824"/>
      <c r="X3308" s="314">
        <f t="shared" si="973"/>
        <v>0</v>
      </c>
    </row>
    <row r="3309" spans="2:24" ht="18.75">
      <c r="B3309" s="136"/>
      <c r="C3309" s="137">
        <v>1981</v>
      </c>
      <c r="D3309" s="139" t="s">
        <v>298</v>
      </c>
      <c r="E3309" s="817"/>
      <c r="F3309" s="452"/>
      <c r="G3309" s="246"/>
      <c r="H3309" s="246"/>
      <c r="I3309" s="480">
        <f>F3309+G3309+H3309</f>
        <v>0</v>
      </c>
      <c r="J3309" s="244" t="str">
        <f t="shared" si="972"/>
        <v/>
      </c>
      <c r="K3309" s="245"/>
      <c r="L3309" s="426"/>
      <c r="M3309" s="253"/>
      <c r="N3309" s="316">
        <f>I3309</f>
        <v>0</v>
      </c>
      <c r="O3309" s="427">
        <f>L3309+M3309-N3309</f>
        <v>0</v>
      </c>
      <c r="P3309" s="245"/>
      <c r="Q3309" s="775"/>
      <c r="R3309" s="779"/>
      <c r="S3309" s="779"/>
      <c r="T3309" s="779"/>
      <c r="U3309" s="779"/>
      <c r="V3309" s="779"/>
      <c r="W3309" s="824"/>
      <c r="X3309" s="314">
        <f t="shared" si="973"/>
        <v>0</v>
      </c>
    </row>
    <row r="3310" spans="2:24" ht="18.75">
      <c r="B3310" s="136"/>
      <c r="C3310" s="142">
        <v>1991</v>
      </c>
      <c r="D3310" s="141" t="s">
        <v>299</v>
      </c>
      <c r="E3310" s="817"/>
      <c r="F3310" s="452"/>
      <c r="G3310" s="246"/>
      <c r="H3310" s="246"/>
      <c r="I3310" s="480">
        <f>F3310+G3310+H3310</f>
        <v>0</v>
      </c>
      <c r="J3310" s="244" t="str">
        <f t="shared" si="972"/>
        <v/>
      </c>
      <c r="K3310" s="245"/>
      <c r="L3310" s="426"/>
      <c r="M3310" s="253"/>
      <c r="N3310" s="316">
        <f>I3310</f>
        <v>0</v>
      </c>
      <c r="O3310" s="427">
        <f>L3310+M3310-N3310</f>
        <v>0</v>
      </c>
      <c r="P3310" s="245"/>
      <c r="Q3310" s="775"/>
      <c r="R3310" s="779"/>
      <c r="S3310" s="779"/>
      <c r="T3310" s="779"/>
      <c r="U3310" s="779"/>
      <c r="V3310" s="779"/>
      <c r="W3310" s="824"/>
      <c r="X3310" s="314">
        <f t="shared" si="973"/>
        <v>0</v>
      </c>
    </row>
    <row r="3311" spans="2:24" ht="18.75">
      <c r="B3311" s="799">
        <v>2100</v>
      </c>
      <c r="C3311" s="955" t="s">
        <v>1106</v>
      </c>
      <c r="D3311" s="955"/>
      <c r="E3311" s="800"/>
      <c r="F3311" s="801">
        <f>SUM(F3312:F3316)</f>
        <v>0</v>
      </c>
      <c r="G3311" s="802">
        <f>SUM(G3312:G3316)</f>
        <v>0</v>
      </c>
      <c r="H3311" s="802">
        <f>SUM(H3312:H3316)</f>
        <v>0</v>
      </c>
      <c r="I3311" s="802">
        <f>SUM(I3312:I3316)</f>
        <v>0</v>
      </c>
      <c r="J3311" s="244" t="str">
        <f t="shared" si="972"/>
        <v/>
      </c>
      <c r="K3311" s="245"/>
      <c r="L3311" s="317">
        <f>SUM(L3312:L3316)</f>
        <v>0</v>
      </c>
      <c r="M3311" s="318">
        <f>SUM(M3312:M3316)</f>
        <v>0</v>
      </c>
      <c r="N3311" s="428">
        <f>SUM(N3312:N3316)</f>
        <v>0</v>
      </c>
      <c r="O3311" s="429">
        <f>SUM(O3312:O3316)</f>
        <v>0</v>
      </c>
      <c r="P3311" s="245"/>
      <c r="Q3311" s="777"/>
      <c r="R3311" s="778"/>
      <c r="S3311" s="778"/>
      <c r="T3311" s="778"/>
      <c r="U3311" s="778"/>
      <c r="V3311" s="778"/>
      <c r="W3311" s="825"/>
      <c r="X3311" s="314">
        <f t="shared" si="973"/>
        <v>0</v>
      </c>
    </row>
    <row r="3312" spans="2:24" ht="18.75">
      <c r="B3312" s="136"/>
      <c r="C3312" s="144">
        <v>2110</v>
      </c>
      <c r="D3312" s="147" t="s">
        <v>233</v>
      </c>
      <c r="E3312" s="817"/>
      <c r="F3312" s="452"/>
      <c r="G3312" s="246"/>
      <c r="H3312" s="246"/>
      <c r="I3312" s="480">
        <f>F3312+G3312+H3312</f>
        <v>0</v>
      </c>
      <c r="J3312" s="244" t="str">
        <f t="shared" si="972"/>
        <v/>
      </c>
      <c r="K3312" s="245"/>
      <c r="L3312" s="426"/>
      <c r="M3312" s="253"/>
      <c r="N3312" s="316">
        <f>I3312</f>
        <v>0</v>
      </c>
      <c r="O3312" s="427">
        <f>L3312+M3312-N3312</f>
        <v>0</v>
      </c>
      <c r="P3312" s="245"/>
      <c r="Q3312" s="775"/>
      <c r="R3312" s="779"/>
      <c r="S3312" s="779"/>
      <c r="T3312" s="779"/>
      <c r="U3312" s="779"/>
      <c r="V3312" s="779"/>
      <c r="W3312" s="824"/>
      <c r="X3312" s="314">
        <f t="shared" si="973"/>
        <v>0</v>
      </c>
    </row>
    <row r="3313" spans="2:24" ht="18.75">
      <c r="B3313" s="171"/>
      <c r="C3313" s="137">
        <v>2120</v>
      </c>
      <c r="D3313" s="159" t="s">
        <v>234</v>
      </c>
      <c r="E3313" s="817"/>
      <c r="F3313" s="452"/>
      <c r="G3313" s="246"/>
      <c r="H3313" s="246"/>
      <c r="I3313" s="480">
        <f>F3313+G3313+H3313</f>
        <v>0</v>
      </c>
      <c r="J3313" s="244" t="str">
        <f t="shared" si="972"/>
        <v/>
      </c>
      <c r="K3313" s="245"/>
      <c r="L3313" s="426"/>
      <c r="M3313" s="253"/>
      <c r="N3313" s="316">
        <f>I3313</f>
        <v>0</v>
      </c>
      <c r="O3313" s="427">
        <f>L3313+M3313-N3313</f>
        <v>0</v>
      </c>
      <c r="P3313" s="245"/>
      <c r="Q3313" s="775"/>
      <c r="R3313" s="779"/>
      <c r="S3313" s="779"/>
      <c r="T3313" s="779"/>
      <c r="U3313" s="779"/>
      <c r="V3313" s="779"/>
      <c r="W3313" s="824"/>
      <c r="X3313" s="314">
        <f t="shared" si="973"/>
        <v>0</v>
      </c>
    </row>
    <row r="3314" spans="2:24" ht="18.75">
      <c r="B3314" s="171"/>
      <c r="C3314" s="137">
        <v>2125</v>
      </c>
      <c r="D3314" s="156" t="s">
        <v>1098</v>
      </c>
      <c r="E3314" s="817"/>
      <c r="F3314" s="452"/>
      <c r="G3314" s="246"/>
      <c r="H3314" s="246"/>
      <c r="I3314" s="480">
        <f>F3314+G3314+H3314</f>
        <v>0</v>
      </c>
      <c r="J3314" s="244" t="str">
        <f t="shared" si="972"/>
        <v/>
      </c>
      <c r="K3314" s="245"/>
      <c r="L3314" s="426"/>
      <c r="M3314" s="253"/>
      <c r="N3314" s="316">
        <f>I3314</f>
        <v>0</v>
      </c>
      <c r="O3314" s="427">
        <f>L3314+M3314-N3314</f>
        <v>0</v>
      </c>
      <c r="P3314" s="245"/>
      <c r="Q3314" s="775"/>
      <c r="R3314" s="779"/>
      <c r="S3314" s="779"/>
      <c r="T3314" s="779"/>
      <c r="U3314" s="779"/>
      <c r="V3314" s="779"/>
      <c r="W3314" s="824"/>
      <c r="X3314" s="314">
        <f t="shared" si="973"/>
        <v>0</v>
      </c>
    </row>
    <row r="3315" spans="2:24" ht="18.75">
      <c r="B3315" s="143"/>
      <c r="C3315" s="137">
        <v>2140</v>
      </c>
      <c r="D3315" s="159" t="s">
        <v>236</v>
      </c>
      <c r="E3315" s="817"/>
      <c r="F3315" s="452"/>
      <c r="G3315" s="246"/>
      <c r="H3315" s="246"/>
      <c r="I3315" s="480">
        <f>F3315+G3315+H3315</f>
        <v>0</v>
      </c>
      <c r="J3315" s="244" t="str">
        <f t="shared" si="972"/>
        <v/>
      </c>
      <c r="K3315" s="245"/>
      <c r="L3315" s="426"/>
      <c r="M3315" s="253"/>
      <c r="N3315" s="316">
        <f>I3315</f>
        <v>0</v>
      </c>
      <c r="O3315" s="427">
        <f>L3315+M3315-N3315</f>
        <v>0</v>
      </c>
      <c r="P3315" s="245"/>
      <c r="Q3315" s="775"/>
      <c r="R3315" s="779"/>
      <c r="S3315" s="779"/>
      <c r="T3315" s="779"/>
      <c r="U3315" s="779"/>
      <c r="V3315" s="779"/>
      <c r="W3315" s="824"/>
      <c r="X3315" s="314">
        <f t="shared" si="973"/>
        <v>0</v>
      </c>
    </row>
    <row r="3316" spans="2:24" ht="18.75">
      <c r="B3316" s="136"/>
      <c r="C3316" s="142">
        <v>2190</v>
      </c>
      <c r="D3316" s="516" t="s">
        <v>237</v>
      </c>
      <c r="E3316" s="817"/>
      <c r="F3316" s="452"/>
      <c r="G3316" s="246"/>
      <c r="H3316" s="246"/>
      <c r="I3316" s="480">
        <f>F3316+G3316+H3316</f>
        <v>0</v>
      </c>
      <c r="J3316" s="244" t="str">
        <f t="shared" si="972"/>
        <v/>
      </c>
      <c r="K3316" s="245"/>
      <c r="L3316" s="426"/>
      <c r="M3316" s="253"/>
      <c r="N3316" s="316">
        <f>I3316</f>
        <v>0</v>
      </c>
      <c r="O3316" s="427">
        <f>L3316+M3316-N3316</f>
        <v>0</v>
      </c>
      <c r="P3316" s="245"/>
      <c r="Q3316" s="775"/>
      <c r="R3316" s="779"/>
      <c r="S3316" s="779"/>
      <c r="T3316" s="779"/>
      <c r="U3316" s="779"/>
      <c r="V3316" s="779"/>
      <c r="W3316" s="824"/>
      <c r="X3316" s="314">
        <f t="shared" si="973"/>
        <v>0</v>
      </c>
    </row>
    <row r="3317" spans="2:24" ht="18.75">
      <c r="B3317" s="799">
        <v>2200</v>
      </c>
      <c r="C3317" s="955" t="s">
        <v>238</v>
      </c>
      <c r="D3317" s="955"/>
      <c r="E3317" s="800"/>
      <c r="F3317" s="801">
        <f>SUM(F3318:F3319)</f>
        <v>0</v>
      </c>
      <c r="G3317" s="802">
        <f>SUM(G3318:G3319)</f>
        <v>0</v>
      </c>
      <c r="H3317" s="802">
        <f>SUM(H3318:H3319)</f>
        <v>0</v>
      </c>
      <c r="I3317" s="802">
        <f>SUM(I3318:I3319)</f>
        <v>0</v>
      </c>
      <c r="J3317" s="244" t="str">
        <f t="shared" si="972"/>
        <v/>
      </c>
      <c r="K3317" s="245"/>
      <c r="L3317" s="317">
        <f>SUM(L3318:L3319)</f>
        <v>0</v>
      </c>
      <c r="M3317" s="318">
        <f>SUM(M3318:M3319)</f>
        <v>0</v>
      </c>
      <c r="N3317" s="428">
        <f>SUM(N3318:N3319)</f>
        <v>0</v>
      </c>
      <c r="O3317" s="429">
        <f>SUM(O3318:O3319)</f>
        <v>0</v>
      </c>
      <c r="P3317" s="245"/>
      <c r="Q3317" s="777"/>
      <c r="R3317" s="778"/>
      <c r="S3317" s="778"/>
      <c r="T3317" s="778"/>
      <c r="U3317" s="778"/>
      <c r="V3317" s="778"/>
      <c r="W3317" s="825"/>
      <c r="X3317" s="314">
        <f t="shared" si="973"/>
        <v>0</v>
      </c>
    </row>
    <row r="3318" spans="2:24" ht="18.75">
      <c r="B3318" s="136"/>
      <c r="C3318" s="137">
        <v>2221</v>
      </c>
      <c r="D3318" s="139" t="s">
        <v>1479</v>
      </c>
      <c r="E3318" s="817"/>
      <c r="F3318" s="452"/>
      <c r="G3318" s="246"/>
      <c r="H3318" s="246"/>
      <c r="I3318" s="480">
        <f t="shared" ref="I3318:I3323" si="974">F3318+G3318+H3318</f>
        <v>0</v>
      </c>
      <c r="J3318" s="244" t="str">
        <f t="shared" si="972"/>
        <v/>
      </c>
      <c r="K3318" s="245"/>
      <c r="L3318" s="426"/>
      <c r="M3318" s="253"/>
      <c r="N3318" s="316">
        <f t="shared" ref="N3318:N3323" si="975">I3318</f>
        <v>0</v>
      </c>
      <c r="O3318" s="427">
        <f t="shared" ref="O3318:O3323" si="976">L3318+M3318-N3318</f>
        <v>0</v>
      </c>
      <c r="P3318" s="245"/>
      <c r="Q3318" s="775"/>
      <c r="R3318" s="779"/>
      <c r="S3318" s="779"/>
      <c r="T3318" s="779"/>
      <c r="U3318" s="779"/>
      <c r="V3318" s="779"/>
      <c r="W3318" s="824"/>
      <c r="X3318" s="314">
        <f t="shared" si="973"/>
        <v>0</v>
      </c>
    </row>
    <row r="3319" spans="2:24" ht="18.75">
      <c r="B3319" s="136"/>
      <c r="C3319" s="142">
        <v>2224</v>
      </c>
      <c r="D3319" s="141" t="s">
        <v>239</v>
      </c>
      <c r="E3319" s="817"/>
      <c r="F3319" s="452"/>
      <c r="G3319" s="246"/>
      <c r="H3319" s="246"/>
      <c r="I3319" s="480">
        <f t="shared" si="974"/>
        <v>0</v>
      </c>
      <c r="J3319" s="244" t="str">
        <f t="shared" si="972"/>
        <v/>
      </c>
      <c r="K3319" s="245"/>
      <c r="L3319" s="426"/>
      <c r="M3319" s="253"/>
      <c r="N3319" s="316">
        <f t="shared" si="975"/>
        <v>0</v>
      </c>
      <c r="O3319" s="427">
        <f t="shared" si="976"/>
        <v>0</v>
      </c>
      <c r="P3319" s="245"/>
      <c r="Q3319" s="775"/>
      <c r="R3319" s="779"/>
      <c r="S3319" s="779"/>
      <c r="T3319" s="779"/>
      <c r="U3319" s="779"/>
      <c r="V3319" s="779"/>
      <c r="W3319" s="824"/>
      <c r="X3319" s="314">
        <f t="shared" si="973"/>
        <v>0</v>
      </c>
    </row>
    <row r="3320" spans="2:24" ht="18.75">
      <c r="B3320" s="799">
        <v>2500</v>
      </c>
      <c r="C3320" s="957" t="s">
        <v>240</v>
      </c>
      <c r="D3320" s="957"/>
      <c r="E3320" s="800"/>
      <c r="F3320" s="803"/>
      <c r="G3320" s="804"/>
      <c r="H3320" s="804"/>
      <c r="I3320" s="805">
        <f t="shared" si="974"/>
        <v>0</v>
      </c>
      <c r="J3320" s="244" t="str">
        <f t="shared" si="972"/>
        <v/>
      </c>
      <c r="K3320" s="245"/>
      <c r="L3320" s="431"/>
      <c r="M3320" s="255"/>
      <c r="N3320" s="316">
        <f t="shared" si="975"/>
        <v>0</v>
      </c>
      <c r="O3320" s="427">
        <f t="shared" si="976"/>
        <v>0</v>
      </c>
      <c r="P3320" s="245"/>
      <c r="Q3320" s="777"/>
      <c r="R3320" s="778"/>
      <c r="S3320" s="779"/>
      <c r="T3320" s="779"/>
      <c r="U3320" s="778"/>
      <c r="V3320" s="779"/>
      <c r="W3320" s="824"/>
      <c r="X3320" s="314">
        <f t="shared" si="973"/>
        <v>0</v>
      </c>
    </row>
    <row r="3321" spans="2:24" ht="18.75">
      <c r="B3321" s="799">
        <v>2600</v>
      </c>
      <c r="C3321" s="974" t="s">
        <v>241</v>
      </c>
      <c r="D3321" s="975"/>
      <c r="E3321" s="800"/>
      <c r="F3321" s="803"/>
      <c r="G3321" s="804"/>
      <c r="H3321" s="804"/>
      <c r="I3321" s="805">
        <f t="shared" si="974"/>
        <v>0</v>
      </c>
      <c r="J3321" s="244" t="str">
        <f t="shared" si="972"/>
        <v/>
      </c>
      <c r="K3321" s="245"/>
      <c r="L3321" s="431"/>
      <c r="M3321" s="255"/>
      <c r="N3321" s="316">
        <f t="shared" si="975"/>
        <v>0</v>
      </c>
      <c r="O3321" s="427">
        <f t="shared" si="976"/>
        <v>0</v>
      </c>
      <c r="P3321" s="245"/>
      <c r="Q3321" s="777"/>
      <c r="R3321" s="778"/>
      <c r="S3321" s="779"/>
      <c r="T3321" s="779"/>
      <c r="U3321" s="778"/>
      <c r="V3321" s="779"/>
      <c r="W3321" s="824"/>
      <c r="X3321" s="314">
        <f t="shared" si="973"/>
        <v>0</v>
      </c>
    </row>
    <row r="3322" spans="2:24" ht="18.75">
      <c r="B3322" s="799">
        <v>2700</v>
      </c>
      <c r="C3322" s="974" t="s">
        <v>242</v>
      </c>
      <c r="D3322" s="975"/>
      <c r="E3322" s="800"/>
      <c r="F3322" s="803"/>
      <c r="G3322" s="804"/>
      <c r="H3322" s="804"/>
      <c r="I3322" s="805">
        <f t="shared" si="974"/>
        <v>0</v>
      </c>
      <c r="J3322" s="244" t="str">
        <f t="shared" si="972"/>
        <v/>
      </c>
      <c r="K3322" s="245"/>
      <c r="L3322" s="431"/>
      <c r="M3322" s="255"/>
      <c r="N3322" s="316">
        <f t="shared" si="975"/>
        <v>0</v>
      </c>
      <c r="O3322" s="427">
        <f t="shared" si="976"/>
        <v>0</v>
      </c>
      <c r="P3322" s="245"/>
      <c r="Q3322" s="777"/>
      <c r="R3322" s="778"/>
      <c r="S3322" s="779"/>
      <c r="T3322" s="779"/>
      <c r="U3322" s="778"/>
      <c r="V3322" s="779"/>
      <c r="W3322" s="824"/>
      <c r="X3322" s="314">
        <f t="shared" si="973"/>
        <v>0</v>
      </c>
    </row>
    <row r="3323" spans="2:24" ht="18.75">
      <c r="B3323" s="799">
        <v>2800</v>
      </c>
      <c r="C3323" s="974" t="s">
        <v>1738</v>
      </c>
      <c r="D3323" s="975"/>
      <c r="E3323" s="800"/>
      <c r="F3323" s="803"/>
      <c r="G3323" s="804"/>
      <c r="H3323" s="804"/>
      <c r="I3323" s="805">
        <f t="shared" si="974"/>
        <v>0</v>
      </c>
      <c r="J3323" s="244" t="str">
        <f t="shared" si="972"/>
        <v/>
      </c>
      <c r="K3323" s="245"/>
      <c r="L3323" s="431"/>
      <c r="M3323" s="255"/>
      <c r="N3323" s="316">
        <f t="shared" si="975"/>
        <v>0</v>
      </c>
      <c r="O3323" s="427">
        <f t="shared" si="976"/>
        <v>0</v>
      </c>
      <c r="P3323" s="245"/>
      <c r="Q3323" s="777"/>
      <c r="R3323" s="778"/>
      <c r="S3323" s="779"/>
      <c r="T3323" s="779"/>
      <c r="U3323" s="778"/>
      <c r="V3323" s="779"/>
      <c r="W3323" s="824"/>
      <c r="X3323" s="314">
        <f t="shared" si="973"/>
        <v>0</v>
      </c>
    </row>
    <row r="3324" spans="2:24" ht="18.75">
      <c r="B3324" s="799">
        <v>2900</v>
      </c>
      <c r="C3324" s="965" t="s">
        <v>243</v>
      </c>
      <c r="D3324" s="966"/>
      <c r="E3324" s="800"/>
      <c r="F3324" s="801">
        <f>SUM(F3325:F3332)</f>
        <v>0</v>
      </c>
      <c r="G3324" s="802">
        <f>SUM(G3325:G3332)</f>
        <v>0</v>
      </c>
      <c r="H3324" s="802">
        <f>SUM(H3325:H3332)</f>
        <v>0</v>
      </c>
      <c r="I3324" s="802">
        <f>SUM(I3325:I3332)</f>
        <v>0</v>
      </c>
      <c r="J3324" s="244" t="str">
        <f t="shared" si="972"/>
        <v/>
      </c>
      <c r="K3324" s="245"/>
      <c r="L3324" s="317">
        <f>SUM(L3325:L3332)</f>
        <v>0</v>
      </c>
      <c r="M3324" s="318">
        <f>SUM(M3325:M3332)</f>
        <v>0</v>
      </c>
      <c r="N3324" s="428">
        <f>SUM(N3325:N3332)</f>
        <v>0</v>
      </c>
      <c r="O3324" s="429">
        <f>SUM(O3325:O3332)</f>
        <v>0</v>
      </c>
      <c r="P3324" s="245"/>
      <c r="Q3324" s="777"/>
      <c r="R3324" s="778"/>
      <c r="S3324" s="778"/>
      <c r="T3324" s="778"/>
      <c r="U3324" s="778"/>
      <c r="V3324" s="778"/>
      <c r="W3324" s="825"/>
      <c r="X3324" s="314">
        <f t="shared" si="973"/>
        <v>0</v>
      </c>
    </row>
    <row r="3325" spans="2:24" ht="18.75">
      <c r="B3325" s="172"/>
      <c r="C3325" s="144">
        <v>2910</v>
      </c>
      <c r="D3325" s="320" t="s">
        <v>1780</v>
      </c>
      <c r="E3325" s="817"/>
      <c r="F3325" s="452"/>
      <c r="G3325" s="246"/>
      <c r="H3325" s="246"/>
      <c r="I3325" s="480">
        <f t="shared" ref="I3325:I3332" si="977">F3325+G3325+H3325</f>
        <v>0</v>
      </c>
      <c r="J3325" s="244" t="str">
        <f t="shared" si="972"/>
        <v/>
      </c>
      <c r="K3325" s="245"/>
      <c r="L3325" s="426"/>
      <c r="M3325" s="253"/>
      <c r="N3325" s="316">
        <f t="shared" ref="N3325:N3332" si="978">I3325</f>
        <v>0</v>
      </c>
      <c r="O3325" s="427">
        <f t="shared" ref="O3325:O3332" si="979">L3325+M3325-N3325</f>
        <v>0</v>
      </c>
      <c r="P3325" s="245"/>
      <c r="Q3325" s="775"/>
      <c r="R3325" s="779"/>
      <c r="S3325" s="779"/>
      <c r="T3325" s="779"/>
      <c r="U3325" s="779"/>
      <c r="V3325" s="779"/>
      <c r="W3325" s="824"/>
      <c r="X3325" s="314">
        <f t="shared" si="973"/>
        <v>0</v>
      </c>
    </row>
    <row r="3326" spans="2:24" ht="18.75">
      <c r="B3326" s="172"/>
      <c r="C3326" s="144">
        <v>2920</v>
      </c>
      <c r="D3326" s="320" t="s">
        <v>244</v>
      </c>
      <c r="E3326" s="817"/>
      <c r="F3326" s="452"/>
      <c r="G3326" s="246"/>
      <c r="H3326" s="246"/>
      <c r="I3326" s="480">
        <f t="shared" si="977"/>
        <v>0</v>
      </c>
      <c r="J3326" s="244" t="str">
        <f t="shared" si="972"/>
        <v/>
      </c>
      <c r="K3326" s="245"/>
      <c r="L3326" s="426"/>
      <c r="M3326" s="253"/>
      <c r="N3326" s="316">
        <f t="shared" si="978"/>
        <v>0</v>
      </c>
      <c r="O3326" s="427">
        <f t="shared" si="979"/>
        <v>0</v>
      </c>
      <c r="P3326" s="245"/>
      <c r="Q3326" s="775"/>
      <c r="R3326" s="779"/>
      <c r="S3326" s="779"/>
      <c r="T3326" s="779"/>
      <c r="U3326" s="779"/>
      <c r="V3326" s="779"/>
      <c r="W3326" s="824"/>
      <c r="X3326" s="314">
        <f t="shared" si="973"/>
        <v>0</v>
      </c>
    </row>
    <row r="3327" spans="2:24" ht="31.5">
      <c r="B3327" s="172"/>
      <c r="C3327" s="168">
        <v>2969</v>
      </c>
      <c r="D3327" s="321" t="s">
        <v>245</v>
      </c>
      <c r="E3327" s="817"/>
      <c r="F3327" s="452"/>
      <c r="G3327" s="246"/>
      <c r="H3327" s="246"/>
      <c r="I3327" s="480">
        <f t="shared" si="977"/>
        <v>0</v>
      </c>
      <c r="J3327" s="244" t="str">
        <f t="shared" si="972"/>
        <v/>
      </c>
      <c r="K3327" s="245"/>
      <c r="L3327" s="426"/>
      <c r="M3327" s="253"/>
      <c r="N3327" s="316">
        <f t="shared" si="978"/>
        <v>0</v>
      </c>
      <c r="O3327" s="427">
        <f t="shared" si="979"/>
        <v>0</v>
      </c>
      <c r="P3327" s="245"/>
      <c r="Q3327" s="775"/>
      <c r="R3327" s="779"/>
      <c r="S3327" s="779"/>
      <c r="T3327" s="779"/>
      <c r="U3327" s="779"/>
      <c r="V3327" s="779"/>
      <c r="W3327" s="824"/>
      <c r="X3327" s="314">
        <f t="shared" si="973"/>
        <v>0</v>
      </c>
    </row>
    <row r="3328" spans="2:24" ht="31.5">
      <c r="B3328" s="172"/>
      <c r="C3328" s="168">
        <v>2970</v>
      </c>
      <c r="D3328" s="321" t="s">
        <v>246</v>
      </c>
      <c r="E3328" s="817"/>
      <c r="F3328" s="452"/>
      <c r="G3328" s="246"/>
      <c r="H3328" s="246"/>
      <c r="I3328" s="480">
        <f t="shared" si="977"/>
        <v>0</v>
      </c>
      <c r="J3328" s="244" t="str">
        <f t="shared" si="972"/>
        <v/>
      </c>
      <c r="K3328" s="245"/>
      <c r="L3328" s="426"/>
      <c r="M3328" s="253"/>
      <c r="N3328" s="316">
        <f t="shared" si="978"/>
        <v>0</v>
      </c>
      <c r="O3328" s="427">
        <f t="shared" si="979"/>
        <v>0</v>
      </c>
      <c r="P3328" s="245"/>
      <c r="Q3328" s="775"/>
      <c r="R3328" s="779"/>
      <c r="S3328" s="779"/>
      <c r="T3328" s="779"/>
      <c r="U3328" s="779"/>
      <c r="V3328" s="779"/>
      <c r="W3328" s="824"/>
      <c r="X3328" s="314">
        <f t="shared" si="973"/>
        <v>0</v>
      </c>
    </row>
    <row r="3329" spans="2:24" ht="18.75">
      <c r="B3329" s="172"/>
      <c r="C3329" s="166">
        <v>2989</v>
      </c>
      <c r="D3329" s="322" t="s">
        <v>247</v>
      </c>
      <c r="E3329" s="817"/>
      <c r="F3329" s="452"/>
      <c r="G3329" s="246"/>
      <c r="H3329" s="246"/>
      <c r="I3329" s="480">
        <f t="shared" si="977"/>
        <v>0</v>
      </c>
      <c r="J3329" s="244" t="str">
        <f t="shared" si="972"/>
        <v/>
      </c>
      <c r="K3329" s="245"/>
      <c r="L3329" s="426"/>
      <c r="M3329" s="253"/>
      <c r="N3329" s="316">
        <f t="shared" si="978"/>
        <v>0</v>
      </c>
      <c r="O3329" s="427">
        <f t="shared" si="979"/>
        <v>0</v>
      </c>
      <c r="P3329" s="245"/>
      <c r="Q3329" s="775"/>
      <c r="R3329" s="779"/>
      <c r="S3329" s="779"/>
      <c r="T3329" s="779"/>
      <c r="U3329" s="779"/>
      <c r="V3329" s="779"/>
      <c r="W3329" s="824"/>
      <c r="X3329" s="314">
        <f t="shared" si="973"/>
        <v>0</v>
      </c>
    </row>
    <row r="3330" spans="2:24" ht="31.5">
      <c r="B3330" s="136"/>
      <c r="C3330" s="137">
        <v>2990</v>
      </c>
      <c r="D3330" s="323" t="s">
        <v>1760</v>
      </c>
      <c r="E3330" s="817"/>
      <c r="F3330" s="452"/>
      <c r="G3330" s="246"/>
      <c r="H3330" s="246"/>
      <c r="I3330" s="480">
        <f t="shared" si="977"/>
        <v>0</v>
      </c>
      <c r="J3330" s="244" t="str">
        <f t="shared" si="972"/>
        <v/>
      </c>
      <c r="K3330" s="245"/>
      <c r="L3330" s="426"/>
      <c r="M3330" s="253"/>
      <c r="N3330" s="316">
        <f t="shared" si="978"/>
        <v>0</v>
      </c>
      <c r="O3330" s="427">
        <f t="shared" si="979"/>
        <v>0</v>
      </c>
      <c r="P3330" s="245"/>
      <c r="Q3330" s="775"/>
      <c r="R3330" s="779"/>
      <c r="S3330" s="779"/>
      <c r="T3330" s="779"/>
      <c r="U3330" s="779"/>
      <c r="V3330" s="779"/>
      <c r="W3330" s="824"/>
      <c r="X3330" s="314">
        <f t="shared" si="973"/>
        <v>0</v>
      </c>
    </row>
    <row r="3331" spans="2:24" ht="18.75">
      <c r="B3331" s="136"/>
      <c r="C3331" s="137">
        <v>2991</v>
      </c>
      <c r="D3331" s="323" t="s">
        <v>248</v>
      </c>
      <c r="E3331" s="817"/>
      <c r="F3331" s="452"/>
      <c r="G3331" s="246"/>
      <c r="H3331" s="246"/>
      <c r="I3331" s="480">
        <f t="shared" si="977"/>
        <v>0</v>
      </c>
      <c r="J3331" s="244" t="str">
        <f t="shared" si="972"/>
        <v/>
      </c>
      <c r="K3331" s="245"/>
      <c r="L3331" s="426"/>
      <c r="M3331" s="253"/>
      <c r="N3331" s="316">
        <f t="shared" si="978"/>
        <v>0</v>
      </c>
      <c r="O3331" s="427">
        <f t="shared" si="979"/>
        <v>0</v>
      </c>
      <c r="P3331" s="245"/>
      <c r="Q3331" s="775"/>
      <c r="R3331" s="779"/>
      <c r="S3331" s="779"/>
      <c r="T3331" s="779"/>
      <c r="U3331" s="779"/>
      <c r="V3331" s="779"/>
      <c r="W3331" s="824"/>
      <c r="X3331" s="314">
        <f t="shared" si="973"/>
        <v>0</v>
      </c>
    </row>
    <row r="3332" spans="2:24" ht="18.75">
      <c r="B3332" s="136"/>
      <c r="C3332" s="142">
        <v>2992</v>
      </c>
      <c r="D3332" s="154" t="s">
        <v>249</v>
      </c>
      <c r="E3332" s="817"/>
      <c r="F3332" s="452"/>
      <c r="G3332" s="246"/>
      <c r="H3332" s="246"/>
      <c r="I3332" s="480">
        <f t="shared" si="977"/>
        <v>0</v>
      </c>
      <c r="J3332" s="244" t="str">
        <f t="shared" si="972"/>
        <v/>
      </c>
      <c r="K3332" s="245"/>
      <c r="L3332" s="426"/>
      <c r="M3332" s="253"/>
      <c r="N3332" s="316">
        <f t="shared" si="978"/>
        <v>0</v>
      </c>
      <c r="O3332" s="427">
        <f t="shared" si="979"/>
        <v>0</v>
      </c>
      <c r="P3332" s="245"/>
      <c r="Q3332" s="775"/>
      <c r="R3332" s="779"/>
      <c r="S3332" s="779"/>
      <c r="T3332" s="779"/>
      <c r="U3332" s="779"/>
      <c r="V3332" s="779"/>
      <c r="W3332" s="824"/>
      <c r="X3332" s="314">
        <f t="shared" si="973"/>
        <v>0</v>
      </c>
    </row>
    <row r="3333" spans="2:24" ht="18.75">
      <c r="B3333" s="799">
        <v>3300</v>
      </c>
      <c r="C3333" s="965" t="s">
        <v>250</v>
      </c>
      <c r="D3333" s="965"/>
      <c r="E3333" s="800"/>
      <c r="F3333" s="801">
        <f>SUM(F3334:F3339)</f>
        <v>0</v>
      </c>
      <c r="G3333" s="802">
        <f>SUM(G3334:G3339)</f>
        <v>0</v>
      </c>
      <c r="H3333" s="802">
        <f>SUM(H3334:H3339)</f>
        <v>0</v>
      </c>
      <c r="I3333" s="802">
        <f>SUM(I3334:I3339)</f>
        <v>0</v>
      </c>
      <c r="J3333" s="244" t="str">
        <f t="shared" si="972"/>
        <v/>
      </c>
      <c r="K3333" s="245"/>
      <c r="L3333" s="777"/>
      <c r="M3333" s="778"/>
      <c r="N3333" s="778"/>
      <c r="O3333" s="825"/>
      <c r="P3333" s="245"/>
      <c r="Q3333" s="777"/>
      <c r="R3333" s="778"/>
      <c r="S3333" s="778"/>
      <c r="T3333" s="778"/>
      <c r="U3333" s="778"/>
      <c r="V3333" s="778"/>
      <c r="W3333" s="825"/>
      <c r="X3333" s="314">
        <f t="shared" si="973"/>
        <v>0</v>
      </c>
    </row>
    <row r="3334" spans="2:24" ht="18.75">
      <c r="B3334" s="143"/>
      <c r="C3334" s="144">
        <v>3301</v>
      </c>
      <c r="D3334" s="463" t="s">
        <v>251</v>
      </c>
      <c r="E3334" s="817"/>
      <c r="F3334" s="452"/>
      <c r="G3334" s="246"/>
      <c r="H3334" s="246"/>
      <c r="I3334" s="480">
        <f t="shared" ref="I3334:I3342" si="980">F3334+G3334+H3334</f>
        <v>0</v>
      </c>
      <c r="J3334" s="244" t="str">
        <f t="shared" si="972"/>
        <v/>
      </c>
      <c r="K3334" s="245"/>
      <c r="L3334" s="775"/>
      <c r="M3334" s="779"/>
      <c r="N3334" s="779"/>
      <c r="O3334" s="824"/>
      <c r="P3334" s="245"/>
      <c r="Q3334" s="775"/>
      <c r="R3334" s="779"/>
      <c r="S3334" s="779"/>
      <c r="T3334" s="779"/>
      <c r="U3334" s="779"/>
      <c r="V3334" s="779"/>
      <c r="W3334" s="824"/>
      <c r="X3334" s="314">
        <f t="shared" si="973"/>
        <v>0</v>
      </c>
    </row>
    <row r="3335" spans="2:24" ht="18.75">
      <c r="B3335" s="143"/>
      <c r="C3335" s="168">
        <v>3302</v>
      </c>
      <c r="D3335" s="464" t="s">
        <v>1099</v>
      </c>
      <c r="E3335" s="817"/>
      <c r="F3335" s="452"/>
      <c r="G3335" s="246"/>
      <c r="H3335" s="246"/>
      <c r="I3335" s="480">
        <f t="shared" si="980"/>
        <v>0</v>
      </c>
      <c r="J3335" s="244" t="str">
        <f t="shared" ref="J3335:J3366" si="981">(IF($E3335&lt;&gt;0,$J$2,IF($I3335&lt;&gt;0,$J$2,"")))</f>
        <v/>
      </c>
      <c r="K3335" s="245"/>
      <c r="L3335" s="775"/>
      <c r="M3335" s="779"/>
      <c r="N3335" s="779"/>
      <c r="O3335" s="824"/>
      <c r="P3335" s="245"/>
      <c r="Q3335" s="775"/>
      <c r="R3335" s="779"/>
      <c r="S3335" s="779"/>
      <c r="T3335" s="779"/>
      <c r="U3335" s="779"/>
      <c r="V3335" s="779"/>
      <c r="W3335" s="824"/>
      <c r="X3335" s="314">
        <f t="shared" ref="X3335:X3366" si="982">T3335-U3335-V3335-W3335</f>
        <v>0</v>
      </c>
    </row>
    <row r="3336" spans="2:24" ht="18.75">
      <c r="B3336" s="143"/>
      <c r="C3336" s="168">
        <v>3303</v>
      </c>
      <c r="D3336" s="464" t="s">
        <v>253</v>
      </c>
      <c r="E3336" s="817"/>
      <c r="F3336" s="452"/>
      <c r="G3336" s="246"/>
      <c r="H3336" s="246"/>
      <c r="I3336" s="480">
        <f t="shared" si="980"/>
        <v>0</v>
      </c>
      <c r="J3336" s="244" t="str">
        <f t="shared" si="981"/>
        <v/>
      </c>
      <c r="K3336" s="245"/>
      <c r="L3336" s="775"/>
      <c r="M3336" s="779"/>
      <c r="N3336" s="779"/>
      <c r="O3336" s="824"/>
      <c r="P3336" s="245"/>
      <c r="Q3336" s="775"/>
      <c r="R3336" s="779"/>
      <c r="S3336" s="779"/>
      <c r="T3336" s="779"/>
      <c r="U3336" s="779"/>
      <c r="V3336" s="779"/>
      <c r="W3336" s="824"/>
      <c r="X3336" s="314">
        <f t="shared" si="982"/>
        <v>0</v>
      </c>
    </row>
    <row r="3337" spans="2:24" ht="18.75">
      <c r="B3337" s="143"/>
      <c r="C3337" s="166">
        <v>3304</v>
      </c>
      <c r="D3337" s="465" t="s">
        <v>254</v>
      </c>
      <c r="E3337" s="817"/>
      <c r="F3337" s="452"/>
      <c r="G3337" s="246"/>
      <c r="H3337" s="246"/>
      <c r="I3337" s="480">
        <f t="shared" si="980"/>
        <v>0</v>
      </c>
      <c r="J3337" s="244" t="str">
        <f t="shared" si="981"/>
        <v/>
      </c>
      <c r="K3337" s="245"/>
      <c r="L3337" s="775"/>
      <c r="M3337" s="779"/>
      <c r="N3337" s="779"/>
      <c r="O3337" s="824"/>
      <c r="P3337" s="245"/>
      <c r="Q3337" s="775"/>
      <c r="R3337" s="779"/>
      <c r="S3337" s="779"/>
      <c r="T3337" s="779"/>
      <c r="U3337" s="779"/>
      <c r="V3337" s="779"/>
      <c r="W3337" s="824"/>
      <c r="X3337" s="314">
        <f t="shared" si="982"/>
        <v>0</v>
      </c>
    </row>
    <row r="3338" spans="2:24" ht="18.75">
      <c r="B3338" s="143"/>
      <c r="C3338" s="142">
        <v>3305</v>
      </c>
      <c r="D3338" s="466" t="s">
        <v>255</v>
      </c>
      <c r="E3338" s="817"/>
      <c r="F3338" s="452"/>
      <c r="G3338" s="246"/>
      <c r="H3338" s="246"/>
      <c r="I3338" s="480">
        <f t="shared" si="980"/>
        <v>0</v>
      </c>
      <c r="J3338" s="244" t="str">
        <f t="shared" si="981"/>
        <v/>
      </c>
      <c r="K3338" s="245"/>
      <c r="L3338" s="775"/>
      <c r="M3338" s="779"/>
      <c r="N3338" s="779"/>
      <c r="O3338" s="824"/>
      <c r="P3338" s="245"/>
      <c r="Q3338" s="775"/>
      <c r="R3338" s="779"/>
      <c r="S3338" s="779"/>
      <c r="T3338" s="779"/>
      <c r="U3338" s="779"/>
      <c r="V3338" s="779"/>
      <c r="W3338" s="824"/>
      <c r="X3338" s="314">
        <f t="shared" si="982"/>
        <v>0</v>
      </c>
    </row>
    <row r="3339" spans="2:24" ht="31.5">
      <c r="B3339" s="143"/>
      <c r="C3339" s="142">
        <v>3306</v>
      </c>
      <c r="D3339" s="466" t="s">
        <v>1739</v>
      </c>
      <c r="E3339" s="817"/>
      <c r="F3339" s="452"/>
      <c r="G3339" s="246"/>
      <c r="H3339" s="246"/>
      <c r="I3339" s="480">
        <f t="shared" si="980"/>
        <v>0</v>
      </c>
      <c r="J3339" s="244" t="str">
        <f t="shared" si="981"/>
        <v/>
      </c>
      <c r="K3339" s="245"/>
      <c r="L3339" s="775"/>
      <c r="M3339" s="779"/>
      <c r="N3339" s="779"/>
      <c r="O3339" s="824"/>
      <c r="P3339" s="245"/>
      <c r="Q3339" s="775"/>
      <c r="R3339" s="779"/>
      <c r="S3339" s="779"/>
      <c r="T3339" s="779"/>
      <c r="U3339" s="779"/>
      <c r="V3339" s="779"/>
      <c r="W3339" s="824"/>
      <c r="X3339" s="314">
        <f t="shared" si="982"/>
        <v>0</v>
      </c>
    </row>
    <row r="3340" spans="2:24" ht="18.75">
      <c r="B3340" s="799">
        <v>3900</v>
      </c>
      <c r="C3340" s="957" t="s">
        <v>256</v>
      </c>
      <c r="D3340" s="978"/>
      <c r="E3340" s="800"/>
      <c r="F3340" s="803"/>
      <c r="G3340" s="804"/>
      <c r="H3340" s="804"/>
      <c r="I3340" s="805">
        <f t="shared" si="980"/>
        <v>0</v>
      </c>
      <c r="J3340" s="244" t="str">
        <f t="shared" si="981"/>
        <v/>
      </c>
      <c r="K3340" s="245"/>
      <c r="L3340" s="431"/>
      <c r="M3340" s="255"/>
      <c r="N3340" s="318">
        <f>I3340</f>
        <v>0</v>
      </c>
      <c r="O3340" s="427">
        <f>L3340+M3340-N3340</f>
        <v>0</v>
      </c>
      <c r="P3340" s="245"/>
      <c r="Q3340" s="431"/>
      <c r="R3340" s="255"/>
      <c r="S3340" s="432">
        <f>+IF(+(L3340+M3340)&gt;=I3340,+M3340,+(+I3340-L3340))</f>
        <v>0</v>
      </c>
      <c r="T3340" s="316">
        <f>Q3340+R3340-S3340</f>
        <v>0</v>
      </c>
      <c r="U3340" s="255"/>
      <c r="V3340" s="255"/>
      <c r="W3340" s="254"/>
      <c r="X3340" s="314">
        <f t="shared" si="982"/>
        <v>0</v>
      </c>
    </row>
    <row r="3341" spans="2:24" ht="18.75">
      <c r="B3341" s="799">
        <v>4000</v>
      </c>
      <c r="C3341" s="979" t="s">
        <v>257</v>
      </c>
      <c r="D3341" s="979"/>
      <c r="E3341" s="800"/>
      <c r="F3341" s="803"/>
      <c r="G3341" s="804"/>
      <c r="H3341" s="804"/>
      <c r="I3341" s="805">
        <f t="shared" si="980"/>
        <v>0</v>
      </c>
      <c r="J3341" s="244" t="str">
        <f t="shared" si="981"/>
        <v/>
      </c>
      <c r="K3341" s="245"/>
      <c r="L3341" s="431"/>
      <c r="M3341" s="255"/>
      <c r="N3341" s="318">
        <f>I3341</f>
        <v>0</v>
      </c>
      <c r="O3341" s="427">
        <f>L3341+M3341-N3341</f>
        <v>0</v>
      </c>
      <c r="P3341" s="245"/>
      <c r="Q3341" s="777"/>
      <c r="R3341" s="778"/>
      <c r="S3341" s="778"/>
      <c r="T3341" s="779"/>
      <c r="U3341" s="778"/>
      <c r="V3341" s="778"/>
      <c r="W3341" s="824"/>
      <c r="X3341" s="314">
        <f t="shared" si="982"/>
        <v>0</v>
      </c>
    </row>
    <row r="3342" spans="2:24" ht="18.75">
      <c r="B3342" s="799">
        <v>4100</v>
      </c>
      <c r="C3342" s="979" t="s">
        <v>258</v>
      </c>
      <c r="D3342" s="979"/>
      <c r="E3342" s="800"/>
      <c r="F3342" s="803"/>
      <c r="G3342" s="804"/>
      <c r="H3342" s="804"/>
      <c r="I3342" s="805">
        <f t="shared" si="980"/>
        <v>0</v>
      </c>
      <c r="J3342" s="244" t="str">
        <f t="shared" si="981"/>
        <v/>
      </c>
      <c r="K3342" s="245"/>
      <c r="L3342" s="777"/>
      <c r="M3342" s="778"/>
      <c r="N3342" s="778"/>
      <c r="O3342" s="825"/>
      <c r="P3342" s="245"/>
      <c r="Q3342" s="777"/>
      <c r="R3342" s="778"/>
      <c r="S3342" s="778"/>
      <c r="T3342" s="778"/>
      <c r="U3342" s="778"/>
      <c r="V3342" s="778"/>
      <c r="W3342" s="825"/>
      <c r="X3342" s="314">
        <f t="shared" si="982"/>
        <v>0</v>
      </c>
    </row>
    <row r="3343" spans="2:24" ht="18.75">
      <c r="B3343" s="799">
        <v>4200</v>
      </c>
      <c r="C3343" s="965" t="s">
        <v>259</v>
      </c>
      <c r="D3343" s="966"/>
      <c r="E3343" s="800"/>
      <c r="F3343" s="801">
        <f>SUM(F3344:F3349)</f>
        <v>0</v>
      </c>
      <c r="G3343" s="802">
        <f>SUM(G3344:G3349)</f>
        <v>0</v>
      </c>
      <c r="H3343" s="802">
        <f>SUM(H3344:H3349)</f>
        <v>0</v>
      </c>
      <c r="I3343" s="802">
        <f>SUM(I3344:I3349)</f>
        <v>0</v>
      </c>
      <c r="J3343" s="244" t="str">
        <f t="shared" si="981"/>
        <v/>
      </c>
      <c r="K3343" s="245"/>
      <c r="L3343" s="317">
        <f>SUM(L3344:L3349)</f>
        <v>0</v>
      </c>
      <c r="M3343" s="318">
        <f>SUM(M3344:M3349)</f>
        <v>0</v>
      </c>
      <c r="N3343" s="428">
        <f>SUM(N3344:N3349)</f>
        <v>0</v>
      </c>
      <c r="O3343" s="429">
        <f>SUM(O3344:O3349)</f>
        <v>0</v>
      </c>
      <c r="P3343" s="245"/>
      <c r="Q3343" s="317">
        <f t="shared" ref="Q3343:W3343" si="983">SUM(Q3344:Q3349)</f>
        <v>0</v>
      </c>
      <c r="R3343" s="318">
        <f t="shared" si="983"/>
        <v>0</v>
      </c>
      <c r="S3343" s="318">
        <f t="shared" si="983"/>
        <v>0</v>
      </c>
      <c r="T3343" s="318">
        <f t="shared" si="983"/>
        <v>0</v>
      </c>
      <c r="U3343" s="318">
        <f t="shared" si="983"/>
        <v>0</v>
      </c>
      <c r="V3343" s="318">
        <f t="shared" si="983"/>
        <v>0</v>
      </c>
      <c r="W3343" s="429">
        <f t="shared" si="983"/>
        <v>0</v>
      </c>
      <c r="X3343" s="314">
        <f t="shared" si="982"/>
        <v>0</v>
      </c>
    </row>
    <row r="3344" spans="2:24" ht="18.75">
      <c r="B3344" s="173"/>
      <c r="C3344" s="144">
        <v>4201</v>
      </c>
      <c r="D3344" s="138" t="s">
        <v>260</v>
      </c>
      <c r="E3344" s="817"/>
      <c r="F3344" s="452"/>
      <c r="G3344" s="246"/>
      <c r="H3344" s="246"/>
      <c r="I3344" s="480">
        <f t="shared" ref="I3344:I3349" si="984">F3344+G3344+H3344</f>
        <v>0</v>
      </c>
      <c r="J3344" s="244" t="str">
        <f t="shared" si="981"/>
        <v/>
      </c>
      <c r="K3344" s="245"/>
      <c r="L3344" s="426"/>
      <c r="M3344" s="253"/>
      <c r="N3344" s="316">
        <f t="shared" ref="N3344:N3349" si="985">I3344</f>
        <v>0</v>
      </c>
      <c r="O3344" s="427">
        <f t="shared" ref="O3344:O3349" si="986">L3344+M3344-N3344</f>
        <v>0</v>
      </c>
      <c r="P3344" s="245"/>
      <c r="Q3344" s="426"/>
      <c r="R3344" s="253"/>
      <c r="S3344" s="432">
        <f t="shared" ref="S3344:S3349" si="987">+IF(+(L3344+M3344)&gt;=I3344,+M3344,+(+I3344-L3344))</f>
        <v>0</v>
      </c>
      <c r="T3344" s="316">
        <f t="shared" ref="T3344:T3349" si="988">Q3344+R3344-S3344</f>
        <v>0</v>
      </c>
      <c r="U3344" s="253"/>
      <c r="V3344" s="253"/>
      <c r="W3344" s="254"/>
      <c r="X3344" s="314">
        <f t="shared" si="982"/>
        <v>0</v>
      </c>
    </row>
    <row r="3345" spans="2:24" ht="18.75">
      <c r="B3345" s="173"/>
      <c r="C3345" s="137">
        <v>4202</v>
      </c>
      <c r="D3345" s="139" t="s">
        <v>261</v>
      </c>
      <c r="E3345" s="817"/>
      <c r="F3345" s="452"/>
      <c r="G3345" s="246"/>
      <c r="H3345" s="246"/>
      <c r="I3345" s="480">
        <f t="shared" si="984"/>
        <v>0</v>
      </c>
      <c r="J3345" s="244" t="str">
        <f t="shared" si="981"/>
        <v/>
      </c>
      <c r="K3345" s="245"/>
      <c r="L3345" s="426"/>
      <c r="M3345" s="253"/>
      <c r="N3345" s="316">
        <f t="shared" si="985"/>
        <v>0</v>
      </c>
      <c r="O3345" s="427">
        <f t="shared" si="986"/>
        <v>0</v>
      </c>
      <c r="P3345" s="245"/>
      <c r="Q3345" s="426"/>
      <c r="R3345" s="253"/>
      <c r="S3345" s="432">
        <f t="shared" si="987"/>
        <v>0</v>
      </c>
      <c r="T3345" s="316">
        <f t="shared" si="988"/>
        <v>0</v>
      </c>
      <c r="U3345" s="253"/>
      <c r="V3345" s="253"/>
      <c r="W3345" s="254"/>
      <c r="X3345" s="314">
        <f t="shared" si="982"/>
        <v>0</v>
      </c>
    </row>
    <row r="3346" spans="2:24" ht="18.75">
      <c r="B3346" s="173"/>
      <c r="C3346" s="137">
        <v>4214</v>
      </c>
      <c r="D3346" s="139" t="s">
        <v>262</v>
      </c>
      <c r="E3346" s="817"/>
      <c r="F3346" s="452"/>
      <c r="G3346" s="246"/>
      <c r="H3346" s="246"/>
      <c r="I3346" s="480">
        <f t="shared" si="984"/>
        <v>0</v>
      </c>
      <c r="J3346" s="244" t="str">
        <f t="shared" si="981"/>
        <v/>
      </c>
      <c r="K3346" s="245"/>
      <c r="L3346" s="426"/>
      <c r="M3346" s="253"/>
      <c r="N3346" s="316">
        <f t="shared" si="985"/>
        <v>0</v>
      </c>
      <c r="O3346" s="427">
        <f t="shared" si="986"/>
        <v>0</v>
      </c>
      <c r="P3346" s="245"/>
      <c r="Q3346" s="426"/>
      <c r="R3346" s="253"/>
      <c r="S3346" s="432">
        <f t="shared" si="987"/>
        <v>0</v>
      </c>
      <c r="T3346" s="316">
        <f t="shared" si="988"/>
        <v>0</v>
      </c>
      <c r="U3346" s="253"/>
      <c r="V3346" s="253"/>
      <c r="W3346" s="254"/>
      <c r="X3346" s="314">
        <f t="shared" si="982"/>
        <v>0</v>
      </c>
    </row>
    <row r="3347" spans="2:24" ht="18.75">
      <c r="B3347" s="173"/>
      <c r="C3347" s="137">
        <v>4217</v>
      </c>
      <c r="D3347" s="139" t="s">
        <v>263</v>
      </c>
      <c r="E3347" s="817"/>
      <c r="F3347" s="452"/>
      <c r="G3347" s="246"/>
      <c r="H3347" s="246"/>
      <c r="I3347" s="480">
        <f t="shared" si="984"/>
        <v>0</v>
      </c>
      <c r="J3347" s="244" t="str">
        <f t="shared" si="981"/>
        <v/>
      </c>
      <c r="K3347" s="245"/>
      <c r="L3347" s="426"/>
      <c r="M3347" s="253"/>
      <c r="N3347" s="316">
        <f t="shared" si="985"/>
        <v>0</v>
      </c>
      <c r="O3347" s="427">
        <f t="shared" si="986"/>
        <v>0</v>
      </c>
      <c r="P3347" s="245"/>
      <c r="Q3347" s="426"/>
      <c r="R3347" s="253"/>
      <c r="S3347" s="432">
        <f t="shared" si="987"/>
        <v>0</v>
      </c>
      <c r="T3347" s="316">
        <f t="shared" si="988"/>
        <v>0</v>
      </c>
      <c r="U3347" s="253"/>
      <c r="V3347" s="253"/>
      <c r="W3347" s="254"/>
      <c r="X3347" s="314">
        <f t="shared" si="982"/>
        <v>0</v>
      </c>
    </row>
    <row r="3348" spans="2:24" ht="18.75">
      <c r="B3348" s="173"/>
      <c r="C3348" s="137">
        <v>4218</v>
      </c>
      <c r="D3348" s="145" t="s">
        <v>264</v>
      </c>
      <c r="E3348" s="817"/>
      <c r="F3348" s="452"/>
      <c r="G3348" s="246"/>
      <c r="H3348" s="246"/>
      <c r="I3348" s="480">
        <f t="shared" si="984"/>
        <v>0</v>
      </c>
      <c r="J3348" s="244" t="str">
        <f t="shared" si="981"/>
        <v/>
      </c>
      <c r="K3348" s="245"/>
      <c r="L3348" s="426"/>
      <c r="M3348" s="253"/>
      <c r="N3348" s="316">
        <f t="shared" si="985"/>
        <v>0</v>
      </c>
      <c r="O3348" s="427">
        <f t="shared" si="986"/>
        <v>0</v>
      </c>
      <c r="P3348" s="245"/>
      <c r="Q3348" s="426"/>
      <c r="R3348" s="253"/>
      <c r="S3348" s="432">
        <f t="shared" si="987"/>
        <v>0</v>
      </c>
      <c r="T3348" s="316">
        <f t="shared" si="988"/>
        <v>0</v>
      </c>
      <c r="U3348" s="253"/>
      <c r="V3348" s="253"/>
      <c r="W3348" s="254"/>
      <c r="X3348" s="314">
        <f t="shared" si="982"/>
        <v>0</v>
      </c>
    </row>
    <row r="3349" spans="2:24" ht="18.75">
      <c r="B3349" s="173"/>
      <c r="C3349" s="137">
        <v>4219</v>
      </c>
      <c r="D3349" s="156" t="s">
        <v>265</v>
      </c>
      <c r="E3349" s="817"/>
      <c r="F3349" s="452"/>
      <c r="G3349" s="246"/>
      <c r="H3349" s="246"/>
      <c r="I3349" s="480">
        <f t="shared" si="984"/>
        <v>0</v>
      </c>
      <c r="J3349" s="244" t="str">
        <f t="shared" si="981"/>
        <v/>
      </c>
      <c r="K3349" s="245"/>
      <c r="L3349" s="426"/>
      <c r="M3349" s="253"/>
      <c r="N3349" s="316">
        <f t="shared" si="985"/>
        <v>0</v>
      </c>
      <c r="O3349" s="427">
        <f t="shared" si="986"/>
        <v>0</v>
      </c>
      <c r="P3349" s="245"/>
      <c r="Q3349" s="426"/>
      <c r="R3349" s="253"/>
      <c r="S3349" s="432">
        <f t="shared" si="987"/>
        <v>0</v>
      </c>
      <c r="T3349" s="316">
        <f t="shared" si="988"/>
        <v>0</v>
      </c>
      <c r="U3349" s="253"/>
      <c r="V3349" s="253"/>
      <c r="W3349" s="254"/>
      <c r="X3349" s="314">
        <f t="shared" si="982"/>
        <v>0</v>
      </c>
    </row>
    <row r="3350" spans="2:24" ht="18.75">
      <c r="B3350" s="799">
        <v>4300</v>
      </c>
      <c r="C3350" s="955" t="s">
        <v>1740</v>
      </c>
      <c r="D3350" s="955"/>
      <c r="E3350" s="800"/>
      <c r="F3350" s="801">
        <f>SUM(F3351:F3353)</f>
        <v>0</v>
      </c>
      <c r="G3350" s="802">
        <f>SUM(G3351:G3353)</f>
        <v>0</v>
      </c>
      <c r="H3350" s="802">
        <f>SUM(H3351:H3353)</f>
        <v>0</v>
      </c>
      <c r="I3350" s="802">
        <f>SUM(I3351:I3353)</f>
        <v>0</v>
      </c>
      <c r="J3350" s="244" t="str">
        <f t="shared" si="981"/>
        <v/>
      </c>
      <c r="K3350" s="245"/>
      <c r="L3350" s="317">
        <f>SUM(L3351:L3353)</f>
        <v>0</v>
      </c>
      <c r="M3350" s="318">
        <f>SUM(M3351:M3353)</f>
        <v>0</v>
      </c>
      <c r="N3350" s="428">
        <f>SUM(N3351:N3353)</f>
        <v>0</v>
      </c>
      <c r="O3350" s="429">
        <f>SUM(O3351:O3353)</f>
        <v>0</v>
      </c>
      <c r="P3350" s="245"/>
      <c r="Q3350" s="317">
        <f t="shared" ref="Q3350:W3350" si="989">SUM(Q3351:Q3353)</f>
        <v>0</v>
      </c>
      <c r="R3350" s="318">
        <f t="shared" si="989"/>
        <v>0</v>
      </c>
      <c r="S3350" s="318">
        <f t="shared" si="989"/>
        <v>0</v>
      </c>
      <c r="T3350" s="318">
        <f t="shared" si="989"/>
        <v>0</v>
      </c>
      <c r="U3350" s="318">
        <f t="shared" si="989"/>
        <v>0</v>
      </c>
      <c r="V3350" s="318">
        <f t="shared" si="989"/>
        <v>0</v>
      </c>
      <c r="W3350" s="429">
        <f t="shared" si="989"/>
        <v>0</v>
      </c>
      <c r="X3350" s="314">
        <f t="shared" si="982"/>
        <v>0</v>
      </c>
    </row>
    <row r="3351" spans="2:24" ht="18.75">
      <c r="B3351" s="173"/>
      <c r="C3351" s="144">
        <v>4301</v>
      </c>
      <c r="D3351" s="163" t="s">
        <v>266</v>
      </c>
      <c r="E3351" s="817"/>
      <c r="F3351" s="452"/>
      <c r="G3351" s="246"/>
      <c r="H3351" s="246"/>
      <c r="I3351" s="480">
        <f t="shared" ref="I3351:I3356" si="990">F3351+G3351+H3351</f>
        <v>0</v>
      </c>
      <c r="J3351" s="244" t="str">
        <f t="shared" si="981"/>
        <v/>
      </c>
      <c r="K3351" s="245"/>
      <c r="L3351" s="426"/>
      <c r="M3351" s="253"/>
      <c r="N3351" s="316">
        <f t="shared" ref="N3351:N3356" si="991">I3351</f>
        <v>0</v>
      </c>
      <c r="O3351" s="427">
        <f t="shared" ref="O3351:O3356" si="992">L3351+M3351-N3351</f>
        <v>0</v>
      </c>
      <c r="P3351" s="245"/>
      <c r="Q3351" s="426"/>
      <c r="R3351" s="253"/>
      <c r="S3351" s="432">
        <f t="shared" ref="S3351:S3356" si="993">+IF(+(L3351+M3351)&gt;=I3351,+M3351,+(+I3351-L3351))</f>
        <v>0</v>
      </c>
      <c r="T3351" s="316">
        <f t="shared" ref="T3351:T3356" si="994">Q3351+R3351-S3351</f>
        <v>0</v>
      </c>
      <c r="U3351" s="253"/>
      <c r="V3351" s="253"/>
      <c r="W3351" s="254"/>
      <c r="X3351" s="314">
        <f t="shared" si="982"/>
        <v>0</v>
      </c>
    </row>
    <row r="3352" spans="2:24" ht="18.75">
      <c r="B3352" s="173"/>
      <c r="C3352" s="137">
        <v>4302</v>
      </c>
      <c r="D3352" s="139" t="s">
        <v>1100</v>
      </c>
      <c r="E3352" s="817"/>
      <c r="F3352" s="452"/>
      <c r="G3352" s="246"/>
      <c r="H3352" s="246"/>
      <c r="I3352" s="480">
        <f t="shared" si="990"/>
        <v>0</v>
      </c>
      <c r="J3352" s="244" t="str">
        <f t="shared" si="981"/>
        <v/>
      </c>
      <c r="K3352" s="245"/>
      <c r="L3352" s="426"/>
      <c r="M3352" s="253"/>
      <c r="N3352" s="316">
        <f t="shared" si="991"/>
        <v>0</v>
      </c>
      <c r="O3352" s="427">
        <f t="shared" si="992"/>
        <v>0</v>
      </c>
      <c r="P3352" s="245"/>
      <c r="Q3352" s="426"/>
      <c r="R3352" s="253"/>
      <c r="S3352" s="432">
        <f t="shared" si="993"/>
        <v>0</v>
      </c>
      <c r="T3352" s="316">
        <f t="shared" si="994"/>
        <v>0</v>
      </c>
      <c r="U3352" s="253"/>
      <c r="V3352" s="253"/>
      <c r="W3352" s="254"/>
      <c r="X3352" s="314">
        <f t="shared" si="982"/>
        <v>0</v>
      </c>
    </row>
    <row r="3353" spans="2:24" ht="18.75">
      <c r="B3353" s="173"/>
      <c r="C3353" s="142">
        <v>4309</v>
      </c>
      <c r="D3353" s="148" t="s">
        <v>268</v>
      </c>
      <c r="E3353" s="817"/>
      <c r="F3353" s="452"/>
      <c r="G3353" s="246"/>
      <c r="H3353" s="246"/>
      <c r="I3353" s="480">
        <f t="shared" si="990"/>
        <v>0</v>
      </c>
      <c r="J3353" s="244" t="str">
        <f t="shared" si="981"/>
        <v/>
      </c>
      <c r="K3353" s="245"/>
      <c r="L3353" s="426"/>
      <c r="M3353" s="253"/>
      <c r="N3353" s="316">
        <f t="shared" si="991"/>
        <v>0</v>
      </c>
      <c r="O3353" s="427">
        <f t="shared" si="992"/>
        <v>0</v>
      </c>
      <c r="P3353" s="245"/>
      <c r="Q3353" s="426"/>
      <c r="R3353" s="253"/>
      <c r="S3353" s="432">
        <f t="shared" si="993"/>
        <v>0</v>
      </c>
      <c r="T3353" s="316">
        <f t="shared" si="994"/>
        <v>0</v>
      </c>
      <c r="U3353" s="253"/>
      <c r="V3353" s="253"/>
      <c r="W3353" s="254"/>
      <c r="X3353" s="314">
        <f t="shared" si="982"/>
        <v>0</v>
      </c>
    </row>
    <row r="3354" spans="2:24" ht="18.75">
      <c r="B3354" s="799">
        <v>4400</v>
      </c>
      <c r="C3354" s="957" t="s">
        <v>1741</v>
      </c>
      <c r="D3354" s="957"/>
      <c r="E3354" s="800"/>
      <c r="F3354" s="803"/>
      <c r="G3354" s="804"/>
      <c r="H3354" s="804"/>
      <c r="I3354" s="805">
        <f t="shared" si="990"/>
        <v>0</v>
      </c>
      <c r="J3354" s="244" t="str">
        <f t="shared" si="981"/>
        <v/>
      </c>
      <c r="K3354" s="245"/>
      <c r="L3354" s="431"/>
      <c r="M3354" s="255"/>
      <c r="N3354" s="318">
        <f t="shared" si="991"/>
        <v>0</v>
      </c>
      <c r="O3354" s="427">
        <f t="shared" si="992"/>
        <v>0</v>
      </c>
      <c r="P3354" s="245"/>
      <c r="Q3354" s="431"/>
      <c r="R3354" s="255"/>
      <c r="S3354" s="432">
        <f t="shared" si="993"/>
        <v>0</v>
      </c>
      <c r="T3354" s="316">
        <f t="shared" si="994"/>
        <v>0</v>
      </c>
      <c r="U3354" s="255"/>
      <c r="V3354" s="255"/>
      <c r="W3354" s="254"/>
      <c r="X3354" s="314">
        <f t="shared" si="982"/>
        <v>0</v>
      </c>
    </row>
    <row r="3355" spans="2:24" ht="18.75">
      <c r="B3355" s="799">
        <v>4500</v>
      </c>
      <c r="C3355" s="979" t="s">
        <v>1742</v>
      </c>
      <c r="D3355" s="979"/>
      <c r="E3355" s="800"/>
      <c r="F3355" s="803"/>
      <c r="G3355" s="804"/>
      <c r="H3355" s="804"/>
      <c r="I3355" s="805">
        <f t="shared" si="990"/>
        <v>0</v>
      </c>
      <c r="J3355" s="244" t="str">
        <f t="shared" si="981"/>
        <v/>
      </c>
      <c r="K3355" s="245"/>
      <c r="L3355" s="431"/>
      <c r="M3355" s="255"/>
      <c r="N3355" s="318">
        <f t="shared" si="991"/>
        <v>0</v>
      </c>
      <c r="O3355" s="427">
        <f t="shared" si="992"/>
        <v>0</v>
      </c>
      <c r="P3355" s="245"/>
      <c r="Q3355" s="431"/>
      <c r="R3355" s="255"/>
      <c r="S3355" s="432">
        <f t="shared" si="993"/>
        <v>0</v>
      </c>
      <c r="T3355" s="316">
        <f t="shared" si="994"/>
        <v>0</v>
      </c>
      <c r="U3355" s="255"/>
      <c r="V3355" s="255"/>
      <c r="W3355" s="254"/>
      <c r="X3355" s="314">
        <f t="shared" si="982"/>
        <v>0</v>
      </c>
    </row>
    <row r="3356" spans="2:24" ht="18.75">
      <c r="B3356" s="799">
        <v>4600</v>
      </c>
      <c r="C3356" s="974" t="s">
        <v>269</v>
      </c>
      <c r="D3356" s="980"/>
      <c r="E3356" s="800"/>
      <c r="F3356" s="803"/>
      <c r="G3356" s="804"/>
      <c r="H3356" s="804"/>
      <c r="I3356" s="805">
        <f t="shared" si="990"/>
        <v>0</v>
      </c>
      <c r="J3356" s="244" t="str">
        <f t="shared" si="981"/>
        <v/>
      </c>
      <c r="K3356" s="245"/>
      <c r="L3356" s="431"/>
      <c r="M3356" s="255"/>
      <c r="N3356" s="318">
        <f t="shared" si="991"/>
        <v>0</v>
      </c>
      <c r="O3356" s="427">
        <f t="shared" si="992"/>
        <v>0</v>
      </c>
      <c r="P3356" s="245"/>
      <c r="Q3356" s="431"/>
      <c r="R3356" s="255"/>
      <c r="S3356" s="432">
        <f t="shared" si="993"/>
        <v>0</v>
      </c>
      <c r="T3356" s="316">
        <f t="shared" si="994"/>
        <v>0</v>
      </c>
      <c r="U3356" s="255"/>
      <c r="V3356" s="255"/>
      <c r="W3356" s="254"/>
      <c r="X3356" s="314">
        <f t="shared" si="982"/>
        <v>0</v>
      </c>
    </row>
    <row r="3357" spans="2:24" ht="18.75">
      <c r="B3357" s="799">
        <v>4900</v>
      </c>
      <c r="C3357" s="965" t="s">
        <v>300</v>
      </c>
      <c r="D3357" s="965"/>
      <c r="E3357" s="800"/>
      <c r="F3357" s="801">
        <f>+F3358+F3359</f>
        <v>0</v>
      </c>
      <c r="G3357" s="802">
        <f>+G3358+G3359</f>
        <v>0</v>
      </c>
      <c r="H3357" s="802">
        <f>+H3358+H3359</f>
        <v>0</v>
      </c>
      <c r="I3357" s="802">
        <f>+I3358+I3359</f>
        <v>0</v>
      </c>
      <c r="J3357" s="244" t="str">
        <f t="shared" si="981"/>
        <v/>
      </c>
      <c r="K3357" s="245"/>
      <c r="L3357" s="777"/>
      <c r="M3357" s="778"/>
      <c r="N3357" s="778"/>
      <c r="O3357" s="825"/>
      <c r="P3357" s="245"/>
      <c r="Q3357" s="777"/>
      <c r="R3357" s="778"/>
      <c r="S3357" s="778"/>
      <c r="T3357" s="778"/>
      <c r="U3357" s="778"/>
      <c r="V3357" s="778"/>
      <c r="W3357" s="825"/>
      <c r="X3357" s="314">
        <f t="shared" si="982"/>
        <v>0</v>
      </c>
    </row>
    <row r="3358" spans="2:24" ht="18.75">
      <c r="B3358" s="173"/>
      <c r="C3358" s="144">
        <v>4901</v>
      </c>
      <c r="D3358" s="174" t="s">
        <v>301</v>
      </c>
      <c r="E3358" s="817"/>
      <c r="F3358" s="452"/>
      <c r="G3358" s="246"/>
      <c r="H3358" s="246"/>
      <c r="I3358" s="480">
        <f>F3358+G3358+H3358</f>
        <v>0</v>
      </c>
      <c r="J3358" s="244" t="str">
        <f t="shared" si="981"/>
        <v/>
      </c>
      <c r="K3358" s="245"/>
      <c r="L3358" s="775"/>
      <c r="M3358" s="779"/>
      <c r="N3358" s="779"/>
      <c r="O3358" s="824"/>
      <c r="P3358" s="245"/>
      <c r="Q3358" s="775"/>
      <c r="R3358" s="779"/>
      <c r="S3358" s="779"/>
      <c r="T3358" s="779"/>
      <c r="U3358" s="779"/>
      <c r="V3358" s="779"/>
      <c r="W3358" s="824"/>
      <c r="X3358" s="314">
        <f t="shared" si="982"/>
        <v>0</v>
      </c>
    </row>
    <row r="3359" spans="2:24" ht="18.75">
      <c r="B3359" s="173"/>
      <c r="C3359" s="142">
        <v>4902</v>
      </c>
      <c r="D3359" s="148" t="s">
        <v>302</v>
      </c>
      <c r="E3359" s="817"/>
      <c r="F3359" s="452"/>
      <c r="G3359" s="246"/>
      <c r="H3359" s="246"/>
      <c r="I3359" s="480">
        <f>F3359+G3359+H3359</f>
        <v>0</v>
      </c>
      <c r="J3359" s="244" t="str">
        <f t="shared" si="981"/>
        <v/>
      </c>
      <c r="K3359" s="245"/>
      <c r="L3359" s="775"/>
      <c r="M3359" s="779"/>
      <c r="N3359" s="779"/>
      <c r="O3359" s="824"/>
      <c r="P3359" s="245"/>
      <c r="Q3359" s="775"/>
      <c r="R3359" s="779"/>
      <c r="S3359" s="779"/>
      <c r="T3359" s="779"/>
      <c r="U3359" s="779"/>
      <c r="V3359" s="779"/>
      <c r="W3359" s="824"/>
      <c r="X3359" s="314">
        <f t="shared" si="982"/>
        <v>0</v>
      </c>
    </row>
    <row r="3360" spans="2:24" ht="18.75">
      <c r="B3360" s="806">
        <v>5100</v>
      </c>
      <c r="C3360" s="962" t="s">
        <v>270</v>
      </c>
      <c r="D3360" s="962"/>
      <c r="E3360" s="807"/>
      <c r="F3360" s="808"/>
      <c r="G3360" s="809">
        <v>33500</v>
      </c>
      <c r="H3360" s="809"/>
      <c r="I3360" s="805">
        <f>F3360+G3360+H3360</f>
        <v>33500</v>
      </c>
      <c r="J3360" s="244">
        <f t="shared" si="981"/>
        <v>1</v>
      </c>
      <c r="K3360" s="245"/>
      <c r="L3360" s="433"/>
      <c r="M3360" s="434"/>
      <c r="N3360" s="328">
        <f>I3360</f>
        <v>33500</v>
      </c>
      <c r="O3360" s="427">
        <f>L3360+M3360-N3360</f>
        <v>-33500</v>
      </c>
      <c r="P3360" s="245"/>
      <c r="Q3360" s="433"/>
      <c r="R3360" s="434"/>
      <c r="S3360" s="432">
        <f>+IF(+(L3360+M3360)&gt;=I3360,+M3360,+(+I3360-L3360))</f>
        <v>33500</v>
      </c>
      <c r="T3360" s="316">
        <f>Q3360+R3360-S3360</f>
        <v>-33500</v>
      </c>
      <c r="U3360" s="434"/>
      <c r="V3360" s="434"/>
      <c r="W3360" s="254"/>
      <c r="X3360" s="314">
        <f t="shared" si="982"/>
        <v>-33500</v>
      </c>
    </row>
    <row r="3361" spans="2:24" ht="18.75">
      <c r="B3361" s="806">
        <v>5200</v>
      </c>
      <c r="C3361" s="977" t="s">
        <v>271</v>
      </c>
      <c r="D3361" s="977"/>
      <c r="E3361" s="807"/>
      <c r="F3361" s="810">
        <f>SUM(F3362:F3368)</f>
        <v>0</v>
      </c>
      <c r="G3361" s="811">
        <f>SUM(G3362:G3368)</f>
        <v>50000</v>
      </c>
      <c r="H3361" s="811">
        <f>SUM(H3362:H3368)</f>
        <v>0</v>
      </c>
      <c r="I3361" s="811">
        <f>SUM(I3362:I3368)</f>
        <v>50000</v>
      </c>
      <c r="J3361" s="244">
        <f t="shared" si="981"/>
        <v>1</v>
      </c>
      <c r="K3361" s="245"/>
      <c r="L3361" s="327">
        <f>SUM(L3362:L3368)</f>
        <v>0</v>
      </c>
      <c r="M3361" s="328">
        <f>SUM(M3362:M3368)</f>
        <v>0</v>
      </c>
      <c r="N3361" s="435">
        <f>SUM(N3362:N3368)</f>
        <v>50000</v>
      </c>
      <c r="O3361" s="436">
        <f>SUM(O3362:O3368)</f>
        <v>-50000</v>
      </c>
      <c r="P3361" s="245"/>
      <c r="Q3361" s="327">
        <f t="shared" ref="Q3361:W3361" si="995">SUM(Q3362:Q3368)</f>
        <v>0</v>
      </c>
      <c r="R3361" s="328">
        <f t="shared" si="995"/>
        <v>0</v>
      </c>
      <c r="S3361" s="328">
        <f t="shared" si="995"/>
        <v>50000</v>
      </c>
      <c r="T3361" s="328">
        <f t="shared" si="995"/>
        <v>-50000</v>
      </c>
      <c r="U3361" s="328">
        <f t="shared" si="995"/>
        <v>0</v>
      </c>
      <c r="V3361" s="328">
        <f t="shared" si="995"/>
        <v>0</v>
      </c>
      <c r="W3361" s="436">
        <f t="shared" si="995"/>
        <v>0</v>
      </c>
      <c r="X3361" s="314">
        <f t="shared" si="982"/>
        <v>-50000</v>
      </c>
    </row>
    <row r="3362" spans="2:24" ht="18.75">
      <c r="B3362" s="175"/>
      <c r="C3362" s="176">
        <v>5201</v>
      </c>
      <c r="D3362" s="177" t="s">
        <v>272</v>
      </c>
      <c r="E3362" s="818"/>
      <c r="F3362" s="477"/>
      <c r="G3362" s="437"/>
      <c r="H3362" s="437"/>
      <c r="I3362" s="480">
        <f t="shared" ref="I3362:I3368" si="996">F3362+G3362+H3362</f>
        <v>0</v>
      </c>
      <c r="J3362" s="244" t="str">
        <f t="shared" si="981"/>
        <v/>
      </c>
      <c r="K3362" s="245"/>
      <c r="L3362" s="438"/>
      <c r="M3362" s="439"/>
      <c r="N3362" s="331">
        <f t="shared" ref="N3362:N3368" si="997">I3362</f>
        <v>0</v>
      </c>
      <c r="O3362" s="427">
        <f t="shared" ref="O3362:O3368" si="998">L3362+M3362-N3362</f>
        <v>0</v>
      </c>
      <c r="P3362" s="245"/>
      <c r="Q3362" s="438"/>
      <c r="R3362" s="439"/>
      <c r="S3362" s="432">
        <f t="shared" ref="S3362:S3368" si="999">+IF(+(L3362+M3362)&gt;=I3362,+M3362,+(+I3362-L3362))</f>
        <v>0</v>
      </c>
      <c r="T3362" s="316">
        <f t="shared" ref="T3362:T3368" si="1000">Q3362+R3362-S3362</f>
        <v>0</v>
      </c>
      <c r="U3362" s="439"/>
      <c r="V3362" s="439"/>
      <c r="W3362" s="254"/>
      <c r="X3362" s="314">
        <f t="shared" si="982"/>
        <v>0</v>
      </c>
    </row>
    <row r="3363" spans="2:24" ht="18.75">
      <c r="B3363" s="175"/>
      <c r="C3363" s="178">
        <v>5202</v>
      </c>
      <c r="D3363" s="179" t="s">
        <v>273</v>
      </c>
      <c r="E3363" s="818"/>
      <c r="F3363" s="477"/>
      <c r="G3363" s="437"/>
      <c r="H3363" s="437"/>
      <c r="I3363" s="480">
        <f t="shared" si="996"/>
        <v>0</v>
      </c>
      <c r="J3363" s="244" t="str">
        <f t="shared" si="981"/>
        <v/>
      </c>
      <c r="K3363" s="245"/>
      <c r="L3363" s="438"/>
      <c r="M3363" s="439"/>
      <c r="N3363" s="331">
        <f t="shared" si="997"/>
        <v>0</v>
      </c>
      <c r="O3363" s="427">
        <f t="shared" si="998"/>
        <v>0</v>
      </c>
      <c r="P3363" s="245"/>
      <c r="Q3363" s="438"/>
      <c r="R3363" s="439"/>
      <c r="S3363" s="432">
        <f t="shared" si="999"/>
        <v>0</v>
      </c>
      <c r="T3363" s="316">
        <f t="shared" si="1000"/>
        <v>0</v>
      </c>
      <c r="U3363" s="439"/>
      <c r="V3363" s="439"/>
      <c r="W3363" s="254"/>
      <c r="X3363" s="314">
        <f t="shared" si="982"/>
        <v>0</v>
      </c>
    </row>
    <row r="3364" spans="2:24" ht="18.75">
      <c r="B3364" s="175"/>
      <c r="C3364" s="178">
        <v>5203</v>
      </c>
      <c r="D3364" s="179" t="s">
        <v>956</v>
      </c>
      <c r="E3364" s="818"/>
      <c r="F3364" s="477"/>
      <c r="G3364" s="437"/>
      <c r="H3364" s="437"/>
      <c r="I3364" s="480">
        <f t="shared" si="996"/>
        <v>0</v>
      </c>
      <c r="J3364" s="244" t="str">
        <f t="shared" si="981"/>
        <v/>
      </c>
      <c r="K3364" s="245"/>
      <c r="L3364" s="438"/>
      <c r="M3364" s="439"/>
      <c r="N3364" s="331">
        <f t="shared" si="997"/>
        <v>0</v>
      </c>
      <c r="O3364" s="427">
        <f t="shared" si="998"/>
        <v>0</v>
      </c>
      <c r="P3364" s="245"/>
      <c r="Q3364" s="438"/>
      <c r="R3364" s="439"/>
      <c r="S3364" s="432">
        <f t="shared" si="999"/>
        <v>0</v>
      </c>
      <c r="T3364" s="316">
        <f t="shared" si="1000"/>
        <v>0</v>
      </c>
      <c r="U3364" s="439"/>
      <c r="V3364" s="439"/>
      <c r="W3364" s="254"/>
      <c r="X3364" s="314">
        <f t="shared" si="982"/>
        <v>0</v>
      </c>
    </row>
    <row r="3365" spans="2:24" ht="18.75">
      <c r="B3365" s="175"/>
      <c r="C3365" s="178">
        <v>5204</v>
      </c>
      <c r="D3365" s="179" t="s">
        <v>957</v>
      </c>
      <c r="E3365" s="818"/>
      <c r="F3365" s="477"/>
      <c r="G3365" s="437"/>
      <c r="H3365" s="437"/>
      <c r="I3365" s="480">
        <f t="shared" si="996"/>
        <v>0</v>
      </c>
      <c r="J3365" s="244" t="str">
        <f t="shared" si="981"/>
        <v/>
      </c>
      <c r="K3365" s="245"/>
      <c r="L3365" s="438"/>
      <c r="M3365" s="439"/>
      <c r="N3365" s="331">
        <f t="shared" si="997"/>
        <v>0</v>
      </c>
      <c r="O3365" s="427">
        <f t="shared" si="998"/>
        <v>0</v>
      </c>
      <c r="P3365" s="245"/>
      <c r="Q3365" s="438"/>
      <c r="R3365" s="439"/>
      <c r="S3365" s="432">
        <f t="shared" si="999"/>
        <v>0</v>
      </c>
      <c r="T3365" s="316">
        <f t="shared" si="1000"/>
        <v>0</v>
      </c>
      <c r="U3365" s="439"/>
      <c r="V3365" s="439"/>
      <c r="W3365" s="254"/>
      <c r="X3365" s="314">
        <f t="shared" si="982"/>
        <v>0</v>
      </c>
    </row>
    <row r="3366" spans="2:24" ht="18.75">
      <c r="B3366" s="175"/>
      <c r="C3366" s="178">
        <v>5205</v>
      </c>
      <c r="D3366" s="179" t="s">
        <v>958</v>
      </c>
      <c r="E3366" s="818"/>
      <c r="F3366" s="477"/>
      <c r="G3366" s="437"/>
      <c r="H3366" s="437"/>
      <c r="I3366" s="480">
        <f t="shared" si="996"/>
        <v>0</v>
      </c>
      <c r="J3366" s="244" t="str">
        <f t="shared" si="981"/>
        <v/>
      </c>
      <c r="K3366" s="245"/>
      <c r="L3366" s="438"/>
      <c r="M3366" s="439"/>
      <c r="N3366" s="331">
        <f t="shared" si="997"/>
        <v>0</v>
      </c>
      <c r="O3366" s="427">
        <f t="shared" si="998"/>
        <v>0</v>
      </c>
      <c r="P3366" s="245"/>
      <c r="Q3366" s="438"/>
      <c r="R3366" s="439"/>
      <c r="S3366" s="432">
        <f t="shared" si="999"/>
        <v>0</v>
      </c>
      <c r="T3366" s="316">
        <f t="shared" si="1000"/>
        <v>0</v>
      </c>
      <c r="U3366" s="439"/>
      <c r="V3366" s="439"/>
      <c r="W3366" s="254"/>
      <c r="X3366" s="314">
        <f t="shared" si="982"/>
        <v>0</v>
      </c>
    </row>
    <row r="3367" spans="2:24" ht="18.75">
      <c r="B3367" s="175"/>
      <c r="C3367" s="178">
        <v>5206</v>
      </c>
      <c r="D3367" s="179" t="s">
        <v>959</v>
      </c>
      <c r="E3367" s="818"/>
      <c r="F3367" s="477"/>
      <c r="G3367" s="437">
        <v>50000</v>
      </c>
      <c r="H3367" s="437"/>
      <c r="I3367" s="480">
        <f t="shared" si="996"/>
        <v>50000</v>
      </c>
      <c r="J3367" s="244">
        <f t="shared" ref="J3367:J3387" si="1001">(IF($E3367&lt;&gt;0,$J$2,IF($I3367&lt;&gt;0,$J$2,"")))</f>
        <v>1</v>
      </c>
      <c r="K3367" s="245"/>
      <c r="L3367" s="438"/>
      <c r="M3367" s="439"/>
      <c r="N3367" s="331">
        <f t="shared" si="997"/>
        <v>50000</v>
      </c>
      <c r="O3367" s="427">
        <f t="shared" si="998"/>
        <v>-50000</v>
      </c>
      <c r="P3367" s="245"/>
      <c r="Q3367" s="438"/>
      <c r="R3367" s="439"/>
      <c r="S3367" s="432">
        <f t="shared" si="999"/>
        <v>50000</v>
      </c>
      <c r="T3367" s="316">
        <f t="shared" si="1000"/>
        <v>-50000</v>
      </c>
      <c r="U3367" s="439"/>
      <c r="V3367" s="439"/>
      <c r="W3367" s="254"/>
      <c r="X3367" s="314">
        <f t="shared" ref="X3367:X3398" si="1002">T3367-U3367-V3367-W3367</f>
        <v>-50000</v>
      </c>
    </row>
    <row r="3368" spans="2:24" ht="18.75">
      <c r="B3368" s="175"/>
      <c r="C3368" s="180">
        <v>5219</v>
      </c>
      <c r="D3368" s="181" t="s">
        <v>960</v>
      </c>
      <c r="E3368" s="818"/>
      <c r="F3368" s="477"/>
      <c r="G3368" s="437"/>
      <c r="H3368" s="437"/>
      <c r="I3368" s="480">
        <f t="shared" si="996"/>
        <v>0</v>
      </c>
      <c r="J3368" s="244" t="str">
        <f t="shared" si="1001"/>
        <v/>
      </c>
      <c r="K3368" s="245"/>
      <c r="L3368" s="438"/>
      <c r="M3368" s="439"/>
      <c r="N3368" s="331">
        <f t="shared" si="997"/>
        <v>0</v>
      </c>
      <c r="O3368" s="427">
        <f t="shared" si="998"/>
        <v>0</v>
      </c>
      <c r="P3368" s="245"/>
      <c r="Q3368" s="438"/>
      <c r="R3368" s="439"/>
      <c r="S3368" s="432">
        <f t="shared" si="999"/>
        <v>0</v>
      </c>
      <c r="T3368" s="316">
        <f t="shared" si="1000"/>
        <v>0</v>
      </c>
      <c r="U3368" s="439"/>
      <c r="V3368" s="439"/>
      <c r="W3368" s="254"/>
      <c r="X3368" s="314">
        <f t="shared" si="1002"/>
        <v>0</v>
      </c>
    </row>
    <row r="3369" spans="2:24" ht="18.75">
      <c r="B3369" s="806">
        <v>5300</v>
      </c>
      <c r="C3369" s="981" t="s">
        <v>961</v>
      </c>
      <c r="D3369" s="981"/>
      <c r="E3369" s="807"/>
      <c r="F3369" s="810">
        <f>SUM(F3370:F3371)</f>
        <v>0</v>
      </c>
      <c r="G3369" s="811">
        <f>SUM(G3370:G3371)</f>
        <v>28000</v>
      </c>
      <c r="H3369" s="811">
        <f>SUM(H3370:H3371)</f>
        <v>0</v>
      </c>
      <c r="I3369" s="811">
        <f>SUM(I3370:I3371)</f>
        <v>28000</v>
      </c>
      <c r="J3369" s="244">
        <f t="shared" si="1001"/>
        <v>1</v>
      </c>
      <c r="K3369" s="245"/>
      <c r="L3369" s="327">
        <f>SUM(L3370:L3371)</f>
        <v>0</v>
      </c>
      <c r="M3369" s="328">
        <f>SUM(M3370:M3371)</f>
        <v>0</v>
      </c>
      <c r="N3369" s="435">
        <f>SUM(N3370:N3371)</f>
        <v>28000</v>
      </c>
      <c r="O3369" s="436">
        <f>SUM(O3370:O3371)</f>
        <v>-28000</v>
      </c>
      <c r="P3369" s="245"/>
      <c r="Q3369" s="327">
        <f t="shared" ref="Q3369:W3369" si="1003">SUM(Q3370:Q3371)</f>
        <v>0</v>
      </c>
      <c r="R3369" s="328">
        <f t="shared" si="1003"/>
        <v>0</v>
      </c>
      <c r="S3369" s="328">
        <f t="shared" si="1003"/>
        <v>28000</v>
      </c>
      <c r="T3369" s="328">
        <f t="shared" si="1003"/>
        <v>-28000</v>
      </c>
      <c r="U3369" s="328">
        <f t="shared" si="1003"/>
        <v>0</v>
      </c>
      <c r="V3369" s="328">
        <f t="shared" si="1003"/>
        <v>0</v>
      </c>
      <c r="W3369" s="436">
        <f t="shared" si="1003"/>
        <v>0</v>
      </c>
      <c r="X3369" s="314">
        <f t="shared" si="1002"/>
        <v>-28000</v>
      </c>
    </row>
    <row r="3370" spans="2:24" ht="18.75">
      <c r="B3370" s="175"/>
      <c r="C3370" s="176">
        <v>5301</v>
      </c>
      <c r="D3370" s="177" t="s">
        <v>1480</v>
      </c>
      <c r="E3370" s="818"/>
      <c r="F3370" s="477"/>
      <c r="G3370" s="437"/>
      <c r="H3370" s="437"/>
      <c r="I3370" s="480">
        <f>F3370+G3370+H3370</f>
        <v>0</v>
      </c>
      <c r="J3370" s="244" t="str">
        <f t="shared" si="1001"/>
        <v/>
      </c>
      <c r="K3370" s="245"/>
      <c r="L3370" s="438"/>
      <c r="M3370" s="439"/>
      <c r="N3370" s="331">
        <f>I3370</f>
        <v>0</v>
      </c>
      <c r="O3370" s="427">
        <f>L3370+M3370-N3370</f>
        <v>0</v>
      </c>
      <c r="P3370" s="245"/>
      <c r="Q3370" s="438"/>
      <c r="R3370" s="439"/>
      <c r="S3370" s="432">
        <f>+IF(+(L3370+M3370)&gt;=I3370,+M3370,+(+I3370-L3370))</f>
        <v>0</v>
      </c>
      <c r="T3370" s="316">
        <f>Q3370+R3370-S3370</f>
        <v>0</v>
      </c>
      <c r="U3370" s="439"/>
      <c r="V3370" s="439"/>
      <c r="W3370" s="254"/>
      <c r="X3370" s="314">
        <f t="shared" si="1002"/>
        <v>0</v>
      </c>
    </row>
    <row r="3371" spans="2:24" ht="18.75">
      <c r="B3371" s="175"/>
      <c r="C3371" s="180">
        <v>5309</v>
      </c>
      <c r="D3371" s="181" t="s">
        <v>962</v>
      </c>
      <c r="E3371" s="818"/>
      <c r="F3371" s="477"/>
      <c r="G3371" s="437">
        <v>28000</v>
      </c>
      <c r="H3371" s="437"/>
      <c r="I3371" s="480">
        <f>F3371+G3371+H3371</f>
        <v>28000</v>
      </c>
      <c r="J3371" s="244">
        <f t="shared" si="1001"/>
        <v>1</v>
      </c>
      <c r="K3371" s="245"/>
      <c r="L3371" s="438"/>
      <c r="M3371" s="439"/>
      <c r="N3371" s="331">
        <f>I3371</f>
        <v>28000</v>
      </c>
      <c r="O3371" s="427">
        <f>L3371+M3371-N3371</f>
        <v>-28000</v>
      </c>
      <c r="P3371" s="245"/>
      <c r="Q3371" s="438"/>
      <c r="R3371" s="439"/>
      <c r="S3371" s="432">
        <f>+IF(+(L3371+M3371)&gt;=I3371,+M3371,+(+I3371-L3371))</f>
        <v>28000</v>
      </c>
      <c r="T3371" s="316">
        <f>Q3371+R3371-S3371</f>
        <v>-28000</v>
      </c>
      <c r="U3371" s="439"/>
      <c r="V3371" s="439"/>
      <c r="W3371" s="254"/>
      <c r="X3371" s="314">
        <f t="shared" si="1002"/>
        <v>-28000</v>
      </c>
    </row>
    <row r="3372" spans="2:24" ht="18.75">
      <c r="B3372" s="806">
        <v>5400</v>
      </c>
      <c r="C3372" s="962" t="s">
        <v>1049</v>
      </c>
      <c r="D3372" s="962"/>
      <c r="E3372" s="807"/>
      <c r="F3372" s="808"/>
      <c r="G3372" s="809"/>
      <c r="H3372" s="809"/>
      <c r="I3372" s="805">
        <f>F3372+G3372+H3372</f>
        <v>0</v>
      </c>
      <c r="J3372" s="244" t="str">
        <f t="shared" si="1001"/>
        <v/>
      </c>
      <c r="K3372" s="245"/>
      <c r="L3372" s="433"/>
      <c r="M3372" s="434"/>
      <c r="N3372" s="328">
        <f>I3372</f>
        <v>0</v>
      </c>
      <c r="O3372" s="427">
        <f>L3372+M3372-N3372</f>
        <v>0</v>
      </c>
      <c r="P3372" s="245"/>
      <c r="Q3372" s="433"/>
      <c r="R3372" s="434"/>
      <c r="S3372" s="432">
        <f>+IF(+(L3372+M3372)&gt;=I3372,+M3372,+(+I3372-L3372))</f>
        <v>0</v>
      </c>
      <c r="T3372" s="316">
        <f>Q3372+R3372-S3372</f>
        <v>0</v>
      </c>
      <c r="U3372" s="434"/>
      <c r="V3372" s="434"/>
      <c r="W3372" s="254"/>
      <c r="X3372" s="314">
        <f t="shared" si="1002"/>
        <v>0</v>
      </c>
    </row>
    <row r="3373" spans="2:24" ht="18.75">
      <c r="B3373" s="799">
        <v>5500</v>
      </c>
      <c r="C3373" s="965" t="s">
        <v>1050</v>
      </c>
      <c r="D3373" s="965"/>
      <c r="E3373" s="800"/>
      <c r="F3373" s="801">
        <f>SUM(F3374:F3377)</f>
        <v>0</v>
      </c>
      <c r="G3373" s="802">
        <f>SUM(G3374:G3377)</f>
        <v>0</v>
      </c>
      <c r="H3373" s="802">
        <f>SUM(H3374:H3377)</f>
        <v>0</v>
      </c>
      <c r="I3373" s="802">
        <f>SUM(I3374:I3377)</f>
        <v>0</v>
      </c>
      <c r="J3373" s="244" t="str">
        <f t="shared" si="1001"/>
        <v/>
      </c>
      <c r="K3373" s="245"/>
      <c r="L3373" s="317">
        <f>SUM(L3374:L3377)</f>
        <v>0</v>
      </c>
      <c r="M3373" s="318">
        <f>SUM(M3374:M3377)</f>
        <v>0</v>
      </c>
      <c r="N3373" s="428">
        <f>SUM(N3374:N3377)</f>
        <v>0</v>
      </c>
      <c r="O3373" s="429">
        <f>SUM(O3374:O3377)</f>
        <v>0</v>
      </c>
      <c r="P3373" s="245"/>
      <c r="Q3373" s="317">
        <f t="shared" ref="Q3373:W3373" si="1004">SUM(Q3374:Q3377)</f>
        <v>0</v>
      </c>
      <c r="R3373" s="318">
        <f t="shared" si="1004"/>
        <v>0</v>
      </c>
      <c r="S3373" s="318">
        <f t="shared" si="1004"/>
        <v>0</v>
      </c>
      <c r="T3373" s="318">
        <f t="shared" si="1004"/>
        <v>0</v>
      </c>
      <c r="U3373" s="318">
        <f t="shared" si="1004"/>
        <v>0</v>
      </c>
      <c r="V3373" s="318">
        <f t="shared" si="1004"/>
        <v>0</v>
      </c>
      <c r="W3373" s="429">
        <f t="shared" si="1004"/>
        <v>0</v>
      </c>
      <c r="X3373" s="314">
        <f t="shared" si="1002"/>
        <v>0</v>
      </c>
    </row>
    <row r="3374" spans="2:24" ht="18.75">
      <c r="B3374" s="173"/>
      <c r="C3374" s="144">
        <v>5501</v>
      </c>
      <c r="D3374" s="163" t="s">
        <v>1051</v>
      </c>
      <c r="E3374" s="817"/>
      <c r="F3374" s="452"/>
      <c r="G3374" s="246"/>
      <c r="H3374" s="246"/>
      <c r="I3374" s="480">
        <f>F3374+G3374+H3374</f>
        <v>0</v>
      </c>
      <c r="J3374" s="244" t="str">
        <f t="shared" si="1001"/>
        <v/>
      </c>
      <c r="K3374" s="245"/>
      <c r="L3374" s="426"/>
      <c r="M3374" s="253"/>
      <c r="N3374" s="316">
        <f>I3374</f>
        <v>0</v>
      </c>
      <c r="O3374" s="427">
        <f>L3374+M3374-N3374</f>
        <v>0</v>
      </c>
      <c r="P3374" s="245"/>
      <c r="Q3374" s="426"/>
      <c r="R3374" s="253"/>
      <c r="S3374" s="432">
        <f>+IF(+(L3374+M3374)&gt;=I3374,+M3374,+(+I3374-L3374))</f>
        <v>0</v>
      </c>
      <c r="T3374" s="316">
        <f>Q3374+R3374-S3374</f>
        <v>0</v>
      </c>
      <c r="U3374" s="253"/>
      <c r="V3374" s="253"/>
      <c r="W3374" s="254"/>
      <c r="X3374" s="314">
        <f t="shared" si="1002"/>
        <v>0</v>
      </c>
    </row>
    <row r="3375" spans="2:24" ht="18.75">
      <c r="B3375" s="173"/>
      <c r="C3375" s="137">
        <v>5502</v>
      </c>
      <c r="D3375" s="145" t="s">
        <v>1052</v>
      </c>
      <c r="E3375" s="817"/>
      <c r="F3375" s="452"/>
      <c r="G3375" s="246"/>
      <c r="H3375" s="246"/>
      <c r="I3375" s="480">
        <f>F3375+G3375+H3375</f>
        <v>0</v>
      </c>
      <c r="J3375" s="244" t="str">
        <f t="shared" si="1001"/>
        <v/>
      </c>
      <c r="K3375" s="245"/>
      <c r="L3375" s="426"/>
      <c r="M3375" s="253"/>
      <c r="N3375" s="316">
        <f>I3375</f>
        <v>0</v>
      </c>
      <c r="O3375" s="427">
        <f>L3375+M3375-N3375</f>
        <v>0</v>
      </c>
      <c r="P3375" s="245"/>
      <c r="Q3375" s="426"/>
      <c r="R3375" s="253"/>
      <c r="S3375" s="432">
        <f>+IF(+(L3375+M3375)&gt;=I3375,+M3375,+(+I3375-L3375))</f>
        <v>0</v>
      </c>
      <c r="T3375" s="316">
        <f>Q3375+R3375-S3375</f>
        <v>0</v>
      </c>
      <c r="U3375" s="253"/>
      <c r="V3375" s="253"/>
      <c r="W3375" s="254"/>
      <c r="X3375" s="314">
        <f t="shared" si="1002"/>
        <v>0</v>
      </c>
    </row>
    <row r="3376" spans="2:24" ht="18.75">
      <c r="B3376" s="173"/>
      <c r="C3376" s="137">
        <v>5503</v>
      </c>
      <c r="D3376" s="139" t="s">
        <v>1053</v>
      </c>
      <c r="E3376" s="817"/>
      <c r="F3376" s="452"/>
      <c r="G3376" s="246"/>
      <c r="H3376" s="246"/>
      <c r="I3376" s="480">
        <f>F3376+G3376+H3376</f>
        <v>0</v>
      </c>
      <c r="J3376" s="244" t="str">
        <f t="shared" si="1001"/>
        <v/>
      </c>
      <c r="K3376" s="245"/>
      <c r="L3376" s="426"/>
      <c r="M3376" s="253"/>
      <c r="N3376" s="316">
        <f>I3376</f>
        <v>0</v>
      </c>
      <c r="O3376" s="427">
        <f>L3376+M3376-N3376</f>
        <v>0</v>
      </c>
      <c r="P3376" s="245"/>
      <c r="Q3376" s="426"/>
      <c r="R3376" s="253"/>
      <c r="S3376" s="432">
        <f>+IF(+(L3376+M3376)&gt;=I3376,+M3376,+(+I3376-L3376))</f>
        <v>0</v>
      </c>
      <c r="T3376" s="316">
        <f>Q3376+R3376-S3376</f>
        <v>0</v>
      </c>
      <c r="U3376" s="253"/>
      <c r="V3376" s="253"/>
      <c r="W3376" s="254"/>
      <c r="X3376" s="314">
        <f t="shared" si="1002"/>
        <v>0</v>
      </c>
    </row>
    <row r="3377" spans="2:24" ht="18.75">
      <c r="B3377" s="173"/>
      <c r="C3377" s="137">
        <v>5504</v>
      </c>
      <c r="D3377" s="145" t="s">
        <v>1054</v>
      </c>
      <c r="E3377" s="817"/>
      <c r="F3377" s="452"/>
      <c r="G3377" s="246"/>
      <c r="H3377" s="246"/>
      <c r="I3377" s="480">
        <f>F3377+G3377+H3377</f>
        <v>0</v>
      </c>
      <c r="J3377" s="244" t="str">
        <f t="shared" si="1001"/>
        <v/>
      </c>
      <c r="K3377" s="245"/>
      <c r="L3377" s="426"/>
      <c r="M3377" s="253"/>
      <c r="N3377" s="316">
        <f>I3377</f>
        <v>0</v>
      </c>
      <c r="O3377" s="427">
        <f>L3377+M3377-N3377</f>
        <v>0</v>
      </c>
      <c r="P3377" s="245"/>
      <c r="Q3377" s="426"/>
      <c r="R3377" s="253"/>
      <c r="S3377" s="432">
        <f>+IF(+(L3377+M3377)&gt;=I3377,+M3377,+(+I3377-L3377))</f>
        <v>0</v>
      </c>
      <c r="T3377" s="316">
        <f>Q3377+R3377-S3377</f>
        <v>0</v>
      </c>
      <c r="U3377" s="253"/>
      <c r="V3377" s="253"/>
      <c r="W3377" s="254"/>
      <c r="X3377" s="314">
        <f t="shared" si="1002"/>
        <v>0</v>
      </c>
    </row>
    <row r="3378" spans="2:24" ht="18.75">
      <c r="B3378" s="799">
        <v>5700</v>
      </c>
      <c r="C3378" s="963" t="s">
        <v>1055</v>
      </c>
      <c r="D3378" s="964"/>
      <c r="E3378" s="807"/>
      <c r="F3378" s="810">
        <f>SUM(F3379:F3381)</f>
        <v>0</v>
      </c>
      <c r="G3378" s="811">
        <f>SUM(G3379:G3381)</f>
        <v>0</v>
      </c>
      <c r="H3378" s="811">
        <f>SUM(H3379:H3381)</f>
        <v>0</v>
      </c>
      <c r="I3378" s="811">
        <f>SUM(I3379:I3381)</f>
        <v>0</v>
      </c>
      <c r="J3378" s="244" t="str">
        <f t="shared" si="1001"/>
        <v/>
      </c>
      <c r="K3378" s="245"/>
      <c r="L3378" s="327">
        <f>SUM(L3379:L3381)</f>
        <v>0</v>
      </c>
      <c r="M3378" s="328">
        <f>SUM(M3379:M3381)</f>
        <v>0</v>
      </c>
      <c r="N3378" s="435">
        <f>SUM(N3379:N3380)</f>
        <v>0</v>
      </c>
      <c r="O3378" s="436">
        <f>SUM(O3379:O3381)</f>
        <v>0</v>
      </c>
      <c r="P3378" s="245"/>
      <c r="Q3378" s="327">
        <f>SUM(Q3379:Q3381)</f>
        <v>0</v>
      </c>
      <c r="R3378" s="328">
        <f>SUM(R3379:R3381)</f>
        <v>0</v>
      </c>
      <c r="S3378" s="328">
        <f>SUM(S3379:S3381)</f>
        <v>0</v>
      </c>
      <c r="T3378" s="328">
        <f>SUM(T3379:T3381)</f>
        <v>0</v>
      </c>
      <c r="U3378" s="328">
        <f>SUM(U3379:U3381)</f>
        <v>0</v>
      </c>
      <c r="V3378" s="328">
        <f>SUM(V3379:V3380)</f>
        <v>0</v>
      </c>
      <c r="W3378" s="436">
        <f>SUM(W3379:W3381)</f>
        <v>0</v>
      </c>
      <c r="X3378" s="314">
        <f t="shared" si="1002"/>
        <v>0</v>
      </c>
    </row>
    <row r="3379" spans="2:24" ht="18.75">
      <c r="B3379" s="175"/>
      <c r="C3379" s="176">
        <v>5701</v>
      </c>
      <c r="D3379" s="177" t="s">
        <v>1056</v>
      </c>
      <c r="E3379" s="818"/>
      <c r="F3379" s="477"/>
      <c r="G3379" s="437"/>
      <c r="H3379" s="437"/>
      <c r="I3379" s="480">
        <f>F3379+G3379+H3379</f>
        <v>0</v>
      </c>
      <c r="J3379" s="244" t="str">
        <f t="shared" si="1001"/>
        <v/>
      </c>
      <c r="K3379" s="245"/>
      <c r="L3379" s="438"/>
      <c r="M3379" s="439"/>
      <c r="N3379" s="331">
        <f>I3379</f>
        <v>0</v>
      </c>
      <c r="O3379" s="427">
        <f>L3379+M3379-N3379</f>
        <v>0</v>
      </c>
      <c r="P3379" s="245"/>
      <c r="Q3379" s="438"/>
      <c r="R3379" s="439"/>
      <c r="S3379" s="432">
        <f>+IF(+(L3379+M3379)&gt;=I3379,+M3379,+(+I3379-L3379))</f>
        <v>0</v>
      </c>
      <c r="T3379" s="316">
        <f>Q3379+R3379-S3379</f>
        <v>0</v>
      </c>
      <c r="U3379" s="439"/>
      <c r="V3379" s="439"/>
      <c r="W3379" s="254"/>
      <c r="X3379" s="314">
        <f t="shared" si="1002"/>
        <v>0</v>
      </c>
    </row>
    <row r="3380" spans="2:24" ht="18.75">
      <c r="B3380" s="175"/>
      <c r="C3380" s="180">
        <v>5702</v>
      </c>
      <c r="D3380" s="181" t="s">
        <v>1057</v>
      </c>
      <c r="E3380" s="818"/>
      <c r="F3380" s="477"/>
      <c r="G3380" s="437"/>
      <c r="H3380" s="437"/>
      <c r="I3380" s="480">
        <f>F3380+G3380+H3380</f>
        <v>0</v>
      </c>
      <c r="J3380" s="244" t="str">
        <f t="shared" si="1001"/>
        <v/>
      </c>
      <c r="K3380" s="245"/>
      <c r="L3380" s="438"/>
      <c r="M3380" s="439"/>
      <c r="N3380" s="331">
        <f>I3380</f>
        <v>0</v>
      </c>
      <c r="O3380" s="427">
        <f>L3380+M3380-N3380</f>
        <v>0</v>
      </c>
      <c r="P3380" s="245"/>
      <c r="Q3380" s="438"/>
      <c r="R3380" s="439"/>
      <c r="S3380" s="432">
        <f>+IF(+(L3380+M3380)&gt;=I3380,+M3380,+(+I3380-L3380))</f>
        <v>0</v>
      </c>
      <c r="T3380" s="316">
        <f>Q3380+R3380-S3380</f>
        <v>0</v>
      </c>
      <c r="U3380" s="439"/>
      <c r="V3380" s="439"/>
      <c r="W3380" s="254"/>
      <c r="X3380" s="314">
        <f t="shared" si="1002"/>
        <v>0</v>
      </c>
    </row>
    <row r="3381" spans="2:24" ht="18.75">
      <c r="B3381" s="136"/>
      <c r="C3381" s="182">
        <v>4071</v>
      </c>
      <c r="D3381" s="467" t="s">
        <v>1058</v>
      </c>
      <c r="E3381" s="817"/>
      <c r="F3381" s="458"/>
      <c r="G3381" s="275"/>
      <c r="H3381" s="275"/>
      <c r="I3381" s="480">
        <f>F3381+G3381+H3381</f>
        <v>0</v>
      </c>
      <c r="J3381" s="244" t="str">
        <f t="shared" si="1001"/>
        <v/>
      </c>
      <c r="K3381" s="245"/>
      <c r="L3381" s="826"/>
      <c r="M3381" s="779"/>
      <c r="N3381" s="779"/>
      <c r="O3381" s="827"/>
      <c r="P3381" s="245"/>
      <c r="Q3381" s="775"/>
      <c r="R3381" s="779"/>
      <c r="S3381" s="779"/>
      <c r="T3381" s="779"/>
      <c r="U3381" s="779"/>
      <c r="V3381" s="779"/>
      <c r="W3381" s="824"/>
      <c r="X3381" s="314">
        <f t="shared" si="1002"/>
        <v>0</v>
      </c>
    </row>
    <row r="3382" spans="2:24">
      <c r="B3382" s="173"/>
      <c r="C3382" s="183"/>
      <c r="D3382" s="335"/>
      <c r="E3382" s="819"/>
      <c r="F3382" s="249"/>
      <c r="G3382" s="249"/>
      <c r="H3382" s="249"/>
      <c r="I3382" s="250"/>
      <c r="J3382" s="244" t="str">
        <f t="shared" si="1001"/>
        <v/>
      </c>
      <c r="K3382" s="245"/>
      <c r="L3382" s="440"/>
      <c r="M3382" s="441"/>
      <c r="N3382" s="324"/>
      <c r="O3382" s="325"/>
      <c r="P3382" s="245"/>
      <c r="Q3382" s="440"/>
      <c r="R3382" s="441"/>
      <c r="S3382" s="324"/>
      <c r="T3382" s="324"/>
      <c r="U3382" s="441"/>
      <c r="V3382" s="324"/>
      <c r="W3382" s="325"/>
      <c r="X3382" s="325"/>
    </row>
    <row r="3383" spans="2:24" ht="18.75">
      <c r="B3383" s="812">
        <v>98</v>
      </c>
      <c r="C3383" s="976" t="s">
        <v>1059</v>
      </c>
      <c r="D3383" s="955"/>
      <c r="E3383" s="800"/>
      <c r="F3383" s="803"/>
      <c r="G3383" s="804"/>
      <c r="H3383" s="804"/>
      <c r="I3383" s="805">
        <f>F3383+G3383+H3383</f>
        <v>0</v>
      </c>
      <c r="J3383" s="244" t="str">
        <f t="shared" si="1001"/>
        <v/>
      </c>
      <c r="K3383" s="245"/>
      <c r="L3383" s="431"/>
      <c r="M3383" s="255"/>
      <c r="N3383" s="318">
        <f>I3383</f>
        <v>0</v>
      </c>
      <c r="O3383" s="427">
        <f>L3383+M3383-N3383</f>
        <v>0</v>
      </c>
      <c r="P3383" s="245"/>
      <c r="Q3383" s="431"/>
      <c r="R3383" s="255"/>
      <c r="S3383" s="432">
        <f>+IF(+(L3383+M3383)&gt;=I3383,+M3383,+(+I3383-L3383))</f>
        <v>0</v>
      </c>
      <c r="T3383" s="316">
        <f>Q3383+R3383-S3383</f>
        <v>0</v>
      </c>
      <c r="U3383" s="255"/>
      <c r="V3383" s="255"/>
      <c r="W3383" s="254"/>
      <c r="X3383" s="314">
        <f>T3383-U3383-V3383-W3383</f>
        <v>0</v>
      </c>
    </row>
    <row r="3384" spans="2:24">
      <c r="B3384" s="184"/>
      <c r="C3384" s="336" t="s">
        <v>1060</v>
      </c>
      <c r="D3384" s="337"/>
      <c r="E3384" s="398"/>
      <c r="F3384" s="398"/>
      <c r="G3384" s="398"/>
      <c r="H3384" s="398"/>
      <c r="I3384" s="338"/>
      <c r="J3384" s="244" t="str">
        <f t="shared" si="1001"/>
        <v/>
      </c>
      <c r="K3384" s="245"/>
      <c r="L3384" s="339"/>
      <c r="M3384" s="340"/>
      <c r="N3384" s="340"/>
      <c r="O3384" s="341"/>
      <c r="P3384" s="245"/>
      <c r="Q3384" s="339"/>
      <c r="R3384" s="340"/>
      <c r="S3384" s="340"/>
      <c r="T3384" s="340"/>
      <c r="U3384" s="340"/>
      <c r="V3384" s="340"/>
      <c r="W3384" s="341"/>
      <c r="X3384" s="341"/>
    </row>
    <row r="3385" spans="2:24">
      <c r="B3385" s="184"/>
      <c r="C3385" s="342" t="s">
        <v>1061</v>
      </c>
      <c r="D3385" s="335"/>
      <c r="E3385" s="386"/>
      <c r="F3385" s="386"/>
      <c r="G3385" s="386"/>
      <c r="H3385" s="386"/>
      <c r="I3385" s="308"/>
      <c r="J3385" s="244" t="str">
        <f t="shared" si="1001"/>
        <v/>
      </c>
      <c r="K3385" s="245"/>
      <c r="L3385" s="343"/>
      <c r="M3385" s="344"/>
      <c r="N3385" s="344"/>
      <c r="O3385" s="345"/>
      <c r="P3385" s="245"/>
      <c r="Q3385" s="343"/>
      <c r="R3385" s="344"/>
      <c r="S3385" s="344"/>
      <c r="T3385" s="344"/>
      <c r="U3385" s="344"/>
      <c r="V3385" s="344"/>
      <c r="W3385" s="345"/>
      <c r="X3385" s="345"/>
    </row>
    <row r="3386" spans="2:24">
      <c r="B3386" s="185"/>
      <c r="C3386" s="346" t="s">
        <v>1743</v>
      </c>
      <c r="D3386" s="347"/>
      <c r="E3386" s="399"/>
      <c r="F3386" s="399"/>
      <c r="G3386" s="399"/>
      <c r="H3386" s="399"/>
      <c r="I3386" s="310"/>
      <c r="J3386" s="244" t="str">
        <f t="shared" si="1001"/>
        <v/>
      </c>
      <c r="K3386" s="245"/>
      <c r="L3386" s="348"/>
      <c r="M3386" s="349"/>
      <c r="N3386" s="349"/>
      <c r="O3386" s="350"/>
      <c r="P3386" s="245"/>
      <c r="Q3386" s="348"/>
      <c r="R3386" s="349"/>
      <c r="S3386" s="349"/>
      <c r="T3386" s="349"/>
      <c r="U3386" s="349"/>
      <c r="V3386" s="349"/>
      <c r="W3386" s="350"/>
      <c r="X3386" s="350"/>
    </row>
    <row r="3387" spans="2:24" ht="18.75">
      <c r="B3387" s="719"/>
      <c r="C3387" s="720" t="s">
        <v>1281</v>
      </c>
      <c r="D3387" s="721" t="s">
        <v>1062</v>
      </c>
      <c r="E3387" s="813"/>
      <c r="F3387" s="813">
        <f>SUM(F3271,F3274,F3280,F3288,F3289,F3307,F3311,F3317,F3320,F3321,F3322,F3323,F3324,F3333,F3340,F3341,F3342,F3343,F3350,F3354,F3355,F3356,F3357,F3360,F3361,F3369,F3372,F3373,F3378)+F3383</f>
        <v>0</v>
      </c>
      <c r="G3387" s="813">
        <f>SUM(G3271,G3274,G3280,G3288,G3289,G3307,G3311,G3317,G3320,G3321,G3322,G3323,G3324,G3333,G3340,G3341,G3342,G3343,G3350,G3354,G3355,G3356,G3357,G3360,G3361,G3369,G3372,G3373,G3378)+G3383</f>
        <v>545500</v>
      </c>
      <c r="H3387" s="813">
        <f>SUM(H3271,H3274,H3280,H3288,H3289,H3307,H3311,H3317,H3320,H3321,H3322,H3323,H3324,H3333,H3340,H3341,H3342,H3343,H3350,H3354,H3355,H3356,H3357,H3360,H3361,H3369,H3372,H3373,H3378)+H3383</f>
        <v>0</v>
      </c>
      <c r="I3387" s="813">
        <f>SUM(I3271,I3274,I3280,I3288,I3289,I3307,I3311,I3317,I3320,I3321,I3322,I3323,I3324,I3333,I3340,I3341,I3342,I3343,I3350,I3354,I3355,I3356,I3357,I3360,I3361,I3369,I3372,I3373,I3378)+I3383</f>
        <v>545500</v>
      </c>
      <c r="J3387" s="244">
        <f t="shared" si="1001"/>
        <v>1</v>
      </c>
      <c r="K3387" s="442" t="str">
        <f>LEFT(C3268,1)</f>
        <v>6</v>
      </c>
      <c r="L3387" s="277">
        <f>SUM(L3271,L3274,L3280,L3288,L3289,L3307,L3311,L3317,L3320,L3321,L3322,L3323,L3324,L3333,L3340,L3341,L3342,L3343,L3350,L3354,L3355,L3356,L3357,L3360,L3361,L3369,L3372,L3373,L3378)+L3383</f>
        <v>0</v>
      </c>
      <c r="M3387" s="277">
        <f>SUM(M3271,M3274,M3280,M3288,M3289,M3307,M3311,M3317,M3320,M3321,M3322,M3323,M3324,M3333,M3340,M3341,M3342,M3343,M3350,M3354,M3355,M3356,M3357,M3360,M3361,M3369,M3372,M3373,M3378)+M3383</f>
        <v>0</v>
      </c>
      <c r="N3387" s="277">
        <f>SUM(N3271,N3274,N3280,N3288,N3289,N3307,N3311,N3317,N3320,N3321,N3322,N3323,N3324,N3333,N3340,N3341,N3342,N3343,N3350,N3354,N3355,N3356,N3357,N3360,N3361,N3369,N3372,N3373,N3378)+N3383</f>
        <v>545500</v>
      </c>
      <c r="O3387" s="277">
        <f>SUM(O3271,O3274,O3280,O3288,O3289,O3307,O3311,O3317,O3320,O3321,O3322,O3323,O3324,O3333,O3340,O3341,O3342,O3343,O3350,O3354,O3355,O3356,O3357,O3360,O3361,O3369,O3372,O3373,O3378)+O3383</f>
        <v>-545500</v>
      </c>
      <c r="P3387" s="223"/>
      <c r="Q3387" s="277">
        <f t="shared" ref="Q3387:W3387" si="1005">SUM(Q3271,Q3274,Q3280,Q3288,Q3289,Q3307,Q3311,Q3317,Q3320,Q3321,Q3322,Q3323,Q3324,Q3333,Q3340,Q3341,Q3342,Q3343,Q3350,Q3354,Q3355,Q3356,Q3357,Q3360,Q3361,Q3369,Q3372,Q3373,Q3378)+Q3383</f>
        <v>0</v>
      </c>
      <c r="R3387" s="277">
        <f t="shared" si="1005"/>
        <v>0</v>
      </c>
      <c r="S3387" s="277">
        <f t="shared" si="1005"/>
        <v>545500</v>
      </c>
      <c r="T3387" s="277">
        <f t="shared" si="1005"/>
        <v>-545500</v>
      </c>
      <c r="U3387" s="277">
        <f t="shared" si="1005"/>
        <v>0</v>
      </c>
      <c r="V3387" s="277">
        <f t="shared" si="1005"/>
        <v>0</v>
      </c>
      <c r="W3387" s="277">
        <f t="shared" si="1005"/>
        <v>0</v>
      </c>
      <c r="X3387" s="314">
        <f>T3387-U3387-V3387-W3387</f>
        <v>-545500</v>
      </c>
    </row>
    <row r="3388" spans="2:24">
      <c r="B3388" s="664" t="s">
        <v>32</v>
      </c>
      <c r="C3388" s="186"/>
      <c r="I3388" s="220"/>
      <c r="J3388" s="222">
        <f>J3387</f>
        <v>1</v>
      </c>
      <c r="P3388"/>
    </row>
    <row r="3389" spans="2:24">
      <c r="B3389" s="395"/>
      <c r="C3389" s="395"/>
      <c r="D3389" s="396"/>
      <c r="E3389" s="395"/>
      <c r="F3389" s="395"/>
      <c r="G3389" s="395"/>
      <c r="H3389" s="395"/>
      <c r="I3389" s="397"/>
      <c r="J3389" s="222">
        <f>J3387</f>
        <v>1</v>
      </c>
      <c r="L3389" s="395"/>
      <c r="M3389" s="395"/>
      <c r="N3389" s="397"/>
      <c r="O3389" s="397"/>
      <c r="P3389" s="397"/>
      <c r="Q3389" s="395"/>
      <c r="R3389" s="395"/>
      <c r="S3389" s="397"/>
      <c r="T3389" s="397"/>
      <c r="U3389" s="395"/>
      <c r="V3389" s="397"/>
      <c r="W3389" s="397"/>
      <c r="X3389" s="397"/>
    </row>
    <row r="3390" spans="2:24" ht="18.75">
      <c r="B3390" s="405"/>
      <c r="C3390" s="405"/>
      <c r="D3390" s="405"/>
      <c r="E3390" s="405"/>
      <c r="F3390" s="405"/>
      <c r="G3390" s="405"/>
      <c r="H3390" s="405"/>
      <c r="I3390" s="488"/>
      <c r="J3390" s="443">
        <f>(IF(E3387&lt;&gt;0,$G$2,IF(I3387&lt;&gt;0,$G$2,"")))</f>
        <v>0</v>
      </c>
    </row>
    <row r="3391" spans="2:24" ht="18.75">
      <c r="B3391" s="405"/>
      <c r="C3391" s="405"/>
      <c r="D3391" s="478"/>
      <c r="E3391" s="405"/>
      <c r="F3391" s="405"/>
      <c r="G3391" s="405"/>
      <c r="H3391" s="405"/>
      <c r="I3391" s="488"/>
      <c r="J3391" s="443" t="str">
        <f>(IF(E3388&lt;&gt;0,$G$2,IF(I3388&lt;&gt;0,$G$2,"")))</f>
        <v/>
      </c>
    </row>
    <row r="3392" spans="2:24">
      <c r="E3392" s="279"/>
      <c r="F3392" s="279"/>
      <c r="G3392" s="279"/>
      <c r="H3392" s="279"/>
      <c r="I3392" s="283"/>
      <c r="J3392" s="222">
        <f>(IF($E3526&lt;&gt;0,$J$2,IF($I3526&lt;&gt;0,$J$2,"")))</f>
        <v>1</v>
      </c>
      <c r="L3392" s="279"/>
      <c r="M3392" s="279"/>
      <c r="N3392" s="283"/>
      <c r="O3392" s="283"/>
      <c r="P3392" s="283"/>
      <c r="Q3392" s="279"/>
      <c r="R3392" s="279"/>
      <c r="S3392" s="283"/>
      <c r="T3392" s="283"/>
      <c r="U3392" s="279"/>
      <c r="V3392" s="283"/>
      <c r="W3392" s="283"/>
    </row>
    <row r="3393" spans="2:24">
      <c r="C3393" s="228"/>
      <c r="D3393" s="229"/>
      <c r="E3393" s="279"/>
      <c r="F3393" s="279"/>
      <c r="G3393" s="279"/>
      <c r="H3393" s="279"/>
      <c r="I3393" s="283"/>
      <c r="J3393" s="222">
        <f>(IF($E3526&lt;&gt;0,$J$2,IF($I3526&lt;&gt;0,$J$2,"")))</f>
        <v>1</v>
      </c>
      <c r="L3393" s="279"/>
      <c r="M3393" s="279"/>
      <c r="N3393" s="283"/>
      <c r="O3393" s="283"/>
      <c r="P3393" s="283"/>
      <c r="Q3393" s="279"/>
      <c r="R3393" s="279"/>
      <c r="S3393" s="283"/>
      <c r="T3393" s="283"/>
      <c r="U3393" s="279"/>
      <c r="V3393" s="283"/>
      <c r="W3393" s="283"/>
    </row>
    <row r="3394" spans="2:24">
      <c r="B3394" s="910" t="str">
        <f>$B$7</f>
        <v>БЮДЖЕТ - НАЧАЛЕН ПЛАН
ПО ПЪЛНА ЕДИННА БЮДЖЕТНА КЛАСИФИКАЦИЯ</v>
      </c>
      <c r="C3394" s="911"/>
      <c r="D3394" s="911"/>
      <c r="E3394" s="279"/>
      <c r="F3394" s="279"/>
      <c r="G3394" s="279"/>
      <c r="H3394" s="279"/>
      <c r="I3394" s="283"/>
      <c r="J3394" s="222">
        <f>(IF($E3526&lt;&gt;0,$J$2,IF($I3526&lt;&gt;0,$J$2,"")))</f>
        <v>1</v>
      </c>
      <c r="L3394" s="279"/>
      <c r="M3394" s="279"/>
      <c r="N3394" s="283"/>
      <c r="O3394" s="283"/>
      <c r="P3394" s="283"/>
      <c r="Q3394" s="279"/>
      <c r="R3394" s="279"/>
      <c r="S3394" s="283"/>
      <c r="T3394" s="283"/>
      <c r="U3394" s="279"/>
      <c r="V3394" s="283"/>
      <c r="W3394" s="283"/>
    </row>
    <row r="3395" spans="2:24">
      <c r="C3395" s="228"/>
      <c r="D3395" s="229"/>
      <c r="E3395" s="280" t="s">
        <v>1711</v>
      </c>
      <c r="F3395" s="280" t="s">
        <v>1568</v>
      </c>
      <c r="G3395" s="279"/>
      <c r="H3395" s="279"/>
      <c r="I3395" s="283"/>
      <c r="J3395" s="222">
        <f>(IF($E3526&lt;&gt;0,$J$2,IF($I3526&lt;&gt;0,$J$2,"")))</f>
        <v>1</v>
      </c>
      <c r="L3395" s="279"/>
      <c r="M3395" s="279"/>
      <c r="N3395" s="283"/>
      <c r="O3395" s="283"/>
      <c r="P3395" s="283"/>
      <c r="Q3395" s="279"/>
      <c r="R3395" s="279"/>
      <c r="S3395" s="283"/>
      <c r="T3395" s="283"/>
      <c r="U3395" s="279"/>
      <c r="V3395" s="283"/>
      <c r="W3395" s="283"/>
    </row>
    <row r="3396" spans="2:24" ht="18.75">
      <c r="B3396" s="912" t="str">
        <f>$B$9</f>
        <v>Несебър</v>
      </c>
      <c r="C3396" s="913"/>
      <c r="D3396" s="914"/>
      <c r="E3396" s="690">
        <f>$E$9</f>
        <v>43101</v>
      </c>
      <c r="F3396" s="691">
        <f>$F$9</f>
        <v>43465</v>
      </c>
      <c r="G3396" s="279"/>
      <c r="H3396" s="279"/>
      <c r="I3396" s="283"/>
      <c r="J3396" s="222">
        <f>(IF($E3526&lt;&gt;0,$J$2,IF($I3526&lt;&gt;0,$J$2,"")))</f>
        <v>1</v>
      </c>
      <c r="L3396" s="279"/>
      <c r="M3396" s="279"/>
      <c r="N3396" s="283"/>
      <c r="O3396" s="283"/>
      <c r="P3396" s="283"/>
      <c r="Q3396" s="279"/>
      <c r="R3396" s="279"/>
      <c r="S3396" s="283"/>
      <c r="T3396" s="283"/>
      <c r="U3396" s="279"/>
      <c r="V3396" s="283"/>
      <c r="W3396" s="283"/>
    </row>
    <row r="3397" spans="2:24">
      <c r="B3397" s="231" t="str">
        <f>$B$10</f>
        <v>(наименование на разпоредителя с бюджет)</v>
      </c>
      <c r="E3397" s="279"/>
      <c r="F3397" s="281">
        <f>$F$10</f>
        <v>0</v>
      </c>
      <c r="G3397" s="279"/>
      <c r="H3397" s="279"/>
      <c r="I3397" s="283"/>
      <c r="J3397" s="222">
        <f>(IF($E3526&lt;&gt;0,$J$2,IF($I3526&lt;&gt;0,$J$2,"")))</f>
        <v>1</v>
      </c>
      <c r="L3397" s="279"/>
      <c r="M3397" s="279"/>
      <c r="N3397" s="283"/>
      <c r="O3397" s="283"/>
      <c r="P3397" s="283"/>
      <c r="Q3397" s="279"/>
      <c r="R3397" s="279"/>
      <c r="S3397" s="283"/>
      <c r="T3397" s="283"/>
      <c r="U3397" s="279"/>
      <c r="V3397" s="283"/>
      <c r="W3397" s="283"/>
    </row>
    <row r="3398" spans="2:24">
      <c r="B3398" s="231"/>
      <c r="E3398" s="282"/>
      <c r="F3398" s="279"/>
      <c r="G3398" s="279"/>
      <c r="H3398" s="279"/>
      <c r="I3398" s="283"/>
      <c r="J3398" s="222">
        <f>(IF($E3526&lt;&gt;0,$J$2,IF($I3526&lt;&gt;0,$J$2,"")))</f>
        <v>1</v>
      </c>
      <c r="L3398" s="279"/>
      <c r="M3398" s="279"/>
      <c r="N3398" s="283"/>
      <c r="O3398" s="283"/>
      <c r="P3398" s="283"/>
      <c r="Q3398" s="279"/>
      <c r="R3398" s="279"/>
      <c r="S3398" s="283"/>
      <c r="T3398" s="283"/>
      <c r="U3398" s="279"/>
      <c r="V3398" s="283"/>
      <c r="W3398" s="283"/>
    </row>
    <row r="3399" spans="2:24" ht="19.5">
      <c r="B3399" s="896" t="str">
        <f>$B$12</f>
        <v>Несебър</v>
      </c>
      <c r="C3399" s="897"/>
      <c r="D3399" s="898"/>
      <c r="E3399" s="230" t="s">
        <v>1712</v>
      </c>
      <c r="F3399" s="692" t="str">
        <f>$F$12</f>
        <v>5206</v>
      </c>
      <c r="G3399" s="279"/>
      <c r="H3399" s="279"/>
      <c r="I3399" s="283"/>
      <c r="J3399" s="222">
        <f>(IF($E3526&lt;&gt;0,$J$2,IF($I3526&lt;&gt;0,$J$2,"")))</f>
        <v>1</v>
      </c>
      <c r="L3399" s="279"/>
      <c r="M3399" s="279"/>
      <c r="N3399" s="283"/>
      <c r="O3399" s="283"/>
      <c r="P3399" s="283"/>
      <c r="Q3399" s="279"/>
      <c r="R3399" s="279"/>
      <c r="S3399" s="283"/>
      <c r="T3399" s="283"/>
      <c r="U3399" s="279"/>
      <c r="V3399" s="283"/>
      <c r="W3399" s="283"/>
    </row>
    <row r="3400" spans="2:24">
      <c r="B3400" s="693" t="str">
        <f>$B$13</f>
        <v>(наименование на първостепенния разпоредител с бюджет)</v>
      </c>
      <c r="E3400" s="282" t="s">
        <v>1713</v>
      </c>
      <c r="F3400" s="279"/>
      <c r="G3400" s="279"/>
      <c r="H3400" s="279"/>
      <c r="I3400" s="283"/>
      <c r="J3400" s="222">
        <f>(IF($E3526&lt;&gt;0,$J$2,IF($I3526&lt;&gt;0,$J$2,"")))</f>
        <v>1</v>
      </c>
      <c r="L3400" s="279"/>
      <c r="M3400" s="279"/>
      <c r="N3400" s="283"/>
      <c r="O3400" s="283"/>
      <c r="P3400" s="283"/>
      <c r="Q3400" s="279"/>
      <c r="R3400" s="279"/>
      <c r="S3400" s="283"/>
      <c r="T3400" s="283"/>
      <c r="U3400" s="279"/>
      <c r="V3400" s="283"/>
      <c r="W3400" s="283"/>
    </row>
    <row r="3401" spans="2:24" ht="18.75">
      <c r="B3401" s="231"/>
      <c r="D3401" s="444"/>
      <c r="E3401" s="278"/>
      <c r="F3401" s="278"/>
      <c r="G3401" s="278"/>
      <c r="H3401" s="278"/>
      <c r="I3401" s="386"/>
      <c r="J3401" s="222">
        <f>(IF($E3526&lt;&gt;0,$J$2,IF($I3526&lt;&gt;0,$J$2,"")))</f>
        <v>1</v>
      </c>
      <c r="L3401" s="279"/>
      <c r="M3401" s="279"/>
      <c r="N3401" s="283"/>
      <c r="O3401" s="283"/>
      <c r="P3401" s="283"/>
      <c r="Q3401" s="279"/>
      <c r="R3401" s="279"/>
      <c r="S3401" s="283"/>
      <c r="T3401" s="283"/>
      <c r="U3401" s="279"/>
      <c r="V3401" s="283"/>
      <c r="W3401" s="283"/>
    </row>
    <row r="3402" spans="2:24">
      <c r="C3402" s="228"/>
      <c r="D3402" s="229"/>
      <c r="E3402" s="279"/>
      <c r="F3402" s="282"/>
      <c r="G3402" s="282"/>
      <c r="H3402" s="282"/>
      <c r="I3402" s="285" t="s">
        <v>1714</v>
      </c>
      <c r="J3402" s="222">
        <f>(IF($E3526&lt;&gt;0,$J$2,IF($I3526&lt;&gt;0,$J$2,"")))</f>
        <v>1</v>
      </c>
      <c r="L3402" s="284" t="s">
        <v>94</v>
      </c>
      <c r="M3402" s="279"/>
      <c r="N3402" s="283"/>
      <c r="O3402" s="285" t="s">
        <v>1714</v>
      </c>
      <c r="P3402" s="283"/>
      <c r="Q3402" s="284" t="s">
        <v>95</v>
      </c>
      <c r="R3402" s="279"/>
      <c r="S3402" s="283"/>
      <c r="T3402" s="285" t="s">
        <v>1714</v>
      </c>
      <c r="U3402" s="279"/>
      <c r="V3402" s="283"/>
      <c r="W3402" s="285" t="s">
        <v>1714</v>
      </c>
    </row>
    <row r="3403" spans="2:24" ht="18.75">
      <c r="B3403" s="787"/>
      <c r="C3403" s="788"/>
      <c r="D3403" s="789" t="s">
        <v>1093</v>
      </c>
      <c r="E3403" s="790"/>
      <c r="F3403" s="968" t="s">
        <v>1504</v>
      </c>
      <c r="G3403" s="969"/>
      <c r="H3403" s="970"/>
      <c r="I3403" s="971"/>
      <c r="J3403" s="222">
        <f>(IF($E3526&lt;&gt;0,$J$2,IF($I3526&lt;&gt;0,$J$2,"")))</f>
        <v>1</v>
      </c>
      <c r="L3403" s="925" t="s">
        <v>1800</v>
      </c>
      <c r="M3403" s="925" t="s">
        <v>1801</v>
      </c>
      <c r="N3403" s="918" t="s">
        <v>1802</v>
      </c>
      <c r="O3403" s="918" t="s">
        <v>96</v>
      </c>
      <c r="P3403" s="223"/>
      <c r="Q3403" s="918" t="s">
        <v>1803</v>
      </c>
      <c r="R3403" s="918" t="s">
        <v>1804</v>
      </c>
      <c r="S3403" s="918" t="s">
        <v>1805</v>
      </c>
      <c r="T3403" s="918" t="s">
        <v>97</v>
      </c>
      <c r="U3403" s="412" t="s">
        <v>98</v>
      </c>
      <c r="V3403" s="413"/>
      <c r="W3403" s="414"/>
      <c r="X3403" s="292"/>
    </row>
    <row r="3404" spans="2:24" ht="31.5">
      <c r="B3404" s="791" t="s">
        <v>1626</v>
      </c>
      <c r="C3404" s="792" t="s">
        <v>1715</v>
      </c>
      <c r="D3404" s="793" t="s">
        <v>1094</v>
      </c>
      <c r="E3404" s="794"/>
      <c r="F3404" s="717" t="s">
        <v>1505</v>
      </c>
      <c r="G3404" s="717" t="s">
        <v>1506</v>
      </c>
      <c r="H3404" s="717" t="s">
        <v>1503</v>
      </c>
      <c r="I3404" s="717" t="s">
        <v>1087</v>
      </c>
      <c r="J3404" s="222">
        <f>(IF($E3526&lt;&gt;0,$J$2,IF($I3526&lt;&gt;0,$J$2,"")))</f>
        <v>1</v>
      </c>
      <c r="L3404" s="961"/>
      <c r="M3404" s="967"/>
      <c r="N3404" s="961"/>
      <c r="O3404" s="967"/>
      <c r="P3404" s="223"/>
      <c r="Q3404" s="958"/>
      <c r="R3404" s="958"/>
      <c r="S3404" s="958"/>
      <c r="T3404" s="958"/>
      <c r="U3404" s="415">
        <v>2018</v>
      </c>
      <c r="V3404" s="415">
        <v>2019</v>
      </c>
      <c r="W3404" s="415" t="s">
        <v>1806</v>
      </c>
      <c r="X3404" s="416" t="s">
        <v>99</v>
      </c>
    </row>
    <row r="3405" spans="2:24" ht="18.75">
      <c r="B3405" s="616"/>
      <c r="C3405" s="400"/>
      <c r="D3405" s="296" t="s">
        <v>1283</v>
      </c>
      <c r="E3405" s="814"/>
      <c r="F3405" s="297"/>
      <c r="G3405" s="297"/>
      <c r="H3405" s="297"/>
      <c r="I3405" s="487"/>
      <c r="J3405" s="222">
        <f>(IF($E3526&lt;&gt;0,$J$2,IF($I3526&lt;&gt;0,$J$2,"")))</f>
        <v>1</v>
      </c>
      <c r="L3405" s="298" t="s">
        <v>100</v>
      </c>
      <c r="M3405" s="298" t="s">
        <v>101</v>
      </c>
      <c r="N3405" s="299" t="s">
        <v>102</v>
      </c>
      <c r="O3405" s="299" t="s">
        <v>103</v>
      </c>
      <c r="P3405" s="223"/>
      <c r="Q3405" s="614" t="s">
        <v>104</v>
      </c>
      <c r="R3405" s="614" t="s">
        <v>105</v>
      </c>
      <c r="S3405" s="614" t="s">
        <v>106</v>
      </c>
      <c r="T3405" s="614" t="s">
        <v>107</v>
      </c>
      <c r="U3405" s="614" t="s">
        <v>1064</v>
      </c>
      <c r="V3405" s="614" t="s">
        <v>1065</v>
      </c>
      <c r="W3405" s="614" t="s">
        <v>1066</v>
      </c>
      <c r="X3405" s="417" t="s">
        <v>1067</v>
      </c>
    </row>
    <row r="3406" spans="2:24" ht="131.25">
      <c r="B3406" s="237"/>
      <c r="C3406" s="621" t="e">
        <f>VLOOKUP(D3406,OP_LIST2,2,FALSE)</f>
        <v>#N/A</v>
      </c>
      <c r="D3406" s="622" t="s">
        <v>976</v>
      </c>
      <c r="E3406" s="815"/>
      <c r="F3406" s="369"/>
      <c r="G3406" s="369"/>
      <c r="H3406" s="369"/>
      <c r="I3406" s="304"/>
      <c r="J3406" s="222">
        <f>(IF($E3526&lt;&gt;0,$J$2,IF($I3526&lt;&gt;0,$J$2,"")))</f>
        <v>1</v>
      </c>
      <c r="L3406" s="418" t="s">
        <v>1068</v>
      </c>
      <c r="M3406" s="418" t="s">
        <v>1068</v>
      </c>
      <c r="N3406" s="418" t="s">
        <v>1069</v>
      </c>
      <c r="O3406" s="418" t="s">
        <v>1070</v>
      </c>
      <c r="P3406" s="223"/>
      <c r="Q3406" s="418" t="s">
        <v>1068</v>
      </c>
      <c r="R3406" s="418" t="s">
        <v>1068</v>
      </c>
      <c r="S3406" s="418" t="s">
        <v>1095</v>
      </c>
      <c r="T3406" s="418" t="s">
        <v>1072</v>
      </c>
      <c r="U3406" s="418" t="s">
        <v>1068</v>
      </c>
      <c r="V3406" s="418" t="s">
        <v>1068</v>
      </c>
      <c r="W3406" s="418" t="s">
        <v>1068</v>
      </c>
      <c r="X3406" s="307" t="s">
        <v>1073</v>
      </c>
    </row>
    <row r="3407" spans="2:24" ht="18.75">
      <c r="B3407" s="620"/>
      <c r="C3407" s="623">
        <f>VLOOKUP(D3408,EBK_DEIN2,2,FALSE)</f>
        <v>6604</v>
      </c>
      <c r="D3407" s="615" t="s">
        <v>1483</v>
      </c>
      <c r="E3407" s="816"/>
      <c r="F3407" s="369"/>
      <c r="G3407" s="369"/>
      <c r="H3407" s="369"/>
      <c r="I3407" s="304"/>
      <c r="J3407" s="222">
        <f>(IF($E3526&lt;&gt;0,$J$2,IF($I3526&lt;&gt;0,$J$2,"")))</f>
        <v>1</v>
      </c>
      <c r="L3407" s="419"/>
      <c r="M3407" s="419"/>
      <c r="N3407" s="345"/>
      <c r="O3407" s="420"/>
      <c r="P3407" s="223"/>
      <c r="Q3407" s="419"/>
      <c r="R3407" s="419"/>
      <c r="S3407" s="345"/>
      <c r="T3407" s="420"/>
      <c r="U3407" s="419"/>
      <c r="V3407" s="345"/>
      <c r="W3407" s="420"/>
      <c r="X3407" s="421"/>
    </row>
    <row r="3408" spans="2:24" ht="18.75">
      <c r="B3408" s="422"/>
      <c r="C3408" s="239"/>
      <c r="D3408" s="527" t="s">
        <v>923</v>
      </c>
      <c r="E3408" s="816"/>
      <c r="F3408" s="369"/>
      <c r="G3408" s="369"/>
      <c r="H3408" s="369"/>
      <c r="I3408" s="304"/>
      <c r="J3408" s="222">
        <f>(IF($E3526&lt;&gt;0,$J$2,IF($I3526&lt;&gt;0,$J$2,"")))</f>
        <v>1</v>
      </c>
      <c r="L3408" s="419"/>
      <c r="M3408" s="419"/>
      <c r="N3408" s="345"/>
      <c r="O3408" s="423">
        <f>SUMIF(O3411:O3412,"&lt;0")+SUMIF(O3414:O3418,"&lt;0")+SUMIF(O3420:O3427,"&lt;0")+SUMIF(O3429:O3445,"&lt;0")+SUMIF(O3451:O3455,"&lt;0")+SUMIF(O3457:O3462,"&lt;0")+SUMIF(O3465:O3471,"&lt;0")+SUMIF(O3479:O3480,"&lt;0")+SUMIF(O3483:O3488,"&lt;0")+SUMIF(O3490:O3495,"&lt;0")+SUMIF(O3499,"&lt;0")+SUMIF(O3501:O3507,"&lt;0")+SUMIF(O3509:O3511,"&lt;0")+SUMIF(O3513:O3516,"&lt;0")+SUMIF(O3518:O3519,"&lt;0")+SUMIF(O3522,"&lt;0")</f>
        <v>-2931600</v>
      </c>
      <c r="P3408" s="223"/>
      <c r="Q3408" s="419"/>
      <c r="R3408" s="419"/>
      <c r="S3408" s="345"/>
      <c r="T3408" s="423">
        <f>SUMIF(T3411:T3412,"&lt;0")+SUMIF(T3414:T3418,"&lt;0")+SUMIF(T3420:T3427,"&lt;0")+SUMIF(T3429:T3445,"&lt;0")+SUMIF(T3451:T3455,"&lt;0")+SUMIF(T3457:T3462,"&lt;0")+SUMIF(T3465:T3471,"&lt;0")+SUMIF(T3479:T3480,"&lt;0")+SUMIF(T3483:T3488,"&lt;0")+SUMIF(T3490:T3495,"&lt;0")+SUMIF(T3499,"&lt;0")+SUMIF(T3501:T3507,"&lt;0")+SUMIF(T3509:T3511,"&lt;0")+SUMIF(T3513:T3516,"&lt;0")+SUMIF(T3518:T3519,"&lt;0")+SUMIF(T3522,"&lt;0")</f>
        <v>-2886500</v>
      </c>
      <c r="U3408" s="419"/>
      <c r="V3408" s="345"/>
      <c r="W3408" s="420"/>
      <c r="X3408" s="309"/>
    </row>
    <row r="3409" spans="2:24" ht="18.75">
      <c r="B3409" s="355"/>
      <c r="C3409" s="239"/>
      <c r="D3409" s="293" t="s">
        <v>1096</v>
      </c>
      <c r="E3409" s="816"/>
      <c r="F3409" s="369"/>
      <c r="G3409" s="369"/>
      <c r="H3409" s="369"/>
      <c r="I3409" s="304"/>
      <c r="J3409" s="222">
        <f>(IF($E3526&lt;&gt;0,$J$2,IF($I3526&lt;&gt;0,$J$2,"")))</f>
        <v>1</v>
      </c>
      <c r="L3409" s="419"/>
      <c r="M3409" s="419"/>
      <c r="N3409" s="345"/>
      <c r="O3409" s="420"/>
      <c r="P3409" s="223"/>
      <c r="Q3409" s="419"/>
      <c r="R3409" s="419"/>
      <c r="S3409" s="345"/>
      <c r="T3409" s="420"/>
      <c r="U3409" s="419"/>
      <c r="V3409" s="345"/>
      <c r="W3409" s="420"/>
      <c r="X3409" s="311"/>
    </row>
    <row r="3410" spans="2:24" ht="18.75">
      <c r="B3410" s="795">
        <v>100</v>
      </c>
      <c r="C3410" s="972" t="s">
        <v>1284</v>
      </c>
      <c r="D3410" s="973"/>
      <c r="E3410" s="796"/>
      <c r="F3410" s="797">
        <f>SUM(F3411:F3412)</f>
        <v>0</v>
      </c>
      <c r="G3410" s="798">
        <f>SUM(G3411:G3412)</f>
        <v>29000</v>
      </c>
      <c r="H3410" s="798">
        <f>SUM(H3411:H3412)</f>
        <v>0</v>
      </c>
      <c r="I3410" s="798">
        <f>SUM(I3411:I3412)</f>
        <v>29000</v>
      </c>
      <c r="J3410" s="244">
        <f t="shared" ref="J3410:J3441" si="1006">(IF($E3410&lt;&gt;0,$J$2,IF($I3410&lt;&gt;0,$J$2,"")))</f>
        <v>1</v>
      </c>
      <c r="K3410" s="245"/>
      <c r="L3410" s="312">
        <f>SUM(L3411:L3412)</f>
        <v>0</v>
      </c>
      <c r="M3410" s="313">
        <f>SUM(M3411:M3412)</f>
        <v>0</v>
      </c>
      <c r="N3410" s="424">
        <f>SUM(N3411:N3412)</f>
        <v>29000</v>
      </c>
      <c r="O3410" s="425">
        <f>SUM(O3411:O3412)</f>
        <v>-29000</v>
      </c>
      <c r="P3410" s="245"/>
      <c r="Q3410" s="820"/>
      <c r="R3410" s="821"/>
      <c r="S3410" s="822"/>
      <c r="T3410" s="821"/>
      <c r="U3410" s="821"/>
      <c r="V3410" s="821"/>
      <c r="W3410" s="823"/>
      <c r="X3410" s="314">
        <f t="shared" ref="X3410:X3441" si="1007">T3410-U3410-V3410-W3410</f>
        <v>0</v>
      </c>
    </row>
    <row r="3411" spans="2:24" ht="18.75">
      <c r="B3411" s="140"/>
      <c r="C3411" s="144">
        <v>101</v>
      </c>
      <c r="D3411" s="138" t="s">
        <v>1285</v>
      </c>
      <c r="E3411" s="817"/>
      <c r="F3411" s="452"/>
      <c r="G3411" s="246">
        <v>29000</v>
      </c>
      <c r="H3411" s="246"/>
      <c r="I3411" s="480">
        <f>F3411+G3411+H3411</f>
        <v>29000</v>
      </c>
      <c r="J3411" s="244">
        <f t="shared" si="1006"/>
        <v>1</v>
      </c>
      <c r="K3411" s="245"/>
      <c r="L3411" s="426"/>
      <c r="M3411" s="253"/>
      <c r="N3411" s="316">
        <f>I3411</f>
        <v>29000</v>
      </c>
      <c r="O3411" s="427">
        <f>L3411+M3411-N3411</f>
        <v>-29000</v>
      </c>
      <c r="P3411" s="245"/>
      <c r="Q3411" s="775"/>
      <c r="R3411" s="779"/>
      <c r="S3411" s="779"/>
      <c r="T3411" s="779"/>
      <c r="U3411" s="779"/>
      <c r="V3411" s="779"/>
      <c r="W3411" s="824"/>
      <c r="X3411" s="314">
        <f t="shared" si="1007"/>
        <v>0</v>
      </c>
    </row>
    <row r="3412" spans="2:24" ht="18.75">
      <c r="B3412" s="140"/>
      <c r="C3412" s="137">
        <v>102</v>
      </c>
      <c r="D3412" s="139" t="s">
        <v>1286</v>
      </c>
      <c r="E3412" s="817"/>
      <c r="F3412" s="452"/>
      <c r="G3412" s="246"/>
      <c r="H3412" s="246"/>
      <c r="I3412" s="480">
        <f>F3412+G3412+H3412</f>
        <v>0</v>
      </c>
      <c r="J3412" s="244" t="str">
        <f t="shared" si="1006"/>
        <v/>
      </c>
      <c r="K3412" s="245"/>
      <c r="L3412" s="426"/>
      <c r="M3412" s="253"/>
      <c r="N3412" s="316">
        <f>I3412</f>
        <v>0</v>
      </c>
      <c r="O3412" s="427">
        <f>L3412+M3412-N3412</f>
        <v>0</v>
      </c>
      <c r="P3412" s="245"/>
      <c r="Q3412" s="775"/>
      <c r="R3412" s="779"/>
      <c r="S3412" s="779"/>
      <c r="T3412" s="779"/>
      <c r="U3412" s="779"/>
      <c r="V3412" s="779"/>
      <c r="W3412" s="824"/>
      <c r="X3412" s="314">
        <f t="shared" si="1007"/>
        <v>0</v>
      </c>
    </row>
    <row r="3413" spans="2:24" ht="18.75">
      <c r="B3413" s="799">
        <v>200</v>
      </c>
      <c r="C3413" s="959" t="s">
        <v>1287</v>
      </c>
      <c r="D3413" s="959"/>
      <c r="E3413" s="800"/>
      <c r="F3413" s="801">
        <f>SUM(F3414:F3418)</f>
        <v>0</v>
      </c>
      <c r="G3413" s="802">
        <f>SUM(G3414:G3418)</f>
        <v>7600</v>
      </c>
      <c r="H3413" s="802">
        <f>SUM(H3414:H3418)</f>
        <v>0</v>
      </c>
      <c r="I3413" s="802">
        <f>SUM(I3414:I3418)</f>
        <v>7600</v>
      </c>
      <c r="J3413" s="244">
        <f t="shared" si="1006"/>
        <v>1</v>
      </c>
      <c r="K3413" s="245"/>
      <c r="L3413" s="317">
        <f>SUM(L3414:L3418)</f>
        <v>0</v>
      </c>
      <c r="M3413" s="318">
        <f>SUM(M3414:M3418)</f>
        <v>0</v>
      </c>
      <c r="N3413" s="428">
        <f>SUM(N3414:N3418)</f>
        <v>7600</v>
      </c>
      <c r="O3413" s="429">
        <f>SUM(O3414:O3418)</f>
        <v>-7600</v>
      </c>
      <c r="P3413" s="245"/>
      <c r="Q3413" s="777"/>
      <c r="R3413" s="778"/>
      <c r="S3413" s="778"/>
      <c r="T3413" s="778"/>
      <c r="U3413" s="778"/>
      <c r="V3413" s="778"/>
      <c r="W3413" s="825"/>
      <c r="X3413" s="314">
        <f t="shared" si="1007"/>
        <v>0</v>
      </c>
    </row>
    <row r="3414" spans="2:24" ht="18.75">
      <c r="B3414" s="143"/>
      <c r="C3414" s="144">
        <v>201</v>
      </c>
      <c r="D3414" s="138" t="s">
        <v>1288</v>
      </c>
      <c r="E3414" s="817"/>
      <c r="F3414" s="452"/>
      <c r="G3414" s="246"/>
      <c r="H3414" s="246"/>
      <c r="I3414" s="480">
        <f>F3414+G3414+H3414</f>
        <v>0</v>
      </c>
      <c r="J3414" s="244" t="str">
        <f t="shared" si="1006"/>
        <v/>
      </c>
      <c r="K3414" s="245"/>
      <c r="L3414" s="426"/>
      <c r="M3414" s="253"/>
      <c r="N3414" s="316">
        <f>I3414</f>
        <v>0</v>
      </c>
      <c r="O3414" s="427">
        <f>L3414+M3414-N3414</f>
        <v>0</v>
      </c>
      <c r="P3414" s="245"/>
      <c r="Q3414" s="775"/>
      <c r="R3414" s="779"/>
      <c r="S3414" s="779"/>
      <c r="T3414" s="779"/>
      <c r="U3414" s="779"/>
      <c r="V3414" s="779"/>
      <c r="W3414" s="824"/>
      <c r="X3414" s="314">
        <f t="shared" si="1007"/>
        <v>0</v>
      </c>
    </row>
    <row r="3415" spans="2:24" ht="18.75">
      <c r="B3415" s="136"/>
      <c r="C3415" s="137">
        <v>202</v>
      </c>
      <c r="D3415" s="145" t="s">
        <v>1289</v>
      </c>
      <c r="E3415" s="817"/>
      <c r="F3415" s="452"/>
      <c r="G3415" s="246"/>
      <c r="H3415" s="246"/>
      <c r="I3415" s="480">
        <f>F3415+G3415+H3415</f>
        <v>0</v>
      </c>
      <c r="J3415" s="244" t="str">
        <f t="shared" si="1006"/>
        <v/>
      </c>
      <c r="K3415" s="245"/>
      <c r="L3415" s="426"/>
      <c r="M3415" s="253"/>
      <c r="N3415" s="316">
        <f>I3415</f>
        <v>0</v>
      </c>
      <c r="O3415" s="427">
        <f>L3415+M3415-N3415</f>
        <v>0</v>
      </c>
      <c r="P3415" s="245"/>
      <c r="Q3415" s="775"/>
      <c r="R3415" s="779"/>
      <c r="S3415" s="779"/>
      <c r="T3415" s="779"/>
      <c r="U3415" s="779"/>
      <c r="V3415" s="779"/>
      <c r="W3415" s="824"/>
      <c r="X3415" s="314">
        <f t="shared" si="1007"/>
        <v>0</v>
      </c>
    </row>
    <row r="3416" spans="2:24" ht="31.5">
      <c r="B3416" s="152"/>
      <c r="C3416" s="137">
        <v>205</v>
      </c>
      <c r="D3416" s="145" t="s">
        <v>933</v>
      </c>
      <c r="E3416" s="817"/>
      <c r="F3416" s="452"/>
      <c r="G3416" s="246">
        <v>2300</v>
      </c>
      <c r="H3416" s="246"/>
      <c r="I3416" s="480">
        <f>F3416+G3416+H3416</f>
        <v>2300</v>
      </c>
      <c r="J3416" s="244">
        <f t="shared" si="1006"/>
        <v>1</v>
      </c>
      <c r="K3416" s="245"/>
      <c r="L3416" s="426"/>
      <c r="M3416" s="253"/>
      <c r="N3416" s="316">
        <f>I3416</f>
        <v>2300</v>
      </c>
      <c r="O3416" s="427">
        <f>L3416+M3416-N3416</f>
        <v>-2300</v>
      </c>
      <c r="P3416" s="245"/>
      <c r="Q3416" s="775"/>
      <c r="R3416" s="779"/>
      <c r="S3416" s="779"/>
      <c r="T3416" s="779"/>
      <c r="U3416" s="779"/>
      <c r="V3416" s="779"/>
      <c r="W3416" s="824"/>
      <c r="X3416" s="314">
        <f t="shared" si="1007"/>
        <v>0</v>
      </c>
    </row>
    <row r="3417" spans="2:24" ht="18.75">
      <c r="B3417" s="152"/>
      <c r="C3417" s="137">
        <v>208</v>
      </c>
      <c r="D3417" s="159" t="s">
        <v>934</v>
      </c>
      <c r="E3417" s="817"/>
      <c r="F3417" s="452"/>
      <c r="G3417" s="246">
        <v>5300</v>
      </c>
      <c r="H3417" s="246"/>
      <c r="I3417" s="480">
        <f>F3417+G3417+H3417</f>
        <v>5300</v>
      </c>
      <c r="J3417" s="244">
        <f t="shared" si="1006"/>
        <v>1</v>
      </c>
      <c r="K3417" s="245"/>
      <c r="L3417" s="426"/>
      <c r="M3417" s="253"/>
      <c r="N3417" s="316">
        <f>I3417</f>
        <v>5300</v>
      </c>
      <c r="O3417" s="427">
        <f>L3417+M3417-N3417</f>
        <v>-5300</v>
      </c>
      <c r="P3417" s="245"/>
      <c r="Q3417" s="775"/>
      <c r="R3417" s="779"/>
      <c r="S3417" s="779"/>
      <c r="T3417" s="779"/>
      <c r="U3417" s="779"/>
      <c r="V3417" s="779"/>
      <c r="W3417" s="824"/>
      <c r="X3417" s="314">
        <f t="shared" si="1007"/>
        <v>0</v>
      </c>
    </row>
    <row r="3418" spans="2:24" ht="18.75">
      <c r="B3418" s="143"/>
      <c r="C3418" s="142">
        <v>209</v>
      </c>
      <c r="D3418" s="148" t="s">
        <v>935</v>
      </c>
      <c r="E3418" s="817"/>
      <c r="F3418" s="452"/>
      <c r="G3418" s="246"/>
      <c r="H3418" s="246"/>
      <c r="I3418" s="480">
        <f>F3418+G3418+H3418</f>
        <v>0</v>
      </c>
      <c r="J3418" s="244" t="str">
        <f t="shared" si="1006"/>
        <v/>
      </c>
      <c r="K3418" s="245"/>
      <c r="L3418" s="426"/>
      <c r="M3418" s="253"/>
      <c r="N3418" s="316">
        <f>I3418</f>
        <v>0</v>
      </c>
      <c r="O3418" s="427">
        <f>L3418+M3418-N3418</f>
        <v>0</v>
      </c>
      <c r="P3418" s="245"/>
      <c r="Q3418" s="775"/>
      <c r="R3418" s="779"/>
      <c r="S3418" s="779"/>
      <c r="T3418" s="779"/>
      <c r="U3418" s="779"/>
      <c r="V3418" s="779"/>
      <c r="W3418" s="824"/>
      <c r="X3418" s="314">
        <f t="shared" si="1007"/>
        <v>0</v>
      </c>
    </row>
    <row r="3419" spans="2:24" ht="18.75">
      <c r="B3419" s="799">
        <v>500</v>
      </c>
      <c r="C3419" s="960" t="s">
        <v>210</v>
      </c>
      <c r="D3419" s="960"/>
      <c r="E3419" s="800"/>
      <c r="F3419" s="801">
        <f>SUM(F3420:F3426)</f>
        <v>0</v>
      </c>
      <c r="G3419" s="802">
        <f>SUM(G3420:G3426)</f>
        <v>7500</v>
      </c>
      <c r="H3419" s="802">
        <f>SUM(H3420:H3426)</f>
        <v>0</v>
      </c>
      <c r="I3419" s="802">
        <f>SUM(I3420:I3426)</f>
        <v>7500</v>
      </c>
      <c r="J3419" s="244">
        <f t="shared" si="1006"/>
        <v>1</v>
      </c>
      <c r="K3419" s="245"/>
      <c r="L3419" s="317">
        <f>SUM(L3420:L3426)</f>
        <v>0</v>
      </c>
      <c r="M3419" s="318">
        <f>SUM(M3420:M3426)</f>
        <v>0</v>
      </c>
      <c r="N3419" s="428">
        <f>SUM(N3420:N3426)</f>
        <v>7500</v>
      </c>
      <c r="O3419" s="429">
        <f>SUM(O3420:O3426)</f>
        <v>-7500</v>
      </c>
      <c r="P3419" s="245"/>
      <c r="Q3419" s="777"/>
      <c r="R3419" s="778"/>
      <c r="S3419" s="779"/>
      <c r="T3419" s="778"/>
      <c r="U3419" s="778"/>
      <c r="V3419" s="778"/>
      <c r="W3419" s="825"/>
      <c r="X3419" s="314">
        <f t="shared" si="1007"/>
        <v>0</v>
      </c>
    </row>
    <row r="3420" spans="2:24" ht="18.75">
      <c r="B3420" s="143"/>
      <c r="C3420" s="160">
        <v>551</v>
      </c>
      <c r="D3420" s="459" t="s">
        <v>211</v>
      </c>
      <c r="E3420" s="817"/>
      <c r="F3420" s="452"/>
      <c r="G3420" s="246">
        <v>4800</v>
      </c>
      <c r="H3420" s="246"/>
      <c r="I3420" s="480">
        <f t="shared" ref="I3420:I3427" si="1008">F3420+G3420+H3420</f>
        <v>4800</v>
      </c>
      <c r="J3420" s="244">
        <f t="shared" si="1006"/>
        <v>1</v>
      </c>
      <c r="K3420" s="245"/>
      <c r="L3420" s="426"/>
      <c r="M3420" s="253"/>
      <c r="N3420" s="316">
        <f t="shared" ref="N3420:N3427" si="1009">I3420</f>
        <v>4800</v>
      </c>
      <c r="O3420" s="427">
        <f t="shared" ref="O3420:O3427" si="1010">L3420+M3420-N3420</f>
        <v>-4800</v>
      </c>
      <c r="P3420" s="245"/>
      <c r="Q3420" s="775"/>
      <c r="R3420" s="779"/>
      <c r="S3420" s="779"/>
      <c r="T3420" s="779"/>
      <c r="U3420" s="779"/>
      <c r="V3420" s="779"/>
      <c r="W3420" s="824"/>
      <c r="X3420" s="314">
        <f t="shared" si="1007"/>
        <v>0</v>
      </c>
    </row>
    <row r="3421" spans="2:24" ht="18.75">
      <c r="B3421" s="143"/>
      <c r="C3421" s="161">
        <v>552</v>
      </c>
      <c r="D3421" s="460" t="s">
        <v>212</v>
      </c>
      <c r="E3421" s="817"/>
      <c r="F3421" s="452"/>
      <c r="G3421" s="246"/>
      <c r="H3421" s="246"/>
      <c r="I3421" s="480">
        <f t="shared" si="1008"/>
        <v>0</v>
      </c>
      <c r="J3421" s="244" t="str">
        <f t="shared" si="1006"/>
        <v/>
      </c>
      <c r="K3421" s="245"/>
      <c r="L3421" s="426"/>
      <c r="M3421" s="253"/>
      <c r="N3421" s="316">
        <f t="shared" si="1009"/>
        <v>0</v>
      </c>
      <c r="O3421" s="427">
        <f t="shared" si="1010"/>
        <v>0</v>
      </c>
      <c r="P3421" s="245"/>
      <c r="Q3421" s="775"/>
      <c r="R3421" s="779"/>
      <c r="S3421" s="779"/>
      <c r="T3421" s="779"/>
      <c r="U3421" s="779"/>
      <c r="V3421" s="779"/>
      <c r="W3421" s="824"/>
      <c r="X3421" s="314">
        <f t="shared" si="1007"/>
        <v>0</v>
      </c>
    </row>
    <row r="3422" spans="2:24" ht="18.75">
      <c r="B3422" s="143"/>
      <c r="C3422" s="161">
        <v>558</v>
      </c>
      <c r="D3422" s="460" t="s">
        <v>1731</v>
      </c>
      <c r="E3422" s="817"/>
      <c r="F3422" s="452"/>
      <c r="G3422" s="246"/>
      <c r="H3422" s="246"/>
      <c r="I3422" s="480">
        <f t="shared" si="1008"/>
        <v>0</v>
      </c>
      <c r="J3422" s="244" t="str">
        <f t="shared" si="1006"/>
        <v/>
      </c>
      <c r="K3422" s="245"/>
      <c r="L3422" s="426"/>
      <c r="M3422" s="253"/>
      <c r="N3422" s="316">
        <f t="shared" si="1009"/>
        <v>0</v>
      </c>
      <c r="O3422" s="427">
        <f t="shared" si="1010"/>
        <v>0</v>
      </c>
      <c r="P3422" s="245"/>
      <c r="Q3422" s="775"/>
      <c r="R3422" s="779"/>
      <c r="S3422" s="779"/>
      <c r="T3422" s="779"/>
      <c r="U3422" s="779"/>
      <c r="V3422" s="779"/>
      <c r="W3422" s="824"/>
      <c r="X3422" s="314">
        <f t="shared" si="1007"/>
        <v>0</v>
      </c>
    </row>
    <row r="3423" spans="2:24" ht="18.75">
      <c r="B3423" s="143"/>
      <c r="C3423" s="161">
        <v>560</v>
      </c>
      <c r="D3423" s="461" t="s">
        <v>213</v>
      </c>
      <c r="E3423" s="817"/>
      <c r="F3423" s="452"/>
      <c r="G3423" s="246">
        <v>1700</v>
      </c>
      <c r="H3423" s="246"/>
      <c r="I3423" s="480">
        <f t="shared" si="1008"/>
        <v>1700</v>
      </c>
      <c r="J3423" s="244">
        <f t="shared" si="1006"/>
        <v>1</v>
      </c>
      <c r="K3423" s="245"/>
      <c r="L3423" s="426"/>
      <c r="M3423" s="253"/>
      <c r="N3423" s="316">
        <f t="shared" si="1009"/>
        <v>1700</v>
      </c>
      <c r="O3423" s="427">
        <f t="shared" si="1010"/>
        <v>-1700</v>
      </c>
      <c r="P3423" s="245"/>
      <c r="Q3423" s="775"/>
      <c r="R3423" s="779"/>
      <c r="S3423" s="779"/>
      <c r="T3423" s="779"/>
      <c r="U3423" s="779"/>
      <c r="V3423" s="779"/>
      <c r="W3423" s="824"/>
      <c r="X3423" s="314">
        <f t="shared" si="1007"/>
        <v>0</v>
      </c>
    </row>
    <row r="3424" spans="2:24" ht="18.75">
      <c r="B3424" s="143"/>
      <c r="C3424" s="161">
        <v>580</v>
      </c>
      <c r="D3424" s="460" t="s">
        <v>214</v>
      </c>
      <c r="E3424" s="817"/>
      <c r="F3424" s="452"/>
      <c r="G3424" s="246">
        <v>1000</v>
      </c>
      <c r="H3424" s="246"/>
      <c r="I3424" s="480">
        <f t="shared" si="1008"/>
        <v>1000</v>
      </c>
      <c r="J3424" s="244">
        <f t="shared" si="1006"/>
        <v>1</v>
      </c>
      <c r="K3424" s="245"/>
      <c r="L3424" s="426"/>
      <c r="M3424" s="253"/>
      <c r="N3424" s="316">
        <f t="shared" si="1009"/>
        <v>1000</v>
      </c>
      <c r="O3424" s="427">
        <f t="shared" si="1010"/>
        <v>-1000</v>
      </c>
      <c r="P3424" s="245"/>
      <c r="Q3424" s="775"/>
      <c r="R3424" s="779"/>
      <c r="S3424" s="779"/>
      <c r="T3424" s="779"/>
      <c r="U3424" s="779"/>
      <c r="V3424" s="779"/>
      <c r="W3424" s="824"/>
      <c r="X3424" s="314">
        <f t="shared" si="1007"/>
        <v>0</v>
      </c>
    </row>
    <row r="3425" spans="2:24" ht="18.75">
      <c r="B3425" s="143"/>
      <c r="C3425" s="161">
        <v>588</v>
      </c>
      <c r="D3425" s="460" t="s">
        <v>1736</v>
      </c>
      <c r="E3425" s="817"/>
      <c r="F3425" s="452"/>
      <c r="G3425" s="246"/>
      <c r="H3425" s="246"/>
      <c r="I3425" s="480">
        <f t="shared" si="1008"/>
        <v>0</v>
      </c>
      <c r="J3425" s="244" t="str">
        <f t="shared" si="1006"/>
        <v/>
      </c>
      <c r="K3425" s="245"/>
      <c r="L3425" s="426"/>
      <c r="M3425" s="253"/>
      <c r="N3425" s="316">
        <f t="shared" si="1009"/>
        <v>0</v>
      </c>
      <c r="O3425" s="427">
        <f t="shared" si="1010"/>
        <v>0</v>
      </c>
      <c r="P3425" s="245"/>
      <c r="Q3425" s="775"/>
      <c r="R3425" s="779"/>
      <c r="S3425" s="779"/>
      <c r="T3425" s="779"/>
      <c r="U3425" s="779"/>
      <c r="V3425" s="779"/>
      <c r="W3425" s="824"/>
      <c r="X3425" s="314">
        <f t="shared" si="1007"/>
        <v>0</v>
      </c>
    </row>
    <row r="3426" spans="2:24" ht="31.5">
      <c r="B3426" s="143"/>
      <c r="C3426" s="162">
        <v>590</v>
      </c>
      <c r="D3426" s="462" t="s">
        <v>215</v>
      </c>
      <c r="E3426" s="817"/>
      <c r="F3426" s="452"/>
      <c r="G3426" s="246"/>
      <c r="H3426" s="246"/>
      <c r="I3426" s="480">
        <f t="shared" si="1008"/>
        <v>0</v>
      </c>
      <c r="J3426" s="244" t="str">
        <f t="shared" si="1006"/>
        <v/>
      </c>
      <c r="K3426" s="245"/>
      <c r="L3426" s="426"/>
      <c r="M3426" s="253"/>
      <c r="N3426" s="316">
        <f t="shared" si="1009"/>
        <v>0</v>
      </c>
      <c r="O3426" s="427">
        <f t="shared" si="1010"/>
        <v>0</v>
      </c>
      <c r="P3426" s="245"/>
      <c r="Q3426" s="775"/>
      <c r="R3426" s="779"/>
      <c r="S3426" s="779"/>
      <c r="T3426" s="779"/>
      <c r="U3426" s="779"/>
      <c r="V3426" s="779"/>
      <c r="W3426" s="824"/>
      <c r="X3426" s="314">
        <f t="shared" si="1007"/>
        <v>0</v>
      </c>
    </row>
    <row r="3427" spans="2:24" ht="18.75">
      <c r="B3427" s="799">
        <v>800</v>
      </c>
      <c r="C3427" s="960" t="s">
        <v>1097</v>
      </c>
      <c r="D3427" s="960"/>
      <c r="E3427" s="800"/>
      <c r="F3427" s="803"/>
      <c r="G3427" s="804"/>
      <c r="H3427" s="804"/>
      <c r="I3427" s="805">
        <f t="shared" si="1008"/>
        <v>0</v>
      </c>
      <c r="J3427" s="244" t="str">
        <f t="shared" si="1006"/>
        <v/>
      </c>
      <c r="K3427" s="245"/>
      <c r="L3427" s="431"/>
      <c r="M3427" s="255"/>
      <c r="N3427" s="316">
        <f t="shared" si="1009"/>
        <v>0</v>
      </c>
      <c r="O3427" s="427">
        <f t="shared" si="1010"/>
        <v>0</v>
      </c>
      <c r="P3427" s="245"/>
      <c r="Q3427" s="777"/>
      <c r="R3427" s="778"/>
      <c r="S3427" s="779"/>
      <c r="T3427" s="779"/>
      <c r="U3427" s="778"/>
      <c r="V3427" s="779"/>
      <c r="W3427" s="824"/>
      <c r="X3427" s="314">
        <f t="shared" si="1007"/>
        <v>0</v>
      </c>
    </row>
    <row r="3428" spans="2:24" ht="18.75">
      <c r="B3428" s="799">
        <v>1000</v>
      </c>
      <c r="C3428" s="956" t="s">
        <v>217</v>
      </c>
      <c r="D3428" s="956"/>
      <c r="E3428" s="800"/>
      <c r="F3428" s="801">
        <f>SUM(F3429:F3445)</f>
        <v>0</v>
      </c>
      <c r="G3428" s="802">
        <f>SUM(G3429:G3445)</f>
        <v>1508000</v>
      </c>
      <c r="H3428" s="802">
        <f>SUM(H3429:H3445)</f>
        <v>0</v>
      </c>
      <c r="I3428" s="802">
        <f>SUM(I3429:I3445)</f>
        <v>1508000</v>
      </c>
      <c r="J3428" s="244">
        <f t="shared" si="1006"/>
        <v>1</v>
      </c>
      <c r="K3428" s="245"/>
      <c r="L3428" s="317">
        <f>SUM(L3429:L3445)</f>
        <v>0</v>
      </c>
      <c r="M3428" s="318">
        <f>SUM(M3429:M3445)</f>
        <v>0</v>
      </c>
      <c r="N3428" s="428">
        <f>SUM(N3429:N3445)</f>
        <v>1508000</v>
      </c>
      <c r="O3428" s="429">
        <f>SUM(O3429:O3445)</f>
        <v>-1508000</v>
      </c>
      <c r="P3428" s="245"/>
      <c r="Q3428" s="317">
        <f t="shared" ref="Q3428:W3428" si="1011">SUM(Q3429:Q3445)</f>
        <v>0</v>
      </c>
      <c r="R3428" s="318">
        <f t="shared" si="1011"/>
        <v>0</v>
      </c>
      <c r="S3428" s="318">
        <f t="shared" si="1011"/>
        <v>1507000</v>
      </c>
      <c r="T3428" s="318">
        <f t="shared" si="1011"/>
        <v>-1507000</v>
      </c>
      <c r="U3428" s="318">
        <f t="shared" si="1011"/>
        <v>0</v>
      </c>
      <c r="V3428" s="318">
        <f t="shared" si="1011"/>
        <v>0</v>
      </c>
      <c r="W3428" s="429">
        <f t="shared" si="1011"/>
        <v>0</v>
      </c>
      <c r="X3428" s="314">
        <f t="shared" si="1007"/>
        <v>-1507000</v>
      </c>
    </row>
    <row r="3429" spans="2:24" ht="18.75">
      <c r="B3429" s="136"/>
      <c r="C3429" s="144">
        <v>1011</v>
      </c>
      <c r="D3429" s="163" t="s">
        <v>218</v>
      </c>
      <c r="E3429" s="817"/>
      <c r="F3429" s="452"/>
      <c r="G3429" s="246"/>
      <c r="H3429" s="246"/>
      <c r="I3429" s="480">
        <f t="shared" ref="I3429:I3445" si="1012">F3429+G3429+H3429</f>
        <v>0</v>
      </c>
      <c r="J3429" s="244" t="str">
        <f t="shared" si="1006"/>
        <v/>
      </c>
      <c r="K3429" s="245"/>
      <c r="L3429" s="426"/>
      <c r="M3429" s="253"/>
      <c r="N3429" s="316">
        <f t="shared" ref="N3429:N3445" si="1013">I3429</f>
        <v>0</v>
      </c>
      <c r="O3429" s="427">
        <f t="shared" ref="O3429:O3445" si="1014">L3429+M3429-N3429</f>
        <v>0</v>
      </c>
      <c r="P3429" s="245"/>
      <c r="Q3429" s="426"/>
      <c r="R3429" s="253"/>
      <c r="S3429" s="432">
        <f t="shared" ref="S3429:S3436" si="1015">+IF(+(L3429+M3429)&gt;=I3429,+M3429,+(+I3429-L3429))</f>
        <v>0</v>
      </c>
      <c r="T3429" s="316">
        <f t="shared" ref="T3429:T3436" si="1016">Q3429+R3429-S3429</f>
        <v>0</v>
      </c>
      <c r="U3429" s="253"/>
      <c r="V3429" s="253"/>
      <c r="W3429" s="254"/>
      <c r="X3429" s="314">
        <f t="shared" si="1007"/>
        <v>0</v>
      </c>
    </row>
    <row r="3430" spans="2:24" ht="18.75">
      <c r="B3430" s="136"/>
      <c r="C3430" s="137">
        <v>1012</v>
      </c>
      <c r="D3430" s="145" t="s">
        <v>219</v>
      </c>
      <c r="E3430" s="817"/>
      <c r="F3430" s="452"/>
      <c r="G3430" s="246"/>
      <c r="H3430" s="246"/>
      <c r="I3430" s="480">
        <f t="shared" si="1012"/>
        <v>0</v>
      </c>
      <c r="J3430" s="244" t="str">
        <f t="shared" si="1006"/>
        <v/>
      </c>
      <c r="K3430" s="245"/>
      <c r="L3430" s="426"/>
      <c r="M3430" s="253"/>
      <c r="N3430" s="316">
        <f t="shared" si="1013"/>
        <v>0</v>
      </c>
      <c r="O3430" s="427">
        <f t="shared" si="1014"/>
        <v>0</v>
      </c>
      <c r="P3430" s="245"/>
      <c r="Q3430" s="426"/>
      <c r="R3430" s="253"/>
      <c r="S3430" s="432">
        <f t="shared" si="1015"/>
        <v>0</v>
      </c>
      <c r="T3430" s="316">
        <f t="shared" si="1016"/>
        <v>0</v>
      </c>
      <c r="U3430" s="253"/>
      <c r="V3430" s="253"/>
      <c r="W3430" s="254"/>
      <c r="X3430" s="314">
        <f t="shared" si="1007"/>
        <v>0</v>
      </c>
    </row>
    <row r="3431" spans="2:24" ht="18.75">
      <c r="B3431" s="136"/>
      <c r="C3431" s="137">
        <v>1013</v>
      </c>
      <c r="D3431" s="145" t="s">
        <v>220</v>
      </c>
      <c r="E3431" s="817"/>
      <c r="F3431" s="452"/>
      <c r="G3431" s="246"/>
      <c r="H3431" s="246"/>
      <c r="I3431" s="480">
        <f t="shared" si="1012"/>
        <v>0</v>
      </c>
      <c r="J3431" s="244" t="str">
        <f t="shared" si="1006"/>
        <v/>
      </c>
      <c r="K3431" s="245"/>
      <c r="L3431" s="426"/>
      <c r="M3431" s="253"/>
      <c r="N3431" s="316">
        <f t="shared" si="1013"/>
        <v>0</v>
      </c>
      <c r="O3431" s="427">
        <f t="shared" si="1014"/>
        <v>0</v>
      </c>
      <c r="P3431" s="245"/>
      <c r="Q3431" s="426"/>
      <c r="R3431" s="253"/>
      <c r="S3431" s="432">
        <f t="shared" si="1015"/>
        <v>0</v>
      </c>
      <c r="T3431" s="316">
        <f t="shared" si="1016"/>
        <v>0</v>
      </c>
      <c r="U3431" s="253"/>
      <c r="V3431" s="253"/>
      <c r="W3431" s="254"/>
      <c r="X3431" s="314">
        <f t="shared" si="1007"/>
        <v>0</v>
      </c>
    </row>
    <row r="3432" spans="2:24" ht="18.75">
      <c r="B3432" s="136"/>
      <c r="C3432" s="137">
        <v>1014</v>
      </c>
      <c r="D3432" s="145" t="s">
        <v>221</v>
      </c>
      <c r="E3432" s="817"/>
      <c r="F3432" s="452"/>
      <c r="G3432" s="246"/>
      <c r="H3432" s="246"/>
      <c r="I3432" s="480">
        <f t="shared" si="1012"/>
        <v>0</v>
      </c>
      <c r="J3432" s="244" t="str">
        <f t="shared" si="1006"/>
        <v/>
      </c>
      <c r="K3432" s="245"/>
      <c r="L3432" s="426"/>
      <c r="M3432" s="253"/>
      <c r="N3432" s="316">
        <f t="shared" si="1013"/>
        <v>0</v>
      </c>
      <c r="O3432" s="427">
        <f t="shared" si="1014"/>
        <v>0</v>
      </c>
      <c r="P3432" s="245"/>
      <c r="Q3432" s="426"/>
      <c r="R3432" s="253"/>
      <c r="S3432" s="432">
        <f t="shared" si="1015"/>
        <v>0</v>
      </c>
      <c r="T3432" s="316">
        <f t="shared" si="1016"/>
        <v>0</v>
      </c>
      <c r="U3432" s="253"/>
      <c r="V3432" s="253"/>
      <c r="W3432" s="254"/>
      <c r="X3432" s="314">
        <f t="shared" si="1007"/>
        <v>0</v>
      </c>
    </row>
    <row r="3433" spans="2:24" ht="18.75">
      <c r="B3433" s="136"/>
      <c r="C3433" s="137">
        <v>1015</v>
      </c>
      <c r="D3433" s="145" t="s">
        <v>222</v>
      </c>
      <c r="E3433" s="817"/>
      <c r="F3433" s="452"/>
      <c r="G3433" s="246">
        <v>40000</v>
      </c>
      <c r="H3433" s="246"/>
      <c r="I3433" s="480">
        <f t="shared" si="1012"/>
        <v>40000</v>
      </c>
      <c r="J3433" s="244">
        <f t="shared" si="1006"/>
        <v>1</v>
      </c>
      <c r="K3433" s="245"/>
      <c r="L3433" s="426"/>
      <c r="M3433" s="253"/>
      <c r="N3433" s="316">
        <f t="shared" si="1013"/>
        <v>40000</v>
      </c>
      <c r="O3433" s="427">
        <f t="shared" si="1014"/>
        <v>-40000</v>
      </c>
      <c r="P3433" s="245"/>
      <c r="Q3433" s="426"/>
      <c r="R3433" s="253"/>
      <c r="S3433" s="432">
        <f t="shared" si="1015"/>
        <v>40000</v>
      </c>
      <c r="T3433" s="316">
        <f t="shared" si="1016"/>
        <v>-40000</v>
      </c>
      <c r="U3433" s="253"/>
      <c r="V3433" s="253"/>
      <c r="W3433" s="254"/>
      <c r="X3433" s="314">
        <f t="shared" si="1007"/>
        <v>-40000</v>
      </c>
    </row>
    <row r="3434" spans="2:24" ht="18.75">
      <c r="B3434" s="136"/>
      <c r="C3434" s="137">
        <v>1016</v>
      </c>
      <c r="D3434" s="145" t="s">
        <v>223</v>
      </c>
      <c r="E3434" s="817"/>
      <c r="F3434" s="452"/>
      <c r="G3434" s="246">
        <v>1105000</v>
      </c>
      <c r="H3434" s="246"/>
      <c r="I3434" s="480">
        <f t="shared" si="1012"/>
        <v>1105000</v>
      </c>
      <c r="J3434" s="244">
        <f t="shared" si="1006"/>
        <v>1</v>
      </c>
      <c r="K3434" s="245"/>
      <c r="L3434" s="426"/>
      <c r="M3434" s="253"/>
      <c r="N3434" s="316">
        <f t="shared" si="1013"/>
        <v>1105000</v>
      </c>
      <c r="O3434" s="427">
        <f t="shared" si="1014"/>
        <v>-1105000</v>
      </c>
      <c r="P3434" s="245"/>
      <c r="Q3434" s="426"/>
      <c r="R3434" s="253"/>
      <c r="S3434" s="432">
        <f t="shared" si="1015"/>
        <v>1105000</v>
      </c>
      <c r="T3434" s="316">
        <f t="shared" si="1016"/>
        <v>-1105000</v>
      </c>
      <c r="U3434" s="253"/>
      <c r="V3434" s="253"/>
      <c r="W3434" s="254"/>
      <c r="X3434" s="314">
        <f t="shared" si="1007"/>
        <v>-1105000</v>
      </c>
    </row>
    <row r="3435" spans="2:24" ht="18.75">
      <c r="B3435" s="140"/>
      <c r="C3435" s="164">
        <v>1020</v>
      </c>
      <c r="D3435" s="165" t="s">
        <v>224</v>
      </c>
      <c r="E3435" s="817"/>
      <c r="F3435" s="452"/>
      <c r="G3435" s="246">
        <v>62000</v>
      </c>
      <c r="H3435" s="246"/>
      <c r="I3435" s="480">
        <f t="shared" si="1012"/>
        <v>62000</v>
      </c>
      <c r="J3435" s="244">
        <f t="shared" si="1006"/>
        <v>1</v>
      </c>
      <c r="K3435" s="245"/>
      <c r="L3435" s="426"/>
      <c r="M3435" s="253"/>
      <c r="N3435" s="316">
        <f t="shared" si="1013"/>
        <v>62000</v>
      </c>
      <c r="O3435" s="427">
        <f t="shared" si="1014"/>
        <v>-62000</v>
      </c>
      <c r="P3435" s="245"/>
      <c r="Q3435" s="426"/>
      <c r="R3435" s="253"/>
      <c r="S3435" s="432">
        <f t="shared" si="1015"/>
        <v>62000</v>
      </c>
      <c r="T3435" s="316">
        <f t="shared" si="1016"/>
        <v>-62000</v>
      </c>
      <c r="U3435" s="253"/>
      <c r="V3435" s="253"/>
      <c r="W3435" s="254"/>
      <c r="X3435" s="314">
        <f t="shared" si="1007"/>
        <v>-62000</v>
      </c>
    </row>
    <row r="3436" spans="2:24" ht="18.75">
      <c r="B3436" s="136"/>
      <c r="C3436" s="137">
        <v>1030</v>
      </c>
      <c r="D3436" s="145" t="s">
        <v>225</v>
      </c>
      <c r="E3436" s="817"/>
      <c r="F3436" s="452"/>
      <c r="G3436" s="246">
        <v>300000</v>
      </c>
      <c r="H3436" s="246"/>
      <c r="I3436" s="480">
        <f t="shared" si="1012"/>
        <v>300000</v>
      </c>
      <c r="J3436" s="244">
        <f t="shared" si="1006"/>
        <v>1</v>
      </c>
      <c r="K3436" s="245"/>
      <c r="L3436" s="426"/>
      <c r="M3436" s="253"/>
      <c r="N3436" s="316">
        <f t="shared" si="1013"/>
        <v>300000</v>
      </c>
      <c r="O3436" s="427">
        <f t="shared" si="1014"/>
        <v>-300000</v>
      </c>
      <c r="P3436" s="245"/>
      <c r="Q3436" s="426"/>
      <c r="R3436" s="253"/>
      <c r="S3436" s="432">
        <f t="shared" si="1015"/>
        <v>300000</v>
      </c>
      <c r="T3436" s="316">
        <f t="shared" si="1016"/>
        <v>-300000</v>
      </c>
      <c r="U3436" s="253"/>
      <c r="V3436" s="253"/>
      <c r="W3436" s="254"/>
      <c r="X3436" s="314">
        <f t="shared" si="1007"/>
        <v>-300000</v>
      </c>
    </row>
    <row r="3437" spans="2:24" ht="18.75">
      <c r="B3437" s="136"/>
      <c r="C3437" s="164">
        <v>1051</v>
      </c>
      <c r="D3437" s="167" t="s">
        <v>226</v>
      </c>
      <c r="E3437" s="817"/>
      <c r="F3437" s="452"/>
      <c r="G3437" s="246">
        <v>1000</v>
      </c>
      <c r="H3437" s="246"/>
      <c r="I3437" s="480">
        <f t="shared" si="1012"/>
        <v>1000</v>
      </c>
      <c r="J3437" s="244">
        <f t="shared" si="1006"/>
        <v>1</v>
      </c>
      <c r="K3437" s="245"/>
      <c r="L3437" s="426"/>
      <c r="M3437" s="253"/>
      <c r="N3437" s="316">
        <f t="shared" si="1013"/>
        <v>1000</v>
      </c>
      <c r="O3437" s="427">
        <f t="shared" si="1014"/>
        <v>-1000</v>
      </c>
      <c r="P3437" s="245"/>
      <c r="Q3437" s="775"/>
      <c r="R3437" s="779"/>
      <c r="S3437" s="779"/>
      <c r="T3437" s="779"/>
      <c r="U3437" s="779"/>
      <c r="V3437" s="779"/>
      <c r="W3437" s="824"/>
      <c r="X3437" s="314">
        <f t="shared" si="1007"/>
        <v>0</v>
      </c>
    </row>
    <row r="3438" spans="2:24" ht="18.75">
      <c r="B3438" s="136"/>
      <c r="C3438" s="137">
        <v>1052</v>
      </c>
      <c r="D3438" s="145" t="s">
        <v>227</v>
      </c>
      <c r="E3438" s="817"/>
      <c r="F3438" s="452"/>
      <c r="G3438" s="246"/>
      <c r="H3438" s="246"/>
      <c r="I3438" s="480">
        <f t="shared" si="1012"/>
        <v>0</v>
      </c>
      <c r="J3438" s="244" t="str">
        <f t="shared" si="1006"/>
        <v/>
      </c>
      <c r="K3438" s="245"/>
      <c r="L3438" s="426"/>
      <c r="M3438" s="253"/>
      <c r="N3438" s="316">
        <f t="shared" si="1013"/>
        <v>0</v>
      </c>
      <c r="O3438" s="427">
        <f t="shared" si="1014"/>
        <v>0</v>
      </c>
      <c r="P3438" s="245"/>
      <c r="Q3438" s="775"/>
      <c r="R3438" s="779"/>
      <c r="S3438" s="779"/>
      <c r="T3438" s="779"/>
      <c r="U3438" s="779"/>
      <c r="V3438" s="779"/>
      <c r="W3438" s="824"/>
      <c r="X3438" s="314">
        <f t="shared" si="1007"/>
        <v>0</v>
      </c>
    </row>
    <row r="3439" spans="2:24" ht="18.75">
      <c r="B3439" s="136"/>
      <c r="C3439" s="168">
        <v>1053</v>
      </c>
      <c r="D3439" s="169" t="s">
        <v>1737</v>
      </c>
      <c r="E3439" s="817"/>
      <c r="F3439" s="452"/>
      <c r="G3439" s="246"/>
      <c r="H3439" s="246"/>
      <c r="I3439" s="480">
        <f t="shared" si="1012"/>
        <v>0</v>
      </c>
      <c r="J3439" s="244" t="str">
        <f t="shared" si="1006"/>
        <v/>
      </c>
      <c r="K3439" s="245"/>
      <c r="L3439" s="426"/>
      <c r="M3439" s="253"/>
      <c r="N3439" s="316">
        <f t="shared" si="1013"/>
        <v>0</v>
      </c>
      <c r="O3439" s="427">
        <f t="shared" si="1014"/>
        <v>0</v>
      </c>
      <c r="P3439" s="245"/>
      <c r="Q3439" s="775"/>
      <c r="R3439" s="779"/>
      <c r="S3439" s="779"/>
      <c r="T3439" s="779"/>
      <c r="U3439" s="779"/>
      <c r="V3439" s="779"/>
      <c r="W3439" s="824"/>
      <c r="X3439" s="314">
        <f t="shared" si="1007"/>
        <v>0</v>
      </c>
    </row>
    <row r="3440" spans="2:24" ht="18.75">
      <c r="B3440" s="136"/>
      <c r="C3440" s="137">
        <v>1062</v>
      </c>
      <c r="D3440" s="139" t="s">
        <v>228</v>
      </c>
      <c r="E3440" s="817"/>
      <c r="F3440" s="452"/>
      <c r="G3440" s="246"/>
      <c r="H3440" s="246"/>
      <c r="I3440" s="480">
        <f t="shared" si="1012"/>
        <v>0</v>
      </c>
      <c r="J3440" s="244" t="str">
        <f t="shared" si="1006"/>
        <v/>
      </c>
      <c r="K3440" s="245"/>
      <c r="L3440" s="426"/>
      <c r="M3440" s="253"/>
      <c r="N3440" s="316">
        <f t="shared" si="1013"/>
        <v>0</v>
      </c>
      <c r="O3440" s="427">
        <f t="shared" si="1014"/>
        <v>0</v>
      </c>
      <c r="P3440" s="245"/>
      <c r="Q3440" s="426"/>
      <c r="R3440" s="253"/>
      <c r="S3440" s="432">
        <f>+IF(+(L3440+M3440)&gt;=I3440,+M3440,+(+I3440-L3440))</f>
        <v>0</v>
      </c>
      <c r="T3440" s="316">
        <f>Q3440+R3440-S3440</f>
        <v>0</v>
      </c>
      <c r="U3440" s="253"/>
      <c r="V3440" s="253"/>
      <c r="W3440" s="254"/>
      <c r="X3440" s="314">
        <f t="shared" si="1007"/>
        <v>0</v>
      </c>
    </row>
    <row r="3441" spans="2:24" ht="18.75">
      <c r="B3441" s="136"/>
      <c r="C3441" s="137">
        <v>1063</v>
      </c>
      <c r="D3441" s="139" t="s">
        <v>229</v>
      </c>
      <c r="E3441" s="817"/>
      <c r="F3441" s="452"/>
      <c r="G3441" s="246"/>
      <c r="H3441" s="246"/>
      <c r="I3441" s="480">
        <f t="shared" si="1012"/>
        <v>0</v>
      </c>
      <c r="J3441" s="244" t="str">
        <f t="shared" si="1006"/>
        <v/>
      </c>
      <c r="K3441" s="245"/>
      <c r="L3441" s="426"/>
      <c r="M3441" s="253"/>
      <c r="N3441" s="316">
        <f t="shared" si="1013"/>
        <v>0</v>
      </c>
      <c r="O3441" s="427">
        <f t="shared" si="1014"/>
        <v>0</v>
      </c>
      <c r="P3441" s="245"/>
      <c r="Q3441" s="775"/>
      <c r="R3441" s="779"/>
      <c r="S3441" s="779"/>
      <c r="T3441" s="779"/>
      <c r="U3441" s="779"/>
      <c r="V3441" s="779"/>
      <c r="W3441" s="824"/>
      <c r="X3441" s="314">
        <f t="shared" si="1007"/>
        <v>0</v>
      </c>
    </row>
    <row r="3442" spans="2:24" ht="18.75">
      <c r="B3442" s="136"/>
      <c r="C3442" s="168">
        <v>1069</v>
      </c>
      <c r="D3442" s="170" t="s">
        <v>230</v>
      </c>
      <c r="E3442" s="817"/>
      <c r="F3442" s="452"/>
      <c r="G3442" s="246"/>
      <c r="H3442" s="246"/>
      <c r="I3442" s="480">
        <f t="shared" si="1012"/>
        <v>0</v>
      </c>
      <c r="J3442" s="244" t="str">
        <f t="shared" ref="J3442:J3473" si="1017">(IF($E3442&lt;&gt;0,$J$2,IF($I3442&lt;&gt;0,$J$2,"")))</f>
        <v/>
      </c>
      <c r="K3442" s="245"/>
      <c r="L3442" s="426"/>
      <c r="M3442" s="253"/>
      <c r="N3442" s="316">
        <f t="shared" si="1013"/>
        <v>0</v>
      </c>
      <c r="O3442" s="427">
        <f t="shared" si="1014"/>
        <v>0</v>
      </c>
      <c r="P3442" s="245"/>
      <c r="Q3442" s="426"/>
      <c r="R3442" s="253"/>
      <c r="S3442" s="432">
        <f>+IF(+(L3442+M3442)&gt;=I3442,+M3442,+(+I3442-L3442))</f>
        <v>0</v>
      </c>
      <c r="T3442" s="316">
        <f>Q3442+R3442-S3442</f>
        <v>0</v>
      </c>
      <c r="U3442" s="253"/>
      <c r="V3442" s="253"/>
      <c r="W3442" s="254"/>
      <c r="X3442" s="314">
        <f t="shared" ref="X3442:X3473" si="1018">T3442-U3442-V3442-W3442</f>
        <v>0</v>
      </c>
    </row>
    <row r="3443" spans="2:24" ht="31.5">
      <c r="B3443" s="140"/>
      <c r="C3443" s="137">
        <v>1091</v>
      </c>
      <c r="D3443" s="145" t="s">
        <v>231</v>
      </c>
      <c r="E3443" s="817"/>
      <c r="F3443" s="452"/>
      <c r="G3443" s="246"/>
      <c r="H3443" s="246"/>
      <c r="I3443" s="480">
        <f t="shared" si="1012"/>
        <v>0</v>
      </c>
      <c r="J3443" s="244" t="str">
        <f t="shared" si="1017"/>
        <v/>
      </c>
      <c r="K3443" s="245"/>
      <c r="L3443" s="426"/>
      <c r="M3443" s="253"/>
      <c r="N3443" s="316">
        <f t="shared" si="1013"/>
        <v>0</v>
      </c>
      <c r="O3443" s="427">
        <f t="shared" si="1014"/>
        <v>0</v>
      </c>
      <c r="P3443" s="245"/>
      <c r="Q3443" s="426"/>
      <c r="R3443" s="253"/>
      <c r="S3443" s="432">
        <f>+IF(+(L3443+M3443)&gt;=I3443,+M3443,+(+I3443-L3443))</f>
        <v>0</v>
      </c>
      <c r="T3443" s="316">
        <f>Q3443+R3443-S3443</f>
        <v>0</v>
      </c>
      <c r="U3443" s="253"/>
      <c r="V3443" s="253"/>
      <c r="W3443" s="254"/>
      <c r="X3443" s="314">
        <f t="shared" si="1018"/>
        <v>0</v>
      </c>
    </row>
    <row r="3444" spans="2:24" ht="18.75">
      <c r="B3444" s="136"/>
      <c r="C3444" s="137">
        <v>1092</v>
      </c>
      <c r="D3444" s="145" t="s">
        <v>364</v>
      </c>
      <c r="E3444" s="817"/>
      <c r="F3444" s="452"/>
      <c r="G3444" s="246"/>
      <c r="H3444" s="246"/>
      <c r="I3444" s="480">
        <f t="shared" si="1012"/>
        <v>0</v>
      </c>
      <c r="J3444" s="244" t="str">
        <f t="shared" si="1017"/>
        <v/>
      </c>
      <c r="K3444" s="245"/>
      <c r="L3444" s="426"/>
      <c r="M3444" s="253"/>
      <c r="N3444" s="316">
        <f t="shared" si="1013"/>
        <v>0</v>
      </c>
      <c r="O3444" s="427">
        <f t="shared" si="1014"/>
        <v>0</v>
      </c>
      <c r="P3444" s="245"/>
      <c r="Q3444" s="775"/>
      <c r="R3444" s="779"/>
      <c r="S3444" s="779"/>
      <c r="T3444" s="779"/>
      <c r="U3444" s="779"/>
      <c r="V3444" s="779"/>
      <c r="W3444" s="824"/>
      <c r="X3444" s="314">
        <f t="shared" si="1018"/>
        <v>0</v>
      </c>
    </row>
    <row r="3445" spans="2:24" ht="18.75">
      <c r="B3445" s="136"/>
      <c r="C3445" s="142">
        <v>1098</v>
      </c>
      <c r="D3445" s="146" t="s">
        <v>232</v>
      </c>
      <c r="E3445" s="817"/>
      <c r="F3445" s="452"/>
      <c r="G3445" s="246"/>
      <c r="H3445" s="246"/>
      <c r="I3445" s="480">
        <f t="shared" si="1012"/>
        <v>0</v>
      </c>
      <c r="J3445" s="244" t="str">
        <f t="shared" si="1017"/>
        <v/>
      </c>
      <c r="K3445" s="245"/>
      <c r="L3445" s="426"/>
      <c r="M3445" s="253"/>
      <c r="N3445" s="316">
        <f t="shared" si="1013"/>
        <v>0</v>
      </c>
      <c r="O3445" s="427">
        <f t="shared" si="1014"/>
        <v>0</v>
      </c>
      <c r="P3445" s="245"/>
      <c r="Q3445" s="426"/>
      <c r="R3445" s="253"/>
      <c r="S3445" s="432">
        <f>+IF(+(L3445+M3445)&gt;=I3445,+M3445,+(+I3445-L3445))</f>
        <v>0</v>
      </c>
      <c r="T3445" s="316">
        <f>Q3445+R3445-S3445</f>
        <v>0</v>
      </c>
      <c r="U3445" s="253"/>
      <c r="V3445" s="253"/>
      <c r="W3445" s="254"/>
      <c r="X3445" s="314">
        <f t="shared" si="1018"/>
        <v>0</v>
      </c>
    </row>
    <row r="3446" spans="2:24" ht="18.75">
      <c r="B3446" s="799">
        <v>1900</v>
      </c>
      <c r="C3446" s="955" t="s">
        <v>296</v>
      </c>
      <c r="D3446" s="955"/>
      <c r="E3446" s="800"/>
      <c r="F3446" s="801">
        <f>SUM(F3447:F3449)</f>
        <v>0</v>
      </c>
      <c r="G3446" s="802">
        <f>SUM(G3447:G3449)</f>
        <v>0</v>
      </c>
      <c r="H3446" s="802">
        <f>SUM(H3447:H3449)</f>
        <v>0</v>
      </c>
      <c r="I3446" s="802">
        <f>SUM(I3447:I3449)</f>
        <v>0</v>
      </c>
      <c r="J3446" s="244" t="str">
        <f t="shared" si="1017"/>
        <v/>
      </c>
      <c r="K3446" s="245"/>
      <c r="L3446" s="317">
        <f>SUM(L3447:L3449)</f>
        <v>0</v>
      </c>
      <c r="M3446" s="318">
        <f>SUM(M3447:M3449)</f>
        <v>0</v>
      </c>
      <c r="N3446" s="428">
        <f>SUM(N3447:N3449)</f>
        <v>0</v>
      </c>
      <c r="O3446" s="429">
        <f>SUM(O3447:O3449)</f>
        <v>0</v>
      </c>
      <c r="P3446" s="245"/>
      <c r="Q3446" s="777"/>
      <c r="R3446" s="778"/>
      <c r="S3446" s="778"/>
      <c r="T3446" s="778"/>
      <c r="U3446" s="778"/>
      <c r="V3446" s="778"/>
      <c r="W3446" s="825"/>
      <c r="X3446" s="314">
        <f t="shared" si="1018"/>
        <v>0</v>
      </c>
    </row>
    <row r="3447" spans="2:24" ht="18.75">
      <c r="B3447" s="136"/>
      <c r="C3447" s="144">
        <v>1901</v>
      </c>
      <c r="D3447" s="138" t="s">
        <v>297</v>
      </c>
      <c r="E3447" s="817"/>
      <c r="F3447" s="452"/>
      <c r="G3447" s="246"/>
      <c r="H3447" s="246"/>
      <c r="I3447" s="480">
        <f>F3447+G3447+H3447</f>
        <v>0</v>
      </c>
      <c r="J3447" s="244" t="str">
        <f t="shared" si="1017"/>
        <v/>
      </c>
      <c r="K3447" s="245"/>
      <c r="L3447" s="426"/>
      <c r="M3447" s="253"/>
      <c r="N3447" s="316">
        <f>I3447</f>
        <v>0</v>
      </c>
      <c r="O3447" s="427">
        <f>L3447+M3447-N3447</f>
        <v>0</v>
      </c>
      <c r="P3447" s="245"/>
      <c r="Q3447" s="775"/>
      <c r="R3447" s="779"/>
      <c r="S3447" s="779"/>
      <c r="T3447" s="779"/>
      <c r="U3447" s="779"/>
      <c r="V3447" s="779"/>
      <c r="W3447" s="824"/>
      <c r="X3447" s="314">
        <f t="shared" si="1018"/>
        <v>0</v>
      </c>
    </row>
    <row r="3448" spans="2:24" ht="18.75">
      <c r="B3448" s="136"/>
      <c r="C3448" s="137">
        <v>1981</v>
      </c>
      <c r="D3448" s="139" t="s">
        <v>298</v>
      </c>
      <c r="E3448" s="817"/>
      <c r="F3448" s="452"/>
      <c r="G3448" s="246"/>
      <c r="H3448" s="246"/>
      <c r="I3448" s="480">
        <f>F3448+G3448+H3448</f>
        <v>0</v>
      </c>
      <c r="J3448" s="244" t="str">
        <f t="shared" si="1017"/>
        <v/>
      </c>
      <c r="K3448" s="245"/>
      <c r="L3448" s="426"/>
      <c r="M3448" s="253"/>
      <c r="N3448" s="316">
        <f>I3448</f>
        <v>0</v>
      </c>
      <c r="O3448" s="427">
        <f>L3448+M3448-N3448</f>
        <v>0</v>
      </c>
      <c r="P3448" s="245"/>
      <c r="Q3448" s="775"/>
      <c r="R3448" s="779"/>
      <c r="S3448" s="779"/>
      <c r="T3448" s="779"/>
      <c r="U3448" s="779"/>
      <c r="V3448" s="779"/>
      <c r="W3448" s="824"/>
      <c r="X3448" s="314">
        <f t="shared" si="1018"/>
        <v>0</v>
      </c>
    </row>
    <row r="3449" spans="2:24" ht="18.75">
      <c r="B3449" s="136"/>
      <c r="C3449" s="142">
        <v>1991</v>
      </c>
      <c r="D3449" s="141" t="s">
        <v>299</v>
      </c>
      <c r="E3449" s="817"/>
      <c r="F3449" s="452"/>
      <c r="G3449" s="246"/>
      <c r="H3449" s="246"/>
      <c r="I3449" s="480">
        <f>F3449+G3449+H3449</f>
        <v>0</v>
      </c>
      <c r="J3449" s="244" t="str">
        <f t="shared" si="1017"/>
        <v/>
      </c>
      <c r="K3449" s="245"/>
      <c r="L3449" s="426"/>
      <c r="M3449" s="253"/>
      <c r="N3449" s="316">
        <f>I3449</f>
        <v>0</v>
      </c>
      <c r="O3449" s="427">
        <f>L3449+M3449-N3449</f>
        <v>0</v>
      </c>
      <c r="P3449" s="245"/>
      <c r="Q3449" s="775"/>
      <c r="R3449" s="779"/>
      <c r="S3449" s="779"/>
      <c r="T3449" s="779"/>
      <c r="U3449" s="779"/>
      <c r="V3449" s="779"/>
      <c r="W3449" s="824"/>
      <c r="X3449" s="314">
        <f t="shared" si="1018"/>
        <v>0</v>
      </c>
    </row>
    <row r="3450" spans="2:24" ht="18.75">
      <c r="B3450" s="799">
        <v>2100</v>
      </c>
      <c r="C3450" s="955" t="s">
        <v>1106</v>
      </c>
      <c r="D3450" s="955"/>
      <c r="E3450" s="800"/>
      <c r="F3450" s="801">
        <f>SUM(F3451:F3455)</f>
        <v>0</v>
      </c>
      <c r="G3450" s="802">
        <f>SUM(G3451:G3455)</f>
        <v>0</v>
      </c>
      <c r="H3450" s="802">
        <f>SUM(H3451:H3455)</f>
        <v>0</v>
      </c>
      <c r="I3450" s="802">
        <f>SUM(I3451:I3455)</f>
        <v>0</v>
      </c>
      <c r="J3450" s="244" t="str">
        <f t="shared" si="1017"/>
        <v/>
      </c>
      <c r="K3450" s="245"/>
      <c r="L3450" s="317">
        <f>SUM(L3451:L3455)</f>
        <v>0</v>
      </c>
      <c r="M3450" s="318">
        <f>SUM(M3451:M3455)</f>
        <v>0</v>
      </c>
      <c r="N3450" s="428">
        <f>SUM(N3451:N3455)</f>
        <v>0</v>
      </c>
      <c r="O3450" s="429">
        <f>SUM(O3451:O3455)</f>
        <v>0</v>
      </c>
      <c r="P3450" s="245"/>
      <c r="Q3450" s="777"/>
      <c r="R3450" s="778"/>
      <c r="S3450" s="778"/>
      <c r="T3450" s="778"/>
      <c r="U3450" s="778"/>
      <c r="V3450" s="778"/>
      <c r="W3450" s="825"/>
      <c r="X3450" s="314">
        <f t="shared" si="1018"/>
        <v>0</v>
      </c>
    </row>
    <row r="3451" spans="2:24" ht="18.75">
      <c r="B3451" s="136"/>
      <c r="C3451" s="144">
        <v>2110</v>
      </c>
      <c r="D3451" s="147" t="s">
        <v>233</v>
      </c>
      <c r="E3451" s="817"/>
      <c r="F3451" s="452"/>
      <c r="G3451" s="246"/>
      <c r="H3451" s="246"/>
      <c r="I3451" s="480">
        <f>F3451+G3451+H3451</f>
        <v>0</v>
      </c>
      <c r="J3451" s="244" t="str">
        <f t="shared" si="1017"/>
        <v/>
      </c>
      <c r="K3451" s="245"/>
      <c r="L3451" s="426"/>
      <c r="M3451" s="253"/>
      <c r="N3451" s="316">
        <f>I3451</f>
        <v>0</v>
      </c>
      <c r="O3451" s="427">
        <f>L3451+M3451-N3451</f>
        <v>0</v>
      </c>
      <c r="P3451" s="245"/>
      <c r="Q3451" s="775"/>
      <c r="R3451" s="779"/>
      <c r="S3451" s="779"/>
      <c r="T3451" s="779"/>
      <c r="U3451" s="779"/>
      <c r="V3451" s="779"/>
      <c r="W3451" s="824"/>
      <c r="X3451" s="314">
        <f t="shared" si="1018"/>
        <v>0</v>
      </c>
    </row>
    <row r="3452" spans="2:24" ht="18.75">
      <c r="B3452" s="171"/>
      <c r="C3452" s="137">
        <v>2120</v>
      </c>
      <c r="D3452" s="159" t="s">
        <v>234</v>
      </c>
      <c r="E3452" s="817"/>
      <c r="F3452" s="452"/>
      <c r="G3452" s="246"/>
      <c r="H3452" s="246"/>
      <c r="I3452" s="480">
        <f>F3452+G3452+H3452</f>
        <v>0</v>
      </c>
      <c r="J3452" s="244" t="str">
        <f t="shared" si="1017"/>
        <v/>
      </c>
      <c r="K3452" s="245"/>
      <c r="L3452" s="426"/>
      <c r="M3452" s="253"/>
      <c r="N3452" s="316">
        <f>I3452</f>
        <v>0</v>
      </c>
      <c r="O3452" s="427">
        <f>L3452+M3452-N3452</f>
        <v>0</v>
      </c>
      <c r="P3452" s="245"/>
      <c r="Q3452" s="775"/>
      <c r="R3452" s="779"/>
      <c r="S3452" s="779"/>
      <c r="T3452" s="779"/>
      <c r="U3452" s="779"/>
      <c r="V3452" s="779"/>
      <c r="W3452" s="824"/>
      <c r="X3452" s="314">
        <f t="shared" si="1018"/>
        <v>0</v>
      </c>
    </row>
    <row r="3453" spans="2:24" ht="18.75">
      <c r="B3453" s="171"/>
      <c r="C3453" s="137">
        <v>2125</v>
      </c>
      <c r="D3453" s="156" t="s">
        <v>1098</v>
      </c>
      <c r="E3453" s="817"/>
      <c r="F3453" s="452"/>
      <c r="G3453" s="246"/>
      <c r="H3453" s="246"/>
      <c r="I3453" s="480">
        <f>F3453+G3453+H3453</f>
        <v>0</v>
      </c>
      <c r="J3453" s="244" t="str">
        <f t="shared" si="1017"/>
        <v/>
      </c>
      <c r="K3453" s="245"/>
      <c r="L3453" s="426"/>
      <c r="M3453" s="253"/>
      <c r="N3453" s="316">
        <f>I3453</f>
        <v>0</v>
      </c>
      <c r="O3453" s="427">
        <f>L3453+M3453-N3453</f>
        <v>0</v>
      </c>
      <c r="P3453" s="245"/>
      <c r="Q3453" s="775"/>
      <c r="R3453" s="779"/>
      <c r="S3453" s="779"/>
      <c r="T3453" s="779"/>
      <c r="U3453" s="779"/>
      <c r="V3453" s="779"/>
      <c r="W3453" s="824"/>
      <c r="X3453" s="314">
        <f t="shared" si="1018"/>
        <v>0</v>
      </c>
    </row>
    <row r="3454" spans="2:24" ht="18.75">
      <c r="B3454" s="143"/>
      <c r="C3454" s="137">
        <v>2140</v>
      </c>
      <c r="D3454" s="159" t="s">
        <v>236</v>
      </c>
      <c r="E3454" s="817"/>
      <c r="F3454" s="452"/>
      <c r="G3454" s="246"/>
      <c r="H3454" s="246"/>
      <c r="I3454" s="480">
        <f>F3454+G3454+H3454</f>
        <v>0</v>
      </c>
      <c r="J3454" s="244" t="str">
        <f t="shared" si="1017"/>
        <v/>
      </c>
      <c r="K3454" s="245"/>
      <c r="L3454" s="426"/>
      <c r="M3454" s="253"/>
      <c r="N3454" s="316">
        <f>I3454</f>
        <v>0</v>
      </c>
      <c r="O3454" s="427">
        <f>L3454+M3454-N3454</f>
        <v>0</v>
      </c>
      <c r="P3454" s="245"/>
      <c r="Q3454" s="775"/>
      <c r="R3454" s="779"/>
      <c r="S3454" s="779"/>
      <c r="T3454" s="779"/>
      <c r="U3454" s="779"/>
      <c r="V3454" s="779"/>
      <c r="W3454" s="824"/>
      <c r="X3454" s="314">
        <f t="shared" si="1018"/>
        <v>0</v>
      </c>
    </row>
    <row r="3455" spans="2:24" ht="18.75">
      <c r="B3455" s="136"/>
      <c r="C3455" s="142">
        <v>2190</v>
      </c>
      <c r="D3455" s="516" t="s">
        <v>237</v>
      </c>
      <c r="E3455" s="817"/>
      <c r="F3455" s="452"/>
      <c r="G3455" s="246"/>
      <c r="H3455" s="246"/>
      <c r="I3455" s="480">
        <f>F3455+G3455+H3455</f>
        <v>0</v>
      </c>
      <c r="J3455" s="244" t="str">
        <f t="shared" si="1017"/>
        <v/>
      </c>
      <c r="K3455" s="245"/>
      <c r="L3455" s="426"/>
      <c r="M3455" s="253"/>
      <c r="N3455" s="316">
        <f>I3455</f>
        <v>0</v>
      </c>
      <c r="O3455" s="427">
        <f>L3455+M3455-N3455</f>
        <v>0</v>
      </c>
      <c r="P3455" s="245"/>
      <c r="Q3455" s="775"/>
      <c r="R3455" s="779"/>
      <c r="S3455" s="779"/>
      <c r="T3455" s="779"/>
      <c r="U3455" s="779"/>
      <c r="V3455" s="779"/>
      <c r="W3455" s="824"/>
      <c r="X3455" s="314">
        <f t="shared" si="1018"/>
        <v>0</v>
      </c>
    </row>
    <row r="3456" spans="2:24" ht="18.75">
      <c r="B3456" s="799">
        <v>2200</v>
      </c>
      <c r="C3456" s="955" t="s">
        <v>238</v>
      </c>
      <c r="D3456" s="955"/>
      <c r="E3456" s="800"/>
      <c r="F3456" s="801">
        <f>SUM(F3457:F3458)</f>
        <v>0</v>
      </c>
      <c r="G3456" s="802">
        <f>SUM(G3457:G3458)</f>
        <v>0</v>
      </c>
      <c r="H3456" s="802">
        <f>SUM(H3457:H3458)</f>
        <v>0</v>
      </c>
      <c r="I3456" s="802">
        <f>SUM(I3457:I3458)</f>
        <v>0</v>
      </c>
      <c r="J3456" s="244" t="str">
        <f t="shared" si="1017"/>
        <v/>
      </c>
      <c r="K3456" s="245"/>
      <c r="L3456" s="317">
        <f>SUM(L3457:L3458)</f>
        <v>0</v>
      </c>
      <c r="M3456" s="318">
        <f>SUM(M3457:M3458)</f>
        <v>0</v>
      </c>
      <c r="N3456" s="428">
        <f>SUM(N3457:N3458)</f>
        <v>0</v>
      </c>
      <c r="O3456" s="429">
        <f>SUM(O3457:O3458)</f>
        <v>0</v>
      </c>
      <c r="P3456" s="245"/>
      <c r="Q3456" s="777"/>
      <c r="R3456" s="778"/>
      <c r="S3456" s="778"/>
      <c r="T3456" s="778"/>
      <c r="U3456" s="778"/>
      <c r="V3456" s="778"/>
      <c r="W3456" s="825"/>
      <c r="X3456" s="314">
        <f t="shared" si="1018"/>
        <v>0</v>
      </c>
    </row>
    <row r="3457" spans="2:24" ht="18.75">
      <c r="B3457" s="136"/>
      <c r="C3457" s="137">
        <v>2221</v>
      </c>
      <c r="D3457" s="139" t="s">
        <v>1479</v>
      </c>
      <c r="E3457" s="817"/>
      <c r="F3457" s="452"/>
      <c r="G3457" s="246"/>
      <c r="H3457" s="246"/>
      <c r="I3457" s="480">
        <f t="shared" ref="I3457:I3462" si="1019">F3457+G3457+H3457</f>
        <v>0</v>
      </c>
      <c r="J3457" s="244" t="str">
        <f t="shared" si="1017"/>
        <v/>
      </c>
      <c r="K3457" s="245"/>
      <c r="L3457" s="426"/>
      <c r="M3457" s="253"/>
      <c r="N3457" s="316">
        <f t="shared" ref="N3457:N3462" si="1020">I3457</f>
        <v>0</v>
      </c>
      <c r="O3457" s="427">
        <f t="shared" ref="O3457:O3462" si="1021">L3457+M3457-N3457</f>
        <v>0</v>
      </c>
      <c r="P3457" s="245"/>
      <c r="Q3457" s="775"/>
      <c r="R3457" s="779"/>
      <c r="S3457" s="779"/>
      <c r="T3457" s="779"/>
      <c r="U3457" s="779"/>
      <c r="V3457" s="779"/>
      <c r="W3457" s="824"/>
      <c r="X3457" s="314">
        <f t="shared" si="1018"/>
        <v>0</v>
      </c>
    </row>
    <row r="3458" spans="2:24" ht="18.75">
      <c r="B3458" s="136"/>
      <c r="C3458" s="142">
        <v>2224</v>
      </c>
      <c r="D3458" s="141" t="s">
        <v>239</v>
      </c>
      <c r="E3458" s="817"/>
      <c r="F3458" s="452"/>
      <c r="G3458" s="246"/>
      <c r="H3458" s="246"/>
      <c r="I3458" s="480">
        <f t="shared" si="1019"/>
        <v>0</v>
      </c>
      <c r="J3458" s="244" t="str">
        <f t="shared" si="1017"/>
        <v/>
      </c>
      <c r="K3458" s="245"/>
      <c r="L3458" s="426"/>
      <c r="M3458" s="253"/>
      <c r="N3458" s="316">
        <f t="shared" si="1020"/>
        <v>0</v>
      </c>
      <c r="O3458" s="427">
        <f t="shared" si="1021"/>
        <v>0</v>
      </c>
      <c r="P3458" s="245"/>
      <c r="Q3458" s="775"/>
      <c r="R3458" s="779"/>
      <c r="S3458" s="779"/>
      <c r="T3458" s="779"/>
      <c r="U3458" s="779"/>
      <c r="V3458" s="779"/>
      <c r="W3458" s="824"/>
      <c r="X3458" s="314">
        <f t="shared" si="1018"/>
        <v>0</v>
      </c>
    </row>
    <row r="3459" spans="2:24" ht="18.75">
      <c r="B3459" s="799">
        <v>2500</v>
      </c>
      <c r="C3459" s="957" t="s">
        <v>240</v>
      </c>
      <c r="D3459" s="957"/>
      <c r="E3459" s="800"/>
      <c r="F3459" s="803"/>
      <c r="G3459" s="804"/>
      <c r="H3459" s="804"/>
      <c r="I3459" s="805">
        <f t="shared" si="1019"/>
        <v>0</v>
      </c>
      <c r="J3459" s="244" t="str">
        <f t="shared" si="1017"/>
        <v/>
      </c>
      <c r="K3459" s="245"/>
      <c r="L3459" s="431"/>
      <c r="M3459" s="255"/>
      <c r="N3459" s="316">
        <f t="shared" si="1020"/>
        <v>0</v>
      </c>
      <c r="O3459" s="427">
        <f t="shared" si="1021"/>
        <v>0</v>
      </c>
      <c r="P3459" s="245"/>
      <c r="Q3459" s="777"/>
      <c r="R3459" s="778"/>
      <c r="S3459" s="779"/>
      <c r="T3459" s="779"/>
      <c r="U3459" s="778"/>
      <c r="V3459" s="779"/>
      <c r="W3459" s="824"/>
      <c r="X3459" s="314">
        <f t="shared" si="1018"/>
        <v>0</v>
      </c>
    </row>
    <row r="3460" spans="2:24" ht="18.75">
      <c r="B3460" s="799">
        <v>2600</v>
      </c>
      <c r="C3460" s="974" t="s">
        <v>241</v>
      </c>
      <c r="D3460" s="975"/>
      <c r="E3460" s="800"/>
      <c r="F3460" s="803"/>
      <c r="G3460" s="804"/>
      <c r="H3460" s="804"/>
      <c r="I3460" s="805">
        <f t="shared" si="1019"/>
        <v>0</v>
      </c>
      <c r="J3460" s="244" t="str">
        <f t="shared" si="1017"/>
        <v/>
      </c>
      <c r="K3460" s="245"/>
      <c r="L3460" s="431"/>
      <c r="M3460" s="255"/>
      <c r="N3460" s="316">
        <f t="shared" si="1020"/>
        <v>0</v>
      </c>
      <c r="O3460" s="427">
        <f t="shared" si="1021"/>
        <v>0</v>
      </c>
      <c r="P3460" s="245"/>
      <c r="Q3460" s="777"/>
      <c r="R3460" s="778"/>
      <c r="S3460" s="779"/>
      <c r="T3460" s="779"/>
      <c r="U3460" s="778"/>
      <c r="V3460" s="779"/>
      <c r="W3460" s="824"/>
      <c r="X3460" s="314">
        <f t="shared" si="1018"/>
        <v>0</v>
      </c>
    </row>
    <row r="3461" spans="2:24" ht="18.75">
      <c r="B3461" s="799">
        <v>2700</v>
      </c>
      <c r="C3461" s="974" t="s">
        <v>242</v>
      </c>
      <c r="D3461" s="975"/>
      <c r="E3461" s="800"/>
      <c r="F3461" s="803"/>
      <c r="G3461" s="804"/>
      <c r="H3461" s="804"/>
      <c r="I3461" s="805">
        <f t="shared" si="1019"/>
        <v>0</v>
      </c>
      <c r="J3461" s="244" t="str">
        <f t="shared" si="1017"/>
        <v/>
      </c>
      <c r="K3461" s="245"/>
      <c r="L3461" s="431"/>
      <c r="M3461" s="255"/>
      <c r="N3461" s="316">
        <f t="shared" si="1020"/>
        <v>0</v>
      </c>
      <c r="O3461" s="427">
        <f t="shared" si="1021"/>
        <v>0</v>
      </c>
      <c r="P3461" s="245"/>
      <c r="Q3461" s="777"/>
      <c r="R3461" s="778"/>
      <c r="S3461" s="779"/>
      <c r="T3461" s="779"/>
      <c r="U3461" s="778"/>
      <c r="V3461" s="779"/>
      <c r="W3461" s="824"/>
      <c r="X3461" s="314">
        <f t="shared" si="1018"/>
        <v>0</v>
      </c>
    </row>
    <row r="3462" spans="2:24" ht="18.75">
      <c r="B3462" s="799">
        <v>2800</v>
      </c>
      <c r="C3462" s="974" t="s">
        <v>1738</v>
      </c>
      <c r="D3462" s="975"/>
      <c r="E3462" s="800"/>
      <c r="F3462" s="803"/>
      <c r="G3462" s="804"/>
      <c r="H3462" s="804"/>
      <c r="I3462" s="805">
        <f t="shared" si="1019"/>
        <v>0</v>
      </c>
      <c r="J3462" s="244" t="str">
        <f t="shared" si="1017"/>
        <v/>
      </c>
      <c r="K3462" s="245"/>
      <c r="L3462" s="431"/>
      <c r="M3462" s="255"/>
      <c r="N3462" s="316">
        <f t="shared" si="1020"/>
        <v>0</v>
      </c>
      <c r="O3462" s="427">
        <f t="shared" si="1021"/>
        <v>0</v>
      </c>
      <c r="P3462" s="245"/>
      <c r="Q3462" s="777"/>
      <c r="R3462" s="778"/>
      <c r="S3462" s="779"/>
      <c r="T3462" s="779"/>
      <c r="U3462" s="778"/>
      <c r="V3462" s="779"/>
      <c r="W3462" s="824"/>
      <c r="X3462" s="314">
        <f t="shared" si="1018"/>
        <v>0</v>
      </c>
    </row>
    <row r="3463" spans="2:24" ht="18.75">
      <c r="B3463" s="799">
        <v>2900</v>
      </c>
      <c r="C3463" s="965" t="s">
        <v>243</v>
      </c>
      <c r="D3463" s="966"/>
      <c r="E3463" s="800"/>
      <c r="F3463" s="801">
        <f>SUM(F3464:F3471)</f>
        <v>0</v>
      </c>
      <c r="G3463" s="802">
        <f>SUM(G3464:G3471)</f>
        <v>0</v>
      </c>
      <c r="H3463" s="802">
        <f>SUM(H3464:H3471)</f>
        <v>0</v>
      </c>
      <c r="I3463" s="802">
        <f>SUM(I3464:I3471)</f>
        <v>0</v>
      </c>
      <c r="J3463" s="244" t="str">
        <f t="shared" si="1017"/>
        <v/>
      </c>
      <c r="K3463" s="245"/>
      <c r="L3463" s="317">
        <f>SUM(L3464:L3471)</f>
        <v>0</v>
      </c>
      <c r="M3463" s="318">
        <f>SUM(M3464:M3471)</f>
        <v>0</v>
      </c>
      <c r="N3463" s="428">
        <f>SUM(N3464:N3471)</f>
        <v>0</v>
      </c>
      <c r="O3463" s="429">
        <f>SUM(O3464:O3471)</f>
        <v>0</v>
      </c>
      <c r="P3463" s="245"/>
      <c r="Q3463" s="777"/>
      <c r="R3463" s="778"/>
      <c r="S3463" s="778"/>
      <c r="T3463" s="778"/>
      <c r="U3463" s="778"/>
      <c r="V3463" s="778"/>
      <c r="W3463" s="825"/>
      <c r="X3463" s="314">
        <f t="shared" si="1018"/>
        <v>0</v>
      </c>
    </row>
    <row r="3464" spans="2:24" ht="18.75">
      <c r="B3464" s="172"/>
      <c r="C3464" s="144">
        <v>2910</v>
      </c>
      <c r="D3464" s="320" t="s">
        <v>1780</v>
      </c>
      <c r="E3464" s="817"/>
      <c r="F3464" s="452"/>
      <c r="G3464" s="246"/>
      <c r="H3464" s="246"/>
      <c r="I3464" s="480">
        <f t="shared" ref="I3464:I3471" si="1022">F3464+G3464+H3464</f>
        <v>0</v>
      </c>
      <c r="J3464" s="244" t="str">
        <f t="shared" si="1017"/>
        <v/>
      </c>
      <c r="K3464" s="245"/>
      <c r="L3464" s="426"/>
      <c r="M3464" s="253"/>
      <c r="N3464" s="316">
        <f t="shared" ref="N3464:N3471" si="1023">I3464</f>
        <v>0</v>
      </c>
      <c r="O3464" s="427">
        <f t="shared" ref="O3464:O3471" si="1024">L3464+M3464-N3464</f>
        <v>0</v>
      </c>
      <c r="P3464" s="245"/>
      <c r="Q3464" s="775"/>
      <c r="R3464" s="779"/>
      <c r="S3464" s="779"/>
      <c r="T3464" s="779"/>
      <c r="U3464" s="779"/>
      <c r="V3464" s="779"/>
      <c r="W3464" s="824"/>
      <c r="X3464" s="314">
        <f t="shared" si="1018"/>
        <v>0</v>
      </c>
    </row>
    <row r="3465" spans="2:24" ht="18.75">
      <c r="B3465" s="172"/>
      <c r="C3465" s="144">
        <v>2920</v>
      </c>
      <c r="D3465" s="320" t="s">
        <v>244</v>
      </c>
      <c r="E3465" s="817"/>
      <c r="F3465" s="452"/>
      <c r="G3465" s="246"/>
      <c r="H3465" s="246"/>
      <c r="I3465" s="480">
        <f t="shared" si="1022"/>
        <v>0</v>
      </c>
      <c r="J3465" s="244" t="str">
        <f t="shared" si="1017"/>
        <v/>
      </c>
      <c r="K3465" s="245"/>
      <c r="L3465" s="426"/>
      <c r="M3465" s="253"/>
      <c r="N3465" s="316">
        <f t="shared" si="1023"/>
        <v>0</v>
      </c>
      <c r="O3465" s="427">
        <f t="shared" si="1024"/>
        <v>0</v>
      </c>
      <c r="P3465" s="245"/>
      <c r="Q3465" s="775"/>
      <c r="R3465" s="779"/>
      <c r="S3465" s="779"/>
      <c r="T3465" s="779"/>
      <c r="U3465" s="779"/>
      <c r="V3465" s="779"/>
      <c r="W3465" s="824"/>
      <c r="X3465" s="314">
        <f t="shared" si="1018"/>
        <v>0</v>
      </c>
    </row>
    <row r="3466" spans="2:24" ht="31.5">
      <c r="B3466" s="172"/>
      <c r="C3466" s="168">
        <v>2969</v>
      </c>
      <c r="D3466" s="321" t="s">
        <v>245</v>
      </c>
      <c r="E3466" s="817"/>
      <c r="F3466" s="452"/>
      <c r="G3466" s="246"/>
      <c r="H3466" s="246"/>
      <c r="I3466" s="480">
        <f t="shared" si="1022"/>
        <v>0</v>
      </c>
      <c r="J3466" s="244" t="str">
        <f t="shared" si="1017"/>
        <v/>
      </c>
      <c r="K3466" s="245"/>
      <c r="L3466" s="426"/>
      <c r="M3466" s="253"/>
      <c r="N3466" s="316">
        <f t="shared" si="1023"/>
        <v>0</v>
      </c>
      <c r="O3466" s="427">
        <f t="shared" si="1024"/>
        <v>0</v>
      </c>
      <c r="P3466" s="245"/>
      <c r="Q3466" s="775"/>
      <c r="R3466" s="779"/>
      <c r="S3466" s="779"/>
      <c r="T3466" s="779"/>
      <c r="U3466" s="779"/>
      <c r="V3466" s="779"/>
      <c r="W3466" s="824"/>
      <c r="X3466" s="314">
        <f t="shared" si="1018"/>
        <v>0</v>
      </c>
    </row>
    <row r="3467" spans="2:24" ht="31.5">
      <c r="B3467" s="172"/>
      <c r="C3467" s="168">
        <v>2970</v>
      </c>
      <c r="D3467" s="321" t="s">
        <v>246</v>
      </c>
      <c r="E3467" s="817"/>
      <c r="F3467" s="452"/>
      <c r="G3467" s="246"/>
      <c r="H3467" s="246"/>
      <c r="I3467" s="480">
        <f t="shared" si="1022"/>
        <v>0</v>
      </c>
      <c r="J3467" s="244" t="str">
        <f t="shared" si="1017"/>
        <v/>
      </c>
      <c r="K3467" s="245"/>
      <c r="L3467" s="426"/>
      <c r="M3467" s="253"/>
      <c r="N3467" s="316">
        <f t="shared" si="1023"/>
        <v>0</v>
      </c>
      <c r="O3467" s="427">
        <f t="shared" si="1024"/>
        <v>0</v>
      </c>
      <c r="P3467" s="245"/>
      <c r="Q3467" s="775"/>
      <c r="R3467" s="779"/>
      <c r="S3467" s="779"/>
      <c r="T3467" s="779"/>
      <c r="U3467" s="779"/>
      <c r="V3467" s="779"/>
      <c r="W3467" s="824"/>
      <c r="X3467" s="314">
        <f t="shared" si="1018"/>
        <v>0</v>
      </c>
    </row>
    <row r="3468" spans="2:24" ht="18.75">
      <c r="B3468" s="172"/>
      <c r="C3468" s="166">
        <v>2989</v>
      </c>
      <c r="D3468" s="322" t="s">
        <v>247</v>
      </c>
      <c r="E3468" s="817"/>
      <c r="F3468" s="452"/>
      <c r="G3468" s="246"/>
      <c r="H3468" s="246"/>
      <c r="I3468" s="480">
        <f t="shared" si="1022"/>
        <v>0</v>
      </c>
      <c r="J3468" s="244" t="str">
        <f t="shared" si="1017"/>
        <v/>
      </c>
      <c r="K3468" s="245"/>
      <c r="L3468" s="426"/>
      <c r="M3468" s="253"/>
      <c r="N3468" s="316">
        <f t="shared" si="1023"/>
        <v>0</v>
      </c>
      <c r="O3468" s="427">
        <f t="shared" si="1024"/>
        <v>0</v>
      </c>
      <c r="P3468" s="245"/>
      <c r="Q3468" s="775"/>
      <c r="R3468" s="779"/>
      <c r="S3468" s="779"/>
      <c r="T3468" s="779"/>
      <c r="U3468" s="779"/>
      <c r="V3468" s="779"/>
      <c r="W3468" s="824"/>
      <c r="X3468" s="314">
        <f t="shared" si="1018"/>
        <v>0</v>
      </c>
    </row>
    <row r="3469" spans="2:24" ht="31.5">
      <c r="B3469" s="136"/>
      <c r="C3469" s="137">
        <v>2990</v>
      </c>
      <c r="D3469" s="323" t="s">
        <v>1760</v>
      </c>
      <c r="E3469" s="817"/>
      <c r="F3469" s="452"/>
      <c r="G3469" s="246"/>
      <c r="H3469" s="246"/>
      <c r="I3469" s="480">
        <f t="shared" si="1022"/>
        <v>0</v>
      </c>
      <c r="J3469" s="244" t="str">
        <f t="shared" si="1017"/>
        <v/>
      </c>
      <c r="K3469" s="245"/>
      <c r="L3469" s="426"/>
      <c r="M3469" s="253"/>
      <c r="N3469" s="316">
        <f t="shared" si="1023"/>
        <v>0</v>
      </c>
      <c r="O3469" s="427">
        <f t="shared" si="1024"/>
        <v>0</v>
      </c>
      <c r="P3469" s="245"/>
      <c r="Q3469" s="775"/>
      <c r="R3469" s="779"/>
      <c r="S3469" s="779"/>
      <c r="T3469" s="779"/>
      <c r="U3469" s="779"/>
      <c r="V3469" s="779"/>
      <c r="W3469" s="824"/>
      <c r="X3469" s="314">
        <f t="shared" si="1018"/>
        <v>0</v>
      </c>
    </row>
    <row r="3470" spans="2:24" ht="18.75">
      <c r="B3470" s="136"/>
      <c r="C3470" s="137">
        <v>2991</v>
      </c>
      <c r="D3470" s="323" t="s">
        <v>248</v>
      </c>
      <c r="E3470" s="817"/>
      <c r="F3470" s="452"/>
      <c r="G3470" s="246"/>
      <c r="H3470" s="246"/>
      <c r="I3470" s="480">
        <f t="shared" si="1022"/>
        <v>0</v>
      </c>
      <c r="J3470" s="244" t="str">
        <f t="shared" si="1017"/>
        <v/>
      </c>
      <c r="K3470" s="245"/>
      <c r="L3470" s="426"/>
      <c r="M3470" s="253"/>
      <c r="N3470" s="316">
        <f t="shared" si="1023"/>
        <v>0</v>
      </c>
      <c r="O3470" s="427">
        <f t="shared" si="1024"/>
        <v>0</v>
      </c>
      <c r="P3470" s="245"/>
      <c r="Q3470" s="775"/>
      <c r="R3470" s="779"/>
      <c r="S3470" s="779"/>
      <c r="T3470" s="779"/>
      <c r="U3470" s="779"/>
      <c r="V3470" s="779"/>
      <c r="W3470" s="824"/>
      <c r="X3470" s="314">
        <f t="shared" si="1018"/>
        <v>0</v>
      </c>
    </row>
    <row r="3471" spans="2:24" ht="18.75">
      <c r="B3471" s="136"/>
      <c r="C3471" s="142">
        <v>2992</v>
      </c>
      <c r="D3471" s="154" t="s">
        <v>249</v>
      </c>
      <c r="E3471" s="817"/>
      <c r="F3471" s="452"/>
      <c r="G3471" s="246"/>
      <c r="H3471" s="246"/>
      <c r="I3471" s="480">
        <f t="shared" si="1022"/>
        <v>0</v>
      </c>
      <c r="J3471" s="244" t="str">
        <f t="shared" si="1017"/>
        <v/>
      </c>
      <c r="K3471" s="245"/>
      <c r="L3471" s="426"/>
      <c r="M3471" s="253"/>
      <c r="N3471" s="316">
        <f t="shared" si="1023"/>
        <v>0</v>
      </c>
      <c r="O3471" s="427">
        <f t="shared" si="1024"/>
        <v>0</v>
      </c>
      <c r="P3471" s="245"/>
      <c r="Q3471" s="775"/>
      <c r="R3471" s="779"/>
      <c r="S3471" s="779"/>
      <c r="T3471" s="779"/>
      <c r="U3471" s="779"/>
      <c r="V3471" s="779"/>
      <c r="W3471" s="824"/>
      <c r="X3471" s="314">
        <f t="shared" si="1018"/>
        <v>0</v>
      </c>
    </row>
    <row r="3472" spans="2:24" ht="18.75">
      <c r="B3472" s="799">
        <v>3300</v>
      </c>
      <c r="C3472" s="965" t="s">
        <v>250</v>
      </c>
      <c r="D3472" s="965"/>
      <c r="E3472" s="800"/>
      <c r="F3472" s="801">
        <f>SUM(F3473:F3478)</f>
        <v>0</v>
      </c>
      <c r="G3472" s="802">
        <f>SUM(G3473:G3478)</f>
        <v>0</v>
      </c>
      <c r="H3472" s="802">
        <f>SUM(H3473:H3478)</f>
        <v>0</v>
      </c>
      <c r="I3472" s="802">
        <f>SUM(I3473:I3478)</f>
        <v>0</v>
      </c>
      <c r="J3472" s="244" t="str">
        <f t="shared" si="1017"/>
        <v/>
      </c>
      <c r="K3472" s="245"/>
      <c r="L3472" s="777"/>
      <c r="M3472" s="778"/>
      <c r="N3472" s="778"/>
      <c r="O3472" s="825"/>
      <c r="P3472" s="245"/>
      <c r="Q3472" s="777"/>
      <c r="R3472" s="778"/>
      <c r="S3472" s="778"/>
      <c r="T3472" s="778"/>
      <c r="U3472" s="778"/>
      <c r="V3472" s="778"/>
      <c r="W3472" s="825"/>
      <c r="X3472" s="314">
        <f t="shared" si="1018"/>
        <v>0</v>
      </c>
    </row>
    <row r="3473" spans="2:24" ht="18.75">
      <c r="B3473" s="143"/>
      <c r="C3473" s="144">
        <v>3301</v>
      </c>
      <c r="D3473" s="463" t="s">
        <v>251</v>
      </c>
      <c r="E3473" s="817"/>
      <c r="F3473" s="452"/>
      <c r="G3473" s="246"/>
      <c r="H3473" s="246"/>
      <c r="I3473" s="480">
        <f t="shared" ref="I3473:I3481" si="1025">F3473+G3473+H3473</f>
        <v>0</v>
      </c>
      <c r="J3473" s="244" t="str">
        <f t="shared" si="1017"/>
        <v/>
      </c>
      <c r="K3473" s="245"/>
      <c r="L3473" s="775"/>
      <c r="M3473" s="779"/>
      <c r="N3473" s="779"/>
      <c r="O3473" s="824"/>
      <c r="P3473" s="245"/>
      <c r="Q3473" s="775"/>
      <c r="R3473" s="779"/>
      <c r="S3473" s="779"/>
      <c r="T3473" s="779"/>
      <c r="U3473" s="779"/>
      <c r="V3473" s="779"/>
      <c r="W3473" s="824"/>
      <c r="X3473" s="314">
        <f t="shared" si="1018"/>
        <v>0</v>
      </c>
    </row>
    <row r="3474" spans="2:24" ht="18.75">
      <c r="B3474" s="143"/>
      <c r="C3474" s="168">
        <v>3302</v>
      </c>
      <c r="D3474" s="464" t="s">
        <v>1099</v>
      </c>
      <c r="E3474" s="817"/>
      <c r="F3474" s="452"/>
      <c r="G3474" s="246"/>
      <c r="H3474" s="246"/>
      <c r="I3474" s="480">
        <f t="shared" si="1025"/>
        <v>0</v>
      </c>
      <c r="J3474" s="244" t="str">
        <f t="shared" ref="J3474:J3505" si="1026">(IF($E3474&lt;&gt;0,$J$2,IF($I3474&lt;&gt;0,$J$2,"")))</f>
        <v/>
      </c>
      <c r="K3474" s="245"/>
      <c r="L3474" s="775"/>
      <c r="M3474" s="779"/>
      <c r="N3474" s="779"/>
      <c r="O3474" s="824"/>
      <c r="P3474" s="245"/>
      <c r="Q3474" s="775"/>
      <c r="R3474" s="779"/>
      <c r="S3474" s="779"/>
      <c r="T3474" s="779"/>
      <c r="U3474" s="779"/>
      <c r="V3474" s="779"/>
      <c r="W3474" s="824"/>
      <c r="X3474" s="314">
        <f t="shared" ref="X3474:X3505" si="1027">T3474-U3474-V3474-W3474</f>
        <v>0</v>
      </c>
    </row>
    <row r="3475" spans="2:24" ht="18.75">
      <c r="B3475" s="143"/>
      <c r="C3475" s="168">
        <v>3303</v>
      </c>
      <c r="D3475" s="464" t="s">
        <v>253</v>
      </c>
      <c r="E3475" s="817"/>
      <c r="F3475" s="452"/>
      <c r="G3475" s="246"/>
      <c r="H3475" s="246"/>
      <c r="I3475" s="480">
        <f t="shared" si="1025"/>
        <v>0</v>
      </c>
      <c r="J3475" s="244" t="str">
        <f t="shared" si="1026"/>
        <v/>
      </c>
      <c r="K3475" s="245"/>
      <c r="L3475" s="775"/>
      <c r="M3475" s="779"/>
      <c r="N3475" s="779"/>
      <c r="O3475" s="824"/>
      <c r="P3475" s="245"/>
      <c r="Q3475" s="775"/>
      <c r="R3475" s="779"/>
      <c r="S3475" s="779"/>
      <c r="T3475" s="779"/>
      <c r="U3475" s="779"/>
      <c r="V3475" s="779"/>
      <c r="W3475" s="824"/>
      <c r="X3475" s="314">
        <f t="shared" si="1027"/>
        <v>0</v>
      </c>
    </row>
    <row r="3476" spans="2:24" ht="18.75">
      <c r="B3476" s="143"/>
      <c r="C3476" s="166">
        <v>3304</v>
      </c>
      <c r="D3476" s="465" t="s">
        <v>254</v>
      </c>
      <c r="E3476" s="817"/>
      <c r="F3476" s="452"/>
      <c r="G3476" s="246"/>
      <c r="H3476" s="246"/>
      <c r="I3476" s="480">
        <f t="shared" si="1025"/>
        <v>0</v>
      </c>
      <c r="J3476" s="244" t="str">
        <f t="shared" si="1026"/>
        <v/>
      </c>
      <c r="K3476" s="245"/>
      <c r="L3476" s="775"/>
      <c r="M3476" s="779"/>
      <c r="N3476" s="779"/>
      <c r="O3476" s="824"/>
      <c r="P3476" s="245"/>
      <c r="Q3476" s="775"/>
      <c r="R3476" s="779"/>
      <c r="S3476" s="779"/>
      <c r="T3476" s="779"/>
      <c r="U3476" s="779"/>
      <c r="V3476" s="779"/>
      <c r="W3476" s="824"/>
      <c r="X3476" s="314">
        <f t="shared" si="1027"/>
        <v>0</v>
      </c>
    </row>
    <row r="3477" spans="2:24" ht="18.75">
      <c r="B3477" s="143"/>
      <c r="C3477" s="142">
        <v>3305</v>
      </c>
      <c r="D3477" s="466" t="s">
        <v>255</v>
      </c>
      <c r="E3477" s="817"/>
      <c r="F3477" s="452"/>
      <c r="G3477" s="246"/>
      <c r="H3477" s="246"/>
      <c r="I3477" s="480">
        <f t="shared" si="1025"/>
        <v>0</v>
      </c>
      <c r="J3477" s="244" t="str">
        <f t="shared" si="1026"/>
        <v/>
      </c>
      <c r="K3477" s="245"/>
      <c r="L3477" s="775"/>
      <c r="M3477" s="779"/>
      <c r="N3477" s="779"/>
      <c r="O3477" s="824"/>
      <c r="P3477" s="245"/>
      <c r="Q3477" s="775"/>
      <c r="R3477" s="779"/>
      <c r="S3477" s="779"/>
      <c r="T3477" s="779"/>
      <c r="U3477" s="779"/>
      <c r="V3477" s="779"/>
      <c r="W3477" s="824"/>
      <c r="X3477" s="314">
        <f t="shared" si="1027"/>
        <v>0</v>
      </c>
    </row>
    <row r="3478" spans="2:24" ht="31.5">
      <c r="B3478" s="143"/>
      <c r="C3478" s="142">
        <v>3306</v>
      </c>
      <c r="D3478" s="466" t="s">
        <v>1739</v>
      </c>
      <c r="E3478" s="817"/>
      <c r="F3478" s="452"/>
      <c r="G3478" s="246"/>
      <c r="H3478" s="246"/>
      <c r="I3478" s="480">
        <f t="shared" si="1025"/>
        <v>0</v>
      </c>
      <c r="J3478" s="244" t="str">
        <f t="shared" si="1026"/>
        <v/>
      </c>
      <c r="K3478" s="245"/>
      <c r="L3478" s="775"/>
      <c r="M3478" s="779"/>
      <c r="N3478" s="779"/>
      <c r="O3478" s="824"/>
      <c r="P3478" s="245"/>
      <c r="Q3478" s="775"/>
      <c r="R3478" s="779"/>
      <c r="S3478" s="779"/>
      <c r="T3478" s="779"/>
      <c r="U3478" s="779"/>
      <c r="V3478" s="779"/>
      <c r="W3478" s="824"/>
      <c r="X3478" s="314">
        <f t="shared" si="1027"/>
        <v>0</v>
      </c>
    </row>
    <row r="3479" spans="2:24" ht="18.75">
      <c r="B3479" s="799">
        <v>3900</v>
      </c>
      <c r="C3479" s="957" t="s">
        <v>256</v>
      </c>
      <c r="D3479" s="978"/>
      <c r="E3479" s="800"/>
      <c r="F3479" s="803"/>
      <c r="G3479" s="804"/>
      <c r="H3479" s="804"/>
      <c r="I3479" s="805">
        <f t="shared" si="1025"/>
        <v>0</v>
      </c>
      <c r="J3479" s="244" t="str">
        <f t="shared" si="1026"/>
        <v/>
      </c>
      <c r="K3479" s="245"/>
      <c r="L3479" s="431"/>
      <c r="M3479" s="255"/>
      <c r="N3479" s="318">
        <f>I3479</f>
        <v>0</v>
      </c>
      <c r="O3479" s="427">
        <f>L3479+M3479-N3479</f>
        <v>0</v>
      </c>
      <c r="P3479" s="245"/>
      <c r="Q3479" s="431"/>
      <c r="R3479" s="255"/>
      <c r="S3479" s="432">
        <f>+IF(+(L3479+M3479)&gt;=I3479,+M3479,+(+I3479-L3479))</f>
        <v>0</v>
      </c>
      <c r="T3479" s="316">
        <f>Q3479+R3479-S3479</f>
        <v>0</v>
      </c>
      <c r="U3479" s="255"/>
      <c r="V3479" s="255"/>
      <c r="W3479" s="254"/>
      <c r="X3479" s="314">
        <f t="shared" si="1027"/>
        <v>0</v>
      </c>
    </row>
    <row r="3480" spans="2:24" ht="18.75">
      <c r="B3480" s="799">
        <v>4000</v>
      </c>
      <c r="C3480" s="979" t="s">
        <v>257</v>
      </c>
      <c r="D3480" s="979"/>
      <c r="E3480" s="800"/>
      <c r="F3480" s="803"/>
      <c r="G3480" s="804"/>
      <c r="H3480" s="804"/>
      <c r="I3480" s="805">
        <f t="shared" si="1025"/>
        <v>0</v>
      </c>
      <c r="J3480" s="244" t="str">
        <f t="shared" si="1026"/>
        <v/>
      </c>
      <c r="K3480" s="245"/>
      <c r="L3480" s="431"/>
      <c r="M3480" s="255"/>
      <c r="N3480" s="318">
        <f>I3480</f>
        <v>0</v>
      </c>
      <c r="O3480" s="427">
        <f>L3480+M3480-N3480</f>
        <v>0</v>
      </c>
      <c r="P3480" s="245"/>
      <c r="Q3480" s="777"/>
      <c r="R3480" s="778"/>
      <c r="S3480" s="778"/>
      <c r="T3480" s="779"/>
      <c r="U3480" s="778"/>
      <c r="V3480" s="778"/>
      <c r="W3480" s="824"/>
      <c r="X3480" s="314">
        <f t="shared" si="1027"/>
        <v>0</v>
      </c>
    </row>
    <row r="3481" spans="2:24" ht="18.75">
      <c r="B3481" s="799">
        <v>4100</v>
      </c>
      <c r="C3481" s="979" t="s">
        <v>258</v>
      </c>
      <c r="D3481" s="979"/>
      <c r="E3481" s="800"/>
      <c r="F3481" s="803"/>
      <c r="G3481" s="804"/>
      <c r="H3481" s="804"/>
      <c r="I3481" s="805">
        <f t="shared" si="1025"/>
        <v>0</v>
      </c>
      <c r="J3481" s="244" t="str">
        <f t="shared" si="1026"/>
        <v/>
      </c>
      <c r="K3481" s="245"/>
      <c r="L3481" s="777"/>
      <c r="M3481" s="778"/>
      <c r="N3481" s="778"/>
      <c r="O3481" s="825"/>
      <c r="P3481" s="245"/>
      <c r="Q3481" s="777"/>
      <c r="R3481" s="778"/>
      <c r="S3481" s="778"/>
      <c r="T3481" s="778"/>
      <c r="U3481" s="778"/>
      <c r="V3481" s="778"/>
      <c r="W3481" s="825"/>
      <c r="X3481" s="314">
        <f t="shared" si="1027"/>
        <v>0</v>
      </c>
    </row>
    <row r="3482" spans="2:24" ht="18.75">
      <c r="B3482" s="799">
        <v>4200</v>
      </c>
      <c r="C3482" s="965" t="s">
        <v>259</v>
      </c>
      <c r="D3482" s="966"/>
      <c r="E3482" s="800"/>
      <c r="F3482" s="801">
        <f>SUM(F3483:F3488)</f>
        <v>0</v>
      </c>
      <c r="G3482" s="802">
        <f>SUM(G3483:G3488)</f>
        <v>0</v>
      </c>
      <c r="H3482" s="802">
        <f>SUM(H3483:H3488)</f>
        <v>0</v>
      </c>
      <c r="I3482" s="802">
        <f>SUM(I3483:I3488)</f>
        <v>0</v>
      </c>
      <c r="J3482" s="244" t="str">
        <f t="shared" si="1026"/>
        <v/>
      </c>
      <c r="K3482" s="245"/>
      <c r="L3482" s="317">
        <f>SUM(L3483:L3488)</f>
        <v>0</v>
      </c>
      <c r="M3482" s="318">
        <f>SUM(M3483:M3488)</f>
        <v>0</v>
      </c>
      <c r="N3482" s="428">
        <f>SUM(N3483:N3488)</f>
        <v>0</v>
      </c>
      <c r="O3482" s="429">
        <f>SUM(O3483:O3488)</f>
        <v>0</v>
      </c>
      <c r="P3482" s="245"/>
      <c r="Q3482" s="317">
        <f t="shared" ref="Q3482:W3482" si="1028">SUM(Q3483:Q3488)</f>
        <v>0</v>
      </c>
      <c r="R3482" s="318">
        <f t="shared" si="1028"/>
        <v>0</v>
      </c>
      <c r="S3482" s="318">
        <f t="shared" si="1028"/>
        <v>0</v>
      </c>
      <c r="T3482" s="318">
        <f t="shared" si="1028"/>
        <v>0</v>
      </c>
      <c r="U3482" s="318">
        <f t="shared" si="1028"/>
        <v>0</v>
      </c>
      <c r="V3482" s="318">
        <f t="shared" si="1028"/>
        <v>0</v>
      </c>
      <c r="W3482" s="429">
        <f t="shared" si="1028"/>
        <v>0</v>
      </c>
      <c r="X3482" s="314">
        <f t="shared" si="1027"/>
        <v>0</v>
      </c>
    </row>
    <row r="3483" spans="2:24" ht="18.75">
      <c r="B3483" s="173"/>
      <c r="C3483" s="144">
        <v>4201</v>
      </c>
      <c r="D3483" s="138" t="s">
        <v>260</v>
      </c>
      <c r="E3483" s="817"/>
      <c r="F3483" s="452"/>
      <c r="G3483" s="246"/>
      <c r="H3483" s="246"/>
      <c r="I3483" s="480">
        <f t="shared" ref="I3483:I3488" si="1029">F3483+G3483+H3483</f>
        <v>0</v>
      </c>
      <c r="J3483" s="244" t="str">
        <f t="shared" si="1026"/>
        <v/>
      </c>
      <c r="K3483" s="245"/>
      <c r="L3483" s="426"/>
      <c r="M3483" s="253"/>
      <c r="N3483" s="316">
        <f t="shared" ref="N3483:N3488" si="1030">I3483</f>
        <v>0</v>
      </c>
      <c r="O3483" s="427">
        <f t="shared" ref="O3483:O3488" si="1031">L3483+M3483-N3483</f>
        <v>0</v>
      </c>
      <c r="P3483" s="245"/>
      <c r="Q3483" s="426"/>
      <c r="R3483" s="253"/>
      <c r="S3483" s="432">
        <f t="shared" ref="S3483:S3488" si="1032">+IF(+(L3483+M3483)&gt;=I3483,+M3483,+(+I3483-L3483))</f>
        <v>0</v>
      </c>
      <c r="T3483" s="316">
        <f t="shared" ref="T3483:T3488" si="1033">Q3483+R3483-S3483</f>
        <v>0</v>
      </c>
      <c r="U3483" s="253"/>
      <c r="V3483" s="253"/>
      <c r="W3483" s="254"/>
      <c r="X3483" s="314">
        <f t="shared" si="1027"/>
        <v>0</v>
      </c>
    </row>
    <row r="3484" spans="2:24" ht="18.75">
      <c r="B3484" s="173"/>
      <c r="C3484" s="137">
        <v>4202</v>
      </c>
      <c r="D3484" s="139" t="s">
        <v>261</v>
      </c>
      <c r="E3484" s="817"/>
      <c r="F3484" s="452"/>
      <c r="G3484" s="246"/>
      <c r="H3484" s="246"/>
      <c r="I3484" s="480">
        <f t="shared" si="1029"/>
        <v>0</v>
      </c>
      <c r="J3484" s="244" t="str">
        <f t="shared" si="1026"/>
        <v/>
      </c>
      <c r="K3484" s="245"/>
      <c r="L3484" s="426"/>
      <c r="M3484" s="253"/>
      <c r="N3484" s="316">
        <f t="shared" si="1030"/>
        <v>0</v>
      </c>
      <c r="O3484" s="427">
        <f t="shared" si="1031"/>
        <v>0</v>
      </c>
      <c r="P3484" s="245"/>
      <c r="Q3484" s="426"/>
      <c r="R3484" s="253"/>
      <c r="S3484" s="432">
        <f t="shared" si="1032"/>
        <v>0</v>
      </c>
      <c r="T3484" s="316">
        <f t="shared" si="1033"/>
        <v>0</v>
      </c>
      <c r="U3484" s="253"/>
      <c r="V3484" s="253"/>
      <c r="W3484" s="254"/>
      <c r="X3484" s="314">
        <f t="shared" si="1027"/>
        <v>0</v>
      </c>
    </row>
    <row r="3485" spans="2:24" ht="18.75">
      <c r="B3485" s="173"/>
      <c r="C3485" s="137">
        <v>4214</v>
      </c>
      <c r="D3485" s="139" t="s">
        <v>262</v>
      </c>
      <c r="E3485" s="817"/>
      <c r="F3485" s="452"/>
      <c r="G3485" s="246"/>
      <c r="H3485" s="246"/>
      <c r="I3485" s="480">
        <f t="shared" si="1029"/>
        <v>0</v>
      </c>
      <c r="J3485" s="244" t="str">
        <f t="shared" si="1026"/>
        <v/>
      </c>
      <c r="K3485" s="245"/>
      <c r="L3485" s="426"/>
      <c r="M3485" s="253"/>
      <c r="N3485" s="316">
        <f t="shared" si="1030"/>
        <v>0</v>
      </c>
      <c r="O3485" s="427">
        <f t="shared" si="1031"/>
        <v>0</v>
      </c>
      <c r="P3485" s="245"/>
      <c r="Q3485" s="426"/>
      <c r="R3485" s="253"/>
      <c r="S3485" s="432">
        <f t="shared" si="1032"/>
        <v>0</v>
      </c>
      <c r="T3485" s="316">
        <f t="shared" si="1033"/>
        <v>0</v>
      </c>
      <c r="U3485" s="253"/>
      <c r="V3485" s="253"/>
      <c r="W3485" s="254"/>
      <c r="X3485" s="314">
        <f t="shared" si="1027"/>
        <v>0</v>
      </c>
    </row>
    <row r="3486" spans="2:24" ht="18.75">
      <c r="B3486" s="173"/>
      <c r="C3486" s="137">
        <v>4217</v>
      </c>
      <c r="D3486" s="139" t="s">
        <v>263</v>
      </c>
      <c r="E3486" s="817"/>
      <c r="F3486" s="452"/>
      <c r="G3486" s="246"/>
      <c r="H3486" s="246"/>
      <c r="I3486" s="480">
        <f t="shared" si="1029"/>
        <v>0</v>
      </c>
      <c r="J3486" s="244" t="str">
        <f t="shared" si="1026"/>
        <v/>
      </c>
      <c r="K3486" s="245"/>
      <c r="L3486" s="426"/>
      <c r="M3486" s="253"/>
      <c r="N3486" s="316">
        <f t="shared" si="1030"/>
        <v>0</v>
      </c>
      <c r="O3486" s="427">
        <f t="shared" si="1031"/>
        <v>0</v>
      </c>
      <c r="P3486" s="245"/>
      <c r="Q3486" s="426"/>
      <c r="R3486" s="253"/>
      <c r="S3486" s="432">
        <f t="shared" si="1032"/>
        <v>0</v>
      </c>
      <c r="T3486" s="316">
        <f t="shared" si="1033"/>
        <v>0</v>
      </c>
      <c r="U3486" s="253"/>
      <c r="V3486" s="253"/>
      <c r="W3486" s="254"/>
      <c r="X3486" s="314">
        <f t="shared" si="1027"/>
        <v>0</v>
      </c>
    </row>
    <row r="3487" spans="2:24" ht="18.75">
      <c r="B3487" s="173"/>
      <c r="C3487" s="137">
        <v>4218</v>
      </c>
      <c r="D3487" s="145" t="s">
        <v>264</v>
      </c>
      <c r="E3487" s="817"/>
      <c r="F3487" s="452"/>
      <c r="G3487" s="246"/>
      <c r="H3487" s="246"/>
      <c r="I3487" s="480">
        <f t="shared" si="1029"/>
        <v>0</v>
      </c>
      <c r="J3487" s="244" t="str">
        <f t="shared" si="1026"/>
        <v/>
      </c>
      <c r="K3487" s="245"/>
      <c r="L3487" s="426"/>
      <c r="M3487" s="253"/>
      <c r="N3487" s="316">
        <f t="shared" si="1030"/>
        <v>0</v>
      </c>
      <c r="O3487" s="427">
        <f t="shared" si="1031"/>
        <v>0</v>
      </c>
      <c r="P3487" s="245"/>
      <c r="Q3487" s="426"/>
      <c r="R3487" s="253"/>
      <c r="S3487" s="432">
        <f t="shared" si="1032"/>
        <v>0</v>
      </c>
      <c r="T3487" s="316">
        <f t="shared" si="1033"/>
        <v>0</v>
      </c>
      <c r="U3487" s="253"/>
      <c r="V3487" s="253"/>
      <c r="W3487" s="254"/>
      <c r="X3487" s="314">
        <f t="shared" si="1027"/>
        <v>0</v>
      </c>
    </row>
    <row r="3488" spans="2:24" ht="18.75">
      <c r="B3488" s="173"/>
      <c r="C3488" s="137">
        <v>4219</v>
      </c>
      <c r="D3488" s="156" t="s">
        <v>265</v>
      </c>
      <c r="E3488" s="817"/>
      <c r="F3488" s="452"/>
      <c r="G3488" s="246"/>
      <c r="H3488" s="246"/>
      <c r="I3488" s="480">
        <f t="shared" si="1029"/>
        <v>0</v>
      </c>
      <c r="J3488" s="244" t="str">
        <f t="shared" si="1026"/>
        <v/>
      </c>
      <c r="K3488" s="245"/>
      <c r="L3488" s="426"/>
      <c r="M3488" s="253"/>
      <c r="N3488" s="316">
        <f t="shared" si="1030"/>
        <v>0</v>
      </c>
      <c r="O3488" s="427">
        <f t="shared" si="1031"/>
        <v>0</v>
      </c>
      <c r="P3488" s="245"/>
      <c r="Q3488" s="426"/>
      <c r="R3488" s="253"/>
      <c r="S3488" s="432">
        <f t="shared" si="1032"/>
        <v>0</v>
      </c>
      <c r="T3488" s="316">
        <f t="shared" si="1033"/>
        <v>0</v>
      </c>
      <c r="U3488" s="253"/>
      <c r="V3488" s="253"/>
      <c r="W3488" s="254"/>
      <c r="X3488" s="314">
        <f t="shared" si="1027"/>
        <v>0</v>
      </c>
    </row>
    <row r="3489" spans="2:24" ht="18.75">
      <c r="B3489" s="799">
        <v>4300</v>
      </c>
      <c r="C3489" s="955" t="s">
        <v>1740</v>
      </c>
      <c r="D3489" s="955"/>
      <c r="E3489" s="800"/>
      <c r="F3489" s="801">
        <f>SUM(F3490:F3492)</f>
        <v>0</v>
      </c>
      <c r="G3489" s="802">
        <f>SUM(G3490:G3492)</f>
        <v>0</v>
      </c>
      <c r="H3489" s="802">
        <f>SUM(H3490:H3492)</f>
        <v>0</v>
      </c>
      <c r="I3489" s="802">
        <f>SUM(I3490:I3492)</f>
        <v>0</v>
      </c>
      <c r="J3489" s="244" t="str">
        <f t="shared" si="1026"/>
        <v/>
      </c>
      <c r="K3489" s="245"/>
      <c r="L3489" s="317">
        <f>SUM(L3490:L3492)</f>
        <v>0</v>
      </c>
      <c r="M3489" s="318">
        <f>SUM(M3490:M3492)</f>
        <v>0</v>
      </c>
      <c r="N3489" s="428">
        <f>SUM(N3490:N3492)</f>
        <v>0</v>
      </c>
      <c r="O3489" s="429">
        <f>SUM(O3490:O3492)</f>
        <v>0</v>
      </c>
      <c r="P3489" s="245"/>
      <c r="Q3489" s="317">
        <f t="shared" ref="Q3489:W3489" si="1034">SUM(Q3490:Q3492)</f>
        <v>0</v>
      </c>
      <c r="R3489" s="318">
        <f t="shared" si="1034"/>
        <v>0</v>
      </c>
      <c r="S3489" s="318">
        <f t="shared" si="1034"/>
        <v>0</v>
      </c>
      <c r="T3489" s="318">
        <f t="shared" si="1034"/>
        <v>0</v>
      </c>
      <c r="U3489" s="318">
        <f t="shared" si="1034"/>
        <v>0</v>
      </c>
      <c r="V3489" s="318">
        <f t="shared" si="1034"/>
        <v>0</v>
      </c>
      <c r="W3489" s="429">
        <f t="shared" si="1034"/>
        <v>0</v>
      </c>
      <c r="X3489" s="314">
        <f t="shared" si="1027"/>
        <v>0</v>
      </c>
    </row>
    <row r="3490" spans="2:24" ht="18.75">
      <c r="B3490" s="173"/>
      <c r="C3490" s="144">
        <v>4301</v>
      </c>
      <c r="D3490" s="163" t="s">
        <v>266</v>
      </c>
      <c r="E3490" s="817"/>
      <c r="F3490" s="452"/>
      <c r="G3490" s="246"/>
      <c r="H3490" s="246"/>
      <c r="I3490" s="480">
        <f t="shared" ref="I3490:I3495" si="1035">F3490+G3490+H3490</f>
        <v>0</v>
      </c>
      <c r="J3490" s="244" t="str">
        <f t="shared" si="1026"/>
        <v/>
      </c>
      <c r="K3490" s="245"/>
      <c r="L3490" s="426"/>
      <c r="M3490" s="253"/>
      <c r="N3490" s="316">
        <f t="shared" ref="N3490:N3495" si="1036">I3490</f>
        <v>0</v>
      </c>
      <c r="O3490" s="427">
        <f t="shared" ref="O3490:O3495" si="1037">L3490+M3490-N3490</f>
        <v>0</v>
      </c>
      <c r="P3490" s="245"/>
      <c r="Q3490" s="426"/>
      <c r="R3490" s="253"/>
      <c r="S3490" s="432">
        <f t="shared" ref="S3490:S3495" si="1038">+IF(+(L3490+M3490)&gt;=I3490,+M3490,+(+I3490-L3490))</f>
        <v>0</v>
      </c>
      <c r="T3490" s="316">
        <f t="shared" ref="T3490:T3495" si="1039">Q3490+R3490-S3490</f>
        <v>0</v>
      </c>
      <c r="U3490" s="253"/>
      <c r="V3490" s="253"/>
      <c r="W3490" s="254"/>
      <c r="X3490" s="314">
        <f t="shared" si="1027"/>
        <v>0</v>
      </c>
    </row>
    <row r="3491" spans="2:24" ht="18.75">
      <c r="B3491" s="173"/>
      <c r="C3491" s="137">
        <v>4302</v>
      </c>
      <c r="D3491" s="139" t="s">
        <v>1100</v>
      </c>
      <c r="E3491" s="817"/>
      <c r="F3491" s="452"/>
      <c r="G3491" s="246"/>
      <c r="H3491" s="246"/>
      <c r="I3491" s="480">
        <f t="shared" si="1035"/>
        <v>0</v>
      </c>
      <c r="J3491" s="244" t="str">
        <f t="shared" si="1026"/>
        <v/>
      </c>
      <c r="K3491" s="245"/>
      <c r="L3491" s="426"/>
      <c r="M3491" s="253"/>
      <c r="N3491" s="316">
        <f t="shared" si="1036"/>
        <v>0</v>
      </c>
      <c r="O3491" s="427">
        <f t="shared" si="1037"/>
        <v>0</v>
      </c>
      <c r="P3491" s="245"/>
      <c r="Q3491" s="426"/>
      <c r="R3491" s="253"/>
      <c r="S3491" s="432">
        <f t="shared" si="1038"/>
        <v>0</v>
      </c>
      <c r="T3491" s="316">
        <f t="shared" si="1039"/>
        <v>0</v>
      </c>
      <c r="U3491" s="253"/>
      <c r="V3491" s="253"/>
      <c r="W3491" s="254"/>
      <c r="X3491" s="314">
        <f t="shared" si="1027"/>
        <v>0</v>
      </c>
    </row>
    <row r="3492" spans="2:24" ht="18.75">
      <c r="B3492" s="173"/>
      <c r="C3492" s="142">
        <v>4309</v>
      </c>
      <c r="D3492" s="148" t="s">
        <v>268</v>
      </c>
      <c r="E3492" s="817"/>
      <c r="F3492" s="452"/>
      <c r="G3492" s="246"/>
      <c r="H3492" s="246"/>
      <c r="I3492" s="480">
        <f t="shared" si="1035"/>
        <v>0</v>
      </c>
      <c r="J3492" s="244" t="str">
        <f t="shared" si="1026"/>
        <v/>
      </c>
      <c r="K3492" s="245"/>
      <c r="L3492" s="426"/>
      <c r="M3492" s="253"/>
      <c r="N3492" s="316">
        <f t="shared" si="1036"/>
        <v>0</v>
      </c>
      <c r="O3492" s="427">
        <f t="shared" si="1037"/>
        <v>0</v>
      </c>
      <c r="P3492" s="245"/>
      <c r="Q3492" s="426"/>
      <c r="R3492" s="253"/>
      <c r="S3492" s="432">
        <f t="shared" si="1038"/>
        <v>0</v>
      </c>
      <c r="T3492" s="316">
        <f t="shared" si="1039"/>
        <v>0</v>
      </c>
      <c r="U3492" s="253"/>
      <c r="V3492" s="253"/>
      <c r="W3492" s="254"/>
      <c r="X3492" s="314">
        <f t="shared" si="1027"/>
        <v>0</v>
      </c>
    </row>
    <row r="3493" spans="2:24" ht="18.75">
      <c r="B3493" s="799">
        <v>4400</v>
      </c>
      <c r="C3493" s="957" t="s">
        <v>1741</v>
      </c>
      <c r="D3493" s="957"/>
      <c r="E3493" s="800"/>
      <c r="F3493" s="803"/>
      <c r="G3493" s="804"/>
      <c r="H3493" s="804"/>
      <c r="I3493" s="805">
        <f t="shared" si="1035"/>
        <v>0</v>
      </c>
      <c r="J3493" s="244" t="str">
        <f t="shared" si="1026"/>
        <v/>
      </c>
      <c r="K3493" s="245"/>
      <c r="L3493" s="431"/>
      <c r="M3493" s="255"/>
      <c r="N3493" s="318">
        <f t="shared" si="1036"/>
        <v>0</v>
      </c>
      <c r="O3493" s="427">
        <f t="shared" si="1037"/>
        <v>0</v>
      </c>
      <c r="P3493" s="245"/>
      <c r="Q3493" s="431"/>
      <c r="R3493" s="255"/>
      <c r="S3493" s="432">
        <f t="shared" si="1038"/>
        <v>0</v>
      </c>
      <c r="T3493" s="316">
        <f t="shared" si="1039"/>
        <v>0</v>
      </c>
      <c r="U3493" s="255"/>
      <c r="V3493" s="255"/>
      <c r="W3493" s="254"/>
      <c r="X3493" s="314">
        <f t="shared" si="1027"/>
        <v>0</v>
      </c>
    </row>
    <row r="3494" spans="2:24" ht="18.75">
      <c r="B3494" s="799">
        <v>4500</v>
      </c>
      <c r="C3494" s="979" t="s">
        <v>1742</v>
      </c>
      <c r="D3494" s="979"/>
      <c r="E3494" s="800"/>
      <c r="F3494" s="803"/>
      <c r="G3494" s="804"/>
      <c r="H3494" s="804"/>
      <c r="I3494" s="805">
        <f t="shared" si="1035"/>
        <v>0</v>
      </c>
      <c r="J3494" s="244" t="str">
        <f t="shared" si="1026"/>
        <v/>
      </c>
      <c r="K3494" s="245"/>
      <c r="L3494" s="431"/>
      <c r="M3494" s="255"/>
      <c r="N3494" s="318">
        <f t="shared" si="1036"/>
        <v>0</v>
      </c>
      <c r="O3494" s="427">
        <f t="shared" si="1037"/>
        <v>0</v>
      </c>
      <c r="P3494" s="245"/>
      <c r="Q3494" s="431"/>
      <c r="R3494" s="255"/>
      <c r="S3494" s="432">
        <f t="shared" si="1038"/>
        <v>0</v>
      </c>
      <c r="T3494" s="316">
        <f t="shared" si="1039"/>
        <v>0</v>
      </c>
      <c r="U3494" s="255"/>
      <c r="V3494" s="255"/>
      <c r="W3494" s="254"/>
      <c r="X3494" s="314">
        <f t="shared" si="1027"/>
        <v>0</v>
      </c>
    </row>
    <row r="3495" spans="2:24" ht="18.75">
      <c r="B3495" s="799">
        <v>4600</v>
      </c>
      <c r="C3495" s="974" t="s">
        <v>269</v>
      </c>
      <c r="D3495" s="980"/>
      <c r="E3495" s="800"/>
      <c r="F3495" s="803"/>
      <c r="G3495" s="804"/>
      <c r="H3495" s="804"/>
      <c r="I3495" s="805">
        <f t="shared" si="1035"/>
        <v>0</v>
      </c>
      <c r="J3495" s="244" t="str">
        <f t="shared" si="1026"/>
        <v/>
      </c>
      <c r="K3495" s="245"/>
      <c r="L3495" s="431"/>
      <c r="M3495" s="255"/>
      <c r="N3495" s="318">
        <f t="shared" si="1036"/>
        <v>0</v>
      </c>
      <c r="O3495" s="427">
        <f t="shared" si="1037"/>
        <v>0</v>
      </c>
      <c r="P3495" s="245"/>
      <c r="Q3495" s="431"/>
      <c r="R3495" s="255"/>
      <c r="S3495" s="432">
        <f t="shared" si="1038"/>
        <v>0</v>
      </c>
      <c r="T3495" s="316">
        <f t="shared" si="1039"/>
        <v>0</v>
      </c>
      <c r="U3495" s="255"/>
      <c r="V3495" s="255"/>
      <c r="W3495" s="254"/>
      <c r="X3495" s="314">
        <f t="shared" si="1027"/>
        <v>0</v>
      </c>
    </row>
    <row r="3496" spans="2:24" ht="18.75">
      <c r="B3496" s="799">
        <v>4900</v>
      </c>
      <c r="C3496" s="965" t="s">
        <v>300</v>
      </c>
      <c r="D3496" s="965"/>
      <c r="E3496" s="800"/>
      <c r="F3496" s="801">
        <f>+F3497+F3498</f>
        <v>0</v>
      </c>
      <c r="G3496" s="802">
        <f>+G3497+G3498</f>
        <v>0</v>
      </c>
      <c r="H3496" s="802">
        <f>+H3497+H3498</f>
        <v>0</v>
      </c>
      <c r="I3496" s="802">
        <f>+I3497+I3498</f>
        <v>0</v>
      </c>
      <c r="J3496" s="244" t="str">
        <f t="shared" si="1026"/>
        <v/>
      </c>
      <c r="K3496" s="245"/>
      <c r="L3496" s="777"/>
      <c r="M3496" s="778"/>
      <c r="N3496" s="778"/>
      <c r="O3496" s="825"/>
      <c r="P3496" s="245"/>
      <c r="Q3496" s="777"/>
      <c r="R3496" s="778"/>
      <c r="S3496" s="778"/>
      <c r="T3496" s="778"/>
      <c r="U3496" s="778"/>
      <c r="V3496" s="778"/>
      <c r="W3496" s="825"/>
      <c r="X3496" s="314">
        <f t="shared" si="1027"/>
        <v>0</v>
      </c>
    </row>
    <row r="3497" spans="2:24" ht="18.75">
      <c r="B3497" s="173"/>
      <c r="C3497" s="144">
        <v>4901</v>
      </c>
      <c r="D3497" s="174" t="s">
        <v>301</v>
      </c>
      <c r="E3497" s="817"/>
      <c r="F3497" s="452"/>
      <c r="G3497" s="246"/>
      <c r="H3497" s="246"/>
      <c r="I3497" s="480">
        <f>F3497+G3497+H3497</f>
        <v>0</v>
      </c>
      <c r="J3497" s="244" t="str">
        <f t="shared" si="1026"/>
        <v/>
      </c>
      <c r="K3497" s="245"/>
      <c r="L3497" s="775"/>
      <c r="M3497" s="779"/>
      <c r="N3497" s="779"/>
      <c r="O3497" s="824"/>
      <c r="P3497" s="245"/>
      <c r="Q3497" s="775"/>
      <c r="R3497" s="779"/>
      <c r="S3497" s="779"/>
      <c r="T3497" s="779"/>
      <c r="U3497" s="779"/>
      <c r="V3497" s="779"/>
      <c r="W3497" s="824"/>
      <c r="X3497" s="314">
        <f t="shared" si="1027"/>
        <v>0</v>
      </c>
    </row>
    <row r="3498" spans="2:24" ht="18.75">
      <c r="B3498" s="173"/>
      <c r="C3498" s="142">
        <v>4902</v>
      </c>
      <c r="D3498" s="148" t="s">
        <v>302</v>
      </c>
      <c r="E3498" s="817"/>
      <c r="F3498" s="452"/>
      <c r="G3498" s="246"/>
      <c r="H3498" s="246"/>
      <c r="I3498" s="480">
        <f>F3498+G3498+H3498</f>
        <v>0</v>
      </c>
      <c r="J3498" s="244" t="str">
        <f t="shared" si="1026"/>
        <v/>
      </c>
      <c r="K3498" s="245"/>
      <c r="L3498" s="775"/>
      <c r="M3498" s="779"/>
      <c r="N3498" s="779"/>
      <c r="O3498" s="824"/>
      <c r="P3498" s="245"/>
      <c r="Q3498" s="775"/>
      <c r="R3498" s="779"/>
      <c r="S3498" s="779"/>
      <c r="T3498" s="779"/>
      <c r="U3498" s="779"/>
      <c r="V3498" s="779"/>
      <c r="W3498" s="824"/>
      <c r="X3498" s="314">
        <f t="shared" si="1027"/>
        <v>0</v>
      </c>
    </row>
    <row r="3499" spans="2:24" ht="18.75">
      <c r="B3499" s="806">
        <v>5100</v>
      </c>
      <c r="C3499" s="962" t="s">
        <v>270</v>
      </c>
      <c r="D3499" s="962"/>
      <c r="E3499" s="807"/>
      <c r="F3499" s="808"/>
      <c r="G3499" s="809">
        <v>695000</v>
      </c>
      <c r="H3499" s="809"/>
      <c r="I3499" s="805">
        <f>F3499+G3499+H3499</f>
        <v>695000</v>
      </c>
      <c r="J3499" s="244">
        <f t="shared" si="1026"/>
        <v>1</v>
      </c>
      <c r="K3499" s="245"/>
      <c r="L3499" s="433"/>
      <c r="M3499" s="434"/>
      <c r="N3499" s="328">
        <f>I3499</f>
        <v>695000</v>
      </c>
      <c r="O3499" s="427">
        <f>L3499+M3499-N3499</f>
        <v>-695000</v>
      </c>
      <c r="P3499" s="245"/>
      <c r="Q3499" s="433"/>
      <c r="R3499" s="434"/>
      <c r="S3499" s="432">
        <f>+IF(+(L3499+M3499)&gt;=I3499,+M3499,+(+I3499-L3499))</f>
        <v>695000</v>
      </c>
      <c r="T3499" s="316">
        <f>Q3499+R3499-S3499</f>
        <v>-695000</v>
      </c>
      <c r="U3499" s="434"/>
      <c r="V3499" s="434"/>
      <c r="W3499" s="254"/>
      <c r="X3499" s="314">
        <f t="shared" si="1027"/>
        <v>-695000</v>
      </c>
    </row>
    <row r="3500" spans="2:24" ht="18.75">
      <c r="B3500" s="806">
        <v>5200</v>
      </c>
      <c r="C3500" s="977" t="s">
        <v>271</v>
      </c>
      <c r="D3500" s="977"/>
      <c r="E3500" s="807"/>
      <c r="F3500" s="810">
        <f>SUM(F3501:F3507)</f>
        <v>0</v>
      </c>
      <c r="G3500" s="811">
        <f>SUM(G3501:G3507)</f>
        <v>660500</v>
      </c>
      <c r="H3500" s="811">
        <f>SUM(H3501:H3507)</f>
        <v>0</v>
      </c>
      <c r="I3500" s="811">
        <f>SUM(I3501:I3507)</f>
        <v>660500</v>
      </c>
      <c r="J3500" s="244">
        <f t="shared" si="1026"/>
        <v>1</v>
      </c>
      <c r="K3500" s="245"/>
      <c r="L3500" s="327">
        <f>SUM(L3501:L3507)</f>
        <v>0</v>
      </c>
      <c r="M3500" s="328">
        <f>SUM(M3501:M3507)</f>
        <v>0</v>
      </c>
      <c r="N3500" s="435">
        <f>SUM(N3501:N3507)</f>
        <v>660500</v>
      </c>
      <c r="O3500" s="436">
        <f>SUM(O3501:O3507)</f>
        <v>-660500</v>
      </c>
      <c r="P3500" s="245"/>
      <c r="Q3500" s="327">
        <f t="shared" ref="Q3500:W3500" si="1040">SUM(Q3501:Q3507)</f>
        <v>0</v>
      </c>
      <c r="R3500" s="328">
        <f t="shared" si="1040"/>
        <v>0</v>
      </c>
      <c r="S3500" s="328">
        <f t="shared" si="1040"/>
        <v>660500</v>
      </c>
      <c r="T3500" s="328">
        <f t="shared" si="1040"/>
        <v>-660500</v>
      </c>
      <c r="U3500" s="328">
        <f t="shared" si="1040"/>
        <v>0</v>
      </c>
      <c r="V3500" s="328">
        <f t="shared" si="1040"/>
        <v>0</v>
      </c>
      <c r="W3500" s="436">
        <f t="shared" si="1040"/>
        <v>0</v>
      </c>
      <c r="X3500" s="314">
        <f t="shared" si="1027"/>
        <v>-660500</v>
      </c>
    </row>
    <row r="3501" spans="2:24" ht="18.75">
      <c r="B3501" s="175"/>
      <c r="C3501" s="176">
        <v>5201</v>
      </c>
      <c r="D3501" s="177" t="s">
        <v>272</v>
      </c>
      <c r="E3501" s="818"/>
      <c r="F3501" s="477"/>
      <c r="G3501" s="437"/>
      <c r="H3501" s="437"/>
      <c r="I3501" s="480">
        <f t="shared" ref="I3501:I3507" si="1041">F3501+G3501+H3501</f>
        <v>0</v>
      </c>
      <c r="J3501" s="244" t="str">
        <f t="shared" si="1026"/>
        <v/>
      </c>
      <c r="K3501" s="245"/>
      <c r="L3501" s="438"/>
      <c r="M3501" s="439"/>
      <c r="N3501" s="331">
        <f t="shared" ref="N3501:N3507" si="1042">I3501</f>
        <v>0</v>
      </c>
      <c r="O3501" s="427">
        <f t="shared" ref="O3501:O3507" si="1043">L3501+M3501-N3501</f>
        <v>0</v>
      </c>
      <c r="P3501" s="245"/>
      <c r="Q3501" s="438"/>
      <c r="R3501" s="439"/>
      <c r="S3501" s="432">
        <f t="shared" ref="S3501:S3507" si="1044">+IF(+(L3501+M3501)&gt;=I3501,+M3501,+(+I3501-L3501))</f>
        <v>0</v>
      </c>
      <c r="T3501" s="316">
        <f t="shared" ref="T3501:T3507" si="1045">Q3501+R3501-S3501</f>
        <v>0</v>
      </c>
      <c r="U3501" s="439"/>
      <c r="V3501" s="439"/>
      <c r="W3501" s="254"/>
      <c r="X3501" s="314">
        <f t="shared" si="1027"/>
        <v>0</v>
      </c>
    </row>
    <row r="3502" spans="2:24" ht="18.75">
      <c r="B3502" s="175"/>
      <c r="C3502" s="178">
        <v>5202</v>
      </c>
      <c r="D3502" s="179" t="s">
        <v>273</v>
      </c>
      <c r="E3502" s="818"/>
      <c r="F3502" s="477"/>
      <c r="G3502" s="437"/>
      <c r="H3502" s="437"/>
      <c r="I3502" s="480">
        <f t="shared" si="1041"/>
        <v>0</v>
      </c>
      <c r="J3502" s="244" t="str">
        <f t="shared" si="1026"/>
        <v/>
      </c>
      <c r="K3502" s="245"/>
      <c r="L3502" s="438"/>
      <c r="M3502" s="439"/>
      <c r="N3502" s="331">
        <f t="shared" si="1042"/>
        <v>0</v>
      </c>
      <c r="O3502" s="427">
        <f t="shared" si="1043"/>
        <v>0</v>
      </c>
      <c r="P3502" s="245"/>
      <c r="Q3502" s="438"/>
      <c r="R3502" s="439"/>
      <c r="S3502" s="432">
        <f t="shared" si="1044"/>
        <v>0</v>
      </c>
      <c r="T3502" s="316">
        <f t="shared" si="1045"/>
        <v>0</v>
      </c>
      <c r="U3502" s="439"/>
      <c r="V3502" s="439"/>
      <c r="W3502" s="254"/>
      <c r="X3502" s="314">
        <f t="shared" si="1027"/>
        <v>0</v>
      </c>
    </row>
    <row r="3503" spans="2:24" ht="18.75">
      <c r="B3503" s="175"/>
      <c r="C3503" s="178">
        <v>5203</v>
      </c>
      <c r="D3503" s="179" t="s">
        <v>956</v>
      </c>
      <c r="E3503" s="818"/>
      <c r="F3503" s="477"/>
      <c r="G3503" s="437"/>
      <c r="H3503" s="437"/>
      <c r="I3503" s="480">
        <f t="shared" si="1041"/>
        <v>0</v>
      </c>
      <c r="J3503" s="244" t="str">
        <f t="shared" si="1026"/>
        <v/>
      </c>
      <c r="K3503" s="245"/>
      <c r="L3503" s="438"/>
      <c r="M3503" s="439"/>
      <c r="N3503" s="331">
        <f t="shared" si="1042"/>
        <v>0</v>
      </c>
      <c r="O3503" s="427">
        <f t="shared" si="1043"/>
        <v>0</v>
      </c>
      <c r="P3503" s="245"/>
      <c r="Q3503" s="438"/>
      <c r="R3503" s="439"/>
      <c r="S3503" s="432">
        <f t="shared" si="1044"/>
        <v>0</v>
      </c>
      <c r="T3503" s="316">
        <f t="shared" si="1045"/>
        <v>0</v>
      </c>
      <c r="U3503" s="439"/>
      <c r="V3503" s="439"/>
      <c r="W3503" s="254"/>
      <c r="X3503" s="314">
        <f t="shared" si="1027"/>
        <v>0</v>
      </c>
    </row>
    <row r="3504" spans="2:24" ht="18.75">
      <c r="B3504" s="175"/>
      <c r="C3504" s="178">
        <v>5204</v>
      </c>
      <c r="D3504" s="179" t="s">
        <v>957</v>
      </c>
      <c r="E3504" s="818"/>
      <c r="F3504" s="477"/>
      <c r="G3504" s="437"/>
      <c r="H3504" s="437"/>
      <c r="I3504" s="480">
        <f t="shared" si="1041"/>
        <v>0</v>
      </c>
      <c r="J3504" s="244" t="str">
        <f t="shared" si="1026"/>
        <v/>
      </c>
      <c r="K3504" s="245"/>
      <c r="L3504" s="438"/>
      <c r="M3504" s="439"/>
      <c r="N3504" s="331">
        <f t="shared" si="1042"/>
        <v>0</v>
      </c>
      <c r="O3504" s="427">
        <f t="shared" si="1043"/>
        <v>0</v>
      </c>
      <c r="P3504" s="245"/>
      <c r="Q3504" s="438"/>
      <c r="R3504" s="439"/>
      <c r="S3504" s="432">
        <f t="shared" si="1044"/>
        <v>0</v>
      </c>
      <c r="T3504" s="316">
        <f t="shared" si="1045"/>
        <v>0</v>
      </c>
      <c r="U3504" s="439"/>
      <c r="V3504" s="439"/>
      <c r="W3504" s="254"/>
      <c r="X3504" s="314">
        <f t="shared" si="1027"/>
        <v>0</v>
      </c>
    </row>
    <row r="3505" spans="2:24" ht="18.75">
      <c r="B3505" s="175"/>
      <c r="C3505" s="178">
        <v>5205</v>
      </c>
      <c r="D3505" s="179" t="s">
        <v>958</v>
      </c>
      <c r="E3505" s="818"/>
      <c r="F3505" s="477"/>
      <c r="G3505" s="437"/>
      <c r="H3505" s="437"/>
      <c r="I3505" s="480">
        <f t="shared" si="1041"/>
        <v>0</v>
      </c>
      <c r="J3505" s="244" t="str">
        <f t="shared" si="1026"/>
        <v/>
      </c>
      <c r="K3505" s="245"/>
      <c r="L3505" s="438"/>
      <c r="M3505" s="439"/>
      <c r="N3505" s="331">
        <f t="shared" si="1042"/>
        <v>0</v>
      </c>
      <c r="O3505" s="427">
        <f t="shared" si="1043"/>
        <v>0</v>
      </c>
      <c r="P3505" s="245"/>
      <c r="Q3505" s="438"/>
      <c r="R3505" s="439"/>
      <c r="S3505" s="432">
        <f t="shared" si="1044"/>
        <v>0</v>
      </c>
      <c r="T3505" s="316">
        <f t="shared" si="1045"/>
        <v>0</v>
      </c>
      <c r="U3505" s="439"/>
      <c r="V3505" s="439"/>
      <c r="W3505" s="254"/>
      <c r="X3505" s="314">
        <f t="shared" si="1027"/>
        <v>0</v>
      </c>
    </row>
    <row r="3506" spans="2:24" ht="18.75">
      <c r="B3506" s="175"/>
      <c r="C3506" s="178">
        <v>5206</v>
      </c>
      <c r="D3506" s="179" t="s">
        <v>959</v>
      </c>
      <c r="E3506" s="818"/>
      <c r="F3506" s="477"/>
      <c r="G3506" s="437">
        <v>660500</v>
      </c>
      <c r="H3506" s="437"/>
      <c r="I3506" s="480">
        <f t="shared" si="1041"/>
        <v>660500</v>
      </c>
      <c r="J3506" s="244">
        <f t="shared" ref="J3506:J3526" si="1046">(IF($E3506&lt;&gt;0,$J$2,IF($I3506&lt;&gt;0,$J$2,"")))</f>
        <v>1</v>
      </c>
      <c r="K3506" s="245"/>
      <c r="L3506" s="438"/>
      <c r="M3506" s="439"/>
      <c r="N3506" s="331">
        <f t="shared" si="1042"/>
        <v>660500</v>
      </c>
      <c r="O3506" s="427">
        <f t="shared" si="1043"/>
        <v>-660500</v>
      </c>
      <c r="P3506" s="245"/>
      <c r="Q3506" s="438"/>
      <c r="R3506" s="439"/>
      <c r="S3506" s="432">
        <f t="shared" si="1044"/>
        <v>660500</v>
      </c>
      <c r="T3506" s="316">
        <f t="shared" si="1045"/>
        <v>-660500</v>
      </c>
      <c r="U3506" s="439"/>
      <c r="V3506" s="439"/>
      <c r="W3506" s="254"/>
      <c r="X3506" s="314">
        <f t="shared" ref="X3506:X3537" si="1047">T3506-U3506-V3506-W3506</f>
        <v>-660500</v>
      </c>
    </row>
    <row r="3507" spans="2:24" ht="18.75">
      <c r="B3507" s="175"/>
      <c r="C3507" s="180">
        <v>5219</v>
      </c>
      <c r="D3507" s="181" t="s">
        <v>960</v>
      </c>
      <c r="E3507" s="818"/>
      <c r="F3507" s="477"/>
      <c r="G3507" s="437"/>
      <c r="H3507" s="437"/>
      <c r="I3507" s="480">
        <f t="shared" si="1041"/>
        <v>0</v>
      </c>
      <c r="J3507" s="244" t="str">
        <f t="shared" si="1046"/>
        <v/>
      </c>
      <c r="K3507" s="245"/>
      <c r="L3507" s="438"/>
      <c r="M3507" s="439"/>
      <c r="N3507" s="331">
        <f t="shared" si="1042"/>
        <v>0</v>
      </c>
      <c r="O3507" s="427">
        <f t="shared" si="1043"/>
        <v>0</v>
      </c>
      <c r="P3507" s="245"/>
      <c r="Q3507" s="438"/>
      <c r="R3507" s="439"/>
      <c r="S3507" s="432">
        <f t="shared" si="1044"/>
        <v>0</v>
      </c>
      <c r="T3507" s="316">
        <f t="shared" si="1045"/>
        <v>0</v>
      </c>
      <c r="U3507" s="439"/>
      <c r="V3507" s="439"/>
      <c r="W3507" s="254"/>
      <c r="X3507" s="314">
        <f t="shared" si="1047"/>
        <v>0</v>
      </c>
    </row>
    <row r="3508" spans="2:24" ht="18.75">
      <c r="B3508" s="806">
        <v>5300</v>
      </c>
      <c r="C3508" s="981" t="s">
        <v>961</v>
      </c>
      <c r="D3508" s="981"/>
      <c r="E3508" s="807"/>
      <c r="F3508" s="810">
        <f>SUM(F3509:F3510)</f>
        <v>0</v>
      </c>
      <c r="G3508" s="811">
        <f>SUM(G3509:G3510)</f>
        <v>24000</v>
      </c>
      <c r="H3508" s="811">
        <f>SUM(H3509:H3510)</f>
        <v>0</v>
      </c>
      <c r="I3508" s="811">
        <f>SUM(I3509:I3510)</f>
        <v>24000</v>
      </c>
      <c r="J3508" s="244">
        <f t="shared" si="1046"/>
        <v>1</v>
      </c>
      <c r="K3508" s="245"/>
      <c r="L3508" s="327">
        <f>SUM(L3509:L3510)</f>
        <v>0</v>
      </c>
      <c r="M3508" s="328">
        <f>SUM(M3509:M3510)</f>
        <v>0</v>
      </c>
      <c r="N3508" s="435">
        <f>SUM(N3509:N3510)</f>
        <v>24000</v>
      </c>
      <c r="O3508" s="436">
        <f>SUM(O3509:O3510)</f>
        <v>-24000</v>
      </c>
      <c r="P3508" s="245"/>
      <c r="Q3508" s="327">
        <f t="shared" ref="Q3508:W3508" si="1048">SUM(Q3509:Q3510)</f>
        <v>0</v>
      </c>
      <c r="R3508" s="328">
        <f t="shared" si="1048"/>
        <v>0</v>
      </c>
      <c r="S3508" s="328">
        <f t="shared" si="1048"/>
        <v>24000</v>
      </c>
      <c r="T3508" s="328">
        <f t="shared" si="1048"/>
        <v>-24000</v>
      </c>
      <c r="U3508" s="328">
        <f t="shared" si="1048"/>
        <v>0</v>
      </c>
      <c r="V3508" s="328">
        <f t="shared" si="1048"/>
        <v>0</v>
      </c>
      <c r="W3508" s="436">
        <f t="shared" si="1048"/>
        <v>0</v>
      </c>
      <c r="X3508" s="314">
        <f t="shared" si="1047"/>
        <v>-24000</v>
      </c>
    </row>
    <row r="3509" spans="2:24" ht="18.75">
      <c r="B3509" s="175"/>
      <c r="C3509" s="176">
        <v>5301</v>
      </c>
      <c r="D3509" s="177" t="s">
        <v>1480</v>
      </c>
      <c r="E3509" s="818"/>
      <c r="F3509" s="477"/>
      <c r="G3509" s="437"/>
      <c r="H3509" s="437"/>
      <c r="I3509" s="480">
        <f>F3509+G3509+H3509</f>
        <v>0</v>
      </c>
      <c r="J3509" s="244" t="str">
        <f t="shared" si="1046"/>
        <v/>
      </c>
      <c r="K3509" s="245"/>
      <c r="L3509" s="438"/>
      <c r="M3509" s="439"/>
      <c r="N3509" s="331">
        <f>I3509</f>
        <v>0</v>
      </c>
      <c r="O3509" s="427">
        <f>L3509+M3509-N3509</f>
        <v>0</v>
      </c>
      <c r="P3509" s="245"/>
      <c r="Q3509" s="438"/>
      <c r="R3509" s="439"/>
      <c r="S3509" s="432">
        <f>+IF(+(L3509+M3509)&gt;=I3509,+M3509,+(+I3509-L3509))</f>
        <v>0</v>
      </c>
      <c r="T3509" s="316">
        <f>Q3509+R3509-S3509</f>
        <v>0</v>
      </c>
      <c r="U3509" s="439"/>
      <c r="V3509" s="439"/>
      <c r="W3509" s="254"/>
      <c r="X3509" s="314">
        <f t="shared" si="1047"/>
        <v>0</v>
      </c>
    </row>
    <row r="3510" spans="2:24" ht="18.75">
      <c r="B3510" s="175"/>
      <c r="C3510" s="180">
        <v>5309</v>
      </c>
      <c r="D3510" s="181" t="s">
        <v>962</v>
      </c>
      <c r="E3510" s="818"/>
      <c r="F3510" s="477"/>
      <c r="G3510" s="437">
        <v>24000</v>
      </c>
      <c r="H3510" s="437"/>
      <c r="I3510" s="480">
        <f>F3510+G3510+H3510</f>
        <v>24000</v>
      </c>
      <c r="J3510" s="244">
        <f t="shared" si="1046"/>
        <v>1</v>
      </c>
      <c r="K3510" s="245"/>
      <c r="L3510" s="438"/>
      <c r="M3510" s="439"/>
      <c r="N3510" s="331">
        <f>I3510</f>
        <v>24000</v>
      </c>
      <c r="O3510" s="427">
        <f>L3510+M3510-N3510</f>
        <v>-24000</v>
      </c>
      <c r="P3510" s="245"/>
      <c r="Q3510" s="438"/>
      <c r="R3510" s="439"/>
      <c r="S3510" s="432">
        <f>+IF(+(L3510+M3510)&gt;=I3510,+M3510,+(+I3510-L3510))</f>
        <v>24000</v>
      </c>
      <c r="T3510" s="316">
        <f>Q3510+R3510-S3510</f>
        <v>-24000</v>
      </c>
      <c r="U3510" s="439"/>
      <c r="V3510" s="439"/>
      <c r="W3510" s="254"/>
      <c r="X3510" s="314">
        <f t="shared" si="1047"/>
        <v>-24000</v>
      </c>
    </row>
    <row r="3511" spans="2:24" ht="18.75">
      <c r="B3511" s="806">
        <v>5400</v>
      </c>
      <c r="C3511" s="962" t="s">
        <v>1049</v>
      </c>
      <c r="D3511" s="962"/>
      <c r="E3511" s="807"/>
      <c r="F3511" s="808"/>
      <c r="G3511" s="809"/>
      <c r="H3511" s="809"/>
      <c r="I3511" s="805">
        <f>F3511+G3511+H3511</f>
        <v>0</v>
      </c>
      <c r="J3511" s="244" t="str">
        <f t="shared" si="1046"/>
        <v/>
      </c>
      <c r="K3511" s="245"/>
      <c r="L3511" s="433"/>
      <c r="M3511" s="434"/>
      <c r="N3511" s="328">
        <f>I3511</f>
        <v>0</v>
      </c>
      <c r="O3511" s="427">
        <f>L3511+M3511-N3511</f>
        <v>0</v>
      </c>
      <c r="P3511" s="245"/>
      <c r="Q3511" s="433"/>
      <c r="R3511" s="434"/>
      <c r="S3511" s="432">
        <f>+IF(+(L3511+M3511)&gt;=I3511,+M3511,+(+I3511-L3511))</f>
        <v>0</v>
      </c>
      <c r="T3511" s="316">
        <f>Q3511+R3511-S3511</f>
        <v>0</v>
      </c>
      <c r="U3511" s="434"/>
      <c r="V3511" s="434"/>
      <c r="W3511" s="254"/>
      <c r="X3511" s="314">
        <f t="shared" si="1047"/>
        <v>0</v>
      </c>
    </row>
    <row r="3512" spans="2:24" ht="18.75">
      <c r="B3512" s="799">
        <v>5500</v>
      </c>
      <c r="C3512" s="965" t="s">
        <v>1050</v>
      </c>
      <c r="D3512" s="965"/>
      <c r="E3512" s="800"/>
      <c r="F3512" s="801">
        <f>SUM(F3513:F3516)</f>
        <v>0</v>
      </c>
      <c r="G3512" s="802">
        <f>SUM(G3513:G3516)</f>
        <v>0</v>
      </c>
      <c r="H3512" s="802">
        <f>SUM(H3513:H3516)</f>
        <v>0</v>
      </c>
      <c r="I3512" s="802">
        <f>SUM(I3513:I3516)</f>
        <v>0</v>
      </c>
      <c r="J3512" s="244" t="str">
        <f t="shared" si="1046"/>
        <v/>
      </c>
      <c r="K3512" s="245"/>
      <c r="L3512" s="317">
        <f>SUM(L3513:L3516)</f>
        <v>0</v>
      </c>
      <c r="M3512" s="318">
        <f>SUM(M3513:M3516)</f>
        <v>0</v>
      </c>
      <c r="N3512" s="428">
        <f>SUM(N3513:N3516)</f>
        <v>0</v>
      </c>
      <c r="O3512" s="429">
        <f>SUM(O3513:O3516)</f>
        <v>0</v>
      </c>
      <c r="P3512" s="245"/>
      <c r="Q3512" s="317">
        <f t="shared" ref="Q3512:W3512" si="1049">SUM(Q3513:Q3516)</f>
        <v>0</v>
      </c>
      <c r="R3512" s="318">
        <f t="shared" si="1049"/>
        <v>0</v>
      </c>
      <c r="S3512" s="318">
        <f t="shared" si="1049"/>
        <v>0</v>
      </c>
      <c r="T3512" s="318">
        <f t="shared" si="1049"/>
        <v>0</v>
      </c>
      <c r="U3512" s="318">
        <f t="shared" si="1049"/>
        <v>0</v>
      </c>
      <c r="V3512" s="318">
        <f t="shared" si="1049"/>
        <v>0</v>
      </c>
      <c r="W3512" s="429">
        <f t="shared" si="1049"/>
        <v>0</v>
      </c>
      <c r="X3512" s="314">
        <f t="shared" si="1047"/>
        <v>0</v>
      </c>
    </row>
    <row r="3513" spans="2:24" ht="18.75">
      <c r="B3513" s="173"/>
      <c r="C3513" s="144">
        <v>5501</v>
      </c>
      <c r="D3513" s="163" t="s">
        <v>1051</v>
      </c>
      <c r="E3513" s="817"/>
      <c r="F3513" s="452"/>
      <c r="G3513" s="246"/>
      <c r="H3513" s="246"/>
      <c r="I3513" s="480">
        <f>F3513+G3513+H3513</f>
        <v>0</v>
      </c>
      <c r="J3513" s="244" t="str">
        <f t="shared" si="1046"/>
        <v/>
      </c>
      <c r="K3513" s="245"/>
      <c r="L3513" s="426"/>
      <c r="M3513" s="253"/>
      <c r="N3513" s="316">
        <f>I3513</f>
        <v>0</v>
      </c>
      <c r="O3513" s="427">
        <f>L3513+M3513-N3513</f>
        <v>0</v>
      </c>
      <c r="P3513" s="245"/>
      <c r="Q3513" s="426"/>
      <c r="R3513" s="253"/>
      <c r="S3513" s="432">
        <f>+IF(+(L3513+M3513)&gt;=I3513,+M3513,+(+I3513-L3513))</f>
        <v>0</v>
      </c>
      <c r="T3513" s="316">
        <f>Q3513+R3513-S3513</f>
        <v>0</v>
      </c>
      <c r="U3513" s="253"/>
      <c r="V3513" s="253"/>
      <c r="W3513" s="254"/>
      <c r="X3513" s="314">
        <f t="shared" si="1047"/>
        <v>0</v>
      </c>
    </row>
    <row r="3514" spans="2:24" ht="18.75">
      <c r="B3514" s="173"/>
      <c r="C3514" s="137">
        <v>5502</v>
      </c>
      <c r="D3514" s="145" t="s">
        <v>1052</v>
      </c>
      <c r="E3514" s="817"/>
      <c r="F3514" s="452"/>
      <c r="G3514" s="246"/>
      <c r="H3514" s="246"/>
      <c r="I3514" s="480">
        <f>F3514+G3514+H3514</f>
        <v>0</v>
      </c>
      <c r="J3514" s="244" t="str">
        <f t="shared" si="1046"/>
        <v/>
      </c>
      <c r="K3514" s="245"/>
      <c r="L3514" s="426"/>
      <c r="M3514" s="253"/>
      <c r="N3514" s="316">
        <f>I3514</f>
        <v>0</v>
      </c>
      <c r="O3514" s="427">
        <f>L3514+M3514-N3514</f>
        <v>0</v>
      </c>
      <c r="P3514" s="245"/>
      <c r="Q3514" s="426"/>
      <c r="R3514" s="253"/>
      <c r="S3514" s="432">
        <f>+IF(+(L3514+M3514)&gt;=I3514,+M3514,+(+I3514-L3514))</f>
        <v>0</v>
      </c>
      <c r="T3514" s="316">
        <f>Q3514+R3514-S3514</f>
        <v>0</v>
      </c>
      <c r="U3514" s="253"/>
      <c r="V3514" s="253"/>
      <c r="W3514" s="254"/>
      <c r="X3514" s="314">
        <f t="shared" si="1047"/>
        <v>0</v>
      </c>
    </row>
    <row r="3515" spans="2:24" ht="18.75">
      <c r="B3515" s="173"/>
      <c r="C3515" s="137">
        <v>5503</v>
      </c>
      <c r="D3515" s="139" t="s">
        <v>1053</v>
      </c>
      <c r="E3515" s="817"/>
      <c r="F3515" s="452"/>
      <c r="G3515" s="246"/>
      <c r="H3515" s="246"/>
      <c r="I3515" s="480">
        <f>F3515+G3515+H3515</f>
        <v>0</v>
      </c>
      <c r="J3515" s="244" t="str">
        <f t="shared" si="1046"/>
        <v/>
      </c>
      <c r="K3515" s="245"/>
      <c r="L3515" s="426"/>
      <c r="M3515" s="253"/>
      <c r="N3515" s="316">
        <f>I3515</f>
        <v>0</v>
      </c>
      <c r="O3515" s="427">
        <f>L3515+M3515-N3515</f>
        <v>0</v>
      </c>
      <c r="P3515" s="245"/>
      <c r="Q3515" s="426"/>
      <c r="R3515" s="253"/>
      <c r="S3515" s="432">
        <f>+IF(+(L3515+M3515)&gt;=I3515,+M3515,+(+I3515-L3515))</f>
        <v>0</v>
      </c>
      <c r="T3515" s="316">
        <f>Q3515+R3515-S3515</f>
        <v>0</v>
      </c>
      <c r="U3515" s="253"/>
      <c r="V3515" s="253"/>
      <c r="W3515" s="254"/>
      <c r="X3515" s="314">
        <f t="shared" si="1047"/>
        <v>0</v>
      </c>
    </row>
    <row r="3516" spans="2:24" ht="18.75">
      <c r="B3516" s="173"/>
      <c r="C3516" s="137">
        <v>5504</v>
      </c>
      <c r="D3516" s="145" t="s">
        <v>1054</v>
      </c>
      <c r="E3516" s="817"/>
      <c r="F3516" s="452"/>
      <c r="G3516" s="246"/>
      <c r="H3516" s="246"/>
      <c r="I3516" s="480">
        <f>F3516+G3516+H3516</f>
        <v>0</v>
      </c>
      <c r="J3516" s="244" t="str">
        <f t="shared" si="1046"/>
        <v/>
      </c>
      <c r="K3516" s="245"/>
      <c r="L3516" s="426"/>
      <c r="M3516" s="253"/>
      <c r="N3516" s="316">
        <f>I3516</f>
        <v>0</v>
      </c>
      <c r="O3516" s="427">
        <f>L3516+M3516-N3516</f>
        <v>0</v>
      </c>
      <c r="P3516" s="245"/>
      <c r="Q3516" s="426"/>
      <c r="R3516" s="253"/>
      <c r="S3516" s="432">
        <f>+IF(+(L3516+M3516)&gt;=I3516,+M3516,+(+I3516-L3516))</f>
        <v>0</v>
      </c>
      <c r="T3516" s="316">
        <f>Q3516+R3516-S3516</f>
        <v>0</v>
      </c>
      <c r="U3516" s="253"/>
      <c r="V3516" s="253"/>
      <c r="W3516" s="254"/>
      <c r="X3516" s="314">
        <f t="shared" si="1047"/>
        <v>0</v>
      </c>
    </row>
    <row r="3517" spans="2:24" ht="18.75">
      <c r="B3517" s="799">
        <v>5700</v>
      </c>
      <c r="C3517" s="963" t="s">
        <v>1055</v>
      </c>
      <c r="D3517" s="964"/>
      <c r="E3517" s="807"/>
      <c r="F3517" s="810">
        <f>SUM(F3518:F3520)</f>
        <v>0</v>
      </c>
      <c r="G3517" s="811">
        <f>SUM(G3518:G3520)</f>
        <v>0</v>
      </c>
      <c r="H3517" s="811">
        <f>SUM(H3518:H3520)</f>
        <v>0</v>
      </c>
      <c r="I3517" s="811">
        <f>SUM(I3518:I3520)</f>
        <v>0</v>
      </c>
      <c r="J3517" s="244" t="str">
        <f t="shared" si="1046"/>
        <v/>
      </c>
      <c r="K3517" s="245"/>
      <c r="L3517" s="327">
        <f>SUM(L3518:L3520)</f>
        <v>0</v>
      </c>
      <c r="M3517" s="328">
        <f>SUM(M3518:M3520)</f>
        <v>0</v>
      </c>
      <c r="N3517" s="435">
        <f>SUM(N3518:N3519)</f>
        <v>0</v>
      </c>
      <c r="O3517" s="436">
        <f>SUM(O3518:O3520)</f>
        <v>0</v>
      </c>
      <c r="P3517" s="245"/>
      <c r="Q3517" s="327">
        <f>SUM(Q3518:Q3520)</f>
        <v>0</v>
      </c>
      <c r="R3517" s="328">
        <f>SUM(R3518:R3520)</f>
        <v>0</v>
      </c>
      <c r="S3517" s="328">
        <f>SUM(S3518:S3520)</f>
        <v>0</v>
      </c>
      <c r="T3517" s="328">
        <f>SUM(T3518:T3520)</f>
        <v>0</v>
      </c>
      <c r="U3517" s="328">
        <f>SUM(U3518:U3520)</f>
        <v>0</v>
      </c>
      <c r="V3517" s="328">
        <f>SUM(V3518:V3519)</f>
        <v>0</v>
      </c>
      <c r="W3517" s="436">
        <f>SUM(W3518:W3520)</f>
        <v>0</v>
      </c>
      <c r="X3517" s="314">
        <f t="shared" si="1047"/>
        <v>0</v>
      </c>
    </row>
    <row r="3518" spans="2:24" ht="18.75">
      <c r="B3518" s="175"/>
      <c r="C3518" s="176">
        <v>5701</v>
      </c>
      <c r="D3518" s="177" t="s">
        <v>1056</v>
      </c>
      <c r="E3518" s="818"/>
      <c r="F3518" s="477"/>
      <c r="G3518" s="437"/>
      <c r="H3518" s="437"/>
      <c r="I3518" s="480">
        <f>F3518+G3518+H3518</f>
        <v>0</v>
      </c>
      <c r="J3518" s="244" t="str">
        <f t="shared" si="1046"/>
        <v/>
      </c>
      <c r="K3518" s="245"/>
      <c r="L3518" s="438"/>
      <c r="M3518" s="439"/>
      <c r="N3518" s="331">
        <f>I3518</f>
        <v>0</v>
      </c>
      <c r="O3518" s="427">
        <f>L3518+M3518-N3518</f>
        <v>0</v>
      </c>
      <c r="P3518" s="245"/>
      <c r="Q3518" s="438"/>
      <c r="R3518" s="439"/>
      <c r="S3518" s="432">
        <f>+IF(+(L3518+M3518)&gt;=I3518,+M3518,+(+I3518-L3518))</f>
        <v>0</v>
      </c>
      <c r="T3518" s="316">
        <f>Q3518+R3518-S3518</f>
        <v>0</v>
      </c>
      <c r="U3518" s="439"/>
      <c r="V3518" s="439"/>
      <c r="W3518" s="254"/>
      <c r="X3518" s="314">
        <f t="shared" si="1047"/>
        <v>0</v>
      </c>
    </row>
    <row r="3519" spans="2:24" ht="18.75">
      <c r="B3519" s="175"/>
      <c r="C3519" s="180">
        <v>5702</v>
      </c>
      <c r="D3519" s="181" t="s">
        <v>1057</v>
      </c>
      <c r="E3519" s="818"/>
      <c r="F3519" s="477"/>
      <c r="G3519" s="437"/>
      <c r="H3519" s="437"/>
      <c r="I3519" s="480">
        <f>F3519+G3519+H3519</f>
        <v>0</v>
      </c>
      <c r="J3519" s="244" t="str">
        <f t="shared" si="1046"/>
        <v/>
      </c>
      <c r="K3519" s="245"/>
      <c r="L3519" s="438"/>
      <c r="M3519" s="439"/>
      <c r="N3519" s="331">
        <f>I3519</f>
        <v>0</v>
      </c>
      <c r="O3519" s="427">
        <f>L3519+M3519-N3519</f>
        <v>0</v>
      </c>
      <c r="P3519" s="245"/>
      <c r="Q3519" s="438"/>
      <c r="R3519" s="439"/>
      <c r="S3519" s="432">
        <f>+IF(+(L3519+M3519)&gt;=I3519,+M3519,+(+I3519-L3519))</f>
        <v>0</v>
      </c>
      <c r="T3519" s="316">
        <f>Q3519+R3519-S3519</f>
        <v>0</v>
      </c>
      <c r="U3519" s="439"/>
      <c r="V3519" s="439"/>
      <c r="W3519" s="254"/>
      <c r="X3519" s="314">
        <f t="shared" si="1047"/>
        <v>0</v>
      </c>
    </row>
    <row r="3520" spans="2:24" ht="18.75">
      <c r="B3520" s="136"/>
      <c r="C3520" s="182">
        <v>4071</v>
      </c>
      <c r="D3520" s="467" t="s">
        <v>1058</v>
      </c>
      <c r="E3520" s="817"/>
      <c r="F3520" s="458"/>
      <c r="G3520" s="275"/>
      <c r="H3520" s="275"/>
      <c r="I3520" s="480">
        <f>F3520+G3520+H3520</f>
        <v>0</v>
      </c>
      <c r="J3520" s="244" t="str">
        <f t="shared" si="1046"/>
        <v/>
      </c>
      <c r="K3520" s="245"/>
      <c r="L3520" s="826"/>
      <c r="M3520" s="779"/>
      <c r="N3520" s="779"/>
      <c r="O3520" s="827"/>
      <c r="P3520" s="245"/>
      <c r="Q3520" s="775"/>
      <c r="R3520" s="779"/>
      <c r="S3520" s="779"/>
      <c r="T3520" s="779"/>
      <c r="U3520" s="779"/>
      <c r="V3520" s="779"/>
      <c r="W3520" s="824"/>
      <c r="X3520" s="314">
        <f t="shared" si="1047"/>
        <v>0</v>
      </c>
    </row>
    <row r="3521" spans="2:24">
      <c r="B3521" s="173"/>
      <c r="C3521" s="183"/>
      <c r="D3521" s="335"/>
      <c r="E3521" s="819"/>
      <c r="F3521" s="249"/>
      <c r="G3521" s="249"/>
      <c r="H3521" s="249"/>
      <c r="I3521" s="250"/>
      <c r="J3521" s="244" t="str">
        <f t="shared" si="1046"/>
        <v/>
      </c>
      <c r="K3521" s="245"/>
      <c r="L3521" s="440"/>
      <c r="M3521" s="441"/>
      <c r="N3521" s="324"/>
      <c r="O3521" s="325"/>
      <c r="P3521" s="245"/>
      <c r="Q3521" s="440"/>
      <c r="R3521" s="441"/>
      <c r="S3521" s="324"/>
      <c r="T3521" s="324"/>
      <c r="U3521" s="441"/>
      <c r="V3521" s="324"/>
      <c r="W3521" s="325"/>
      <c r="X3521" s="325"/>
    </row>
    <row r="3522" spans="2:24" ht="18.75">
      <c r="B3522" s="812">
        <v>98</v>
      </c>
      <c r="C3522" s="976" t="s">
        <v>1059</v>
      </c>
      <c r="D3522" s="955"/>
      <c r="E3522" s="800"/>
      <c r="F3522" s="803"/>
      <c r="G3522" s="804"/>
      <c r="H3522" s="804"/>
      <c r="I3522" s="805">
        <f>F3522+G3522+H3522</f>
        <v>0</v>
      </c>
      <c r="J3522" s="244" t="str">
        <f t="shared" si="1046"/>
        <v/>
      </c>
      <c r="K3522" s="245"/>
      <c r="L3522" s="431"/>
      <c r="M3522" s="255"/>
      <c r="N3522" s="318">
        <f>I3522</f>
        <v>0</v>
      </c>
      <c r="O3522" s="427">
        <f>L3522+M3522-N3522</f>
        <v>0</v>
      </c>
      <c r="P3522" s="245"/>
      <c r="Q3522" s="431"/>
      <c r="R3522" s="255"/>
      <c r="S3522" s="432">
        <f>+IF(+(L3522+M3522)&gt;=I3522,+M3522,+(+I3522-L3522))</f>
        <v>0</v>
      </c>
      <c r="T3522" s="316">
        <f>Q3522+R3522-S3522</f>
        <v>0</v>
      </c>
      <c r="U3522" s="255"/>
      <c r="V3522" s="255"/>
      <c r="W3522" s="254"/>
      <c r="X3522" s="314">
        <f>T3522-U3522-V3522-W3522</f>
        <v>0</v>
      </c>
    </row>
    <row r="3523" spans="2:24">
      <c r="B3523" s="184"/>
      <c r="C3523" s="336" t="s">
        <v>1060</v>
      </c>
      <c r="D3523" s="337"/>
      <c r="E3523" s="398"/>
      <c r="F3523" s="398"/>
      <c r="G3523" s="398"/>
      <c r="H3523" s="398"/>
      <c r="I3523" s="338"/>
      <c r="J3523" s="244" t="str">
        <f t="shared" si="1046"/>
        <v/>
      </c>
      <c r="K3523" s="245"/>
      <c r="L3523" s="339"/>
      <c r="M3523" s="340"/>
      <c r="N3523" s="340"/>
      <c r="O3523" s="341"/>
      <c r="P3523" s="245"/>
      <c r="Q3523" s="339"/>
      <c r="R3523" s="340"/>
      <c r="S3523" s="340"/>
      <c r="T3523" s="340"/>
      <c r="U3523" s="340"/>
      <c r="V3523" s="340"/>
      <c r="W3523" s="341"/>
      <c r="X3523" s="341"/>
    </row>
    <row r="3524" spans="2:24">
      <c r="B3524" s="184"/>
      <c r="C3524" s="342" t="s">
        <v>1061</v>
      </c>
      <c r="D3524" s="335"/>
      <c r="E3524" s="386"/>
      <c r="F3524" s="386"/>
      <c r="G3524" s="386"/>
      <c r="H3524" s="386"/>
      <c r="I3524" s="308"/>
      <c r="J3524" s="244" t="str">
        <f t="shared" si="1046"/>
        <v/>
      </c>
      <c r="K3524" s="245"/>
      <c r="L3524" s="343"/>
      <c r="M3524" s="344"/>
      <c r="N3524" s="344"/>
      <c r="O3524" s="345"/>
      <c r="P3524" s="245"/>
      <c r="Q3524" s="343"/>
      <c r="R3524" s="344"/>
      <c r="S3524" s="344"/>
      <c r="T3524" s="344"/>
      <c r="U3524" s="344"/>
      <c r="V3524" s="344"/>
      <c r="W3524" s="345"/>
      <c r="X3524" s="345"/>
    </row>
    <row r="3525" spans="2:24">
      <c r="B3525" s="185"/>
      <c r="C3525" s="346" t="s">
        <v>1743</v>
      </c>
      <c r="D3525" s="347"/>
      <c r="E3525" s="399"/>
      <c r="F3525" s="399"/>
      <c r="G3525" s="399"/>
      <c r="H3525" s="399"/>
      <c r="I3525" s="310"/>
      <c r="J3525" s="244" t="str">
        <f t="shared" si="1046"/>
        <v/>
      </c>
      <c r="K3525" s="245"/>
      <c r="L3525" s="348"/>
      <c r="M3525" s="349"/>
      <c r="N3525" s="349"/>
      <c r="O3525" s="350"/>
      <c r="P3525" s="245"/>
      <c r="Q3525" s="348"/>
      <c r="R3525" s="349"/>
      <c r="S3525" s="349"/>
      <c r="T3525" s="349"/>
      <c r="U3525" s="349"/>
      <c r="V3525" s="349"/>
      <c r="W3525" s="350"/>
      <c r="X3525" s="350"/>
    </row>
    <row r="3526" spans="2:24" ht="18.75">
      <c r="B3526" s="719"/>
      <c r="C3526" s="720" t="s">
        <v>1281</v>
      </c>
      <c r="D3526" s="721" t="s">
        <v>1062</v>
      </c>
      <c r="E3526" s="813"/>
      <c r="F3526" s="813">
        <f>SUM(F3410,F3413,F3419,F3427,F3428,F3446,F3450,F3456,F3459,F3460,F3461,F3462,F3463,F3472,F3479,F3480,F3481,F3482,F3489,F3493,F3494,F3495,F3496,F3499,F3500,F3508,F3511,F3512,F3517)+F3522</f>
        <v>0</v>
      </c>
      <c r="G3526" s="813">
        <f>SUM(G3410,G3413,G3419,G3427,G3428,G3446,G3450,G3456,G3459,G3460,G3461,G3462,G3463,G3472,G3479,G3480,G3481,G3482,G3489,G3493,G3494,G3495,G3496,G3499,G3500,G3508,G3511,G3512,G3517)+G3522</f>
        <v>2931600</v>
      </c>
      <c r="H3526" s="813">
        <f>SUM(H3410,H3413,H3419,H3427,H3428,H3446,H3450,H3456,H3459,H3460,H3461,H3462,H3463,H3472,H3479,H3480,H3481,H3482,H3489,H3493,H3494,H3495,H3496,H3499,H3500,H3508,H3511,H3512,H3517)+H3522</f>
        <v>0</v>
      </c>
      <c r="I3526" s="813">
        <f>SUM(I3410,I3413,I3419,I3427,I3428,I3446,I3450,I3456,I3459,I3460,I3461,I3462,I3463,I3472,I3479,I3480,I3481,I3482,I3489,I3493,I3494,I3495,I3496,I3499,I3500,I3508,I3511,I3512,I3517)+I3522</f>
        <v>2931600</v>
      </c>
      <c r="J3526" s="244">
        <f t="shared" si="1046"/>
        <v>1</v>
      </c>
      <c r="K3526" s="442" t="str">
        <f>LEFT(C3407,1)</f>
        <v>6</v>
      </c>
      <c r="L3526" s="277">
        <f>SUM(L3410,L3413,L3419,L3427,L3428,L3446,L3450,L3456,L3459,L3460,L3461,L3462,L3463,L3472,L3479,L3480,L3481,L3482,L3489,L3493,L3494,L3495,L3496,L3499,L3500,L3508,L3511,L3512,L3517)+L3522</f>
        <v>0</v>
      </c>
      <c r="M3526" s="277">
        <f>SUM(M3410,M3413,M3419,M3427,M3428,M3446,M3450,M3456,M3459,M3460,M3461,M3462,M3463,M3472,M3479,M3480,M3481,M3482,M3489,M3493,M3494,M3495,M3496,M3499,M3500,M3508,M3511,M3512,M3517)+M3522</f>
        <v>0</v>
      </c>
      <c r="N3526" s="277">
        <f>SUM(N3410,N3413,N3419,N3427,N3428,N3446,N3450,N3456,N3459,N3460,N3461,N3462,N3463,N3472,N3479,N3480,N3481,N3482,N3489,N3493,N3494,N3495,N3496,N3499,N3500,N3508,N3511,N3512,N3517)+N3522</f>
        <v>2931600</v>
      </c>
      <c r="O3526" s="277">
        <f>SUM(O3410,O3413,O3419,O3427,O3428,O3446,O3450,O3456,O3459,O3460,O3461,O3462,O3463,O3472,O3479,O3480,O3481,O3482,O3489,O3493,O3494,O3495,O3496,O3499,O3500,O3508,O3511,O3512,O3517)+O3522</f>
        <v>-2931600</v>
      </c>
      <c r="P3526" s="223"/>
      <c r="Q3526" s="277">
        <f t="shared" ref="Q3526:W3526" si="1050">SUM(Q3410,Q3413,Q3419,Q3427,Q3428,Q3446,Q3450,Q3456,Q3459,Q3460,Q3461,Q3462,Q3463,Q3472,Q3479,Q3480,Q3481,Q3482,Q3489,Q3493,Q3494,Q3495,Q3496,Q3499,Q3500,Q3508,Q3511,Q3512,Q3517)+Q3522</f>
        <v>0</v>
      </c>
      <c r="R3526" s="277">
        <f t="shared" si="1050"/>
        <v>0</v>
      </c>
      <c r="S3526" s="277">
        <f t="shared" si="1050"/>
        <v>2886500</v>
      </c>
      <c r="T3526" s="277">
        <f t="shared" si="1050"/>
        <v>-2886500</v>
      </c>
      <c r="U3526" s="277">
        <f t="shared" si="1050"/>
        <v>0</v>
      </c>
      <c r="V3526" s="277">
        <f t="shared" si="1050"/>
        <v>0</v>
      </c>
      <c r="W3526" s="277">
        <f t="shared" si="1050"/>
        <v>0</v>
      </c>
      <c r="X3526" s="314">
        <f>T3526-U3526-V3526-W3526</f>
        <v>-2886500</v>
      </c>
    </row>
    <row r="3527" spans="2:24">
      <c r="B3527" s="664" t="s">
        <v>32</v>
      </c>
      <c r="C3527" s="186"/>
      <c r="I3527" s="220"/>
      <c r="J3527" s="222">
        <f>J3526</f>
        <v>1</v>
      </c>
      <c r="P3527"/>
    </row>
    <row r="3528" spans="2:24">
      <c r="B3528" s="395"/>
      <c r="C3528" s="395"/>
      <c r="D3528" s="396"/>
      <c r="E3528" s="395"/>
      <c r="F3528" s="395"/>
      <c r="G3528" s="395"/>
      <c r="H3528" s="395"/>
      <c r="I3528" s="397"/>
      <c r="J3528" s="222">
        <f>J3526</f>
        <v>1</v>
      </c>
      <c r="L3528" s="395"/>
      <c r="M3528" s="395"/>
      <c r="N3528" s="397"/>
      <c r="O3528" s="397"/>
      <c r="P3528" s="397"/>
      <c r="Q3528" s="395"/>
      <c r="R3528" s="395"/>
      <c r="S3528" s="397"/>
      <c r="T3528" s="397"/>
      <c r="U3528" s="395"/>
      <c r="V3528" s="397"/>
      <c r="W3528" s="397"/>
      <c r="X3528" s="397"/>
    </row>
    <row r="3529" spans="2:24" ht="18.75">
      <c r="B3529" s="405"/>
      <c r="C3529" s="405"/>
      <c r="D3529" s="405"/>
      <c r="E3529" s="405"/>
      <c r="F3529" s="405"/>
      <c r="G3529" s="405"/>
      <c r="H3529" s="405"/>
      <c r="I3529" s="488"/>
      <c r="J3529" s="443">
        <f>(IF(E3526&lt;&gt;0,$G$2,IF(I3526&lt;&gt;0,$G$2,"")))</f>
        <v>0</v>
      </c>
    </row>
    <row r="3530" spans="2:24" ht="18.75">
      <c r="B3530" s="405"/>
      <c r="C3530" s="405"/>
      <c r="D3530" s="478"/>
      <c r="E3530" s="405"/>
      <c r="F3530" s="405"/>
      <c r="G3530" s="405"/>
      <c r="H3530" s="405"/>
      <c r="I3530" s="488"/>
      <c r="J3530" s="443" t="str">
        <f>(IF(E3527&lt;&gt;0,$G$2,IF(I3527&lt;&gt;0,$G$2,"")))</f>
        <v/>
      </c>
    </row>
    <row r="3531" spans="2:24">
      <c r="E3531" s="279"/>
      <c r="F3531" s="279"/>
      <c r="G3531" s="279"/>
      <c r="H3531" s="279"/>
      <c r="I3531" s="283"/>
      <c r="J3531" s="222">
        <f>(IF($E3665&lt;&gt;0,$J$2,IF($I3665&lt;&gt;0,$J$2,"")))</f>
        <v>1</v>
      </c>
      <c r="L3531" s="279"/>
      <c r="M3531" s="279"/>
      <c r="N3531" s="283"/>
      <c r="O3531" s="283"/>
      <c r="P3531" s="283"/>
      <c r="Q3531" s="279"/>
      <c r="R3531" s="279"/>
      <c r="S3531" s="283"/>
      <c r="T3531" s="283"/>
      <c r="U3531" s="279"/>
      <c r="V3531" s="283"/>
      <c r="W3531" s="283"/>
    </row>
    <row r="3532" spans="2:24">
      <c r="C3532" s="228"/>
      <c r="D3532" s="229"/>
      <c r="E3532" s="279"/>
      <c r="F3532" s="279"/>
      <c r="G3532" s="279"/>
      <c r="H3532" s="279"/>
      <c r="I3532" s="283"/>
      <c r="J3532" s="222">
        <f>(IF($E3665&lt;&gt;0,$J$2,IF($I3665&lt;&gt;0,$J$2,"")))</f>
        <v>1</v>
      </c>
      <c r="L3532" s="279"/>
      <c r="M3532" s="279"/>
      <c r="N3532" s="283"/>
      <c r="O3532" s="283"/>
      <c r="P3532" s="283"/>
      <c r="Q3532" s="279"/>
      <c r="R3532" s="279"/>
      <c r="S3532" s="283"/>
      <c r="T3532" s="283"/>
      <c r="U3532" s="279"/>
      <c r="V3532" s="283"/>
      <c r="W3532" s="283"/>
    </row>
    <row r="3533" spans="2:24">
      <c r="B3533" s="910" t="str">
        <f>$B$7</f>
        <v>БЮДЖЕТ - НАЧАЛЕН ПЛАН
ПО ПЪЛНА ЕДИННА БЮДЖЕТНА КЛАСИФИКАЦИЯ</v>
      </c>
      <c r="C3533" s="911"/>
      <c r="D3533" s="911"/>
      <c r="E3533" s="279"/>
      <c r="F3533" s="279"/>
      <c r="G3533" s="279"/>
      <c r="H3533" s="279"/>
      <c r="I3533" s="283"/>
      <c r="J3533" s="222">
        <f>(IF($E3665&lt;&gt;0,$J$2,IF($I3665&lt;&gt;0,$J$2,"")))</f>
        <v>1</v>
      </c>
      <c r="L3533" s="279"/>
      <c r="M3533" s="279"/>
      <c r="N3533" s="283"/>
      <c r="O3533" s="283"/>
      <c r="P3533" s="283"/>
      <c r="Q3533" s="279"/>
      <c r="R3533" s="279"/>
      <c r="S3533" s="283"/>
      <c r="T3533" s="283"/>
      <c r="U3533" s="279"/>
      <c r="V3533" s="283"/>
      <c r="W3533" s="283"/>
    </row>
    <row r="3534" spans="2:24">
      <c r="C3534" s="228"/>
      <c r="D3534" s="229"/>
      <c r="E3534" s="280" t="s">
        <v>1711</v>
      </c>
      <c r="F3534" s="280" t="s">
        <v>1568</v>
      </c>
      <c r="G3534" s="279"/>
      <c r="H3534" s="279"/>
      <c r="I3534" s="283"/>
      <c r="J3534" s="222">
        <f>(IF($E3665&lt;&gt;0,$J$2,IF($I3665&lt;&gt;0,$J$2,"")))</f>
        <v>1</v>
      </c>
      <c r="L3534" s="279"/>
      <c r="M3534" s="279"/>
      <c r="N3534" s="283"/>
      <c r="O3534" s="283"/>
      <c r="P3534" s="283"/>
      <c r="Q3534" s="279"/>
      <c r="R3534" s="279"/>
      <c r="S3534" s="283"/>
      <c r="T3534" s="283"/>
      <c r="U3534" s="279"/>
      <c r="V3534" s="283"/>
      <c r="W3534" s="283"/>
    </row>
    <row r="3535" spans="2:24" ht="18.75">
      <c r="B3535" s="912" t="str">
        <f>$B$9</f>
        <v>Несебър</v>
      </c>
      <c r="C3535" s="913"/>
      <c r="D3535" s="914"/>
      <c r="E3535" s="690">
        <f>$E$9</f>
        <v>43101</v>
      </c>
      <c r="F3535" s="691">
        <f>$F$9</f>
        <v>43465</v>
      </c>
      <c r="G3535" s="279"/>
      <c r="H3535" s="279"/>
      <c r="I3535" s="283"/>
      <c r="J3535" s="222">
        <f>(IF($E3665&lt;&gt;0,$J$2,IF($I3665&lt;&gt;0,$J$2,"")))</f>
        <v>1</v>
      </c>
      <c r="L3535" s="279"/>
      <c r="M3535" s="279"/>
      <c r="N3535" s="283"/>
      <c r="O3535" s="283"/>
      <c r="P3535" s="283"/>
      <c r="Q3535" s="279"/>
      <c r="R3535" s="279"/>
      <c r="S3535" s="283"/>
      <c r="T3535" s="283"/>
      <c r="U3535" s="279"/>
      <c r="V3535" s="283"/>
      <c r="W3535" s="283"/>
    </row>
    <row r="3536" spans="2:24">
      <c r="B3536" s="231" t="str">
        <f>$B$10</f>
        <v>(наименование на разпоредителя с бюджет)</v>
      </c>
      <c r="E3536" s="279"/>
      <c r="F3536" s="281">
        <f>$F$10</f>
        <v>0</v>
      </c>
      <c r="G3536" s="279"/>
      <c r="H3536" s="279"/>
      <c r="I3536" s="283"/>
      <c r="J3536" s="222">
        <f>(IF($E3665&lt;&gt;0,$J$2,IF($I3665&lt;&gt;0,$J$2,"")))</f>
        <v>1</v>
      </c>
      <c r="L3536" s="279"/>
      <c r="M3536" s="279"/>
      <c r="N3536" s="283"/>
      <c r="O3536" s="283"/>
      <c r="P3536" s="283"/>
      <c r="Q3536" s="279"/>
      <c r="R3536" s="279"/>
      <c r="S3536" s="283"/>
      <c r="T3536" s="283"/>
      <c r="U3536" s="279"/>
      <c r="V3536" s="283"/>
      <c r="W3536" s="283"/>
    </row>
    <row r="3537" spans="2:24">
      <c r="B3537" s="231"/>
      <c r="E3537" s="282"/>
      <c r="F3537" s="279"/>
      <c r="G3537" s="279"/>
      <c r="H3537" s="279"/>
      <c r="I3537" s="283"/>
      <c r="J3537" s="222">
        <f>(IF($E3665&lt;&gt;0,$J$2,IF($I3665&lt;&gt;0,$J$2,"")))</f>
        <v>1</v>
      </c>
      <c r="L3537" s="279"/>
      <c r="M3537" s="279"/>
      <c r="N3537" s="283"/>
      <c r="O3537" s="283"/>
      <c r="P3537" s="283"/>
      <c r="Q3537" s="279"/>
      <c r="R3537" s="279"/>
      <c r="S3537" s="283"/>
      <c r="T3537" s="283"/>
      <c r="U3537" s="279"/>
      <c r="V3537" s="283"/>
      <c r="W3537" s="283"/>
    </row>
    <row r="3538" spans="2:24" ht="19.5">
      <c r="B3538" s="896" t="str">
        <f>$B$12</f>
        <v>Несебър</v>
      </c>
      <c r="C3538" s="897"/>
      <c r="D3538" s="898"/>
      <c r="E3538" s="230" t="s">
        <v>1712</v>
      </c>
      <c r="F3538" s="692" t="str">
        <f>$F$12</f>
        <v>5206</v>
      </c>
      <c r="G3538" s="279"/>
      <c r="H3538" s="279"/>
      <c r="I3538" s="283"/>
      <c r="J3538" s="222">
        <f>(IF($E3665&lt;&gt;0,$J$2,IF($I3665&lt;&gt;0,$J$2,"")))</f>
        <v>1</v>
      </c>
      <c r="L3538" s="279"/>
      <c r="M3538" s="279"/>
      <c r="N3538" s="283"/>
      <c r="O3538" s="283"/>
      <c r="P3538" s="283"/>
      <c r="Q3538" s="279"/>
      <c r="R3538" s="279"/>
      <c r="S3538" s="283"/>
      <c r="T3538" s="283"/>
      <c r="U3538" s="279"/>
      <c r="V3538" s="283"/>
      <c r="W3538" s="283"/>
    </row>
    <row r="3539" spans="2:24">
      <c r="B3539" s="693" t="str">
        <f>$B$13</f>
        <v>(наименование на първостепенния разпоредител с бюджет)</v>
      </c>
      <c r="E3539" s="282" t="s">
        <v>1713</v>
      </c>
      <c r="F3539" s="279"/>
      <c r="G3539" s="279"/>
      <c r="H3539" s="279"/>
      <c r="I3539" s="283"/>
      <c r="J3539" s="222">
        <f>(IF($E3665&lt;&gt;0,$J$2,IF($I3665&lt;&gt;0,$J$2,"")))</f>
        <v>1</v>
      </c>
      <c r="L3539" s="279"/>
      <c r="M3539" s="279"/>
      <c r="N3539" s="283"/>
      <c r="O3539" s="283"/>
      <c r="P3539" s="283"/>
      <c r="Q3539" s="279"/>
      <c r="R3539" s="279"/>
      <c r="S3539" s="283"/>
      <c r="T3539" s="283"/>
      <c r="U3539" s="279"/>
      <c r="V3539" s="283"/>
      <c r="W3539" s="283"/>
    </row>
    <row r="3540" spans="2:24" ht="18.75">
      <c r="B3540" s="231"/>
      <c r="D3540" s="444"/>
      <c r="E3540" s="278"/>
      <c r="F3540" s="278"/>
      <c r="G3540" s="278"/>
      <c r="H3540" s="278"/>
      <c r="I3540" s="386"/>
      <c r="J3540" s="222">
        <f>(IF($E3665&lt;&gt;0,$J$2,IF($I3665&lt;&gt;0,$J$2,"")))</f>
        <v>1</v>
      </c>
      <c r="L3540" s="279"/>
      <c r="M3540" s="279"/>
      <c r="N3540" s="283"/>
      <c r="O3540" s="283"/>
      <c r="P3540" s="283"/>
      <c r="Q3540" s="279"/>
      <c r="R3540" s="279"/>
      <c r="S3540" s="283"/>
      <c r="T3540" s="283"/>
      <c r="U3540" s="279"/>
      <c r="V3540" s="283"/>
      <c r="W3540" s="283"/>
    </row>
    <row r="3541" spans="2:24">
      <c r="C3541" s="228"/>
      <c r="D3541" s="229"/>
      <c r="E3541" s="279"/>
      <c r="F3541" s="282"/>
      <c r="G3541" s="282"/>
      <c r="H3541" s="282"/>
      <c r="I3541" s="285" t="s">
        <v>1714</v>
      </c>
      <c r="J3541" s="222">
        <f>(IF($E3665&lt;&gt;0,$J$2,IF($I3665&lt;&gt;0,$J$2,"")))</f>
        <v>1</v>
      </c>
      <c r="L3541" s="284" t="s">
        <v>94</v>
      </c>
      <c r="M3541" s="279"/>
      <c r="N3541" s="283"/>
      <c r="O3541" s="285" t="s">
        <v>1714</v>
      </c>
      <c r="P3541" s="283"/>
      <c r="Q3541" s="284" t="s">
        <v>95</v>
      </c>
      <c r="R3541" s="279"/>
      <c r="S3541" s="283"/>
      <c r="T3541" s="285" t="s">
        <v>1714</v>
      </c>
      <c r="U3541" s="279"/>
      <c r="V3541" s="283"/>
      <c r="W3541" s="285" t="s">
        <v>1714</v>
      </c>
    </row>
    <row r="3542" spans="2:24" ht="18.75">
      <c r="B3542" s="787"/>
      <c r="C3542" s="788"/>
      <c r="D3542" s="789" t="s">
        <v>1093</v>
      </c>
      <c r="E3542" s="790"/>
      <c r="F3542" s="968" t="s">
        <v>1504</v>
      </c>
      <c r="G3542" s="969"/>
      <c r="H3542" s="970"/>
      <c r="I3542" s="971"/>
      <c r="J3542" s="222">
        <f>(IF($E3665&lt;&gt;0,$J$2,IF($I3665&lt;&gt;0,$J$2,"")))</f>
        <v>1</v>
      </c>
      <c r="L3542" s="925" t="s">
        <v>1800</v>
      </c>
      <c r="M3542" s="925" t="s">
        <v>1801</v>
      </c>
      <c r="N3542" s="918" t="s">
        <v>1802</v>
      </c>
      <c r="O3542" s="918" t="s">
        <v>96</v>
      </c>
      <c r="P3542" s="223"/>
      <c r="Q3542" s="918" t="s">
        <v>1803</v>
      </c>
      <c r="R3542" s="918" t="s">
        <v>1804</v>
      </c>
      <c r="S3542" s="918" t="s">
        <v>1805</v>
      </c>
      <c r="T3542" s="918" t="s">
        <v>97</v>
      </c>
      <c r="U3542" s="412" t="s">
        <v>98</v>
      </c>
      <c r="V3542" s="413"/>
      <c r="W3542" s="414"/>
      <c r="X3542" s="292"/>
    </row>
    <row r="3543" spans="2:24" ht="31.5">
      <c r="B3543" s="791" t="s">
        <v>1626</v>
      </c>
      <c r="C3543" s="792" t="s">
        <v>1715</v>
      </c>
      <c r="D3543" s="793" t="s">
        <v>1094</v>
      </c>
      <c r="E3543" s="794"/>
      <c r="F3543" s="717" t="s">
        <v>1505</v>
      </c>
      <c r="G3543" s="717" t="s">
        <v>1506</v>
      </c>
      <c r="H3543" s="717" t="s">
        <v>1503</v>
      </c>
      <c r="I3543" s="717" t="s">
        <v>1087</v>
      </c>
      <c r="J3543" s="222">
        <f>(IF($E3665&lt;&gt;0,$J$2,IF($I3665&lt;&gt;0,$J$2,"")))</f>
        <v>1</v>
      </c>
      <c r="L3543" s="961"/>
      <c r="M3543" s="967"/>
      <c r="N3543" s="961"/>
      <c r="O3543" s="967"/>
      <c r="P3543" s="223"/>
      <c r="Q3543" s="958"/>
      <c r="R3543" s="958"/>
      <c r="S3543" s="958"/>
      <c r="T3543" s="958"/>
      <c r="U3543" s="415">
        <v>2018</v>
      </c>
      <c r="V3543" s="415">
        <v>2019</v>
      </c>
      <c r="W3543" s="415" t="s">
        <v>1806</v>
      </c>
      <c r="X3543" s="416" t="s">
        <v>99</v>
      </c>
    </row>
    <row r="3544" spans="2:24" ht="18.75">
      <c r="B3544" s="616"/>
      <c r="C3544" s="400"/>
      <c r="D3544" s="296" t="s">
        <v>1283</v>
      </c>
      <c r="E3544" s="814"/>
      <c r="F3544" s="297"/>
      <c r="G3544" s="297"/>
      <c r="H3544" s="297"/>
      <c r="I3544" s="487"/>
      <c r="J3544" s="222">
        <f>(IF($E3665&lt;&gt;0,$J$2,IF($I3665&lt;&gt;0,$J$2,"")))</f>
        <v>1</v>
      </c>
      <c r="L3544" s="298" t="s">
        <v>100</v>
      </c>
      <c r="M3544" s="298" t="s">
        <v>101</v>
      </c>
      <c r="N3544" s="299" t="s">
        <v>102</v>
      </c>
      <c r="O3544" s="299" t="s">
        <v>103</v>
      </c>
      <c r="P3544" s="223"/>
      <c r="Q3544" s="614" t="s">
        <v>104</v>
      </c>
      <c r="R3544" s="614" t="s">
        <v>105</v>
      </c>
      <c r="S3544" s="614" t="s">
        <v>106</v>
      </c>
      <c r="T3544" s="614" t="s">
        <v>107</v>
      </c>
      <c r="U3544" s="614" t="s">
        <v>1064</v>
      </c>
      <c r="V3544" s="614" t="s">
        <v>1065</v>
      </c>
      <c r="W3544" s="614" t="s">
        <v>1066</v>
      </c>
      <c r="X3544" s="417" t="s">
        <v>1067</v>
      </c>
    </row>
    <row r="3545" spans="2:24" ht="131.25">
      <c r="B3545" s="237"/>
      <c r="C3545" s="621" t="e">
        <f>VLOOKUP(D3545,OP_LIST2,2,FALSE)</f>
        <v>#N/A</v>
      </c>
      <c r="D3545" s="622" t="s">
        <v>976</v>
      </c>
      <c r="E3545" s="815"/>
      <c r="F3545" s="369"/>
      <c r="G3545" s="369"/>
      <c r="H3545" s="369"/>
      <c r="I3545" s="304"/>
      <c r="J3545" s="222">
        <f>(IF($E3665&lt;&gt;0,$J$2,IF($I3665&lt;&gt;0,$J$2,"")))</f>
        <v>1</v>
      </c>
      <c r="L3545" s="418" t="s">
        <v>1068</v>
      </c>
      <c r="M3545" s="418" t="s">
        <v>1068</v>
      </c>
      <c r="N3545" s="418" t="s">
        <v>1069</v>
      </c>
      <c r="O3545" s="418" t="s">
        <v>1070</v>
      </c>
      <c r="P3545" s="223"/>
      <c r="Q3545" s="418" t="s">
        <v>1068</v>
      </c>
      <c r="R3545" s="418" t="s">
        <v>1068</v>
      </c>
      <c r="S3545" s="418" t="s">
        <v>1095</v>
      </c>
      <c r="T3545" s="418" t="s">
        <v>1072</v>
      </c>
      <c r="U3545" s="418" t="s">
        <v>1068</v>
      </c>
      <c r="V3545" s="418" t="s">
        <v>1068</v>
      </c>
      <c r="W3545" s="418" t="s">
        <v>1068</v>
      </c>
      <c r="X3545" s="307" t="s">
        <v>1073</v>
      </c>
    </row>
    <row r="3546" spans="2:24" ht="18.75">
      <c r="B3546" s="620"/>
      <c r="C3546" s="623">
        <f>VLOOKUP(D3547,EBK_DEIN2,2,FALSE)</f>
        <v>6606</v>
      </c>
      <c r="D3546" s="615" t="s">
        <v>1483</v>
      </c>
      <c r="E3546" s="816"/>
      <c r="F3546" s="369"/>
      <c r="G3546" s="369"/>
      <c r="H3546" s="369"/>
      <c r="I3546" s="304"/>
      <c r="J3546" s="222">
        <f>(IF($E3665&lt;&gt;0,$J$2,IF($I3665&lt;&gt;0,$J$2,"")))</f>
        <v>1</v>
      </c>
      <c r="L3546" s="419"/>
      <c r="M3546" s="419"/>
      <c r="N3546" s="345"/>
      <c r="O3546" s="420"/>
      <c r="P3546" s="223"/>
      <c r="Q3546" s="419"/>
      <c r="R3546" s="419"/>
      <c r="S3546" s="345"/>
      <c r="T3546" s="420"/>
      <c r="U3546" s="419"/>
      <c r="V3546" s="345"/>
      <c r="W3546" s="420"/>
      <c r="X3546" s="421"/>
    </row>
    <row r="3547" spans="2:24" ht="18.75">
      <c r="B3547" s="422"/>
      <c r="C3547" s="239"/>
      <c r="D3547" s="527" t="s">
        <v>925</v>
      </c>
      <c r="E3547" s="816"/>
      <c r="F3547" s="369"/>
      <c r="G3547" s="369"/>
      <c r="H3547" s="369"/>
      <c r="I3547" s="304"/>
      <c r="J3547" s="222">
        <f>(IF($E3665&lt;&gt;0,$J$2,IF($I3665&lt;&gt;0,$J$2,"")))</f>
        <v>1</v>
      </c>
      <c r="L3547" s="419"/>
      <c r="M3547" s="419"/>
      <c r="N3547" s="345"/>
      <c r="O3547" s="423">
        <f>SUMIF(O3550:O3551,"&lt;0")+SUMIF(O3553:O3557,"&lt;0")+SUMIF(O3559:O3566,"&lt;0")+SUMIF(O3568:O3584,"&lt;0")+SUMIF(O3590:O3594,"&lt;0")+SUMIF(O3596:O3601,"&lt;0")+SUMIF(O3604:O3610,"&lt;0")+SUMIF(O3618:O3619,"&lt;0")+SUMIF(O3622:O3627,"&lt;0")+SUMIF(O3629:O3634,"&lt;0")+SUMIF(O3638,"&lt;0")+SUMIF(O3640:O3646,"&lt;0")+SUMIF(O3648:O3650,"&lt;0")+SUMIF(O3652:O3655,"&lt;0")+SUMIF(O3657:O3658,"&lt;0")+SUMIF(O3661,"&lt;0")</f>
        <v>-2372000</v>
      </c>
      <c r="P3547" s="223"/>
      <c r="Q3547" s="419"/>
      <c r="R3547" s="419"/>
      <c r="S3547" s="345"/>
      <c r="T3547" s="423">
        <f>SUMIF(T3550:T3551,"&lt;0")+SUMIF(T3553:T3557,"&lt;0")+SUMIF(T3559:T3566,"&lt;0")+SUMIF(T3568:T3584,"&lt;0")+SUMIF(T3590:T3594,"&lt;0")+SUMIF(T3596:T3601,"&lt;0")+SUMIF(T3604:T3610,"&lt;0")+SUMIF(T3618:T3619,"&lt;0")+SUMIF(T3622:T3627,"&lt;0")+SUMIF(T3629:T3634,"&lt;0")+SUMIF(T3638,"&lt;0")+SUMIF(T3640:T3646,"&lt;0")+SUMIF(T3648:T3650,"&lt;0")+SUMIF(T3652:T3655,"&lt;0")+SUMIF(T3657:T3658,"&lt;0")+SUMIF(T3661,"&lt;0")</f>
        <v>-2372000</v>
      </c>
      <c r="U3547" s="419"/>
      <c r="V3547" s="345"/>
      <c r="W3547" s="420"/>
      <c r="X3547" s="309"/>
    </row>
    <row r="3548" spans="2:24" ht="18.75">
      <c r="B3548" s="355"/>
      <c r="C3548" s="239"/>
      <c r="D3548" s="293" t="s">
        <v>1096</v>
      </c>
      <c r="E3548" s="816"/>
      <c r="F3548" s="369"/>
      <c r="G3548" s="369"/>
      <c r="H3548" s="369"/>
      <c r="I3548" s="304"/>
      <c r="J3548" s="222">
        <f>(IF($E3665&lt;&gt;0,$J$2,IF($I3665&lt;&gt;0,$J$2,"")))</f>
        <v>1</v>
      </c>
      <c r="L3548" s="419"/>
      <c r="M3548" s="419"/>
      <c r="N3548" s="345"/>
      <c r="O3548" s="420"/>
      <c r="P3548" s="223"/>
      <c r="Q3548" s="419"/>
      <c r="R3548" s="419"/>
      <c r="S3548" s="345"/>
      <c r="T3548" s="420"/>
      <c r="U3548" s="419"/>
      <c r="V3548" s="345"/>
      <c r="W3548" s="420"/>
      <c r="X3548" s="311"/>
    </row>
    <row r="3549" spans="2:24" ht="18.75">
      <c r="B3549" s="795">
        <v>100</v>
      </c>
      <c r="C3549" s="972" t="s">
        <v>1284</v>
      </c>
      <c r="D3549" s="973"/>
      <c r="E3549" s="796"/>
      <c r="F3549" s="797">
        <f>SUM(F3550:F3551)</f>
        <v>0</v>
      </c>
      <c r="G3549" s="798">
        <f>SUM(G3550:G3551)</f>
        <v>0</v>
      </c>
      <c r="H3549" s="798">
        <f>SUM(H3550:H3551)</f>
        <v>0</v>
      </c>
      <c r="I3549" s="798">
        <f>SUM(I3550:I3551)</f>
        <v>0</v>
      </c>
      <c r="J3549" s="244" t="str">
        <f t="shared" ref="J3549:J3580" si="1051">(IF($E3549&lt;&gt;0,$J$2,IF($I3549&lt;&gt;0,$J$2,"")))</f>
        <v/>
      </c>
      <c r="K3549" s="245"/>
      <c r="L3549" s="312">
        <f>SUM(L3550:L3551)</f>
        <v>0</v>
      </c>
      <c r="M3549" s="313">
        <f>SUM(M3550:M3551)</f>
        <v>0</v>
      </c>
      <c r="N3549" s="424">
        <f>SUM(N3550:N3551)</f>
        <v>0</v>
      </c>
      <c r="O3549" s="425">
        <f>SUM(O3550:O3551)</f>
        <v>0</v>
      </c>
      <c r="P3549" s="245"/>
      <c r="Q3549" s="820"/>
      <c r="R3549" s="821"/>
      <c r="S3549" s="822"/>
      <c r="T3549" s="821"/>
      <c r="U3549" s="821"/>
      <c r="V3549" s="821"/>
      <c r="W3549" s="823"/>
      <c r="X3549" s="314">
        <f t="shared" ref="X3549:X3580" si="1052">T3549-U3549-V3549-W3549</f>
        <v>0</v>
      </c>
    </row>
    <row r="3550" spans="2:24" ht="18.75">
      <c r="B3550" s="140"/>
      <c r="C3550" s="144">
        <v>101</v>
      </c>
      <c r="D3550" s="138" t="s">
        <v>1285</v>
      </c>
      <c r="E3550" s="817"/>
      <c r="F3550" s="452"/>
      <c r="G3550" s="246"/>
      <c r="H3550" s="246"/>
      <c r="I3550" s="480">
        <f>F3550+G3550+H3550</f>
        <v>0</v>
      </c>
      <c r="J3550" s="244" t="str">
        <f t="shared" si="1051"/>
        <v/>
      </c>
      <c r="K3550" s="245"/>
      <c r="L3550" s="426"/>
      <c r="M3550" s="253"/>
      <c r="N3550" s="316">
        <f>I3550</f>
        <v>0</v>
      </c>
      <c r="O3550" s="427">
        <f>L3550+M3550-N3550</f>
        <v>0</v>
      </c>
      <c r="P3550" s="245"/>
      <c r="Q3550" s="775"/>
      <c r="R3550" s="779"/>
      <c r="S3550" s="779"/>
      <c r="T3550" s="779"/>
      <c r="U3550" s="779"/>
      <c r="V3550" s="779"/>
      <c r="W3550" s="824"/>
      <c r="X3550" s="314">
        <f t="shared" si="1052"/>
        <v>0</v>
      </c>
    </row>
    <row r="3551" spans="2:24" ht="18.75">
      <c r="B3551" s="140"/>
      <c r="C3551" s="137">
        <v>102</v>
      </c>
      <c r="D3551" s="139" t="s">
        <v>1286</v>
      </c>
      <c r="E3551" s="817"/>
      <c r="F3551" s="452"/>
      <c r="G3551" s="246"/>
      <c r="H3551" s="246"/>
      <c r="I3551" s="480">
        <f>F3551+G3551+H3551</f>
        <v>0</v>
      </c>
      <c r="J3551" s="244" t="str">
        <f t="shared" si="1051"/>
        <v/>
      </c>
      <c r="K3551" s="245"/>
      <c r="L3551" s="426"/>
      <c r="M3551" s="253"/>
      <c r="N3551" s="316">
        <f>I3551</f>
        <v>0</v>
      </c>
      <c r="O3551" s="427">
        <f>L3551+M3551-N3551</f>
        <v>0</v>
      </c>
      <c r="P3551" s="245"/>
      <c r="Q3551" s="775"/>
      <c r="R3551" s="779"/>
      <c r="S3551" s="779"/>
      <c r="T3551" s="779"/>
      <c r="U3551" s="779"/>
      <c r="V3551" s="779"/>
      <c r="W3551" s="824"/>
      <c r="X3551" s="314">
        <f t="shared" si="1052"/>
        <v>0</v>
      </c>
    </row>
    <row r="3552" spans="2:24" ht="18.75">
      <c r="B3552" s="799">
        <v>200</v>
      </c>
      <c r="C3552" s="959" t="s">
        <v>1287</v>
      </c>
      <c r="D3552" s="959"/>
      <c r="E3552" s="800"/>
      <c r="F3552" s="801">
        <f>SUM(F3553:F3557)</f>
        <v>0</v>
      </c>
      <c r="G3552" s="802">
        <f>SUM(G3553:G3557)</f>
        <v>0</v>
      </c>
      <c r="H3552" s="802">
        <f>SUM(H3553:H3557)</f>
        <v>0</v>
      </c>
      <c r="I3552" s="802">
        <f>SUM(I3553:I3557)</f>
        <v>0</v>
      </c>
      <c r="J3552" s="244" t="str">
        <f t="shared" si="1051"/>
        <v/>
      </c>
      <c r="K3552" s="245"/>
      <c r="L3552" s="317">
        <f>SUM(L3553:L3557)</f>
        <v>0</v>
      </c>
      <c r="M3552" s="318">
        <f>SUM(M3553:M3557)</f>
        <v>0</v>
      </c>
      <c r="N3552" s="428">
        <f>SUM(N3553:N3557)</f>
        <v>0</v>
      </c>
      <c r="O3552" s="429">
        <f>SUM(O3553:O3557)</f>
        <v>0</v>
      </c>
      <c r="P3552" s="245"/>
      <c r="Q3552" s="777"/>
      <c r="R3552" s="778"/>
      <c r="S3552" s="778"/>
      <c r="T3552" s="778"/>
      <c r="U3552" s="778"/>
      <c r="V3552" s="778"/>
      <c r="W3552" s="825"/>
      <c r="X3552" s="314">
        <f t="shared" si="1052"/>
        <v>0</v>
      </c>
    </row>
    <row r="3553" spans="2:24" ht="18.75">
      <c r="B3553" s="143"/>
      <c r="C3553" s="144">
        <v>201</v>
      </c>
      <c r="D3553" s="138" t="s">
        <v>1288</v>
      </c>
      <c r="E3553" s="817"/>
      <c r="F3553" s="452"/>
      <c r="G3553" s="246"/>
      <c r="H3553" s="246"/>
      <c r="I3553" s="480">
        <f>F3553+G3553+H3553</f>
        <v>0</v>
      </c>
      <c r="J3553" s="244" t="str">
        <f t="shared" si="1051"/>
        <v/>
      </c>
      <c r="K3553" s="245"/>
      <c r="L3553" s="426"/>
      <c r="M3553" s="253"/>
      <c r="N3553" s="316">
        <f>I3553</f>
        <v>0</v>
      </c>
      <c r="O3553" s="427">
        <f>L3553+M3553-N3553</f>
        <v>0</v>
      </c>
      <c r="P3553" s="245"/>
      <c r="Q3553" s="775"/>
      <c r="R3553" s="779"/>
      <c r="S3553" s="779"/>
      <c r="T3553" s="779"/>
      <c r="U3553" s="779"/>
      <c r="V3553" s="779"/>
      <c r="W3553" s="824"/>
      <c r="X3553" s="314">
        <f t="shared" si="1052"/>
        <v>0</v>
      </c>
    </row>
    <row r="3554" spans="2:24" ht="18.75">
      <c r="B3554" s="136"/>
      <c r="C3554" s="137">
        <v>202</v>
      </c>
      <c r="D3554" s="145" t="s">
        <v>1289</v>
      </c>
      <c r="E3554" s="817"/>
      <c r="F3554" s="452"/>
      <c r="G3554" s="246"/>
      <c r="H3554" s="246"/>
      <c r="I3554" s="480">
        <f>F3554+G3554+H3554</f>
        <v>0</v>
      </c>
      <c r="J3554" s="244" t="str">
        <f t="shared" si="1051"/>
        <v/>
      </c>
      <c r="K3554" s="245"/>
      <c r="L3554" s="426"/>
      <c r="M3554" s="253"/>
      <c r="N3554" s="316">
        <f>I3554</f>
        <v>0</v>
      </c>
      <c r="O3554" s="427">
        <f>L3554+M3554-N3554</f>
        <v>0</v>
      </c>
      <c r="P3554" s="245"/>
      <c r="Q3554" s="775"/>
      <c r="R3554" s="779"/>
      <c r="S3554" s="779"/>
      <c r="T3554" s="779"/>
      <c r="U3554" s="779"/>
      <c r="V3554" s="779"/>
      <c r="W3554" s="824"/>
      <c r="X3554" s="314">
        <f t="shared" si="1052"/>
        <v>0</v>
      </c>
    </row>
    <row r="3555" spans="2:24" ht="31.5">
      <c r="B3555" s="152"/>
      <c r="C3555" s="137">
        <v>205</v>
      </c>
      <c r="D3555" s="145" t="s">
        <v>933</v>
      </c>
      <c r="E3555" s="817"/>
      <c r="F3555" s="452"/>
      <c r="G3555" s="246"/>
      <c r="H3555" s="246"/>
      <c r="I3555" s="480">
        <f>F3555+G3555+H3555</f>
        <v>0</v>
      </c>
      <c r="J3555" s="244" t="str">
        <f t="shared" si="1051"/>
        <v/>
      </c>
      <c r="K3555" s="245"/>
      <c r="L3555" s="426"/>
      <c r="M3555" s="253"/>
      <c r="N3555" s="316">
        <f>I3555</f>
        <v>0</v>
      </c>
      <c r="O3555" s="427">
        <f>L3555+M3555-N3555</f>
        <v>0</v>
      </c>
      <c r="P3555" s="245"/>
      <c r="Q3555" s="775"/>
      <c r="R3555" s="779"/>
      <c r="S3555" s="779"/>
      <c r="T3555" s="779"/>
      <c r="U3555" s="779"/>
      <c r="V3555" s="779"/>
      <c r="W3555" s="824"/>
      <c r="X3555" s="314">
        <f t="shared" si="1052"/>
        <v>0</v>
      </c>
    </row>
    <row r="3556" spans="2:24" ht="18.75">
      <c r="B3556" s="152"/>
      <c r="C3556" s="137">
        <v>208</v>
      </c>
      <c r="D3556" s="159" t="s">
        <v>934</v>
      </c>
      <c r="E3556" s="817"/>
      <c r="F3556" s="452"/>
      <c r="G3556" s="246"/>
      <c r="H3556" s="246"/>
      <c r="I3556" s="480">
        <f>F3556+G3556+H3556</f>
        <v>0</v>
      </c>
      <c r="J3556" s="244" t="str">
        <f t="shared" si="1051"/>
        <v/>
      </c>
      <c r="K3556" s="245"/>
      <c r="L3556" s="426"/>
      <c r="M3556" s="253"/>
      <c r="N3556" s="316">
        <f>I3556</f>
        <v>0</v>
      </c>
      <c r="O3556" s="427">
        <f>L3556+M3556-N3556</f>
        <v>0</v>
      </c>
      <c r="P3556" s="245"/>
      <c r="Q3556" s="775"/>
      <c r="R3556" s="779"/>
      <c r="S3556" s="779"/>
      <c r="T3556" s="779"/>
      <c r="U3556" s="779"/>
      <c r="V3556" s="779"/>
      <c r="W3556" s="824"/>
      <c r="X3556" s="314">
        <f t="shared" si="1052"/>
        <v>0</v>
      </c>
    </row>
    <row r="3557" spans="2:24" ht="18.75">
      <c r="B3557" s="143"/>
      <c r="C3557" s="142">
        <v>209</v>
      </c>
      <c r="D3557" s="148" t="s">
        <v>935</v>
      </c>
      <c r="E3557" s="817"/>
      <c r="F3557" s="452"/>
      <c r="G3557" s="246"/>
      <c r="H3557" s="246"/>
      <c r="I3557" s="480">
        <f>F3557+G3557+H3557</f>
        <v>0</v>
      </c>
      <c r="J3557" s="244" t="str">
        <f t="shared" si="1051"/>
        <v/>
      </c>
      <c r="K3557" s="245"/>
      <c r="L3557" s="426"/>
      <c r="M3557" s="253"/>
      <c r="N3557" s="316">
        <f>I3557</f>
        <v>0</v>
      </c>
      <c r="O3557" s="427">
        <f>L3557+M3557-N3557</f>
        <v>0</v>
      </c>
      <c r="P3557" s="245"/>
      <c r="Q3557" s="775"/>
      <c r="R3557" s="779"/>
      <c r="S3557" s="779"/>
      <c r="T3557" s="779"/>
      <c r="U3557" s="779"/>
      <c r="V3557" s="779"/>
      <c r="W3557" s="824"/>
      <c r="X3557" s="314">
        <f t="shared" si="1052"/>
        <v>0</v>
      </c>
    </row>
    <row r="3558" spans="2:24" ht="18.75">
      <c r="B3558" s="799">
        <v>500</v>
      </c>
      <c r="C3558" s="960" t="s">
        <v>210</v>
      </c>
      <c r="D3558" s="960"/>
      <c r="E3558" s="800"/>
      <c r="F3558" s="801">
        <f>SUM(F3559:F3565)</f>
        <v>0</v>
      </c>
      <c r="G3558" s="802">
        <f>SUM(G3559:G3565)</f>
        <v>0</v>
      </c>
      <c r="H3558" s="802">
        <f>SUM(H3559:H3565)</f>
        <v>0</v>
      </c>
      <c r="I3558" s="802">
        <f>SUM(I3559:I3565)</f>
        <v>0</v>
      </c>
      <c r="J3558" s="244" t="str">
        <f t="shared" si="1051"/>
        <v/>
      </c>
      <c r="K3558" s="245"/>
      <c r="L3558" s="317">
        <f>SUM(L3559:L3565)</f>
        <v>0</v>
      </c>
      <c r="M3558" s="318">
        <f>SUM(M3559:M3565)</f>
        <v>0</v>
      </c>
      <c r="N3558" s="428">
        <f>SUM(N3559:N3565)</f>
        <v>0</v>
      </c>
      <c r="O3558" s="429">
        <f>SUM(O3559:O3565)</f>
        <v>0</v>
      </c>
      <c r="P3558" s="245"/>
      <c r="Q3558" s="777"/>
      <c r="R3558" s="778"/>
      <c r="S3558" s="779"/>
      <c r="T3558" s="778"/>
      <c r="U3558" s="778"/>
      <c r="V3558" s="778"/>
      <c r="W3558" s="825"/>
      <c r="X3558" s="314">
        <f t="shared" si="1052"/>
        <v>0</v>
      </c>
    </row>
    <row r="3559" spans="2:24" ht="18.75">
      <c r="B3559" s="143"/>
      <c r="C3559" s="160">
        <v>551</v>
      </c>
      <c r="D3559" s="459" t="s">
        <v>211</v>
      </c>
      <c r="E3559" s="817"/>
      <c r="F3559" s="452"/>
      <c r="G3559" s="246"/>
      <c r="H3559" s="246"/>
      <c r="I3559" s="480">
        <f t="shared" ref="I3559:I3566" si="1053">F3559+G3559+H3559</f>
        <v>0</v>
      </c>
      <c r="J3559" s="244" t="str">
        <f t="shared" si="1051"/>
        <v/>
      </c>
      <c r="K3559" s="245"/>
      <c r="L3559" s="426"/>
      <c r="M3559" s="253"/>
      <c r="N3559" s="316">
        <f t="shared" ref="N3559:N3566" si="1054">I3559</f>
        <v>0</v>
      </c>
      <c r="O3559" s="427">
        <f t="shared" ref="O3559:O3566" si="1055">L3559+M3559-N3559</f>
        <v>0</v>
      </c>
      <c r="P3559" s="245"/>
      <c r="Q3559" s="775"/>
      <c r="R3559" s="779"/>
      <c r="S3559" s="779"/>
      <c r="T3559" s="779"/>
      <c r="U3559" s="779"/>
      <c r="V3559" s="779"/>
      <c r="W3559" s="824"/>
      <c r="X3559" s="314">
        <f t="shared" si="1052"/>
        <v>0</v>
      </c>
    </row>
    <row r="3560" spans="2:24" ht="18.75">
      <c r="B3560" s="143"/>
      <c r="C3560" s="161">
        <v>552</v>
      </c>
      <c r="D3560" s="460" t="s">
        <v>212</v>
      </c>
      <c r="E3560" s="817"/>
      <c r="F3560" s="452"/>
      <c r="G3560" s="246"/>
      <c r="H3560" s="246"/>
      <c r="I3560" s="480">
        <f t="shared" si="1053"/>
        <v>0</v>
      </c>
      <c r="J3560" s="244" t="str">
        <f t="shared" si="1051"/>
        <v/>
      </c>
      <c r="K3560" s="245"/>
      <c r="L3560" s="426"/>
      <c r="M3560" s="253"/>
      <c r="N3560" s="316">
        <f t="shared" si="1054"/>
        <v>0</v>
      </c>
      <c r="O3560" s="427">
        <f t="shared" si="1055"/>
        <v>0</v>
      </c>
      <c r="P3560" s="245"/>
      <c r="Q3560" s="775"/>
      <c r="R3560" s="779"/>
      <c r="S3560" s="779"/>
      <c r="T3560" s="779"/>
      <c r="U3560" s="779"/>
      <c r="V3560" s="779"/>
      <c r="W3560" s="824"/>
      <c r="X3560" s="314">
        <f t="shared" si="1052"/>
        <v>0</v>
      </c>
    </row>
    <row r="3561" spans="2:24" ht="18.75">
      <c r="B3561" s="143"/>
      <c r="C3561" s="161">
        <v>558</v>
      </c>
      <c r="D3561" s="460" t="s">
        <v>1731</v>
      </c>
      <c r="E3561" s="817"/>
      <c r="F3561" s="452"/>
      <c r="G3561" s="246"/>
      <c r="H3561" s="246"/>
      <c r="I3561" s="480">
        <f t="shared" si="1053"/>
        <v>0</v>
      </c>
      <c r="J3561" s="244" t="str">
        <f t="shared" si="1051"/>
        <v/>
      </c>
      <c r="K3561" s="245"/>
      <c r="L3561" s="426"/>
      <c r="M3561" s="253"/>
      <c r="N3561" s="316">
        <f t="shared" si="1054"/>
        <v>0</v>
      </c>
      <c r="O3561" s="427">
        <f t="shared" si="1055"/>
        <v>0</v>
      </c>
      <c r="P3561" s="245"/>
      <c r="Q3561" s="775"/>
      <c r="R3561" s="779"/>
      <c r="S3561" s="779"/>
      <c r="T3561" s="779"/>
      <c r="U3561" s="779"/>
      <c r="V3561" s="779"/>
      <c r="W3561" s="824"/>
      <c r="X3561" s="314">
        <f t="shared" si="1052"/>
        <v>0</v>
      </c>
    </row>
    <row r="3562" spans="2:24" ht="18.75">
      <c r="B3562" s="143"/>
      <c r="C3562" s="161">
        <v>560</v>
      </c>
      <c r="D3562" s="461" t="s">
        <v>213</v>
      </c>
      <c r="E3562" s="817"/>
      <c r="F3562" s="452"/>
      <c r="G3562" s="246"/>
      <c r="H3562" s="246"/>
      <c r="I3562" s="480">
        <f t="shared" si="1053"/>
        <v>0</v>
      </c>
      <c r="J3562" s="244" t="str">
        <f t="shared" si="1051"/>
        <v/>
      </c>
      <c r="K3562" s="245"/>
      <c r="L3562" s="426"/>
      <c r="M3562" s="253"/>
      <c r="N3562" s="316">
        <f t="shared" si="1054"/>
        <v>0</v>
      </c>
      <c r="O3562" s="427">
        <f t="shared" si="1055"/>
        <v>0</v>
      </c>
      <c r="P3562" s="245"/>
      <c r="Q3562" s="775"/>
      <c r="R3562" s="779"/>
      <c r="S3562" s="779"/>
      <c r="T3562" s="779"/>
      <c r="U3562" s="779"/>
      <c r="V3562" s="779"/>
      <c r="W3562" s="824"/>
      <c r="X3562" s="314">
        <f t="shared" si="1052"/>
        <v>0</v>
      </c>
    </row>
    <row r="3563" spans="2:24" ht="18.75">
      <c r="B3563" s="143"/>
      <c r="C3563" s="161">
        <v>580</v>
      </c>
      <c r="D3563" s="460" t="s">
        <v>214</v>
      </c>
      <c r="E3563" s="817"/>
      <c r="F3563" s="452"/>
      <c r="G3563" s="246"/>
      <c r="H3563" s="246"/>
      <c r="I3563" s="480">
        <f t="shared" si="1053"/>
        <v>0</v>
      </c>
      <c r="J3563" s="244" t="str">
        <f t="shared" si="1051"/>
        <v/>
      </c>
      <c r="K3563" s="245"/>
      <c r="L3563" s="426"/>
      <c r="M3563" s="253"/>
      <c r="N3563" s="316">
        <f t="shared" si="1054"/>
        <v>0</v>
      </c>
      <c r="O3563" s="427">
        <f t="shared" si="1055"/>
        <v>0</v>
      </c>
      <c r="P3563" s="245"/>
      <c r="Q3563" s="775"/>
      <c r="R3563" s="779"/>
      <c r="S3563" s="779"/>
      <c r="T3563" s="779"/>
      <c r="U3563" s="779"/>
      <c r="V3563" s="779"/>
      <c r="W3563" s="824"/>
      <c r="X3563" s="314">
        <f t="shared" si="1052"/>
        <v>0</v>
      </c>
    </row>
    <row r="3564" spans="2:24" ht="18.75">
      <c r="B3564" s="143"/>
      <c r="C3564" s="161">
        <v>588</v>
      </c>
      <c r="D3564" s="460" t="s">
        <v>1736</v>
      </c>
      <c r="E3564" s="817"/>
      <c r="F3564" s="452"/>
      <c r="G3564" s="246"/>
      <c r="H3564" s="246"/>
      <c r="I3564" s="480">
        <f t="shared" si="1053"/>
        <v>0</v>
      </c>
      <c r="J3564" s="244" t="str">
        <f t="shared" si="1051"/>
        <v/>
      </c>
      <c r="K3564" s="245"/>
      <c r="L3564" s="426"/>
      <c r="M3564" s="253"/>
      <c r="N3564" s="316">
        <f t="shared" si="1054"/>
        <v>0</v>
      </c>
      <c r="O3564" s="427">
        <f t="shared" si="1055"/>
        <v>0</v>
      </c>
      <c r="P3564" s="245"/>
      <c r="Q3564" s="775"/>
      <c r="R3564" s="779"/>
      <c r="S3564" s="779"/>
      <c r="T3564" s="779"/>
      <c r="U3564" s="779"/>
      <c r="V3564" s="779"/>
      <c r="W3564" s="824"/>
      <c r="X3564" s="314">
        <f t="shared" si="1052"/>
        <v>0</v>
      </c>
    </row>
    <row r="3565" spans="2:24" ht="31.5">
      <c r="B3565" s="143"/>
      <c r="C3565" s="162">
        <v>590</v>
      </c>
      <c r="D3565" s="462" t="s">
        <v>215</v>
      </c>
      <c r="E3565" s="817"/>
      <c r="F3565" s="452"/>
      <c r="G3565" s="246"/>
      <c r="H3565" s="246"/>
      <c r="I3565" s="480">
        <f t="shared" si="1053"/>
        <v>0</v>
      </c>
      <c r="J3565" s="244" t="str">
        <f t="shared" si="1051"/>
        <v/>
      </c>
      <c r="K3565" s="245"/>
      <c r="L3565" s="426"/>
      <c r="M3565" s="253"/>
      <c r="N3565" s="316">
        <f t="shared" si="1054"/>
        <v>0</v>
      </c>
      <c r="O3565" s="427">
        <f t="shared" si="1055"/>
        <v>0</v>
      </c>
      <c r="P3565" s="245"/>
      <c r="Q3565" s="775"/>
      <c r="R3565" s="779"/>
      <c r="S3565" s="779"/>
      <c r="T3565" s="779"/>
      <c r="U3565" s="779"/>
      <c r="V3565" s="779"/>
      <c r="W3565" s="824"/>
      <c r="X3565" s="314">
        <f t="shared" si="1052"/>
        <v>0</v>
      </c>
    </row>
    <row r="3566" spans="2:24" ht="18.75">
      <c r="B3566" s="799">
        <v>800</v>
      </c>
      <c r="C3566" s="960" t="s">
        <v>1097</v>
      </c>
      <c r="D3566" s="960"/>
      <c r="E3566" s="800"/>
      <c r="F3566" s="803"/>
      <c r="G3566" s="804"/>
      <c r="H3566" s="804"/>
      <c r="I3566" s="805">
        <f t="shared" si="1053"/>
        <v>0</v>
      </c>
      <c r="J3566" s="244" t="str">
        <f t="shared" si="1051"/>
        <v/>
      </c>
      <c r="K3566" s="245"/>
      <c r="L3566" s="431"/>
      <c r="M3566" s="255"/>
      <c r="N3566" s="316">
        <f t="shared" si="1054"/>
        <v>0</v>
      </c>
      <c r="O3566" s="427">
        <f t="shared" si="1055"/>
        <v>0</v>
      </c>
      <c r="P3566" s="245"/>
      <c r="Q3566" s="777"/>
      <c r="R3566" s="778"/>
      <c r="S3566" s="779"/>
      <c r="T3566" s="779"/>
      <c r="U3566" s="778"/>
      <c r="V3566" s="779"/>
      <c r="W3566" s="824"/>
      <c r="X3566" s="314">
        <f t="shared" si="1052"/>
        <v>0</v>
      </c>
    </row>
    <row r="3567" spans="2:24" ht="18.75">
      <c r="B3567" s="799">
        <v>1000</v>
      </c>
      <c r="C3567" s="956" t="s">
        <v>217</v>
      </c>
      <c r="D3567" s="956"/>
      <c r="E3567" s="800"/>
      <c r="F3567" s="801">
        <f>SUM(F3568:F3584)</f>
        <v>0</v>
      </c>
      <c r="G3567" s="802">
        <f>SUM(G3568:G3584)</f>
        <v>1750000</v>
      </c>
      <c r="H3567" s="802">
        <f>SUM(H3568:H3584)</f>
        <v>0</v>
      </c>
      <c r="I3567" s="802">
        <f>SUM(I3568:I3584)</f>
        <v>1750000</v>
      </c>
      <c r="J3567" s="244">
        <f t="shared" si="1051"/>
        <v>1</v>
      </c>
      <c r="K3567" s="245"/>
      <c r="L3567" s="317">
        <f>SUM(L3568:L3584)</f>
        <v>0</v>
      </c>
      <c r="M3567" s="318">
        <f>SUM(M3568:M3584)</f>
        <v>0</v>
      </c>
      <c r="N3567" s="428">
        <f>SUM(N3568:N3584)</f>
        <v>1750000</v>
      </c>
      <c r="O3567" s="429">
        <f>SUM(O3568:O3584)</f>
        <v>-1750000</v>
      </c>
      <c r="P3567" s="245"/>
      <c r="Q3567" s="317">
        <f t="shared" ref="Q3567:W3567" si="1056">SUM(Q3568:Q3584)</f>
        <v>0</v>
      </c>
      <c r="R3567" s="318">
        <f t="shared" si="1056"/>
        <v>0</v>
      </c>
      <c r="S3567" s="318">
        <f t="shared" si="1056"/>
        <v>1750000</v>
      </c>
      <c r="T3567" s="318">
        <f t="shared" si="1056"/>
        <v>-1750000</v>
      </c>
      <c r="U3567" s="318">
        <f t="shared" si="1056"/>
        <v>0</v>
      </c>
      <c r="V3567" s="318">
        <f t="shared" si="1056"/>
        <v>0</v>
      </c>
      <c r="W3567" s="429">
        <f t="shared" si="1056"/>
        <v>0</v>
      </c>
      <c r="X3567" s="314">
        <f t="shared" si="1052"/>
        <v>-1750000</v>
      </c>
    </row>
    <row r="3568" spans="2:24" ht="18.75">
      <c r="B3568" s="136"/>
      <c r="C3568" s="144">
        <v>1011</v>
      </c>
      <c r="D3568" s="163" t="s">
        <v>218</v>
      </c>
      <c r="E3568" s="817"/>
      <c r="F3568" s="452"/>
      <c r="G3568" s="246"/>
      <c r="H3568" s="246"/>
      <c r="I3568" s="480">
        <f t="shared" ref="I3568:I3584" si="1057">F3568+G3568+H3568</f>
        <v>0</v>
      </c>
      <c r="J3568" s="244" t="str">
        <f t="shared" si="1051"/>
        <v/>
      </c>
      <c r="K3568" s="245"/>
      <c r="L3568" s="426"/>
      <c r="M3568" s="253"/>
      <c r="N3568" s="316">
        <f t="shared" ref="N3568:N3584" si="1058">I3568</f>
        <v>0</v>
      </c>
      <c r="O3568" s="427">
        <f t="shared" ref="O3568:O3584" si="1059">L3568+M3568-N3568</f>
        <v>0</v>
      </c>
      <c r="P3568" s="245"/>
      <c r="Q3568" s="426"/>
      <c r="R3568" s="253"/>
      <c r="S3568" s="432">
        <f t="shared" ref="S3568:S3575" si="1060">+IF(+(L3568+M3568)&gt;=I3568,+M3568,+(+I3568-L3568))</f>
        <v>0</v>
      </c>
      <c r="T3568" s="316">
        <f t="shared" ref="T3568:T3575" si="1061">Q3568+R3568-S3568</f>
        <v>0</v>
      </c>
      <c r="U3568" s="253"/>
      <c r="V3568" s="253"/>
      <c r="W3568" s="254"/>
      <c r="X3568" s="314">
        <f t="shared" si="1052"/>
        <v>0</v>
      </c>
    </row>
    <row r="3569" spans="2:24" ht="18.75">
      <c r="B3569" s="136"/>
      <c r="C3569" s="137">
        <v>1012</v>
      </c>
      <c r="D3569" s="145" t="s">
        <v>219</v>
      </c>
      <c r="E3569" s="817"/>
      <c r="F3569" s="452"/>
      <c r="G3569" s="246"/>
      <c r="H3569" s="246"/>
      <c r="I3569" s="480">
        <f t="shared" si="1057"/>
        <v>0</v>
      </c>
      <c r="J3569" s="244" t="str">
        <f t="shared" si="1051"/>
        <v/>
      </c>
      <c r="K3569" s="245"/>
      <c r="L3569" s="426"/>
      <c r="M3569" s="253"/>
      <c r="N3569" s="316">
        <f t="shared" si="1058"/>
        <v>0</v>
      </c>
      <c r="O3569" s="427">
        <f t="shared" si="1059"/>
        <v>0</v>
      </c>
      <c r="P3569" s="245"/>
      <c r="Q3569" s="426"/>
      <c r="R3569" s="253"/>
      <c r="S3569" s="432">
        <f t="shared" si="1060"/>
        <v>0</v>
      </c>
      <c r="T3569" s="316">
        <f t="shared" si="1061"/>
        <v>0</v>
      </c>
      <c r="U3569" s="253"/>
      <c r="V3569" s="253"/>
      <c r="W3569" s="254"/>
      <c r="X3569" s="314">
        <f t="shared" si="1052"/>
        <v>0</v>
      </c>
    </row>
    <row r="3570" spans="2:24" ht="18.75">
      <c r="B3570" s="136"/>
      <c r="C3570" s="137">
        <v>1013</v>
      </c>
      <c r="D3570" s="145" t="s">
        <v>220</v>
      </c>
      <c r="E3570" s="817"/>
      <c r="F3570" s="452"/>
      <c r="G3570" s="246"/>
      <c r="H3570" s="246"/>
      <c r="I3570" s="480">
        <f t="shared" si="1057"/>
        <v>0</v>
      </c>
      <c r="J3570" s="244" t="str">
        <f t="shared" si="1051"/>
        <v/>
      </c>
      <c r="K3570" s="245"/>
      <c r="L3570" s="426"/>
      <c r="M3570" s="253"/>
      <c r="N3570" s="316">
        <f t="shared" si="1058"/>
        <v>0</v>
      </c>
      <c r="O3570" s="427">
        <f t="shared" si="1059"/>
        <v>0</v>
      </c>
      <c r="P3570" s="245"/>
      <c r="Q3570" s="426"/>
      <c r="R3570" s="253"/>
      <c r="S3570" s="432">
        <f t="shared" si="1060"/>
        <v>0</v>
      </c>
      <c r="T3570" s="316">
        <f t="shared" si="1061"/>
        <v>0</v>
      </c>
      <c r="U3570" s="253"/>
      <c r="V3570" s="253"/>
      <c r="W3570" s="254"/>
      <c r="X3570" s="314">
        <f t="shared" si="1052"/>
        <v>0</v>
      </c>
    </row>
    <row r="3571" spans="2:24" ht="18.75">
      <c r="B3571" s="136"/>
      <c r="C3571" s="137">
        <v>1014</v>
      </c>
      <c r="D3571" s="145" t="s">
        <v>221</v>
      </c>
      <c r="E3571" s="817"/>
      <c r="F3571" s="452"/>
      <c r="G3571" s="246"/>
      <c r="H3571" s="246"/>
      <c r="I3571" s="480">
        <f t="shared" si="1057"/>
        <v>0</v>
      </c>
      <c r="J3571" s="244" t="str">
        <f t="shared" si="1051"/>
        <v/>
      </c>
      <c r="K3571" s="245"/>
      <c r="L3571" s="426"/>
      <c r="M3571" s="253"/>
      <c r="N3571" s="316">
        <f t="shared" si="1058"/>
        <v>0</v>
      </c>
      <c r="O3571" s="427">
        <f t="shared" si="1059"/>
        <v>0</v>
      </c>
      <c r="P3571" s="245"/>
      <c r="Q3571" s="426"/>
      <c r="R3571" s="253"/>
      <c r="S3571" s="432">
        <f t="shared" si="1060"/>
        <v>0</v>
      </c>
      <c r="T3571" s="316">
        <f t="shared" si="1061"/>
        <v>0</v>
      </c>
      <c r="U3571" s="253"/>
      <c r="V3571" s="253"/>
      <c r="W3571" s="254"/>
      <c r="X3571" s="314">
        <f t="shared" si="1052"/>
        <v>0</v>
      </c>
    </row>
    <row r="3572" spans="2:24" ht="18.75">
      <c r="B3572" s="136"/>
      <c r="C3572" s="137">
        <v>1015</v>
      </c>
      <c r="D3572" s="145" t="s">
        <v>222</v>
      </c>
      <c r="E3572" s="817"/>
      <c r="F3572" s="452"/>
      <c r="G3572" s="246"/>
      <c r="H3572" s="246"/>
      <c r="I3572" s="480">
        <f t="shared" si="1057"/>
        <v>0</v>
      </c>
      <c r="J3572" s="244" t="str">
        <f t="shared" si="1051"/>
        <v/>
      </c>
      <c r="K3572" s="245"/>
      <c r="L3572" s="426"/>
      <c r="M3572" s="253"/>
      <c r="N3572" s="316">
        <f t="shared" si="1058"/>
        <v>0</v>
      </c>
      <c r="O3572" s="427">
        <f t="shared" si="1059"/>
        <v>0</v>
      </c>
      <c r="P3572" s="245"/>
      <c r="Q3572" s="426"/>
      <c r="R3572" s="253"/>
      <c r="S3572" s="432">
        <f t="shared" si="1060"/>
        <v>0</v>
      </c>
      <c r="T3572" s="316">
        <f t="shared" si="1061"/>
        <v>0</v>
      </c>
      <c r="U3572" s="253"/>
      <c r="V3572" s="253"/>
      <c r="W3572" s="254"/>
      <c r="X3572" s="314">
        <f t="shared" si="1052"/>
        <v>0</v>
      </c>
    </row>
    <row r="3573" spans="2:24" ht="18.75">
      <c r="B3573" s="136"/>
      <c r="C3573" s="137">
        <v>1016</v>
      </c>
      <c r="D3573" s="145" t="s">
        <v>223</v>
      </c>
      <c r="E3573" s="817"/>
      <c r="F3573" s="452"/>
      <c r="G3573" s="246"/>
      <c r="H3573" s="246"/>
      <c r="I3573" s="480">
        <f t="shared" si="1057"/>
        <v>0</v>
      </c>
      <c r="J3573" s="244" t="str">
        <f t="shared" si="1051"/>
        <v/>
      </c>
      <c r="K3573" s="245"/>
      <c r="L3573" s="426"/>
      <c r="M3573" s="253"/>
      <c r="N3573" s="316">
        <f t="shared" si="1058"/>
        <v>0</v>
      </c>
      <c r="O3573" s="427">
        <f t="shared" si="1059"/>
        <v>0</v>
      </c>
      <c r="P3573" s="245"/>
      <c r="Q3573" s="426"/>
      <c r="R3573" s="253"/>
      <c r="S3573" s="432">
        <f t="shared" si="1060"/>
        <v>0</v>
      </c>
      <c r="T3573" s="316">
        <f t="shared" si="1061"/>
        <v>0</v>
      </c>
      <c r="U3573" s="253"/>
      <c r="V3573" s="253"/>
      <c r="W3573" s="254"/>
      <c r="X3573" s="314">
        <f t="shared" si="1052"/>
        <v>0</v>
      </c>
    </row>
    <row r="3574" spans="2:24" ht="18.75">
      <c r="B3574" s="140"/>
      <c r="C3574" s="164">
        <v>1020</v>
      </c>
      <c r="D3574" s="165" t="s">
        <v>224</v>
      </c>
      <c r="E3574" s="817"/>
      <c r="F3574" s="452"/>
      <c r="G3574" s="246"/>
      <c r="H3574" s="246"/>
      <c r="I3574" s="480">
        <f t="shared" si="1057"/>
        <v>0</v>
      </c>
      <c r="J3574" s="244" t="str">
        <f t="shared" si="1051"/>
        <v/>
      </c>
      <c r="K3574" s="245"/>
      <c r="L3574" s="426"/>
      <c r="M3574" s="253"/>
      <c r="N3574" s="316">
        <f t="shared" si="1058"/>
        <v>0</v>
      </c>
      <c r="O3574" s="427">
        <f t="shared" si="1059"/>
        <v>0</v>
      </c>
      <c r="P3574" s="245"/>
      <c r="Q3574" s="426"/>
      <c r="R3574" s="253"/>
      <c r="S3574" s="432">
        <f t="shared" si="1060"/>
        <v>0</v>
      </c>
      <c r="T3574" s="316">
        <f t="shared" si="1061"/>
        <v>0</v>
      </c>
      <c r="U3574" s="253"/>
      <c r="V3574" s="253"/>
      <c r="W3574" s="254"/>
      <c r="X3574" s="314">
        <f t="shared" si="1052"/>
        <v>0</v>
      </c>
    </row>
    <row r="3575" spans="2:24" ht="18.75">
      <c r="B3575" s="136"/>
      <c r="C3575" s="137">
        <v>1030</v>
      </c>
      <c r="D3575" s="145" t="s">
        <v>225</v>
      </c>
      <c r="E3575" s="817"/>
      <c r="F3575" s="452"/>
      <c r="G3575" s="246">
        <v>1750000</v>
      </c>
      <c r="H3575" s="246"/>
      <c r="I3575" s="480">
        <f t="shared" si="1057"/>
        <v>1750000</v>
      </c>
      <c r="J3575" s="244">
        <f t="shared" si="1051"/>
        <v>1</v>
      </c>
      <c r="K3575" s="245"/>
      <c r="L3575" s="426"/>
      <c r="M3575" s="253"/>
      <c r="N3575" s="316">
        <f t="shared" si="1058"/>
        <v>1750000</v>
      </c>
      <c r="O3575" s="427">
        <f t="shared" si="1059"/>
        <v>-1750000</v>
      </c>
      <c r="P3575" s="245"/>
      <c r="Q3575" s="426"/>
      <c r="R3575" s="253"/>
      <c r="S3575" s="432">
        <f t="shared" si="1060"/>
        <v>1750000</v>
      </c>
      <c r="T3575" s="316">
        <f t="shared" si="1061"/>
        <v>-1750000</v>
      </c>
      <c r="U3575" s="253"/>
      <c r="V3575" s="253"/>
      <c r="W3575" s="254"/>
      <c r="X3575" s="314">
        <f t="shared" si="1052"/>
        <v>-1750000</v>
      </c>
    </row>
    <row r="3576" spans="2:24" ht="18.75">
      <c r="B3576" s="136"/>
      <c r="C3576" s="164">
        <v>1051</v>
      </c>
      <c r="D3576" s="167" t="s">
        <v>226</v>
      </c>
      <c r="E3576" s="817"/>
      <c r="F3576" s="452"/>
      <c r="G3576" s="246"/>
      <c r="H3576" s="246"/>
      <c r="I3576" s="480">
        <f t="shared" si="1057"/>
        <v>0</v>
      </c>
      <c r="J3576" s="244" t="str">
        <f t="shared" si="1051"/>
        <v/>
      </c>
      <c r="K3576" s="245"/>
      <c r="L3576" s="426"/>
      <c r="M3576" s="253"/>
      <c r="N3576" s="316">
        <f t="shared" si="1058"/>
        <v>0</v>
      </c>
      <c r="O3576" s="427">
        <f t="shared" si="1059"/>
        <v>0</v>
      </c>
      <c r="P3576" s="245"/>
      <c r="Q3576" s="775"/>
      <c r="R3576" s="779"/>
      <c r="S3576" s="779"/>
      <c r="T3576" s="779"/>
      <c r="U3576" s="779"/>
      <c r="V3576" s="779"/>
      <c r="W3576" s="824"/>
      <c r="X3576" s="314">
        <f t="shared" si="1052"/>
        <v>0</v>
      </c>
    </row>
    <row r="3577" spans="2:24" ht="18.75">
      <c r="B3577" s="136"/>
      <c r="C3577" s="137">
        <v>1052</v>
      </c>
      <c r="D3577" s="145" t="s">
        <v>227</v>
      </c>
      <c r="E3577" s="817"/>
      <c r="F3577" s="452"/>
      <c r="G3577" s="246"/>
      <c r="H3577" s="246"/>
      <c r="I3577" s="480">
        <f t="shared" si="1057"/>
        <v>0</v>
      </c>
      <c r="J3577" s="244" t="str">
        <f t="shared" si="1051"/>
        <v/>
      </c>
      <c r="K3577" s="245"/>
      <c r="L3577" s="426"/>
      <c r="M3577" s="253"/>
      <c r="N3577" s="316">
        <f t="shared" si="1058"/>
        <v>0</v>
      </c>
      <c r="O3577" s="427">
        <f t="shared" si="1059"/>
        <v>0</v>
      </c>
      <c r="P3577" s="245"/>
      <c r="Q3577" s="775"/>
      <c r="R3577" s="779"/>
      <c r="S3577" s="779"/>
      <c r="T3577" s="779"/>
      <c r="U3577" s="779"/>
      <c r="V3577" s="779"/>
      <c r="W3577" s="824"/>
      <c r="X3577" s="314">
        <f t="shared" si="1052"/>
        <v>0</v>
      </c>
    </row>
    <row r="3578" spans="2:24" ht="18.75">
      <c r="B3578" s="136"/>
      <c r="C3578" s="168">
        <v>1053</v>
      </c>
      <c r="D3578" s="169" t="s">
        <v>1737</v>
      </c>
      <c r="E3578" s="817"/>
      <c r="F3578" s="452"/>
      <c r="G3578" s="246"/>
      <c r="H3578" s="246"/>
      <c r="I3578" s="480">
        <f t="shared" si="1057"/>
        <v>0</v>
      </c>
      <c r="J3578" s="244" t="str">
        <f t="shared" si="1051"/>
        <v/>
      </c>
      <c r="K3578" s="245"/>
      <c r="L3578" s="426"/>
      <c r="M3578" s="253"/>
      <c r="N3578" s="316">
        <f t="shared" si="1058"/>
        <v>0</v>
      </c>
      <c r="O3578" s="427">
        <f t="shared" si="1059"/>
        <v>0</v>
      </c>
      <c r="P3578" s="245"/>
      <c r="Q3578" s="775"/>
      <c r="R3578" s="779"/>
      <c r="S3578" s="779"/>
      <c r="T3578" s="779"/>
      <c r="U3578" s="779"/>
      <c r="V3578" s="779"/>
      <c r="W3578" s="824"/>
      <c r="X3578" s="314">
        <f t="shared" si="1052"/>
        <v>0</v>
      </c>
    </row>
    <row r="3579" spans="2:24" ht="18.75">
      <c r="B3579" s="136"/>
      <c r="C3579" s="137">
        <v>1062</v>
      </c>
      <c r="D3579" s="139" t="s">
        <v>228</v>
      </c>
      <c r="E3579" s="817"/>
      <c r="F3579" s="452"/>
      <c r="G3579" s="246"/>
      <c r="H3579" s="246"/>
      <c r="I3579" s="480">
        <f t="shared" si="1057"/>
        <v>0</v>
      </c>
      <c r="J3579" s="244" t="str">
        <f t="shared" si="1051"/>
        <v/>
      </c>
      <c r="K3579" s="245"/>
      <c r="L3579" s="426"/>
      <c r="M3579" s="253"/>
      <c r="N3579" s="316">
        <f t="shared" si="1058"/>
        <v>0</v>
      </c>
      <c r="O3579" s="427">
        <f t="shared" si="1059"/>
        <v>0</v>
      </c>
      <c r="P3579" s="245"/>
      <c r="Q3579" s="426"/>
      <c r="R3579" s="253"/>
      <c r="S3579" s="432">
        <f>+IF(+(L3579+M3579)&gt;=I3579,+M3579,+(+I3579-L3579))</f>
        <v>0</v>
      </c>
      <c r="T3579" s="316">
        <f>Q3579+R3579-S3579</f>
        <v>0</v>
      </c>
      <c r="U3579" s="253"/>
      <c r="V3579" s="253"/>
      <c r="W3579" s="254"/>
      <c r="X3579" s="314">
        <f t="shared" si="1052"/>
        <v>0</v>
      </c>
    </row>
    <row r="3580" spans="2:24" ht="18.75">
      <c r="B3580" s="136"/>
      <c r="C3580" s="137">
        <v>1063</v>
      </c>
      <c r="D3580" s="139" t="s">
        <v>229</v>
      </c>
      <c r="E3580" s="817"/>
      <c r="F3580" s="452"/>
      <c r="G3580" s="246"/>
      <c r="H3580" s="246"/>
      <c r="I3580" s="480">
        <f t="shared" si="1057"/>
        <v>0</v>
      </c>
      <c r="J3580" s="244" t="str">
        <f t="shared" si="1051"/>
        <v/>
      </c>
      <c r="K3580" s="245"/>
      <c r="L3580" s="426"/>
      <c r="M3580" s="253"/>
      <c r="N3580" s="316">
        <f t="shared" si="1058"/>
        <v>0</v>
      </c>
      <c r="O3580" s="427">
        <f t="shared" si="1059"/>
        <v>0</v>
      </c>
      <c r="P3580" s="245"/>
      <c r="Q3580" s="775"/>
      <c r="R3580" s="779"/>
      <c r="S3580" s="779"/>
      <c r="T3580" s="779"/>
      <c r="U3580" s="779"/>
      <c r="V3580" s="779"/>
      <c r="W3580" s="824"/>
      <c r="X3580" s="314">
        <f t="shared" si="1052"/>
        <v>0</v>
      </c>
    </row>
    <row r="3581" spans="2:24" ht="18.75">
      <c r="B3581" s="136"/>
      <c r="C3581" s="168">
        <v>1069</v>
      </c>
      <c r="D3581" s="170" t="s">
        <v>230</v>
      </c>
      <c r="E3581" s="817"/>
      <c r="F3581" s="452"/>
      <c r="G3581" s="246"/>
      <c r="H3581" s="246"/>
      <c r="I3581" s="480">
        <f t="shared" si="1057"/>
        <v>0</v>
      </c>
      <c r="J3581" s="244" t="str">
        <f t="shared" ref="J3581:J3612" si="1062">(IF($E3581&lt;&gt;0,$J$2,IF($I3581&lt;&gt;0,$J$2,"")))</f>
        <v/>
      </c>
      <c r="K3581" s="245"/>
      <c r="L3581" s="426"/>
      <c r="M3581" s="253"/>
      <c r="N3581" s="316">
        <f t="shared" si="1058"/>
        <v>0</v>
      </c>
      <c r="O3581" s="427">
        <f t="shared" si="1059"/>
        <v>0</v>
      </c>
      <c r="P3581" s="245"/>
      <c r="Q3581" s="426"/>
      <c r="R3581" s="253"/>
      <c r="S3581" s="432">
        <f>+IF(+(L3581+M3581)&gt;=I3581,+M3581,+(+I3581-L3581))</f>
        <v>0</v>
      </c>
      <c r="T3581" s="316">
        <f>Q3581+R3581-S3581</f>
        <v>0</v>
      </c>
      <c r="U3581" s="253"/>
      <c r="V3581" s="253"/>
      <c r="W3581" s="254"/>
      <c r="X3581" s="314">
        <f t="shared" ref="X3581:X3612" si="1063">T3581-U3581-V3581-W3581</f>
        <v>0</v>
      </c>
    </row>
    <row r="3582" spans="2:24" ht="31.5">
      <c r="B3582" s="140"/>
      <c r="C3582" s="137">
        <v>1091</v>
      </c>
      <c r="D3582" s="145" t="s">
        <v>231</v>
      </c>
      <c r="E3582" s="817"/>
      <c r="F3582" s="452"/>
      <c r="G3582" s="246"/>
      <c r="H3582" s="246"/>
      <c r="I3582" s="480">
        <f t="shared" si="1057"/>
        <v>0</v>
      </c>
      <c r="J3582" s="244" t="str">
        <f t="shared" si="1062"/>
        <v/>
      </c>
      <c r="K3582" s="245"/>
      <c r="L3582" s="426"/>
      <c r="M3582" s="253"/>
      <c r="N3582" s="316">
        <f t="shared" si="1058"/>
        <v>0</v>
      </c>
      <c r="O3582" s="427">
        <f t="shared" si="1059"/>
        <v>0</v>
      </c>
      <c r="P3582" s="245"/>
      <c r="Q3582" s="426"/>
      <c r="R3582" s="253"/>
      <c r="S3582" s="432">
        <f>+IF(+(L3582+M3582)&gt;=I3582,+M3582,+(+I3582-L3582))</f>
        <v>0</v>
      </c>
      <c r="T3582" s="316">
        <f>Q3582+R3582-S3582</f>
        <v>0</v>
      </c>
      <c r="U3582" s="253"/>
      <c r="V3582" s="253"/>
      <c r="W3582" s="254"/>
      <c r="X3582" s="314">
        <f t="shared" si="1063"/>
        <v>0</v>
      </c>
    </row>
    <row r="3583" spans="2:24" ht="18.75">
      <c r="B3583" s="136"/>
      <c r="C3583" s="137">
        <v>1092</v>
      </c>
      <c r="D3583" s="145" t="s">
        <v>364</v>
      </c>
      <c r="E3583" s="817"/>
      <c r="F3583" s="452"/>
      <c r="G3583" s="246"/>
      <c r="H3583" s="246"/>
      <c r="I3583" s="480">
        <f t="shared" si="1057"/>
        <v>0</v>
      </c>
      <c r="J3583" s="244" t="str">
        <f t="shared" si="1062"/>
        <v/>
      </c>
      <c r="K3583" s="245"/>
      <c r="L3583" s="426"/>
      <c r="M3583" s="253"/>
      <c r="N3583" s="316">
        <f t="shared" si="1058"/>
        <v>0</v>
      </c>
      <c r="O3583" s="427">
        <f t="shared" si="1059"/>
        <v>0</v>
      </c>
      <c r="P3583" s="245"/>
      <c r="Q3583" s="775"/>
      <c r="R3583" s="779"/>
      <c r="S3583" s="779"/>
      <c r="T3583" s="779"/>
      <c r="U3583" s="779"/>
      <c r="V3583" s="779"/>
      <c r="W3583" s="824"/>
      <c r="X3583" s="314">
        <f t="shared" si="1063"/>
        <v>0</v>
      </c>
    </row>
    <row r="3584" spans="2:24" ht="18.75">
      <c r="B3584" s="136"/>
      <c r="C3584" s="142">
        <v>1098</v>
      </c>
      <c r="D3584" s="146" t="s">
        <v>232</v>
      </c>
      <c r="E3584" s="817"/>
      <c r="F3584" s="452"/>
      <c r="G3584" s="246"/>
      <c r="H3584" s="246"/>
      <c r="I3584" s="480">
        <f t="shared" si="1057"/>
        <v>0</v>
      </c>
      <c r="J3584" s="244" t="str">
        <f t="shared" si="1062"/>
        <v/>
      </c>
      <c r="K3584" s="245"/>
      <c r="L3584" s="426"/>
      <c r="M3584" s="253"/>
      <c r="N3584" s="316">
        <f t="shared" si="1058"/>
        <v>0</v>
      </c>
      <c r="O3584" s="427">
        <f t="shared" si="1059"/>
        <v>0</v>
      </c>
      <c r="P3584" s="245"/>
      <c r="Q3584" s="426"/>
      <c r="R3584" s="253"/>
      <c r="S3584" s="432">
        <f>+IF(+(L3584+M3584)&gt;=I3584,+M3584,+(+I3584-L3584))</f>
        <v>0</v>
      </c>
      <c r="T3584" s="316">
        <f>Q3584+R3584-S3584</f>
        <v>0</v>
      </c>
      <c r="U3584" s="253"/>
      <c r="V3584" s="253"/>
      <c r="W3584" s="254"/>
      <c r="X3584" s="314">
        <f t="shared" si="1063"/>
        <v>0</v>
      </c>
    </row>
    <row r="3585" spans="2:24" ht="18.75">
      <c r="B3585" s="799">
        <v>1900</v>
      </c>
      <c r="C3585" s="955" t="s">
        <v>296</v>
      </c>
      <c r="D3585" s="955"/>
      <c r="E3585" s="800"/>
      <c r="F3585" s="801">
        <f>SUM(F3586:F3588)</f>
        <v>0</v>
      </c>
      <c r="G3585" s="802">
        <f>SUM(G3586:G3588)</f>
        <v>0</v>
      </c>
      <c r="H3585" s="802">
        <f>SUM(H3586:H3588)</f>
        <v>0</v>
      </c>
      <c r="I3585" s="802">
        <f>SUM(I3586:I3588)</f>
        <v>0</v>
      </c>
      <c r="J3585" s="244" t="str">
        <f t="shared" si="1062"/>
        <v/>
      </c>
      <c r="K3585" s="245"/>
      <c r="L3585" s="317">
        <f>SUM(L3586:L3588)</f>
        <v>0</v>
      </c>
      <c r="M3585" s="318">
        <f>SUM(M3586:M3588)</f>
        <v>0</v>
      </c>
      <c r="N3585" s="428">
        <f>SUM(N3586:N3588)</f>
        <v>0</v>
      </c>
      <c r="O3585" s="429">
        <f>SUM(O3586:O3588)</f>
        <v>0</v>
      </c>
      <c r="P3585" s="245"/>
      <c r="Q3585" s="777"/>
      <c r="R3585" s="778"/>
      <c r="S3585" s="778"/>
      <c r="T3585" s="778"/>
      <c r="U3585" s="778"/>
      <c r="V3585" s="778"/>
      <c r="W3585" s="825"/>
      <c r="X3585" s="314">
        <f t="shared" si="1063"/>
        <v>0</v>
      </c>
    </row>
    <row r="3586" spans="2:24" ht="18.75">
      <c r="B3586" s="136"/>
      <c r="C3586" s="144">
        <v>1901</v>
      </c>
      <c r="D3586" s="138" t="s">
        <v>297</v>
      </c>
      <c r="E3586" s="817"/>
      <c r="F3586" s="452"/>
      <c r="G3586" s="246"/>
      <c r="H3586" s="246"/>
      <c r="I3586" s="480">
        <f>F3586+G3586+H3586</f>
        <v>0</v>
      </c>
      <c r="J3586" s="244" t="str">
        <f t="shared" si="1062"/>
        <v/>
      </c>
      <c r="K3586" s="245"/>
      <c r="L3586" s="426"/>
      <c r="M3586" s="253"/>
      <c r="N3586" s="316">
        <f>I3586</f>
        <v>0</v>
      </c>
      <c r="O3586" s="427">
        <f>L3586+M3586-N3586</f>
        <v>0</v>
      </c>
      <c r="P3586" s="245"/>
      <c r="Q3586" s="775"/>
      <c r="R3586" s="779"/>
      <c r="S3586" s="779"/>
      <c r="T3586" s="779"/>
      <c r="U3586" s="779"/>
      <c r="V3586" s="779"/>
      <c r="W3586" s="824"/>
      <c r="X3586" s="314">
        <f t="shared" si="1063"/>
        <v>0</v>
      </c>
    </row>
    <row r="3587" spans="2:24" ht="18.75">
      <c r="B3587" s="136"/>
      <c r="C3587" s="137">
        <v>1981</v>
      </c>
      <c r="D3587" s="139" t="s">
        <v>298</v>
      </c>
      <c r="E3587" s="817"/>
      <c r="F3587" s="452"/>
      <c r="G3587" s="246"/>
      <c r="H3587" s="246"/>
      <c r="I3587" s="480">
        <f>F3587+G3587+H3587</f>
        <v>0</v>
      </c>
      <c r="J3587" s="244" t="str">
        <f t="shared" si="1062"/>
        <v/>
      </c>
      <c r="K3587" s="245"/>
      <c r="L3587" s="426"/>
      <c r="M3587" s="253"/>
      <c r="N3587" s="316">
        <f>I3587</f>
        <v>0</v>
      </c>
      <c r="O3587" s="427">
        <f>L3587+M3587-N3587</f>
        <v>0</v>
      </c>
      <c r="P3587" s="245"/>
      <c r="Q3587" s="775"/>
      <c r="R3587" s="779"/>
      <c r="S3587" s="779"/>
      <c r="T3587" s="779"/>
      <c r="U3587" s="779"/>
      <c r="V3587" s="779"/>
      <c r="W3587" s="824"/>
      <c r="X3587" s="314">
        <f t="shared" si="1063"/>
        <v>0</v>
      </c>
    </row>
    <row r="3588" spans="2:24" ht="18.75">
      <c r="B3588" s="136"/>
      <c r="C3588" s="142">
        <v>1991</v>
      </c>
      <c r="D3588" s="141" t="s">
        <v>299</v>
      </c>
      <c r="E3588" s="817"/>
      <c r="F3588" s="452"/>
      <c r="G3588" s="246"/>
      <c r="H3588" s="246"/>
      <c r="I3588" s="480">
        <f>F3588+G3588+H3588</f>
        <v>0</v>
      </c>
      <c r="J3588" s="244" t="str">
        <f t="shared" si="1062"/>
        <v/>
      </c>
      <c r="K3588" s="245"/>
      <c r="L3588" s="426"/>
      <c r="M3588" s="253"/>
      <c r="N3588" s="316">
        <f>I3588</f>
        <v>0</v>
      </c>
      <c r="O3588" s="427">
        <f>L3588+M3588-N3588</f>
        <v>0</v>
      </c>
      <c r="P3588" s="245"/>
      <c r="Q3588" s="775"/>
      <c r="R3588" s="779"/>
      <c r="S3588" s="779"/>
      <c r="T3588" s="779"/>
      <c r="U3588" s="779"/>
      <c r="V3588" s="779"/>
      <c r="W3588" s="824"/>
      <c r="X3588" s="314">
        <f t="shared" si="1063"/>
        <v>0</v>
      </c>
    </row>
    <row r="3589" spans="2:24" ht="18.75">
      <c r="B3589" s="799">
        <v>2100</v>
      </c>
      <c r="C3589" s="955" t="s">
        <v>1106</v>
      </c>
      <c r="D3589" s="955"/>
      <c r="E3589" s="800"/>
      <c r="F3589" s="801">
        <f>SUM(F3590:F3594)</f>
        <v>0</v>
      </c>
      <c r="G3589" s="802">
        <f>SUM(G3590:G3594)</f>
        <v>0</v>
      </c>
      <c r="H3589" s="802">
        <f>SUM(H3590:H3594)</f>
        <v>0</v>
      </c>
      <c r="I3589" s="802">
        <f>SUM(I3590:I3594)</f>
        <v>0</v>
      </c>
      <c r="J3589" s="244" t="str">
        <f t="shared" si="1062"/>
        <v/>
      </c>
      <c r="K3589" s="245"/>
      <c r="L3589" s="317">
        <f>SUM(L3590:L3594)</f>
        <v>0</v>
      </c>
      <c r="M3589" s="318">
        <f>SUM(M3590:M3594)</f>
        <v>0</v>
      </c>
      <c r="N3589" s="428">
        <f>SUM(N3590:N3594)</f>
        <v>0</v>
      </c>
      <c r="O3589" s="429">
        <f>SUM(O3590:O3594)</f>
        <v>0</v>
      </c>
      <c r="P3589" s="245"/>
      <c r="Q3589" s="777"/>
      <c r="R3589" s="778"/>
      <c r="S3589" s="778"/>
      <c r="T3589" s="778"/>
      <c r="U3589" s="778"/>
      <c r="V3589" s="778"/>
      <c r="W3589" s="825"/>
      <c r="X3589" s="314">
        <f t="shared" si="1063"/>
        <v>0</v>
      </c>
    </row>
    <row r="3590" spans="2:24" ht="18.75">
      <c r="B3590" s="136"/>
      <c r="C3590" s="144">
        <v>2110</v>
      </c>
      <c r="D3590" s="147" t="s">
        <v>233</v>
      </c>
      <c r="E3590" s="817"/>
      <c r="F3590" s="452"/>
      <c r="G3590" s="246"/>
      <c r="H3590" s="246"/>
      <c r="I3590" s="480">
        <f>F3590+G3590+H3590</f>
        <v>0</v>
      </c>
      <c r="J3590" s="244" t="str">
        <f t="shared" si="1062"/>
        <v/>
      </c>
      <c r="K3590" s="245"/>
      <c r="L3590" s="426"/>
      <c r="M3590" s="253"/>
      <c r="N3590" s="316">
        <f>I3590</f>
        <v>0</v>
      </c>
      <c r="O3590" s="427">
        <f>L3590+M3590-N3590</f>
        <v>0</v>
      </c>
      <c r="P3590" s="245"/>
      <c r="Q3590" s="775"/>
      <c r="R3590" s="779"/>
      <c r="S3590" s="779"/>
      <c r="T3590" s="779"/>
      <c r="U3590" s="779"/>
      <c r="V3590" s="779"/>
      <c r="W3590" s="824"/>
      <c r="X3590" s="314">
        <f t="shared" si="1063"/>
        <v>0</v>
      </c>
    </row>
    <row r="3591" spans="2:24" ht="18.75">
      <c r="B3591" s="171"/>
      <c r="C3591" s="137">
        <v>2120</v>
      </c>
      <c r="D3591" s="159" t="s">
        <v>234</v>
      </c>
      <c r="E3591" s="817"/>
      <c r="F3591" s="452"/>
      <c r="G3591" s="246"/>
      <c r="H3591" s="246"/>
      <c r="I3591" s="480">
        <f>F3591+G3591+H3591</f>
        <v>0</v>
      </c>
      <c r="J3591" s="244" t="str">
        <f t="shared" si="1062"/>
        <v/>
      </c>
      <c r="K3591" s="245"/>
      <c r="L3591" s="426"/>
      <c r="M3591" s="253"/>
      <c r="N3591" s="316">
        <f>I3591</f>
        <v>0</v>
      </c>
      <c r="O3591" s="427">
        <f>L3591+M3591-N3591</f>
        <v>0</v>
      </c>
      <c r="P3591" s="245"/>
      <c r="Q3591" s="775"/>
      <c r="R3591" s="779"/>
      <c r="S3591" s="779"/>
      <c r="T3591" s="779"/>
      <c r="U3591" s="779"/>
      <c r="V3591" s="779"/>
      <c r="W3591" s="824"/>
      <c r="X3591" s="314">
        <f t="shared" si="1063"/>
        <v>0</v>
      </c>
    </row>
    <row r="3592" spans="2:24" ht="18.75">
      <c r="B3592" s="171"/>
      <c r="C3592" s="137">
        <v>2125</v>
      </c>
      <c r="D3592" s="156" t="s">
        <v>1098</v>
      </c>
      <c r="E3592" s="817"/>
      <c r="F3592" s="452"/>
      <c r="G3592" s="246"/>
      <c r="H3592" s="246"/>
      <c r="I3592" s="480">
        <f>F3592+G3592+H3592</f>
        <v>0</v>
      </c>
      <c r="J3592" s="244" t="str">
        <f t="shared" si="1062"/>
        <v/>
      </c>
      <c r="K3592" s="245"/>
      <c r="L3592" s="426"/>
      <c r="M3592" s="253"/>
      <c r="N3592" s="316">
        <f>I3592</f>
        <v>0</v>
      </c>
      <c r="O3592" s="427">
        <f>L3592+M3592-N3592</f>
        <v>0</v>
      </c>
      <c r="P3592" s="245"/>
      <c r="Q3592" s="775"/>
      <c r="R3592" s="779"/>
      <c r="S3592" s="779"/>
      <c r="T3592" s="779"/>
      <c r="U3592" s="779"/>
      <c r="V3592" s="779"/>
      <c r="W3592" s="824"/>
      <c r="X3592" s="314">
        <f t="shared" si="1063"/>
        <v>0</v>
      </c>
    </row>
    <row r="3593" spans="2:24" ht="18.75">
      <c r="B3593" s="143"/>
      <c r="C3593" s="137">
        <v>2140</v>
      </c>
      <c r="D3593" s="159" t="s">
        <v>236</v>
      </c>
      <c r="E3593" s="817"/>
      <c r="F3593" s="452"/>
      <c r="G3593" s="246"/>
      <c r="H3593" s="246"/>
      <c r="I3593" s="480">
        <f>F3593+G3593+H3593</f>
        <v>0</v>
      </c>
      <c r="J3593" s="244" t="str">
        <f t="shared" si="1062"/>
        <v/>
      </c>
      <c r="K3593" s="245"/>
      <c r="L3593" s="426"/>
      <c r="M3593" s="253"/>
      <c r="N3593" s="316">
        <f>I3593</f>
        <v>0</v>
      </c>
      <c r="O3593" s="427">
        <f>L3593+M3593-N3593</f>
        <v>0</v>
      </c>
      <c r="P3593" s="245"/>
      <c r="Q3593" s="775"/>
      <c r="R3593" s="779"/>
      <c r="S3593" s="779"/>
      <c r="T3593" s="779"/>
      <c r="U3593" s="779"/>
      <c r="V3593" s="779"/>
      <c r="W3593" s="824"/>
      <c r="X3593" s="314">
        <f t="shared" si="1063"/>
        <v>0</v>
      </c>
    </row>
    <row r="3594" spans="2:24" ht="18.75">
      <c r="B3594" s="136"/>
      <c r="C3594" s="142">
        <v>2190</v>
      </c>
      <c r="D3594" s="516" t="s">
        <v>237</v>
      </c>
      <c r="E3594" s="817"/>
      <c r="F3594" s="452"/>
      <c r="G3594" s="246"/>
      <c r="H3594" s="246"/>
      <c r="I3594" s="480">
        <f>F3594+G3594+H3594</f>
        <v>0</v>
      </c>
      <c r="J3594" s="244" t="str">
        <f t="shared" si="1062"/>
        <v/>
      </c>
      <c r="K3594" s="245"/>
      <c r="L3594" s="426"/>
      <c r="M3594" s="253"/>
      <c r="N3594" s="316">
        <f>I3594</f>
        <v>0</v>
      </c>
      <c r="O3594" s="427">
        <f>L3594+M3594-N3594</f>
        <v>0</v>
      </c>
      <c r="P3594" s="245"/>
      <c r="Q3594" s="775"/>
      <c r="R3594" s="779"/>
      <c r="S3594" s="779"/>
      <c r="T3594" s="779"/>
      <c r="U3594" s="779"/>
      <c r="V3594" s="779"/>
      <c r="W3594" s="824"/>
      <c r="X3594" s="314">
        <f t="shared" si="1063"/>
        <v>0</v>
      </c>
    </row>
    <row r="3595" spans="2:24" ht="18.75">
      <c r="B3595" s="799">
        <v>2200</v>
      </c>
      <c r="C3595" s="955" t="s">
        <v>238</v>
      </c>
      <c r="D3595" s="955"/>
      <c r="E3595" s="800"/>
      <c r="F3595" s="801">
        <f>SUM(F3596:F3597)</f>
        <v>0</v>
      </c>
      <c r="G3595" s="802">
        <f>SUM(G3596:G3597)</f>
        <v>0</v>
      </c>
      <c r="H3595" s="802">
        <f>SUM(H3596:H3597)</f>
        <v>0</v>
      </c>
      <c r="I3595" s="802">
        <f>SUM(I3596:I3597)</f>
        <v>0</v>
      </c>
      <c r="J3595" s="244" t="str">
        <f t="shared" si="1062"/>
        <v/>
      </c>
      <c r="K3595" s="245"/>
      <c r="L3595" s="317">
        <f>SUM(L3596:L3597)</f>
        <v>0</v>
      </c>
      <c r="M3595" s="318">
        <f>SUM(M3596:M3597)</f>
        <v>0</v>
      </c>
      <c r="N3595" s="428">
        <f>SUM(N3596:N3597)</f>
        <v>0</v>
      </c>
      <c r="O3595" s="429">
        <f>SUM(O3596:O3597)</f>
        <v>0</v>
      </c>
      <c r="P3595" s="245"/>
      <c r="Q3595" s="777"/>
      <c r="R3595" s="778"/>
      <c r="S3595" s="778"/>
      <c r="T3595" s="778"/>
      <c r="U3595" s="778"/>
      <c r="V3595" s="778"/>
      <c r="W3595" s="825"/>
      <c r="X3595" s="314">
        <f t="shared" si="1063"/>
        <v>0</v>
      </c>
    </row>
    <row r="3596" spans="2:24" ht="18.75">
      <c r="B3596" s="136"/>
      <c r="C3596" s="137">
        <v>2221</v>
      </c>
      <c r="D3596" s="139" t="s">
        <v>1479</v>
      </c>
      <c r="E3596" s="817"/>
      <c r="F3596" s="452"/>
      <c r="G3596" s="246"/>
      <c r="H3596" s="246"/>
      <c r="I3596" s="480">
        <f t="shared" ref="I3596:I3601" si="1064">F3596+G3596+H3596</f>
        <v>0</v>
      </c>
      <c r="J3596" s="244" t="str">
        <f t="shared" si="1062"/>
        <v/>
      </c>
      <c r="K3596" s="245"/>
      <c r="L3596" s="426"/>
      <c r="M3596" s="253"/>
      <c r="N3596" s="316">
        <f t="shared" ref="N3596:N3601" si="1065">I3596</f>
        <v>0</v>
      </c>
      <c r="O3596" s="427">
        <f t="shared" ref="O3596:O3601" si="1066">L3596+M3596-N3596</f>
        <v>0</v>
      </c>
      <c r="P3596" s="245"/>
      <c r="Q3596" s="775"/>
      <c r="R3596" s="779"/>
      <c r="S3596" s="779"/>
      <c r="T3596" s="779"/>
      <c r="U3596" s="779"/>
      <c r="V3596" s="779"/>
      <c r="W3596" s="824"/>
      <c r="X3596" s="314">
        <f t="shared" si="1063"/>
        <v>0</v>
      </c>
    </row>
    <row r="3597" spans="2:24" ht="18.75">
      <c r="B3597" s="136"/>
      <c r="C3597" s="142">
        <v>2224</v>
      </c>
      <c r="D3597" s="141" t="s">
        <v>239</v>
      </c>
      <c r="E3597" s="817"/>
      <c r="F3597" s="452"/>
      <c r="G3597" s="246"/>
      <c r="H3597" s="246"/>
      <c r="I3597" s="480">
        <f t="shared" si="1064"/>
        <v>0</v>
      </c>
      <c r="J3597" s="244" t="str">
        <f t="shared" si="1062"/>
        <v/>
      </c>
      <c r="K3597" s="245"/>
      <c r="L3597" s="426"/>
      <c r="M3597" s="253"/>
      <c r="N3597" s="316">
        <f t="shared" si="1065"/>
        <v>0</v>
      </c>
      <c r="O3597" s="427">
        <f t="shared" si="1066"/>
        <v>0</v>
      </c>
      <c r="P3597" s="245"/>
      <c r="Q3597" s="775"/>
      <c r="R3597" s="779"/>
      <c r="S3597" s="779"/>
      <c r="T3597" s="779"/>
      <c r="U3597" s="779"/>
      <c r="V3597" s="779"/>
      <c r="W3597" s="824"/>
      <c r="X3597" s="314">
        <f t="shared" si="1063"/>
        <v>0</v>
      </c>
    </row>
    <row r="3598" spans="2:24" ht="18.75">
      <c r="B3598" s="799">
        <v>2500</v>
      </c>
      <c r="C3598" s="957" t="s">
        <v>240</v>
      </c>
      <c r="D3598" s="957"/>
      <c r="E3598" s="800"/>
      <c r="F3598" s="803"/>
      <c r="G3598" s="804"/>
      <c r="H3598" s="804"/>
      <c r="I3598" s="805">
        <f t="shared" si="1064"/>
        <v>0</v>
      </c>
      <c r="J3598" s="244" t="str">
        <f t="shared" si="1062"/>
        <v/>
      </c>
      <c r="K3598" s="245"/>
      <c r="L3598" s="431"/>
      <c r="M3598" s="255"/>
      <c r="N3598" s="316">
        <f t="shared" si="1065"/>
        <v>0</v>
      </c>
      <c r="O3598" s="427">
        <f t="shared" si="1066"/>
        <v>0</v>
      </c>
      <c r="P3598" s="245"/>
      <c r="Q3598" s="777"/>
      <c r="R3598" s="778"/>
      <c r="S3598" s="779"/>
      <c r="T3598" s="779"/>
      <c r="U3598" s="778"/>
      <c r="V3598" s="779"/>
      <c r="W3598" s="824"/>
      <c r="X3598" s="314">
        <f t="shared" si="1063"/>
        <v>0</v>
      </c>
    </row>
    <row r="3599" spans="2:24" ht="18.75">
      <c r="B3599" s="799">
        <v>2600</v>
      </c>
      <c r="C3599" s="974" t="s">
        <v>241</v>
      </c>
      <c r="D3599" s="975"/>
      <c r="E3599" s="800"/>
      <c r="F3599" s="803"/>
      <c r="G3599" s="804"/>
      <c r="H3599" s="804"/>
      <c r="I3599" s="805">
        <f t="shared" si="1064"/>
        <v>0</v>
      </c>
      <c r="J3599" s="244" t="str">
        <f t="shared" si="1062"/>
        <v/>
      </c>
      <c r="K3599" s="245"/>
      <c r="L3599" s="431"/>
      <c r="M3599" s="255"/>
      <c r="N3599" s="316">
        <f t="shared" si="1065"/>
        <v>0</v>
      </c>
      <c r="O3599" s="427">
        <f t="shared" si="1066"/>
        <v>0</v>
      </c>
      <c r="P3599" s="245"/>
      <c r="Q3599" s="777"/>
      <c r="R3599" s="778"/>
      <c r="S3599" s="779"/>
      <c r="T3599" s="779"/>
      <c r="U3599" s="778"/>
      <c r="V3599" s="779"/>
      <c r="W3599" s="824"/>
      <c r="X3599" s="314">
        <f t="shared" si="1063"/>
        <v>0</v>
      </c>
    </row>
    <row r="3600" spans="2:24" ht="18.75">
      <c r="B3600" s="799">
        <v>2700</v>
      </c>
      <c r="C3600" s="974" t="s">
        <v>242</v>
      </c>
      <c r="D3600" s="975"/>
      <c r="E3600" s="800"/>
      <c r="F3600" s="803"/>
      <c r="G3600" s="804"/>
      <c r="H3600" s="804"/>
      <c r="I3600" s="805">
        <f t="shared" si="1064"/>
        <v>0</v>
      </c>
      <c r="J3600" s="244" t="str">
        <f t="shared" si="1062"/>
        <v/>
      </c>
      <c r="K3600" s="245"/>
      <c r="L3600" s="431"/>
      <c r="M3600" s="255"/>
      <c r="N3600" s="316">
        <f t="shared" si="1065"/>
        <v>0</v>
      </c>
      <c r="O3600" s="427">
        <f t="shared" si="1066"/>
        <v>0</v>
      </c>
      <c r="P3600" s="245"/>
      <c r="Q3600" s="777"/>
      <c r="R3600" s="778"/>
      <c r="S3600" s="779"/>
      <c r="T3600" s="779"/>
      <c r="U3600" s="778"/>
      <c r="V3600" s="779"/>
      <c r="W3600" s="824"/>
      <c r="X3600" s="314">
        <f t="shared" si="1063"/>
        <v>0</v>
      </c>
    </row>
    <row r="3601" spans="2:24" ht="18.75">
      <c r="B3601" s="799">
        <v>2800</v>
      </c>
      <c r="C3601" s="974" t="s">
        <v>1738</v>
      </c>
      <c r="D3601" s="975"/>
      <c r="E3601" s="800"/>
      <c r="F3601" s="803"/>
      <c r="G3601" s="804"/>
      <c r="H3601" s="804"/>
      <c r="I3601" s="805">
        <f t="shared" si="1064"/>
        <v>0</v>
      </c>
      <c r="J3601" s="244" t="str">
        <f t="shared" si="1062"/>
        <v/>
      </c>
      <c r="K3601" s="245"/>
      <c r="L3601" s="431"/>
      <c r="M3601" s="255"/>
      <c r="N3601" s="316">
        <f t="shared" si="1065"/>
        <v>0</v>
      </c>
      <c r="O3601" s="427">
        <f t="shared" si="1066"/>
        <v>0</v>
      </c>
      <c r="P3601" s="245"/>
      <c r="Q3601" s="777"/>
      <c r="R3601" s="778"/>
      <c r="S3601" s="779"/>
      <c r="T3601" s="779"/>
      <c r="U3601" s="778"/>
      <c r="V3601" s="779"/>
      <c r="W3601" s="824"/>
      <c r="X3601" s="314">
        <f t="shared" si="1063"/>
        <v>0</v>
      </c>
    </row>
    <row r="3602" spans="2:24" ht="18.75">
      <c r="B3602" s="799">
        <v>2900</v>
      </c>
      <c r="C3602" s="965" t="s">
        <v>243</v>
      </c>
      <c r="D3602" s="966"/>
      <c r="E3602" s="800"/>
      <c r="F3602" s="801">
        <f>SUM(F3603:F3610)</f>
        <v>0</v>
      </c>
      <c r="G3602" s="802">
        <f>SUM(G3603:G3610)</f>
        <v>0</v>
      </c>
      <c r="H3602" s="802">
        <f>SUM(H3603:H3610)</f>
        <v>0</v>
      </c>
      <c r="I3602" s="802">
        <f>SUM(I3603:I3610)</f>
        <v>0</v>
      </c>
      <c r="J3602" s="244" t="str">
        <f t="shared" si="1062"/>
        <v/>
      </c>
      <c r="K3602" s="245"/>
      <c r="L3602" s="317">
        <f>SUM(L3603:L3610)</f>
        <v>0</v>
      </c>
      <c r="M3602" s="318">
        <f>SUM(M3603:M3610)</f>
        <v>0</v>
      </c>
      <c r="N3602" s="428">
        <f>SUM(N3603:N3610)</f>
        <v>0</v>
      </c>
      <c r="O3602" s="429">
        <f>SUM(O3603:O3610)</f>
        <v>0</v>
      </c>
      <c r="P3602" s="245"/>
      <c r="Q3602" s="777"/>
      <c r="R3602" s="778"/>
      <c r="S3602" s="778"/>
      <c r="T3602" s="778"/>
      <c r="U3602" s="778"/>
      <c r="V3602" s="778"/>
      <c r="W3602" s="825"/>
      <c r="X3602" s="314">
        <f t="shared" si="1063"/>
        <v>0</v>
      </c>
    </row>
    <row r="3603" spans="2:24" ht="18.75">
      <c r="B3603" s="172"/>
      <c r="C3603" s="144">
        <v>2910</v>
      </c>
      <c r="D3603" s="320" t="s">
        <v>1780</v>
      </c>
      <c r="E3603" s="817"/>
      <c r="F3603" s="452"/>
      <c r="G3603" s="246"/>
      <c r="H3603" s="246"/>
      <c r="I3603" s="480">
        <f t="shared" ref="I3603:I3610" si="1067">F3603+G3603+H3603</f>
        <v>0</v>
      </c>
      <c r="J3603" s="244" t="str">
        <f t="shared" si="1062"/>
        <v/>
      </c>
      <c r="K3603" s="245"/>
      <c r="L3603" s="426"/>
      <c r="M3603" s="253"/>
      <c r="N3603" s="316">
        <f t="shared" ref="N3603:N3610" si="1068">I3603</f>
        <v>0</v>
      </c>
      <c r="O3603" s="427">
        <f t="shared" ref="O3603:O3610" si="1069">L3603+M3603-N3603</f>
        <v>0</v>
      </c>
      <c r="P3603" s="245"/>
      <c r="Q3603" s="775"/>
      <c r="R3603" s="779"/>
      <c r="S3603" s="779"/>
      <c r="T3603" s="779"/>
      <c r="U3603" s="779"/>
      <c r="V3603" s="779"/>
      <c r="W3603" s="824"/>
      <c r="X3603" s="314">
        <f t="shared" si="1063"/>
        <v>0</v>
      </c>
    </row>
    <row r="3604" spans="2:24" ht="18.75">
      <c r="B3604" s="172"/>
      <c r="C3604" s="144">
        <v>2920</v>
      </c>
      <c r="D3604" s="320" t="s">
        <v>244</v>
      </c>
      <c r="E3604" s="817"/>
      <c r="F3604" s="452"/>
      <c r="G3604" s="246"/>
      <c r="H3604" s="246"/>
      <c r="I3604" s="480">
        <f t="shared" si="1067"/>
        <v>0</v>
      </c>
      <c r="J3604" s="244" t="str">
        <f t="shared" si="1062"/>
        <v/>
      </c>
      <c r="K3604" s="245"/>
      <c r="L3604" s="426"/>
      <c r="M3604" s="253"/>
      <c r="N3604" s="316">
        <f t="shared" si="1068"/>
        <v>0</v>
      </c>
      <c r="O3604" s="427">
        <f t="shared" si="1069"/>
        <v>0</v>
      </c>
      <c r="P3604" s="245"/>
      <c r="Q3604" s="775"/>
      <c r="R3604" s="779"/>
      <c r="S3604" s="779"/>
      <c r="T3604" s="779"/>
      <c r="U3604" s="779"/>
      <c r="V3604" s="779"/>
      <c r="W3604" s="824"/>
      <c r="X3604" s="314">
        <f t="shared" si="1063"/>
        <v>0</v>
      </c>
    </row>
    <row r="3605" spans="2:24" ht="31.5">
      <c r="B3605" s="172"/>
      <c r="C3605" s="168">
        <v>2969</v>
      </c>
      <c r="D3605" s="321" t="s">
        <v>245</v>
      </c>
      <c r="E3605" s="817"/>
      <c r="F3605" s="452"/>
      <c r="G3605" s="246"/>
      <c r="H3605" s="246"/>
      <c r="I3605" s="480">
        <f t="shared" si="1067"/>
        <v>0</v>
      </c>
      <c r="J3605" s="244" t="str">
        <f t="shared" si="1062"/>
        <v/>
      </c>
      <c r="K3605" s="245"/>
      <c r="L3605" s="426"/>
      <c r="M3605" s="253"/>
      <c r="N3605" s="316">
        <f t="shared" si="1068"/>
        <v>0</v>
      </c>
      <c r="O3605" s="427">
        <f t="shared" si="1069"/>
        <v>0</v>
      </c>
      <c r="P3605" s="245"/>
      <c r="Q3605" s="775"/>
      <c r="R3605" s="779"/>
      <c r="S3605" s="779"/>
      <c r="T3605" s="779"/>
      <c r="U3605" s="779"/>
      <c r="V3605" s="779"/>
      <c r="W3605" s="824"/>
      <c r="X3605" s="314">
        <f t="shared" si="1063"/>
        <v>0</v>
      </c>
    </row>
    <row r="3606" spans="2:24" ht="31.5">
      <c r="B3606" s="172"/>
      <c r="C3606" s="168">
        <v>2970</v>
      </c>
      <c r="D3606" s="321" t="s">
        <v>246</v>
      </c>
      <c r="E3606" s="817"/>
      <c r="F3606" s="452"/>
      <c r="G3606" s="246"/>
      <c r="H3606" s="246"/>
      <c r="I3606" s="480">
        <f t="shared" si="1067"/>
        <v>0</v>
      </c>
      <c r="J3606" s="244" t="str">
        <f t="shared" si="1062"/>
        <v/>
      </c>
      <c r="K3606" s="245"/>
      <c r="L3606" s="426"/>
      <c r="M3606" s="253"/>
      <c r="N3606" s="316">
        <f t="shared" si="1068"/>
        <v>0</v>
      </c>
      <c r="O3606" s="427">
        <f t="shared" si="1069"/>
        <v>0</v>
      </c>
      <c r="P3606" s="245"/>
      <c r="Q3606" s="775"/>
      <c r="R3606" s="779"/>
      <c r="S3606" s="779"/>
      <c r="T3606" s="779"/>
      <c r="U3606" s="779"/>
      <c r="V3606" s="779"/>
      <c r="W3606" s="824"/>
      <c r="X3606" s="314">
        <f t="shared" si="1063"/>
        <v>0</v>
      </c>
    </row>
    <row r="3607" spans="2:24" ht="18.75">
      <c r="B3607" s="172"/>
      <c r="C3607" s="166">
        <v>2989</v>
      </c>
      <c r="D3607" s="322" t="s">
        <v>247</v>
      </c>
      <c r="E3607" s="817"/>
      <c r="F3607" s="452"/>
      <c r="G3607" s="246"/>
      <c r="H3607" s="246"/>
      <c r="I3607" s="480">
        <f t="shared" si="1067"/>
        <v>0</v>
      </c>
      <c r="J3607" s="244" t="str">
        <f t="shared" si="1062"/>
        <v/>
      </c>
      <c r="K3607" s="245"/>
      <c r="L3607" s="426"/>
      <c r="M3607" s="253"/>
      <c r="N3607" s="316">
        <f t="shared" si="1068"/>
        <v>0</v>
      </c>
      <c r="O3607" s="427">
        <f t="shared" si="1069"/>
        <v>0</v>
      </c>
      <c r="P3607" s="245"/>
      <c r="Q3607" s="775"/>
      <c r="R3607" s="779"/>
      <c r="S3607" s="779"/>
      <c r="T3607" s="779"/>
      <c r="U3607" s="779"/>
      <c r="V3607" s="779"/>
      <c r="W3607" s="824"/>
      <c r="X3607" s="314">
        <f t="shared" si="1063"/>
        <v>0</v>
      </c>
    </row>
    <row r="3608" spans="2:24" ht="31.5">
      <c r="B3608" s="136"/>
      <c r="C3608" s="137">
        <v>2990</v>
      </c>
      <c r="D3608" s="323" t="s">
        <v>1760</v>
      </c>
      <c r="E3608" s="817"/>
      <c r="F3608" s="452"/>
      <c r="G3608" s="246"/>
      <c r="H3608" s="246"/>
      <c r="I3608" s="480">
        <f t="shared" si="1067"/>
        <v>0</v>
      </c>
      <c r="J3608" s="244" t="str">
        <f t="shared" si="1062"/>
        <v/>
      </c>
      <c r="K3608" s="245"/>
      <c r="L3608" s="426"/>
      <c r="M3608" s="253"/>
      <c r="N3608" s="316">
        <f t="shared" si="1068"/>
        <v>0</v>
      </c>
      <c r="O3608" s="427">
        <f t="shared" si="1069"/>
        <v>0</v>
      </c>
      <c r="P3608" s="245"/>
      <c r="Q3608" s="775"/>
      <c r="R3608" s="779"/>
      <c r="S3608" s="779"/>
      <c r="T3608" s="779"/>
      <c r="U3608" s="779"/>
      <c r="V3608" s="779"/>
      <c r="W3608" s="824"/>
      <c r="X3608" s="314">
        <f t="shared" si="1063"/>
        <v>0</v>
      </c>
    </row>
    <row r="3609" spans="2:24" ht="18.75">
      <c r="B3609" s="136"/>
      <c r="C3609" s="137">
        <v>2991</v>
      </c>
      <c r="D3609" s="323" t="s">
        <v>248</v>
      </c>
      <c r="E3609" s="817"/>
      <c r="F3609" s="452"/>
      <c r="G3609" s="246"/>
      <c r="H3609" s="246"/>
      <c r="I3609" s="480">
        <f t="shared" si="1067"/>
        <v>0</v>
      </c>
      <c r="J3609" s="244" t="str">
        <f t="shared" si="1062"/>
        <v/>
      </c>
      <c r="K3609" s="245"/>
      <c r="L3609" s="426"/>
      <c r="M3609" s="253"/>
      <c r="N3609" s="316">
        <f t="shared" si="1068"/>
        <v>0</v>
      </c>
      <c r="O3609" s="427">
        <f t="shared" si="1069"/>
        <v>0</v>
      </c>
      <c r="P3609" s="245"/>
      <c r="Q3609" s="775"/>
      <c r="R3609" s="779"/>
      <c r="S3609" s="779"/>
      <c r="T3609" s="779"/>
      <c r="U3609" s="779"/>
      <c r="V3609" s="779"/>
      <c r="W3609" s="824"/>
      <c r="X3609" s="314">
        <f t="shared" si="1063"/>
        <v>0</v>
      </c>
    </row>
    <row r="3610" spans="2:24" ht="18.75">
      <c r="B3610" s="136"/>
      <c r="C3610" s="142">
        <v>2992</v>
      </c>
      <c r="D3610" s="154" t="s">
        <v>249</v>
      </c>
      <c r="E3610" s="817"/>
      <c r="F3610" s="452"/>
      <c r="G3610" s="246"/>
      <c r="H3610" s="246"/>
      <c r="I3610" s="480">
        <f t="shared" si="1067"/>
        <v>0</v>
      </c>
      <c r="J3610" s="244" t="str">
        <f t="shared" si="1062"/>
        <v/>
      </c>
      <c r="K3610" s="245"/>
      <c r="L3610" s="426"/>
      <c r="M3610" s="253"/>
      <c r="N3610" s="316">
        <f t="shared" si="1068"/>
        <v>0</v>
      </c>
      <c r="O3610" s="427">
        <f t="shared" si="1069"/>
        <v>0</v>
      </c>
      <c r="P3610" s="245"/>
      <c r="Q3610" s="775"/>
      <c r="R3610" s="779"/>
      <c r="S3610" s="779"/>
      <c r="T3610" s="779"/>
      <c r="U3610" s="779"/>
      <c r="V3610" s="779"/>
      <c r="W3610" s="824"/>
      <c r="X3610" s="314">
        <f t="shared" si="1063"/>
        <v>0</v>
      </c>
    </row>
    <row r="3611" spans="2:24" ht="18.75">
      <c r="B3611" s="799">
        <v>3300</v>
      </c>
      <c r="C3611" s="965" t="s">
        <v>250</v>
      </c>
      <c r="D3611" s="965"/>
      <c r="E3611" s="800"/>
      <c r="F3611" s="801">
        <f>SUM(F3612:F3617)</f>
        <v>0</v>
      </c>
      <c r="G3611" s="802">
        <f>SUM(G3612:G3617)</f>
        <v>0</v>
      </c>
      <c r="H3611" s="802">
        <f>SUM(H3612:H3617)</f>
        <v>0</v>
      </c>
      <c r="I3611" s="802">
        <f>SUM(I3612:I3617)</f>
        <v>0</v>
      </c>
      <c r="J3611" s="244" t="str">
        <f t="shared" si="1062"/>
        <v/>
      </c>
      <c r="K3611" s="245"/>
      <c r="L3611" s="777"/>
      <c r="M3611" s="778"/>
      <c r="N3611" s="778"/>
      <c r="O3611" s="825"/>
      <c r="P3611" s="245"/>
      <c r="Q3611" s="777"/>
      <c r="R3611" s="778"/>
      <c r="S3611" s="778"/>
      <c r="T3611" s="778"/>
      <c r="U3611" s="778"/>
      <c r="V3611" s="778"/>
      <c r="W3611" s="825"/>
      <c r="X3611" s="314">
        <f t="shared" si="1063"/>
        <v>0</v>
      </c>
    </row>
    <row r="3612" spans="2:24" ht="18.75">
      <c r="B3612" s="143"/>
      <c r="C3612" s="144">
        <v>3301</v>
      </c>
      <c r="D3612" s="463" t="s">
        <v>251</v>
      </c>
      <c r="E3612" s="817"/>
      <c r="F3612" s="452"/>
      <c r="G3612" s="246"/>
      <c r="H3612" s="246"/>
      <c r="I3612" s="480">
        <f t="shared" ref="I3612:I3620" si="1070">F3612+G3612+H3612</f>
        <v>0</v>
      </c>
      <c r="J3612" s="244" t="str">
        <f t="shared" si="1062"/>
        <v/>
      </c>
      <c r="K3612" s="245"/>
      <c r="L3612" s="775"/>
      <c r="M3612" s="779"/>
      <c r="N3612" s="779"/>
      <c r="O3612" s="824"/>
      <c r="P3612" s="245"/>
      <c r="Q3612" s="775"/>
      <c r="R3612" s="779"/>
      <c r="S3612" s="779"/>
      <c r="T3612" s="779"/>
      <c r="U3612" s="779"/>
      <c r="V3612" s="779"/>
      <c r="W3612" s="824"/>
      <c r="X3612" s="314">
        <f t="shared" si="1063"/>
        <v>0</v>
      </c>
    </row>
    <row r="3613" spans="2:24" ht="18.75">
      <c r="B3613" s="143"/>
      <c r="C3613" s="168">
        <v>3302</v>
      </c>
      <c r="D3613" s="464" t="s">
        <v>1099</v>
      </c>
      <c r="E3613" s="817"/>
      <c r="F3613" s="452"/>
      <c r="G3613" s="246"/>
      <c r="H3613" s="246"/>
      <c r="I3613" s="480">
        <f t="shared" si="1070"/>
        <v>0</v>
      </c>
      <c r="J3613" s="244" t="str">
        <f t="shared" ref="J3613:J3644" si="1071">(IF($E3613&lt;&gt;0,$J$2,IF($I3613&lt;&gt;0,$J$2,"")))</f>
        <v/>
      </c>
      <c r="K3613" s="245"/>
      <c r="L3613" s="775"/>
      <c r="M3613" s="779"/>
      <c r="N3613" s="779"/>
      <c r="O3613" s="824"/>
      <c r="P3613" s="245"/>
      <c r="Q3613" s="775"/>
      <c r="R3613" s="779"/>
      <c r="S3613" s="779"/>
      <c r="T3613" s="779"/>
      <c r="U3613" s="779"/>
      <c r="V3613" s="779"/>
      <c r="W3613" s="824"/>
      <c r="X3613" s="314">
        <f t="shared" ref="X3613:X3644" si="1072">T3613-U3613-V3613-W3613</f>
        <v>0</v>
      </c>
    </row>
    <row r="3614" spans="2:24" ht="18.75">
      <c r="B3614" s="143"/>
      <c r="C3614" s="168">
        <v>3303</v>
      </c>
      <c r="D3614" s="464" t="s">
        <v>253</v>
      </c>
      <c r="E3614" s="817"/>
      <c r="F3614" s="452"/>
      <c r="G3614" s="246"/>
      <c r="H3614" s="246"/>
      <c r="I3614" s="480">
        <f t="shared" si="1070"/>
        <v>0</v>
      </c>
      <c r="J3614" s="244" t="str">
        <f t="shared" si="1071"/>
        <v/>
      </c>
      <c r="K3614" s="245"/>
      <c r="L3614" s="775"/>
      <c r="M3614" s="779"/>
      <c r="N3614" s="779"/>
      <c r="O3614" s="824"/>
      <c r="P3614" s="245"/>
      <c r="Q3614" s="775"/>
      <c r="R3614" s="779"/>
      <c r="S3614" s="779"/>
      <c r="T3614" s="779"/>
      <c r="U3614" s="779"/>
      <c r="V3614" s="779"/>
      <c r="W3614" s="824"/>
      <c r="X3614" s="314">
        <f t="shared" si="1072"/>
        <v>0</v>
      </c>
    </row>
    <row r="3615" spans="2:24" ht="18.75">
      <c r="B3615" s="143"/>
      <c r="C3615" s="166">
        <v>3304</v>
      </c>
      <c r="D3615" s="465" t="s">
        <v>254</v>
      </c>
      <c r="E3615" s="817"/>
      <c r="F3615" s="452"/>
      <c r="G3615" s="246"/>
      <c r="H3615" s="246"/>
      <c r="I3615" s="480">
        <f t="shared" si="1070"/>
        <v>0</v>
      </c>
      <c r="J3615" s="244" t="str">
        <f t="shared" si="1071"/>
        <v/>
      </c>
      <c r="K3615" s="245"/>
      <c r="L3615" s="775"/>
      <c r="M3615" s="779"/>
      <c r="N3615" s="779"/>
      <c r="O3615" s="824"/>
      <c r="P3615" s="245"/>
      <c r="Q3615" s="775"/>
      <c r="R3615" s="779"/>
      <c r="S3615" s="779"/>
      <c r="T3615" s="779"/>
      <c r="U3615" s="779"/>
      <c r="V3615" s="779"/>
      <c r="W3615" s="824"/>
      <c r="X3615" s="314">
        <f t="shared" si="1072"/>
        <v>0</v>
      </c>
    </row>
    <row r="3616" spans="2:24" ht="18.75">
      <c r="B3616" s="143"/>
      <c r="C3616" s="142">
        <v>3305</v>
      </c>
      <c r="D3616" s="466" t="s">
        <v>255</v>
      </c>
      <c r="E3616" s="817"/>
      <c r="F3616" s="452"/>
      <c r="G3616" s="246"/>
      <c r="H3616" s="246"/>
      <c r="I3616" s="480">
        <f t="shared" si="1070"/>
        <v>0</v>
      </c>
      <c r="J3616" s="244" t="str">
        <f t="shared" si="1071"/>
        <v/>
      </c>
      <c r="K3616" s="245"/>
      <c r="L3616" s="775"/>
      <c r="M3616" s="779"/>
      <c r="N3616" s="779"/>
      <c r="O3616" s="824"/>
      <c r="P3616" s="245"/>
      <c r="Q3616" s="775"/>
      <c r="R3616" s="779"/>
      <c r="S3616" s="779"/>
      <c r="T3616" s="779"/>
      <c r="U3616" s="779"/>
      <c r="V3616" s="779"/>
      <c r="W3616" s="824"/>
      <c r="X3616" s="314">
        <f t="shared" si="1072"/>
        <v>0</v>
      </c>
    </row>
    <row r="3617" spans="2:24" ht="31.5">
      <c r="B3617" s="143"/>
      <c r="C3617" s="142">
        <v>3306</v>
      </c>
      <c r="D3617" s="466" t="s">
        <v>1739</v>
      </c>
      <c r="E3617" s="817"/>
      <c r="F3617" s="452"/>
      <c r="G3617" s="246"/>
      <c r="H3617" s="246"/>
      <c r="I3617" s="480">
        <f t="shared" si="1070"/>
        <v>0</v>
      </c>
      <c r="J3617" s="244" t="str">
        <f t="shared" si="1071"/>
        <v/>
      </c>
      <c r="K3617" s="245"/>
      <c r="L3617" s="775"/>
      <c r="M3617" s="779"/>
      <c r="N3617" s="779"/>
      <c r="O3617" s="824"/>
      <c r="P3617" s="245"/>
      <c r="Q3617" s="775"/>
      <c r="R3617" s="779"/>
      <c r="S3617" s="779"/>
      <c r="T3617" s="779"/>
      <c r="U3617" s="779"/>
      <c r="V3617" s="779"/>
      <c r="W3617" s="824"/>
      <c r="X3617" s="314">
        <f t="shared" si="1072"/>
        <v>0</v>
      </c>
    </row>
    <row r="3618" spans="2:24" ht="18.75">
      <c r="B3618" s="799">
        <v>3900</v>
      </c>
      <c r="C3618" s="957" t="s">
        <v>256</v>
      </c>
      <c r="D3618" s="978"/>
      <c r="E3618" s="800"/>
      <c r="F3618" s="803"/>
      <c r="G3618" s="804"/>
      <c r="H3618" s="804"/>
      <c r="I3618" s="805">
        <f t="shared" si="1070"/>
        <v>0</v>
      </c>
      <c r="J3618" s="244" t="str">
        <f t="shared" si="1071"/>
        <v/>
      </c>
      <c r="K3618" s="245"/>
      <c r="L3618" s="431"/>
      <c r="M3618" s="255"/>
      <c r="N3618" s="318">
        <f>I3618</f>
        <v>0</v>
      </c>
      <c r="O3618" s="427">
        <f>L3618+M3618-N3618</f>
        <v>0</v>
      </c>
      <c r="P3618" s="245"/>
      <c r="Q3618" s="431"/>
      <c r="R3618" s="255"/>
      <c r="S3618" s="432">
        <f>+IF(+(L3618+M3618)&gt;=I3618,+M3618,+(+I3618-L3618))</f>
        <v>0</v>
      </c>
      <c r="T3618" s="316">
        <f>Q3618+R3618-S3618</f>
        <v>0</v>
      </c>
      <c r="U3618" s="255"/>
      <c r="V3618" s="255"/>
      <c r="W3618" s="254"/>
      <c r="X3618" s="314">
        <f t="shared" si="1072"/>
        <v>0</v>
      </c>
    </row>
    <row r="3619" spans="2:24" ht="18.75">
      <c r="B3619" s="799">
        <v>4000</v>
      </c>
      <c r="C3619" s="979" t="s">
        <v>257</v>
      </c>
      <c r="D3619" s="979"/>
      <c r="E3619" s="800"/>
      <c r="F3619" s="803"/>
      <c r="G3619" s="804"/>
      <c r="H3619" s="804"/>
      <c r="I3619" s="805">
        <f t="shared" si="1070"/>
        <v>0</v>
      </c>
      <c r="J3619" s="244" t="str">
        <f t="shared" si="1071"/>
        <v/>
      </c>
      <c r="K3619" s="245"/>
      <c r="L3619" s="431"/>
      <c r="M3619" s="255"/>
      <c r="N3619" s="318">
        <f>I3619</f>
        <v>0</v>
      </c>
      <c r="O3619" s="427">
        <f>L3619+M3619-N3619</f>
        <v>0</v>
      </c>
      <c r="P3619" s="245"/>
      <c r="Q3619" s="777"/>
      <c r="R3619" s="778"/>
      <c r="S3619" s="778"/>
      <c r="T3619" s="779"/>
      <c r="U3619" s="778"/>
      <c r="V3619" s="778"/>
      <c r="W3619" s="824"/>
      <c r="X3619" s="314">
        <f t="shared" si="1072"/>
        <v>0</v>
      </c>
    </row>
    <row r="3620" spans="2:24" ht="18.75">
      <c r="B3620" s="799">
        <v>4100</v>
      </c>
      <c r="C3620" s="979" t="s">
        <v>258</v>
      </c>
      <c r="D3620" s="979"/>
      <c r="E3620" s="800"/>
      <c r="F3620" s="803"/>
      <c r="G3620" s="804"/>
      <c r="H3620" s="804"/>
      <c r="I3620" s="805">
        <f t="shared" si="1070"/>
        <v>0</v>
      </c>
      <c r="J3620" s="244" t="str">
        <f t="shared" si="1071"/>
        <v/>
      </c>
      <c r="K3620" s="245"/>
      <c r="L3620" s="777"/>
      <c r="M3620" s="778"/>
      <c r="N3620" s="778"/>
      <c r="O3620" s="825"/>
      <c r="P3620" s="245"/>
      <c r="Q3620" s="777"/>
      <c r="R3620" s="778"/>
      <c r="S3620" s="778"/>
      <c r="T3620" s="778"/>
      <c r="U3620" s="778"/>
      <c r="V3620" s="778"/>
      <c r="W3620" s="825"/>
      <c r="X3620" s="314">
        <f t="shared" si="1072"/>
        <v>0</v>
      </c>
    </row>
    <row r="3621" spans="2:24" ht="18.75">
      <c r="B3621" s="799">
        <v>4200</v>
      </c>
      <c r="C3621" s="965" t="s">
        <v>259</v>
      </c>
      <c r="D3621" s="966"/>
      <c r="E3621" s="800"/>
      <c r="F3621" s="801">
        <f>SUM(F3622:F3627)</f>
        <v>0</v>
      </c>
      <c r="G3621" s="802">
        <f>SUM(G3622:G3627)</f>
        <v>0</v>
      </c>
      <c r="H3621" s="802">
        <f>SUM(H3622:H3627)</f>
        <v>0</v>
      </c>
      <c r="I3621" s="802">
        <f>SUM(I3622:I3627)</f>
        <v>0</v>
      </c>
      <c r="J3621" s="244" t="str">
        <f t="shared" si="1071"/>
        <v/>
      </c>
      <c r="K3621" s="245"/>
      <c r="L3621" s="317">
        <f>SUM(L3622:L3627)</f>
        <v>0</v>
      </c>
      <c r="M3621" s="318">
        <f>SUM(M3622:M3627)</f>
        <v>0</v>
      </c>
      <c r="N3621" s="428">
        <f>SUM(N3622:N3627)</f>
        <v>0</v>
      </c>
      <c r="O3621" s="429">
        <f>SUM(O3622:O3627)</f>
        <v>0</v>
      </c>
      <c r="P3621" s="245"/>
      <c r="Q3621" s="317">
        <f t="shared" ref="Q3621:W3621" si="1073">SUM(Q3622:Q3627)</f>
        <v>0</v>
      </c>
      <c r="R3621" s="318">
        <f t="shared" si="1073"/>
        <v>0</v>
      </c>
      <c r="S3621" s="318">
        <f t="shared" si="1073"/>
        <v>0</v>
      </c>
      <c r="T3621" s="318">
        <f t="shared" si="1073"/>
        <v>0</v>
      </c>
      <c r="U3621" s="318">
        <f t="shared" si="1073"/>
        <v>0</v>
      </c>
      <c r="V3621" s="318">
        <f t="shared" si="1073"/>
        <v>0</v>
      </c>
      <c r="W3621" s="429">
        <f t="shared" si="1073"/>
        <v>0</v>
      </c>
      <c r="X3621" s="314">
        <f t="shared" si="1072"/>
        <v>0</v>
      </c>
    </row>
    <row r="3622" spans="2:24" ht="18.75">
      <c r="B3622" s="173"/>
      <c r="C3622" s="144">
        <v>4201</v>
      </c>
      <c r="D3622" s="138" t="s">
        <v>260</v>
      </c>
      <c r="E3622" s="817"/>
      <c r="F3622" s="452"/>
      <c r="G3622" s="246"/>
      <c r="H3622" s="246"/>
      <c r="I3622" s="480">
        <f t="shared" ref="I3622:I3627" si="1074">F3622+G3622+H3622</f>
        <v>0</v>
      </c>
      <c r="J3622" s="244" t="str">
        <f t="shared" si="1071"/>
        <v/>
      </c>
      <c r="K3622" s="245"/>
      <c r="L3622" s="426"/>
      <c r="M3622" s="253"/>
      <c r="N3622" s="316">
        <f t="shared" ref="N3622:N3627" si="1075">I3622</f>
        <v>0</v>
      </c>
      <c r="O3622" s="427">
        <f t="shared" ref="O3622:O3627" si="1076">L3622+M3622-N3622</f>
        <v>0</v>
      </c>
      <c r="P3622" s="245"/>
      <c r="Q3622" s="426"/>
      <c r="R3622" s="253"/>
      <c r="S3622" s="432">
        <f t="shared" ref="S3622:S3627" si="1077">+IF(+(L3622+M3622)&gt;=I3622,+M3622,+(+I3622-L3622))</f>
        <v>0</v>
      </c>
      <c r="T3622" s="316">
        <f t="shared" ref="T3622:T3627" si="1078">Q3622+R3622-S3622</f>
        <v>0</v>
      </c>
      <c r="U3622" s="253"/>
      <c r="V3622" s="253"/>
      <c r="W3622" s="254"/>
      <c r="X3622" s="314">
        <f t="shared" si="1072"/>
        <v>0</v>
      </c>
    </row>
    <row r="3623" spans="2:24" ht="18.75">
      <c r="B3623" s="173"/>
      <c r="C3623" s="137">
        <v>4202</v>
      </c>
      <c r="D3623" s="139" t="s">
        <v>261</v>
      </c>
      <c r="E3623" s="817"/>
      <c r="F3623" s="452"/>
      <c r="G3623" s="246"/>
      <c r="H3623" s="246"/>
      <c r="I3623" s="480">
        <f t="shared" si="1074"/>
        <v>0</v>
      </c>
      <c r="J3623" s="244" t="str">
        <f t="shared" si="1071"/>
        <v/>
      </c>
      <c r="K3623" s="245"/>
      <c r="L3623" s="426"/>
      <c r="M3623" s="253"/>
      <c r="N3623" s="316">
        <f t="shared" si="1075"/>
        <v>0</v>
      </c>
      <c r="O3623" s="427">
        <f t="shared" si="1076"/>
        <v>0</v>
      </c>
      <c r="P3623" s="245"/>
      <c r="Q3623" s="426"/>
      <c r="R3623" s="253"/>
      <c r="S3623" s="432">
        <f t="shared" si="1077"/>
        <v>0</v>
      </c>
      <c r="T3623" s="316">
        <f t="shared" si="1078"/>
        <v>0</v>
      </c>
      <c r="U3623" s="253"/>
      <c r="V3623" s="253"/>
      <c r="W3623" s="254"/>
      <c r="X3623" s="314">
        <f t="shared" si="1072"/>
        <v>0</v>
      </c>
    </row>
    <row r="3624" spans="2:24" ht="18.75">
      <c r="B3624" s="173"/>
      <c r="C3624" s="137">
        <v>4214</v>
      </c>
      <c r="D3624" s="139" t="s">
        <v>262</v>
      </c>
      <c r="E3624" s="817"/>
      <c r="F3624" s="452"/>
      <c r="G3624" s="246"/>
      <c r="H3624" s="246"/>
      <c r="I3624" s="480">
        <f t="shared" si="1074"/>
        <v>0</v>
      </c>
      <c r="J3624" s="244" t="str">
        <f t="shared" si="1071"/>
        <v/>
      </c>
      <c r="K3624" s="245"/>
      <c r="L3624" s="426"/>
      <c r="M3624" s="253"/>
      <c r="N3624" s="316">
        <f t="shared" si="1075"/>
        <v>0</v>
      </c>
      <c r="O3624" s="427">
        <f t="shared" si="1076"/>
        <v>0</v>
      </c>
      <c r="P3624" s="245"/>
      <c r="Q3624" s="426"/>
      <c r="R3624" s="253"/>
      <c r="S3624" s="432">
        <f t="shared" si="1077"/>
        <v>0</v>
      </c>
      <c r="T3624" s="316">
        <f t="shared" si="1078"/>
        <v>0</v>
      </c>
      <c r="U3624" s="253"/>
      <c r="V3624" s="253"/>
      <c r="W3624" s="254"/>
      <c r="X3624" s="314">
        <f t="shared" si="1072"/>
        <v>0</v>
      </c>
    </row>
    <row r="3625" spans="2:24" ht="18.75">
      <c r="B3625" s="173"/>
      <c r="C3625" s="137">
        <v>4217</v>
      </c>
      <c r="D3625" s="139" t="s">
        <v>263</v>
      </c>
      <c r="E3625" s="817"/>
      <c r="F3625" s="452"/>
      <c r="G3625" s="246"/>
      <c r="H3625" s="246"/>
      <c r="I3625" s="480">
        <f t="shared" si="1074"/>
        <v>0</v>
      </c>
      <c r="J3625" s="244" t="str">
        <f t="shared" si="1071"/>
        <v/>
      </c>
      <c r="K3625" s="245"/>
      <c r="L3625" s="426"/>
      <c r="M3625" s="253"/>
      <c r="N3625" s="316">
        <f t="shared" si="1075"/>
        <v>0</v>
      </c>
      <c r="O3625" s="427">
        <f t="shared" si="1076"/>
        <v>0</v>
      </c>
      <c r="P3625" s="245"/>
      <c r="Q3625" s="426"/>
      <c r="R3625" s="253"/>
      <c r="S3625" s="432">
        <f t="shared" si="1077"/>
        <v>0</v>
      </c>
      <c r="T3625" s="316">
        <f t="shared" si="1078"/>
        <v>0</v>
      </c>
      <c r="U3625" s="253"/>
      <c r="V3625" s="253"/>
      <c r="W3625" s="254"/>
      <c r="X3625" s="314">
        <f t="shared" si="1072"/>
        <v>0</v>
      </c>
    </row>
    <row r="3626" spans="2:24" ht="18.75">
      <c r="B3626" s="173"/>
      <c r="C3626" s="137">
        <v>4218</v>
      </c>
      <c r="D3626" s="145" t="s">
        <v>264</v>
      </c>
      <c r="E3626" s="817"/>
      <c r="F3626" s="452"/>
      <c r="G3626" s="246"/>
      <c r="H3626" s="246"/>
      <c r="I3626" s="480">
        <f t="shared" si="1074"/>
        <v>0</v>
      </c>
      <c r="J3626" s="244" t="str">
        <f t="shared" si="1071"/>
        <v/>
      </c>
      <c r="K3626" s="245"/>
      <c r="L3626" s="426"/>
      <c r="M3626" s="253"/>
      <c r="N3626" s="316">
        <f t="shared" si="1075"/>
        <v>0</v>
      </c>
      <c r="O3626" s="427">
        <f t="shared" si="1076"/>
        <v>0</v>
      </c>
      <c r="P3626" s="245"/>
      <c r="Q3626" s="426"/>
      <c r="R3626" s="253"/>
      <c r="S3626" s="432">
        <f t="shared" si="1077"/>
        <v>0</v>
      </c>
      <c r="T3626" s="316">
        <f t="shared" si="1078"/>
        <v>0</v>
      </c>
      <c r="U3626" s="253"/>
      <c r="V3626" s="253"/>
      <c r="W3626" s="254"/>
      <c r="X3626" s="314">
        <f t="shared" si="1072"/>
        <v>0</v>
      </c>
    </row>
    <row r="3627" spans="2:24" ht="18.75">
      <c r="B3627" s="173"/>
      <c r="C3627" s="137">
        <v>4219</v>
      </c>
      <c r="D3627" s="156" t="s">
        <v>265</v>
      </c>
      <c r="E3627" s="817"/>
      <c r="F3627" s="452"/>
      <c r="G3627" s="246"/>
      <c r="H3627" s="246"/>
      <c r="I3627" s="480">
        <f t="shared" si="1074"/>
        <v>0</v>
      </c>
      <c r="J3627" s="244" t="str">
        <f t="shared" si="1071"/>
        <v/>
      </c>
      <c r="K3627" s="245"/>
      <c r="L3627" s="426"/>
      <c r="M3627" s="253"/>
      <c r="N3627" s="316">
        <f t="shared" si="1075"/>
        <v>0</v>
      </c>
      <c r="O3627" s="427">
        <f t="shared" si="1076"/>
        <v>0</v>
      </c>
      <c r="P3627" s="245"/>
      <c r="Q3627" s="426"/>
      <c r="R3627" s="253"/>
      <c r="S3627" s="432">
        <f t="shared" si="1077"/>
        <v>0</v>
      </c>
      <c r="T3627" s="316">
        <f t="shared" si="1078"/>
        <v>0</v>
      </c>
      <c r="U3627" s="253"/>
      <c r="V3627" s="253"/>
      <c r="W3627" s="254"/>
      <c r="X3627" s="314">
        <f t="shared" si="1072"/>
        <v>0</v>
      </c>
    </row>
    <row r="3628" spans="2:24" ht="18.75">
      <c r="B3628" s="799">
        <v>4300</v>
      </c>
      <c r="C3628" s="955" t="s">
        <v>1740</v>
      </c>
      <c r="D3628" s="955"/>
      <c r="E3628" s="800"/>
      <c r="F3628" s="801">
        <f>SUM(F3629:F3631)</f>
        <v>0</v>
      </c>
      <c r="G3628" s="802">
        <f>SUM(G3629:G3631)</f>
        <v>0</v>
      </c>
      <c r="H3628" s="802">
        <f>SUM(H3629:H3631)</f>
        <v>0</v>
      </c>
      <c r="I3628" s="802">
        <f>SUM(I3629:I3631)</f>
        <v>0</v>
      </c>
      <c r="J3628" s="244" t="str">
        <f t="shared" si="1071"/>
        <v/>
      </c>
      <c r="K3628" s="245"/>
      <c r="L3628" s="317">
        <f>SUM(L3629:L3631)</f>
        <v>0</v>
      </c>
      <c r="M3628" s="318">
        <f>SUM(M3629:M3631)</f>
        <v>0</v>
      </c>
      <c r="N3628" s="428">
        <f>SUM(N3629:N3631)</f>
        <v>0</v>
      </c>
      <c r="O3628" s="429">
        <f>SUM(O3629:O3631)</f>
        <v>0</v>
      </c>
      <c r="P3628" s="245"/>
      <c r="Q3628" s="317">
        <f t="shared" ref="Q3628:W3628" si="1079">SUM(Q3629:Q3631)</f>
        <v>0</v>
      </c>
      <c r="R3628" s="318">
        <f t="shared" si="1079"/>
        <v>0</v>
      </c>
      <c r="S3628" s="318">
        <f t="shared" si="1079"/>
        <v>0</v>
      </c>
      <c r="T3628" s="318">
        <f t="shared" si="1079"/>
        <v>0</v>
      </c>
      <c r="U3628" s="318">
        <f t="shared" si="1079"/>
        <v>0</v>
      </c>
      <c r="V3628" s="318">
        <f t="shared" si="1079"/>
        <v>0</v>
      </c>
      <c r="W3628" s="429">
        <f t="shared" si="1079"/>
        <v>0</v>
      </c>
      <c r="X3628" s="314">
        <f t="shared" si="1072"/>
        <v>0</v>
      </c>
    </row>
    <row r="3629" spans="2:24" ht="18.75">
      <c r="B3629" s="173"/>
      <c r="C3629" s="144">
        <v>4301</v>
      </c>
      <c r="D3629" s="163" t="s">
        <v>266</v>
      </c>
      <c r="E3629" s="817"/>
      <c r="F3629" s="452"/>
      <c r="G3629" s="246"/>
      <c r="H3629" s="246"/>
      <c r="I3629" s="480">
        <f t="shared" ref="I3629:I3634" si="1080">F3629+G3629+H3629</f>
        <v>0</v>
      </c>
      <c r="J3629" s="244" t="str">
        <f t="shared" si="1071"/>
        <v/>
      </c>
      <c r="K3629" s="245"/>
      <c r="L3629" s="426"/>
      <c r="M3629" s="253"/>
      <c r="N3629" s="316">
        <f t="shared" ref="N3629:N3634" si="1081">I3629</f>
        <v>0</v>
      </c>
      <c r="O3629" s="427">
        <f t="shared" ref="O3629:O3634" si="1082">L3629+M3629-N3629</f>
        <v>0</v>
      </c>
      <c r="P3629" s="245"/>
      <c r="Q3629" s="426"/>
      <c r="R3629" s="253"/>
      <c r="S3629" s="432">
        <f t="shared" ref="S3629:S3634" si="1083">+IF(+(L3629+M3629)&gt;=I3629,+M3629,+(+I3629-L3629))</f>
        <v>0</v>
      </c>
      <c r="T3629" s="316">
        <f t="shared" ref="T3629:T3634" si="1084">Q3629+R3629-S3629</f>
        <v>0</v>
      </c>
      <c r="U3629" s="253"/>
      <c r="V3629" s="253"/>
      <c r="W3629" s="254"/>
      <c r="X3629" s="314">
        <f t="shared" si="1072"/>
        <v>0</v>
      </c>
    </row>
    <row r="3630" spans="2:24" ht="18.75">
      <c r="B3630" s="173"/>
      <c r="C3630" s="137">
        <v>4302</v>
      </c>
      <c r="D3630" s="139" t="s">
        <v>1100</v>
      </c>
      <c r="E3630" s="817"/>
      <c r="F3630" s="452"/>
      <c r="G3630" s="246"/>
      <c r="H3630" s="246"/>
      <c r="I3630" s="480">
        <f t="shared" si="1080"/>
        <v>0</v>
      </c>
      <c r="J3630" s="244" t="str">
        <f t="shared" si="1071"/>
        <v/>
      </c>
      <c r="K3630" s="245"/>
      <c r="L3630" s="426"/>
      <c r="M3630" s="253"/>
      <c r="N3630" s="316">
        <f t="shared" si="1081"/>
        <v>0</v>
      </c>
      <c r="O3630" s="427">
        <f t="shared" si="1082"/>
        <v>0</v>
      </c>
      <c r="P3630" s="245"/>
      <c r="Q3630" s="426"/>
      <c r="R3630" s="253"/>
      <c r="S3630" s="432">
        <f t="shared" si="1083"/>
        <v>0</v>
      </c>
      <c r="T3630" s="316">
        <f t="shared" si="1084"/>
        <v>0</v>
      </c>
      <c r="U3630" s="253"/>
      <c r="V3630" s="253"/>
      <c r="W3630" s="254"/>
      <c r="X3630" s="314">
        <f t="shared" si="1072"/>
        <v>0</v>
      </c>
    </row>
    <row r="3631" spans="2:24" ht="18.75">
      <c r="B3631" s="173"/>
      <c r="C3631" s="142">
        <v>4309</v>
      </c>
      <c r="D3631" s="148" t="s">
        <v>268</v>
      </c>
      <c r="E3631" s="817"/>
      <c r="F3631" s="452"/>
      <c r="G3631" s="246"/>
      <c r="H3631" s="246"/>
      <c r="I3631" s="480">
        <f t="shared" si="1080"/>
        <v>0</v>
      </c>
      <c r="J3631" s="244" t="str">
        <f t="shared" si="1071"/>
        <v/>
      </c>
      <c r="K3631" s="245"/>
      <c r="L3631" s="426"/>
      <c r="M3631" s="253"/>
      <c r="N3631" s="316">
        <f t="shared" si="1081"/>
        <v>0</v>
      </c>
      <c r="O3631" s="427">
        <f t="shared" si="1082"/>
        <v>0</v>
      </c>
      <c r="P3631" s="245"/>
      <c r="Q3631" s="426"/>
      <c r="R3631" s="253"/>
      <c r="S3631" s="432">
        <f t="shared" si="1083"/>
        <v>0</v>
      </c>
      <c r="T3631" s="316">
        <f t="shared" si="1084"/>
        <v>0</v>
      </c>
      <c r="U3631" s="253"/>
      <c r="V3631" s="253"/>
      <c r="W3631" s="254"/>
      <c r="X3631" s="314">
        <f t="shared" si="1072"/>
        <v>0</v>
      </c>
    </row>
    <row r="3632" spans="2:24" ht="18.75">
      <c r="B3632" s="799">
        <v>4400</v>
      </c>
      <c r="C3632" s="957" t="s">
        <v>1741</v>
      </c>
      <c r="D3632" s="957"/>
      <c r="E3632" s="800"/>
      <c r="F3632" s="803"/>
      <c r="G3632" s="804"/>
      <c r="H3632" s="804"/>
      <c r="I3632" s="805">
        <f t="shared" si="1080"/>
        <v>0</v>
      </c>
      <c r="J3632" s="244" t="str">
        <f t="shared" si="1071"/>
        <v/>
      </c>
      <c r="K3632" s="245"/>
      <c r="L3632" s="431"/>
      <c r="M3632" s="255"/>
      <c r="N3632" s="318">
        <f t="shared" si="1081"/>
        <v>0</v>
      </c>
      <c r="O3632" s="427">
        <f t="shared" si="1082"/>
        <v>0</v>
      </c>
      <c r="P3632" s="245"/>
      <c r="Q3632" s="431"/>
      <c r="R3632" s="255"/>
      <c r="S3632" s="432">
        <f t="shared" si="1083"/>
        <v>0</v>
      </c>
      <c r="T3632" s="316">
        <f t="shared" si="1084"/>
        <v>0</v>
      </c>
      <c r="U3632" s="255"/>
      <c r="V3632" s="255"/>
      <c r="W3632" s="254"/>
      <c r="X3632" s="314">
        <f t="shared" si="1072"/>
        <v>0</v>
      </c>
    </row>
    <row r="3633" spans="2:24" ht="18.75">
      <c r="B3633" s="799">
        <v>4500</v>
      </c>
      <c r="C3633" s="979" t="s">
        <v>1742</v>
      </c>
      <c r="D3633" s="979"/>
      <c r="E3633" s="800"/>
      <c r="F3633" s="803"/>
      <c r="G3633" s="804"/>
      <c r="H3633" s="804"/>
      <c r="I3633" s="805">
        <f t="shared" si="1080"/>
        <v>0</v>
      </c>
      <c r="J3633" s="244" t="str">
        <f t="shared" si="1071"/>
        <v/>
      </c>
      <c r="K3633" s="245"/>
      <c r="L3633" s="431"/>
      <c r="M3633" s="255"/>
      <c r="N3633" s="318">
        <f t="shared" si="1081"/>
        <v>0</v>
      </c>
      <c r="O3633" s="427">
        <f t="shared" si="1082"/>
        <v>0</v>
      </c>
      <c r="P3633" s="245"/>
      <c r="Q3633" s="431"/>
      <c r="R3633" s="255"/>
      <c r="S3633" s="432">
        <f t="shared" si="1083"/>
        <v>0</v>
      </c>
      <c r="T3633" s="316">
        <f t="shared" si="1084"/>
        <v>0</v>
      </c>
      <c r="U3633" s="255"/>
      <c r="V3633" s="255"/>
      <c r="W3633" s="254"/>
      <c r="X3633" s="314">
        <f t="shared" si="1072"/>
        <v>0</v>
      </c>
    </row>
    <row r="3634" spans="2:24" ht="18.75">
      <c r="B3634" s="799">
        <v>4600</v>
      </c>
      <c r="C3634" s="974" t="s">
        <v>269</v>
      </c>
      <c r="D3634" s="980"/>
      <c r="E3634" s="800"/>
      <c r="F3634" s="803"/>
      <c r="G3634" s="804"/>
      <c r="H3634" s="804"/>
      <c r="I3634" s="805">
        <f t="shared" si="1080"/>
        <v>0</v>
      </c>
      <c r="J3634" s="244" t="str">
        <f t="shared" si="1071"/>
        <v/>
      </c>
      <c r="K3634" s="245"/>
      <c r="L3634" s="431"/>
      <c r="M3634" s="255"/>
      <c r="N3634" s="318">
        <f t="shared" si="1081"/>
        <v>0</v>
      </c>
      <c r="O3634" s="427">
        <f t="shared" si="1082"/>
        <v>0</v>
      </c>
      <c r="P3634" s="245"/>
      <c r="Q3634" s="431"/>
      <c r="R3634" s="255"/>
      <c r="S3634" s="432">
        <f t="shared" si="1083"/>
        <v>0</v>
      </c>
      <c r="T3634" s="316">
        <f t="shared" si="1084"/>
        <v>0</v>
      </c>
      <c r="U3634" s="255"/>
      <c r="V3634" s="255"/>
      <c r="W3634" s="254"/>
      <c r="X3634" s="314">
        <f t="shared" si="1072"/>
        <v>0</v>
      </c>
    </row>
    <row r="3635" spans="2:24" ht="18.75">
      <c r="B3635" s="799">
        <v>4900</v>
      </c>
      <c r="C3635" s="965" t="s">
        <v>300</v>
      </c>
      <c r="D3635" s="965"/>
      <c r="E3635" s="800"/>
      <c r="F3635" s="801">
        <f>+F3636+F3637</f>
        <v>0</v>
      </c>
      <c r="G3635" s="802">
        <f>+G3636+G3637</f>
        <v>0</v>
      </c>
      <c r="H3635" s="802">
        <f>+H3636+H3637</f>
        <v>0</v>
      </c>
      <c r="I3635" s="802">
        <f>+I3636+I3637</f>
        <v>0</v>
      </c>
      <c r="J3635" s="244" t="str">
        <f t="shared" si="1071"/>
        <v/>
      </c>
      <c r="K3635" s="245"/>
      <c r="L3635" s="777"/>
      <c r="M3635" s="778"/>
      <c r="N3635" s="778"/>
      <c r="O3635" s="825"/>
      <c r="P3635" s="245"/>
      <c r="Q3635" s="777"/>
      <c r="R3635" s="778"/>
      <c r="S3635" s="778"/>
      <c r="T3635" s="778"/>
      <c r="U3635" s="778"/>
      <c r="V3635" s="778"/>
      <c r="W3635" s="825"/>
      <c r="X3635" s="314">
        <f t="shared" si="1072"/>
        <v>0</v>
      </c>
    </row>
    <row r="3636" spans="2:24" ht="18.75">
      <c r="B3636" s="173"/>
      <c r="C3636" s="144">
        <v>4901</v>
      </c>
      <c r="D3636" s="174" t="s">
        <v>301</v>
      </c>
      <c r="E3636" s="817"/>
      <c r="F3636" s="452"/>
      <c r="G3636" s="246"/>
      <c r="H3636" s="246"/>
      <c r="I3636" s="480">
        <f>F3636+G3636+H3636</f>
        <v>0</v>
      </c>
      <c r="J3636" s="244" t="str">
        <f t="shared" si="1071"/>
        <v/>
      </c>
      <c r="K3636" s="245"/>
      <c r="L3636" s="775"/>
      <c r="M3636" s="779"/>
      <c r="N3636" s="779"/>
      <c r="O3636" s="824"/>
      <c r="P3636" s="245"/>
      <c r="Q3636" s="775"/>
      <c r="R3636" s="779"/>
      <c r="S3636" s="779"/>
      <c r="T3636" s="779"/>
      <c r="U3636" s="779"/>
      <c r="V3636" s="779"/>
      <c r="W3636" s="824"/>
      <c r="X3636" s="314">
        <f t="shared" si="1072"/>
        <v>0</v>
      </c>
    </row>
    <row r="3637" spans="2:24" ht="18.75">
      <c r="B3637" s="173"/>
      <c r="C3637" s="142">
        <v>4902</v>
      </c>
      <c r="D3637" s="148" t="s">
        <v>302</v>
      </c>
      <c r="E3637" s="817"/>
      <c r="F3637" s="452"/>
      <c r="G3637" s="246"/>
      <c r="H3637" s="246"/>
      <c r="I3637" s="480">
        <f>F3637+G3637+H3637</f>
        <v>0</v>
      </c>
      <c r="J3637" s="244" t="str">
        <f t="shared" si="1071"/>
        <v/>
      </c>
      <c r="K3637" s="245"/>
      <c r="L3637" s="775"/>
      <c r="M3637" s="779"/>
      <c r="N3637" s="779"/>
      <c r="O3637" s="824"/>
      <c r="P3637" s="245"/>
      <c r="Q3637" s="775"/>
      <c r="R3637" s="779"/>
      <c r="S3637" s="779"/>
      <c r="T3637" s="779"/>
      <c r="U3637" s="779"/>
      <c r="V3637" s="779"/>
      <c r="W3637" s="824"/>
      <c r="X3637" s="314">
        <f t="shared" si="1072"/>
        <v>0</v>
      </c>
    </row>
    <row r="3638" spans="2:24" ht="18.75">
      <c r="B3638" s="806">
        <v>5100</v>
      </c>
      <c r="C3638" s="962" t="s">
        <v>270</v>
      </c>
      <c r="D3638" s="962"/>
      <c r="E3638" s="807"/>
      <c r="F3638" s="808"/>
      <c r="G3638" s="809"/>
      <c r="H3638" s="809"/>
      <c r="I3638" s="805">
        <f>F3638+G3638+H3638</f>
        <v>0</v>
      </c>
      <c r="J3638" s="244" t="str">
        <f t="shared" si="1071"/>
        <v/>
      </c>
      <c r="K3638" s="245"/>
      <c r="L3638" s="433"/>
      <c r="M3638" s="434"/>
      <c r="N3638" s="328">
        <f>I3638</f>
        <v>0</v>
      </c>
      <c r="O3638" s="427">
        <f>L3638+M3638-N3638</f>
        <v>0</v>
      </c>
      <c r="P3638" s="245"/>
      <c r="Q3638" s="433"/>
      <c r="R3638" s="434"/>
      <c r="S3638" s="432">
        <f>+IF(+(L3638+M3638)&gt;=I3638,+M3638,+(+I3638-L3638))</f>
        <v>0</v>
      </c>
      <c r="T3638" s="316">
        <f>Q3638+R3638-S3638</f>
        <v>0</v>
      </c>
      <c r="U3638" s="434"/>
      <c r="V3638" s="434"/>
      <c r="W3638" s="254"/>
      <c r="X3638" s="314">
        <f t="shared" si="1072"/>
        <v>0</v>
      </c>
    </row>
    <row r="3639" spans="2:24" ht="18.75">
      <c r="B3639" s="806">
        <v>5200</v>
      </c>
      <c r="C3639" s="977" t="s">
        <v>271</v>
      </c>
      <c r="D3639" s="977"/>
      <c r="E3639" s="807"/>
      <c r="F3639" s="810">
        <f>SUM(F3640:F3646)</f>
        <v>0</v>
      </c>
      <c r="G3639" s="811">
        <f>SUM(G3640:G3646)</f>
        <v>560000</v>
      </c>
      <c r="H3639" s="811">
        <f>SUM(H3640:H3646)</f>
        <v>0</v>
      </c>
      <c r="I3639" s="811">
        <f>SUM(I3640:I3646)</f>
        <v>560000</v>
      </c>
      <c r="J3639" s="244">
        <f t="shared" si="1071"/>
        <v>1</v>
      </c>
      <c r="K3639" s="245"/>
      <c r="L3639" s="327">
        <f>SUM(L3640:L3646)</f>
        <v>0</v>
      </c>
      <c r="M3639" s="328">
        <f>SUM(M3640:M3646)</f>
        <v>0</v>
      </c>
      <c r="N3639" s="435">
        <f>SUM(N3640:N3646)</f>
        <v>560000</v>
      </c>
      <c r="O3639" s="436">
        <f>SUM(O3640:O3646)</f>
        <v>-560000</v>
      </c>
      <c r="P3639" s="245"/>
      <c r="Q3639" s="327">
        <f t="shared" ref="Q3639:W3639" si="1085">SUM(Q3640:Q3646)</f>
        <v>0</v>
      </c>
      <c r="R3639" s="328">
        <f t="shared" si="1085"/>
        <v>0</v>
      </c>
      <c r="S3639" s="328">
        <f t="shared" si="1085"/>
        <v>560000</v>
      </c>
      <c r="T3639" s="328">
        <f t="shared" si="1085"/>
        <v>-560000</v>
      </c>
      <c r="U3639" s="328">
        <f t="shared" si="1085"/>
        <v>0</v>
      </c>
      <c r="V3639" s="328">
        <f t="shared" si="1085"/>
        <v>0</v>
      </c>
      <c r="W3639" s="436">
        <f t="shared" si="1085"/>
        <v>0</v>
      </c>
      <c r="X3639" s="314">
        <f t="shared" si="1072"/>
        <v>-560000</v>
      </c>
    </row>
    <row r="3640" spans="2:24" ht="18.75">
      <c r="B3640" s="175"/>
      <c r="C3640" s="176">
        <v>5201</v>
      </c>
      <c r="D3640" s="177" t="s">
        <v>272</v>
      </c>
      <c r="E3640" s="818"/>
      <c r="F3640" s="477"/>
      <c r="G3640" s="437"/>
      <c r="H3640" s="437"/>
      <c r="I3640" s="480">
        <f t="shared" ref="I3640:I3646" si="1086">F3640+G3640+H3640</f>
        <v>0</v>
      </c>
      <c r="J3640" s="244" t="str">
        <f t="shared" si="1071"/>
        <v/>
      </c>
      <c r="K3640" s="245"/>
      <c r="L3640" s="438"/>
      <c r="M3640" s="439"/>
      <c r="N3640" s="331">
        <f t="shared" ref="N3640:N3646" si="1087">I3640</f>
        <v>0</v>
      </c>
      <c r="O3640" s="427">
        <f t="shared" ref="O3640:O3646" si="1088">L3640+M3640-N3640</f>
        <v>0</v>
      </c>
      <c r="P3640" s="245"/>
      <c r="Q3640" s="438"/>
      <c r="R3640" s="439"/>
      <c r="S3640" s="432">
        <f t="shared" ref="S3640:S3646" si="1089">+IF(+(L3640+M3640)&gt;=I3640,+M3640,+(+I3640-L3640))</f>
        <v>0</v>
      </c>
      <c r="T3640" s="316">
        <f t="shared" ref="T3640:T3646" si="1090">Q3640+R3640-S3640</f>
        <v>0</v>
      </c>
      <c r="U3640" s="439"/>
      <c r="V3640" s="439"/>
      <c r="W3640" s="254"/>
      <c r="X3640" s="314">
        <f t="shared" si="1072"/>
        <v>0</v>
      </c>
    </row>
    <row r="3641" spans="2:24" ht="18.75">
      <c r="B3641" s="175"/>
      <c r="C3641" s="178">
        <v>5202</v>
      </c>
      <c r="D3641" s="179" t="s">
        <v>273</v>
      </c>
      <c r="E3641" s="818"/>
      <c r="F3641" s="477"/>
      <c r="G3641" s="437"/>
      <c r="H3641" s="437"/>
      <c r="I3641" s="480">
        <f t="shared" si="1086"/>
        <v>0</v>
      </c>
      <c r="J3641" s="244" t="str">
        <f t="shared" si="1071"/>
        <v/>
      </c>
      <c r="K3641" s="245"/>
      <c r="L3641" s="438"/>
      <c r="M3641" s="439"/>
      <c r="N3641" s="331">
        <f t="shared" si="1087"/>
        <v>0</v>
      </c>
      <c r="O3641" s="427">
        <f t="shared" si="1088"/>
        <v>0</v>
      </c>
      <c r="P3641" s="245"/>
      <c r="Q3641" s="438"/>
      <c r="R3641" s="439"/>
      <c r="S3641" s="432">
        <f t="shared" si="1089"/>
        <v>0</v>
      </c>
      <c r="T3641" s="316">
        <f t="shared" si="1090"/>
        <v>0</v>
      </c>
      <c r="U3641" s="439"/>
      <c r="V3641" s="439"/>
      <c r="W3641" s="254"/>
      <c r="X3641" s="314">
        <f t="shared" si="1072"/>
        <v>0</v>
      </c>
    </row>
    <row r="3642" spans="2:24" ht="18.75">
      <c r="B3642" s="175"/>
      <c r="C3642" s="178">
        <v>5203</v>
      </c>
      <c r="D3642" s="179" t="s">
        <v>956</v>
      </c>
      <c r="E3642" s="818"/>
      <c r="F3642" s="477"/>
      <c r="G3642" s="437">
        <v>60000</v>
      </c>
      <c r="H3642" s="437"/>
      <c r="I3642" s="480">
        <f t="shared" si="1086"/>
        <v>60000</v>
      </c>
      <c r="J3642" s="244">
        <f t="shared" si="1071"/>
        <v>1</v>
      </c>
      <c r="K3642" s="245"/>
      <c r="L3642" s="438"/>
      <c r="M3642" s="439"/>
      <c r="N3642" s="331">
        <f t="shared" si="1087"/>
        <v>60000</v>
      </c>
      <c r="O3642" s="427">
        <f t="shared" si="1088"/>
        <v>-60000</v>
      </c>
      <c r="P3642" s="245"/>
      <c r="Q3642" s="438"/>
      <c r="R3642" s="439"/>
      <c r="S3642" s="432">
        <f t="shared" si="1089"/>
        <v>60000</v>
      </c>
      <c r="T3642" s="316">
        <f t="shared" si="1090"/>
        <v>-60000</v>
      </c>
      <c r="U3642" s="439"/>
      <c r="V3642" s="439"/>
      <c r="W3642" s="254"/>
      <c r="X3642" s="314">
        <f t="shared" si="1072"/>
        <v>-60000</v>
      </c>
    </row>
    <row r="3643" spans="2:24" ht="18.75">
      <c r="B3643" s="175"/>
      <c r="C3643" s="178">
        <v>5204</v>
      </c>
      <c r="D3643" s="179" t="s">
        <v>957</v>
      </c>
      <c r="E3643" s="818"/>
      <c r="F3643" s="477"/>
      <c r="G3643" s="437"/>
      <c r="H3643" s="437"/>
      <c r="I3643" s="480">
        <f t="shared" si="1086"/>
        <v>0</v>
      </c>
      <c r="J3643" s="244" t="str">
        <f t="shared" si="1071"/>
        <v/>
      </c>
      <c r="K3643" s="245"/>
      <c r="L3643" s="438"/>
      <c r="M3643" s="439"/>
      <c r="N3643" s="331">
        <f t="shared" si="1087"/>
        <v>0</v>
      </c>
      <c r="O3643" s="427">
        <f t="shared" si="1088"/>
        <v>0</v>
      </c>
      <c r="P3643" s="245"/>
      <c r="Q3643" s="438"/>
      <c r="R3643" s="439"/>
      <c r="S3643" s="432">
        <f t="shared" si="1089"/>
        <v>0</v>
      </c>
      <c r="T3643" s="316">
        <f t="shared" si="1090"/>
        <v>0</v>
      </c>
      <c r="U3643" s="439"/>
      <c r="V3643" s="439"/>
      <c r="W3643" s="254"/>
      <c r="X3643" s="314">
        <f t="shared" si="1072"/>
        <v>0</v>
      </c>
    </row>
    <row r="3644" spans="2:24" ht="18.75">
      <c r="B3644" s="175"/>
      <c r="C3644" s="178">
        <v>5205</v>
      </c>
      <c r="D3644" s="179" t="s">
        <v>958</v>
      </c>
      <c r="E3644" s="818"/>
      <c r="F3644" s="477"/>
      <c r="G3644" s="437"/>
      <c r="H3644" s="437"/>
      <c r="I3644" s="480">
        <f t="shared" si="1086"/>
        <v>0</v>
      </c>
      <c r="J3644" s="244" t="str">
        <f t="shared" si="1071"/>
        <v/>
      </c>
      <c r="K3644" s="245"/>
      <c r="L3644" s="438"/>
      <c r="M3644" s="439"/>
      <c r="N3644" s="331">
        <f t="shared" si="1087"/>
        <v>0</v>
      </c>
      <c r="O3644" s="427">
        <f t="shared" si="1088"/>
        <v>0</v>
      </c>
      <c r="P3644" s="245"/>
      <c r="Q3644" s="438"/>
      <c r="R3644" s="439"/>
      <c r="S3644" s="432">
        <f t="shared" si="1089"/>
        <v>0</v>
      </c>
      <c r="T3644" s="316">
        <f t="shared" si="1090"/>
        <v>0</v>
      </c>
      <c r="U3644" s="439"/>
      <c r="V3644" s="439"/>
      <c r="W3644" s="254"/>
      <c r="X3644" s="314">
        <f t="shared" si="1072"/>
        <v>0</v>
      </c>
    </row>
    <row r="3645" spans="2:24" ht="18.75">
      <c r="B3645" s="175"/>
      <c r="C3645" s="178">
        <v>5206</v>
      </c>
      <c r="D3645" s="179" t="s">
        <v>959</v>
      </c>
      <c r="E3645" s="818"/>
      <c r="F3645" s="477"/>
      <c r="G3645" s="437">
        <v>500000</v>
      </c>
      <c r="H3645" s="437"/>
      <c r="I3645" s="480">
        <f t="shared" si="1086"/>
        <v>500000</v>
      </c>
      <c r="J3645" s="244">
        <f t="shared" ref="J3645:J3665" si="1091">(IF($E3645&lt;&gt;0,$J$2,IF($I3645&lt;&gt;0,$J$2,"")))</f>
        <v>1</v>
      </c>
      <c r="K3645" s="245"/>
      <c r="L3645" s="438"/>
      <c r="M3645" s="439"/>
      <c r="N3645" s="331">
        <f t="shared" si="1087"/>
        <v>500000</v>
      </c>
      <c r="O3645" s="427">
        <f t="shared" si="1088"/>
        <v>-500000</v>
      </c>
      <c r="P3645" s="245"/>
      <c r="Q3645" s="438"/>
      <c r="R3645" s="439"/>
      <c r="S3645" s="432">
        <f t="shared" si="1089"/>
        <v>500000</v>
      </c>
      <c r="T3645" s="316">
        <f t="shared" si="1090"/>
        <v>-500000</v>
      </c>
      <c r="U3645" s="439"/>
      <c r="V3645" s="439"/>
      <c r="W3645" s="254"/>
      <c r="X3645" s="314">
        <f t="shared" ref="X3645:X3676" si="1092">T3645-U3645-V3645-W3645</f>
        <v>-500000</v>
      </c>
    </row>
    <row r="3646" spans="2:24" ht="18.75">
      <c r="B3646" s="175"/>
      <c r="C3646" s="180">
        <v>5219</v>
      </c>
      <c r="D3646" s="181" t="s">
        <v>960</v>
      </c>
      <c r="E3646" s="818"/>
      <c r="F3646" s="477"/>
      <c r="G3646" s="437"/>
      <c r="H3646" s="437"/>
      <c r="I3646" s="480">
        <f t="shared" si="1086"/>
        <v>0</v>
      </c>
      <c r="J3646" s="244" t="str">
        <f t="shared" si="1091"/>
        <v/>
      </c>
      <c r="K3646" s="245"/>
      <c r="L3646" s="438"/>
      <c r="M3646" s="439"/>
      <c r="N3646" s="331">
        <f t="shared" si="1087"/>
        <v>0</v>
      </c>
      <c r="O3646" s="427">
        <f t="shared" si="1088"/>
        <v>0</v>
      </c>
      <c r="P3646" s="245"/>
      <c r="Q3646" s="438"/>
      <c r="R3646" s="439"/>
      <c r="S3646" s="432">
        <f t="shared" si="1089"/>
        <v>0</v>
      </c>
      <c r="T3646" s="316">
        <f t="shared" si="1090"/>
        <v>0</v>
      </c>
      <c r="U3646" s="439"/>
      <c r="V3646" s="439"/>
      <c r="W3646" s="254"/>
      <c r="X3646" s="314">
        <f t="shared" si="1092"/>
        <v>0</v>
      </c>
    </row>
    <row r="3647" spans="2:24" ht="18.75">
      <c r="B3647" s="806">
        <v>5300</v>
      </c>
      <c r="C3647" s="981" t="s">
        <v>961</v>
      </c>
      <c r="D3647" s="981"/>
      <c r="E3647" s="807"/>
      <c r="F3647" s="810">
        <f>SUM(F3648:F3649)</f>
        <v>0</v>
      </c>
      <c r="G3647" s="811">
        <f>SUM(G3648:G3649)</f>
        <v>62000</v>
      </c>
      <c r="H3647" s="811">
        <f>SUM(H3648:H3649)</f>
        <v>0</v>
      </c>
      <c r="I3647" s="811">
        <f>SUM(I3648:I3649)</f>
        <v>62000</v>
      </c>
      <c r="J3647" s="244">
        <f t="shared" si="1091"/>
        <v>1</v>
      </c>
      <c r="K3647" s="245"/>
      <c r="L3647" s="327">
        <f>SUM(L3648:L3649)</f>
        <v>0</v>
      </c>
      <c r="M3647" s="328">
        <f>SUM(M3648:M3649)</f>
        <v>0</v>
      </c>
      <c r="N3647" s="435">
        <f>SUM(N3648:N3649)</f>
        <v>62000</v>
      </c>
      <c r="O3647" s="436">
        <f>SUM(O3648:O3649)</f>
        <v>-62000</v>
      </c>
      <c r="P3647" s="245"/>
      <c r="Q3647" s="327">
        <f t="shared" ref="Q3647:W3647" si="1093">SUM(Q3648:Q3649)</f>
        <v>0</v>
      </c>
      <c r="R3647" s="328">
        <f t="shared" si="1093"/>
        <v>0</v>
      </c>
      <c r="S3647" s="328">
        <f t="shared" si="1093"/>
        <v>62000</v>
      </c>
      <c r="T3647" s="328">
        <f t="shared" si="1093"/>
        <v>-62000</v>
      </c>
      <c r="U3647" s="328">
        <f t="shared" si="1093"/>
        <v>0</v>
      </c>
      <c r="V3647" s="328">
        <f t="shared" si="1093"/>
        <v>0</v>
      </c>
      <c r="W3647" s="436">
        <f t="shared" si="1093"/>
        <v>0</v>
      </c>
      <c r="X3647" s="314">
        <f t="shared" si="1092"/>
        <v>-62000</v>
      </c>
    </row>
    <row r="3648" spans="2:24" ht="18.75">
      <c r="B3648" s="175"/>
      <c r="C3648" s="176">
        <v>5301</v>
      </c>
      <c r="D3648" s="177" t="s">
        <v>1480</v>
      </c>
      <c r="E3648" s="818"/>
      <c r="F3648" s="477"/>
      <c r="G3648" s="437"/>
      <c r="H3648" s="437"/>
      <c r="I3648" s="480">
        <f>F3648+G3648+H3648</f>
        <v>0</v>
      </c>
      <c r="J3648" s="244" t="str">
        <f t="shared" si="1091"/>
        <v/>
      </c>
      <c r="K3648" s="245"/>
      <c r="L3648" s="438"/>
      <c r="M3648" s="439"/>
      <c r="N3648" s="331">
        <f>I3648</f>
        <v>0</v>
      </c>
      <c r="O3648" s="427">
        <f>L3648+M3648-N3648</f>
        <v>0</v>
      </c>
      <c r="P3648" s="245"/>
      <c r="Q3648" s="438"/>
      <c r="R3648" s="439"/>
      <c r="S3648" s="432">
        <f>+IF(+(L3648+M3648)&gt;=I3648,+M3648,+(+I3648-L3648))</f>
        <v>0</v>
      </c>
      <c r="T3648" s="316">
        <f>Q3648+R3648-S3648</f>
        <v>0</v>
      </c>
      <c r="U3648" s="439"/>
      <c r="V3648" s="439"/>
      <c r="W3648" s="254"/>
      <c r="X3648" s="314">
        <f t="shared" si="1092"/>
        <v>0</v>
      </c>
    </row>
    <row r="3649" spans="2:24" ht="18.75">
      <c r="B3649" s="175"/>
      <c r="C3649" s="180">
        <v>5309</v>
      </c>
      <c r="D3649" s="181" t="s">
        <v>962</v>
      </c>
      <c r="E3649" s="818"/>
      <c r="F3649" s="477"/>
      <c r="G3649" s="437">
        <v>62000</v>
      </c>
      <c r="H3649" s="437"/>
      <c r="I3649" s="480">
        <f>F3649+G3649+H3649</f>
        <v>62000</v>
      </c>
      <c r="J3649" s="244">
        <f t="shared" si="1091"/>
        <v>1</v>
      </c>
      <c r="K3649" s="245"/>
      <c r="L3649" s="438"/>
      <c r="M3649" s="439"/>
      <c r="N3649" s="331">
        <f>I3649</f>
        <v>62000</v>
      </c>
      <c r="O3649" s="427">
        <f>L3649+M3649-N3649</f>
        <v>-62000</v>
      </c>
      <c r="P3649" s="245"/>
      <c r="Q3649" s="438"/>
      <c r="R3649" s="439"/>
      <c r="S3649" s="432">
        <f>+IF(+(L3649+M3649)&gt;=I3649,+M3649,+(+I3649-L3649))</f>
        <v>62000</v>
      </c>
      <c r="T3649" s="316">
        <f>Q3649+R3649-S3649</f>
        <v>-62000</v>
      </c>
      <c r="U3649" s="439"/>
      <c r="V3649" s="439"/>
      <c r="W3649" s="254"/>
      <c r="X3649" s="314">
        <f t="shared" si="1092"/>
        <v>-62000</v>
      </c>
    </row>
    <row r="3650" spans="2:24" ht="18.75">
      <c r="B3650" s="806">
        <v>5400</v>
      </c>
      <c r="C3650" s="962" t="s">
        <v>1049</v>
      </c>
      <c r="D3650" s="962"/>
      <c r="E3650" s="807"/>
      <c r="F3650" s="808"/>
      <c r="G3650" s="809"/>
      <c r="H3650" s="809"/>
      <c r="I3650" s="805">
        <f>F3650+G3650+H3650</f>
        <v>0</v>
      </c>
      <c r="J3650" s="244" t="str">
        <f t="shared" si="1091"/>
        <v/>
      </c>
      <c r="K3650" s="245"/>
      <c r="L3650" s="433"/>
      <c r="M3650" s="434"/>
      <c r="N3650" s="328">
        <f>I3650</f>
        <v>0</v>
      </c>
      <c r="O3650" s="427">
        <f>L3650+M3650-N3650</f>
        <v>0</v>
      </c>
      <c r="P3650" s="245"/>
      <c r="Q3650" s="433"/>
      <c r="R3650" s="434"/>
      <c r="S3650" s="432">
        <f>+IF(+(L3650+M3650)&gt;=I3650,+M3650,+(+I3650-L3650))</f>
        <v>0</v>
      </c>
      <c r="T3650" s="316">
        <f>Q3650+R3650-S3650</f>
        <v>0</v>
      </c>
      <c r="U3650" s="434"/>
      <c r="V3650" s="434"/>
      <c r="W3650" s="254"/>
      <c r="X3650" s="314">
        <f t="shared" si="1092"/>
        <v>0</v>
      </c>
    </row>
    <row r="3651" spans="2:24" ht="18.75">
      <c r="B3651" s="799">
        <v>5500</v>
      </c>
      <c r="C3651" s="965" t="s">
        <v>1050</v>
      </c>
      <c r="D3651" s="965"/>
      <c r="E3651" s="800"/>
      <c r="F3651" s="801">
        <f>SUM(F3652:F3655)</f>
        <v>0</v>
      </c>
      <c r="G3651" s="802">
        <f>SUM(G3652:G3655)</f>
        <v>0</v>
      </c>
      <c r="H3651" s="802">
        <f>SUM(H3652:H3655)</f>
        <v>0</v>
      </c>
      <c r="I3651" s="802">
        <f>SUM(I3652:I3655)</f>
        <v>0</v>
      </c>
      <c r="J3651" s="244" t="str">
        <f t="shared" si="1091"/>
        <v/>
      </c>
      <c r="K3651" s="245"/>
      <c r="L3651" s="317">
        <f>SUM(L3652:L3655)</f>
        <v>0</v>
      </c>
      <c r="M3651" s="318">
        <f>SUM(M3652:M3655)</f>
        <v>0</v>
      </c>
      <c r="N3651" s="428">
        <f>SUM(N3652:N3655)</f>
        <v>0</v>
      </c>
      <c r="O3651" s="429">
        <f>SUM(O3652:O3655)</f>
        <v>0</v>
      </c>
      <c r="P3651" s="245"/>
      <c r="Q3651" s="317">
        <f t="shared" ref="Q3651:W3651" si="1094">SUM(Q3652:Q3655)</f>
        <v>0</v>
      </c>
      <c r="R3651" s="318">
        <f t="shared" si="1094"/>
        <v>0</v>
      </c>
      <c r="S3651" s="318">
        <f t="shared" si="1094"/>
        <v>0</v>
      </c>
      <c r="T3651" s="318">
        <f t="shared" si="1094"/>
        <v>0</v>
      </c>
      <c r="U3651" s="318">
        <f t="shared" si="1094"/>
        <v>0</v>
      </c>
      <c r="V3651" s="318">
        <f t="shared" si="1094"/>
        <v>0</v>
      </c>
      <c r="W3651" s="429">
        <f t="shared" si="1094"/>
        <v>0</v>
      </c>
      <c r="X3651" s="314">
        <f t="shared" si="1092"/>
        <v>0</v>
      </c>
    </row>
    <row r="3652" spans="2:24" ht="18.75">
      <c r="B3652" s="173"/>
      <c r="C3652" s="144">
        <v>5501</v>
      </c>
      <c r="D3652" s="163" t="s">
        <v>1051</v>
      </c>
      <c r="E3652" s="817"/>
      <c r="F3652" s="452"/>
      <c r="G3652" s="246"/>
      <c r="H3652" s="246"/>
      <c r="I3652" s="480">
        <f>F3652+G3652+H3652</f>
        <v>0</v>
      </c>
      <c r="J3652" s="244" t="str">
        <f t="shared" si="1091"/>
        <v/>
      </c>
      <c r="K3652" s="245"/>
      <c r="L3652" s="426"/>
      <c r="M3652" s="253"/>
      <c r="N3652" s="316">
        <f>I3652</f>
        <v>0</v>
      </c>
      <c r="O3652" s="427">
        <f>L3652+M3652-N3652</f>
        <v>0</v>
      </c>
      <c r="P3652" s="245"/>
      <c r="Q3652" s="426"/>
      <c r="R3652" s="253"/>
      <c r="S3652" s="432">
        <f>+IF(+(L3652+M3652)&gt;=I3652,+M3652,+(+I3652-L3652))</f>
        <v>0</v>
      </c>
      <c r="T3652" s="316">
        <f>Q3652+R3652-S3652</f>
        <v>0</v>
      </c>
      <c r="U3652" s="253"/>
      <c r="V3652" s="253"/>
      <c r="W3652" s="254"/>
      <c r="X3652" s="314">
        <f t="shared" si="1092"/>
        <v>0</v>
      </c>
    </row>
    <row r="3653" spans="2:24" ht="18.75">
      <c r="B3653" s="173"/>
      <c r="C3653" s="137">
        <v>5502</v>
      </c>
      <c r="D3653" s="145" t="s">
        <v>1052</v>
      </c>
      <c r="E3653" s="817"/>
      <c r="F3653" s="452"/>
      <c r="G3653" s="246"/>
      <c r="H3653" s="246"/>
      <c r="I3653" s="480">
        <f>F3653+G3653+H3653</f>
        <v>0</v>
      </c>
      <c r="J3653" s="244" t="str">
        <f t="shared" si="1091"/>
        <v/>
      </c>
      <c r="K3653" s="245"/>
      <c r="L3653" s="426"/>
      <c r="M3653" s="253"/>
      <c r="N3653" s="316">
        <f>I3653</f>
        <v>0</v>
      </c>
      <c r="O3653" s="427">
        <f>L3653+M3653-N3653</f>
        <v>0</v>
      </c>
      <c r="P3653" s="245"/>
      <c r="Q3653" s="426"/>
      <c r="R3653" s="253"/>
      <c r="S3653" s="432">
        <f>+IF(+(L3653+M3653)&gt;=I3653,+M3653,+(+I3653-L3653))</f>
        <v>0</v>
      </c>
      <c r="T3653" s="316">
        <f>Q3653+R3653-S3653</f>
        <v>0</v>
      </c>
      <c r="U3653" s="253"/>
      <c r="V3653" s="253"/>
      <c r="W3653" s="254"/>
      <c r="X3653" s="314">
        <f t="shared" si="1092"/>
        <v>0</v>
      </c>
    </row>
    <row r="3654" spans="2:24" ht="18.75">
      <c r="B3654" s="173"/>
      <c r="C3654" s="137">
        <v>5503</v>
      </c>
      <c r="D3654" s="139" t="s">
        <v>1053</v>
      </c>
      <c r="E3654" s="817"/>
      <c r="F3654" s="452"/>
      <c r="G3654" s="246"/>
      <c r="H3654" s="246"/>
      <c r="I3654" s="480">
        <f>F3654+G3654+H3654</f>
        <v>0</v>
      </c>
      <c r="J3654" s="244" t="str">
        <f t="shared" si="1091"/>
        <v/>
      </c>
      <c r="K3654" s="245"/>
      <c r="L3654" s="426"/>
      <c r="M3654" s="253"/>
      <c r="N3654" s="316">
        <f>I3654</f>
        <v>0</v>
      </c>
      <c r="O3654" s="427">
        <f>L3654+M3654-N3654</f>
        <v>0</v>
      </c>
      <c r="P3654" s="245"/>
      <c r="Q3654" s="426"/>
      <c r="R3654" s="253"/>
      <c r="S3654" s="432">
        <f>+IF(+(L3654+M3654)&gt;=I3654,+M3654,+(+I3654-L3654))</f>
        <v>0</v>
      </c>
      <c r="T3654" s="316">
        <f>Q3654+R3654-S3654</f>
        <v>0</v>
      </c>
      <c r="U3654" s="253"/>
      <c r="V3654" s="253"/>
      <c r="W3654" s="254"/>
      <c r="X3654" s="314">
        <f t="shared" si="1092"/>
        <v>0</v>
      </c>
    </row>
    <row r="3655" spans="2:24" ht="18.75">
      <c r="B3655" s="173"/>
      <c r="C3655" s="137">
        <v>5504</v>
      </c>
      <c r="D3655" s="145" t="s">
        <v>1054</v>
      </c>
      <c r="E3655" s="817"/>
      <c r="F3655" s="452"/>
      <c r="G3655" s="246"/>
      <c r="H3655" s="246"/>
      <c r="I3655" s="480">
        <f>F3655+G3655+H3655</f>
        <v>0</v>
      </c>
      <c r="J3655" s="244" t="str">
        <f t="shared" si="1091"/>
        <v/>
      </c>
      <c r="K3655" s="245"/>
      <c r="L3655" s="426"/>
      <c r="M3655" s="253"/>
      <c r="N3655" s="316">
        <f>I3655</f>
        <v>0</v>
      </c>
      <c r="O3655" s="427">
        <f>L3655+M3655-N3655</f>
        <v>0</v>
      </c>
      <c r="P3655" s="245"/>
      <c r="Q3655" s="426"/>
      <c r="R3655" s="253"/>
      <c r="S3655" s="432">
        <f>+IF(+(L3655+M3655)&gt;=I3655,+M3655,+(+I3655-L3655))</f>
        <v>0</v>
      </c>
      <c r="T3655" s="316">
        <f>Q3655+R3655-S3655</f>
        <v>0</v>
      </c>
      <c r="U3655" s="253"/>
      <c r="V3655" s="253"/>
      <c r="W3655" s="254"/>
      <c r="X3655" s="314">
        <f t="shared" si="1092"/>
        <v>0</v>
      </c>
    </row>
    <row r="3656" spans="2:24" ht="18.75">
      <c r="B3656" s="799">
        <v>5700</v>
      </c>
      <c r="C3656" s="963" t="s">
        <v>1055</v>
      </c>
      <c r="D3656" s="964"/>
      <c r="E3656" s="807"/>
      <c r="F3656" s="810">
        <f>SUM(F3657:F3659)</f>
        <v>0</v>
      </c>
      <c r="G3656" s="811">
        <f>SUM(G3657:G3659)</f>
        <v>0</v>
      </c>
      <c r="H3656" s="811">
        <f>SUM(H3657:H3659)</f>
        <v>0</v>
      </c>
      <c r="I3656" s="811">
        <f>SUM(I3657:I3659)</f>
        <v>0</v>
      </c>
      <c r="J3656" s="244" t="str">
        <f t="shared" si="1091"/>
        <v/>
      </c>
      <c r="K3656" s="245"/>
      <c r="L3656" s="327">
        <f>SUM(L3657:L3659)</f>
        <v>0</v>
      </c>
      <c r="M3656" s="328">
        <f>SUM(M3657:M3659)</f>
        <v>0</v>
      </c>
      <c r="N3656" s="435">
        <f>SUM(N3657:N3658)</f>
        <v>0</v>
      </c>
      <c r="O3656" s="436">
        <f>SUM(O3657:O3659)</f>
        <v>0</v>
      </c>
      <c r="P3656" s="245"/>
      <c r="Q3656" s="327">
        <f>SUM(Q3657:Q3659)</f>
        <v>0</v>
      </c>
      <c r="R3656" s="328">
        <f>SUM(R3657:R3659)</f>
        <v>0</v>
      </c>
      <c r="S3656" s="328">
        <f>SUM(S3657:S3659)</f>
        <v>0</v>
      </c>
      <c r="T3656" s="328">
        <f>SUM(T3657:T3659)</f>
        <v>0</v>
      </c>
      <c r="U3656" s="328">
        <f>SUM(U3657:U3659)</f>
        <v>0</v>
      </c>
      <c r="V3656" s="328">
        <f>SUM(V3657:V3658)</f>
        <v>0</v>
      </c>
      <c r="W3656" s="436">
        <f>SUM(W3657:W3659)</f>
        <v>0</v>
      </c>
      <c r="X3656" s="314">
        <f t="shared" si="1092"/>
        <v>0</v>
      </c>
    </row>
    <row r="3657" spans="2:24" ht="18.75">
      <c r="B3657" s="175"/>
      <c r="C3657" s="176">
        <v>5701</v>
      </c>
      <c r="D3657" s="177" t="s">
        <v>1056</v>
      </c>
      <c r="E3657" s="818"/>
      <c r="F3657" s="477"/>
      <c r="G3657" s="437"/>
      <c r="H3657" s="437"/>
      <c r="I3657" s="480">
        <f>F3657+G3657+H3657</f>
        <v>0</v>
      </c>
      <c r="J3657" s="244" t="str">
        <f t="shared" si="1091"/>
        <v/>
      </c>
      <c r="K3657" s="245"/>
      <c r="L3657" s="438"/>
      <c r="M3657" s="439"/>
      <c r="N3657" s="331">
        <f>I3657</f>
        <v>0</v>
      </c>
      <c r="O3657" s="427">
        <f>L3657+M3657-N3657</f>
        <v>0</v>
      </c>
      <c r="P3657" s="245"/>
      <c r="Q3657" s="438"/>
      <c r="R3657" s="439"/>
      <c r="S3657" s="432">
        <f>+IF(+(L3657+M3657)&gt;=I3657,+M3657,+(+I3657-L3657))</f>
        <v>0</v>
      </c>
      <c r="T3657" s="316">
        <f>Q3657+R3657-S3657</f>
        <v>0</v>
      </c>
      <c r="U3657" s="439"/>
      <c r="V3657" s="439"/>
      <c r="W3657" s="254"/>
      <c r="X3657" s="314">
        <f t="shared" si="1092"/>
        <v>0</v>
      </c>
    </row>
    <row r="3658" spans="2:24" ht="18.75">
      <c r="B3658" s="175"/>
      <c r="C3658" s="180">
        <v>5702</v>
      </c>
      <c r="D3658" s="181" t="s">
        <v>1057</v>
      </c>
      <c r="E3658" s="818"/>
      <c r="F3658" s="477"/>
      <c r="G3658" s="437"/>
      <c r="H3658" s="437"/>
      <c r="I3658" s="480">
        <f>F3658+G3658+H3658</f>
        <v>0</v>
      </c>
      <c r="J3658" s="244" t="str">
        <f t="shared" si="1091"/>
        <v/>
      </c>
      <c r="K3658" s="245"/>
      <c r="L3658" s="438"/>
      <c r="M3658" s="439"/>
      <c r="N3658" s="331">
        <f>I3658</f>
        <v>0</v>
      </c>
      <c r="O3658" s="427">
        <f>L3658+M3658-N3658</f>
        <v>0</v>
      </c>
      <c r="P3658" s="245"/>
      <c r="Q3658" s="438"/>
      <c r="R3658" s="439"/>
      <c r="S3658" s="432">
        <f>+IF(+(L3658+M3658)&gt;=I3658,+M3658,+(+I3658-L3658))</f>
        <v>0</v>
      </c>
      <c r="T3658" s="316">
        <f>Q3658+R3658-S3658</f>
        <v>0</v>
      </c>
      <c r="U3658" s="439"/>
      <c r="V3658" s="439"/>
      <c r="W3658" s="254"/>
      <c r="X3658" s="314">
        <f t="shared" si="1092"/>
        <v>0</v>
      </c>
    </row>
    <row r="3659" spans="2:24" ht="18.75">
      <c r="B3659" s="136"/>
      <c r="C3659" s="182">
        <v>4071</v>
      </c>
      <c r="D3659" s="467" t="s">
        <v>1058</v>
      </c>
      <c r="E3659" s="817"/>
      <c r="F3659" s="458"/>
      <c r="G3659" s="275"/>
      <c r="H3659" s="275"/>
      <c r="I3659" s="480">
        <f>F3659+G3659+H3659</f>
        <v>0</v>
      </c>
      <c r="J3659" s="244" t="str">
        <f t="shared" si="1091"/>
        <v/>
      </c>
      <c r="K3659" s="245"/>
      <c r="L3659" s="826"/>
      <c r="M3659" s="779"/>
      <c r="N3659" s="779"/>
      <c r="O3659" s="827"/>
      <c r="P3659" s="245"/>
      <c r="Q3659" s="775"/>
      <c r="R3659" s="779"/>
      <c r="S3659" s="779"/>
      <c r="T3659" s="779"/>
      <c r="U3659" s="779"/>
      <c r="V3659" s="779"/>
      <c r="W3659" s="824"/>
      <c r="X3659" s="314">
        <f t="shared" si="1092"/>
        <v>0</v>
      </c>
    </row>
    <row r="3660" spans="2:24">
      <c r="B3660" s="173"/>
      <c r="C3660" s="183"/>
      <c r="D3660" s="335"/>
      <c r="E3660" s="819"/>
      <c r="F3660" s="249"/>
      <c r="G3660" s="249"/>
      <c r="H3660" s="249"/>
      <c r="I3660" s="250"/>
      <c r="J3660" s="244" t="str">
        <f t="shared" si="1091"/>
        <v/>
      </c>
      <c r="K3660" s="245"/>
      <c r="L3660" s="440"/>
      <c r="M3660" s="441"/>
      <c r="N3660" s="324"/>
      <c r="O3660" s="325"/>
      <c r="P3660" s="245"/>
      <c r="Q3660" s="440"/>
      <c r="R3660" s="441"/>
      <c r="S3660" s="324"/>
      <c r="T3660" s="324"/>
      <c r="U3660" s="441"/>
      <c r="V3660" s="324"/>
      <c r="W3660" s="325"/>
      <c r="X3660" s="325"/>
    </row>
    <row r="3661" spans="2:24" ht="18.75">
      <c r="B3661" s="812">
        <v>98</v>
      </c>
      <c r="C3661" s="976" t="s">
        <v>1059</v>
      </c>
      <c r="D3661" s="955"/>
      <c r="E3661" s="800"/>
      <c r="F3661" s="803"/>
      <c r="G3661" s="804"/>
      <c r="H3661" s="804"/>
      <c r="I3661" s="805">
        <f>F3661+G3661+H3661</f>
        <v>0</v>
      </c>
      <c r="J3661" s="244" t="str">
        <f t="shared" si="1091"/>
        <v/>
      </c>
      <c r="K3661" s="245"/>
      <c r="L3661" s="431"/>
      <c r="M3661" s="255"/>
      <c r="N3661" s="318">
        <f>I3661</f>
        <v>0</v>
      </c>
      <c r="O3661" s="427">
        <f>L3661+M3661-N3661</f>
        <v>0</v>
      </c>
      <c r="P3661" s="245"/>
      <c r="Q3661" s="431"/>
      <c r="R3661" s="255"/>
      <c r="S3661" s="432">
        <f>+IF(+(L3661+M3661)&gt;=I3661,+M3661,+(+I3661-L3661))</f>
        <v>0</v>
      </c>
      <c r="T3661" s="316">
        <f>Q3661+R3661-S3661</f>
        <v>0</v>
      </c>
      <c r="U3661" s="255"/>
      <c r="V3661" s="255"/>
      <c r="W3661" s="254"/>
      <c r="X3661" s="314">
        <f>T3661-U3661-V3661-W3661</f>
        <v>0</v>
      </c>
    </row>
    <row r="3662" spans="2:24">
      <c r="B3662" s="184"/>
      <c r="C3662" s="336" t="s">
        <v>1060</v>
      </c>
      <c r="D3662" s="337"/>
      <c r="E3662" s="398"/>
      <c r="F3662" s="398"/>
      <c r="G3662" s="398"/>
      <c r="H3662" s="398"/>
      <c r="I3662" s="338"/>
      <c r="J3662" s="244" t="str">
        <f t="shared" si="1091"/>
        <v/>
      </c>
      <c r="K3662" s="245"/>
      <c r="L3662" s="339"/>
      <c r="M3662" s="340"/>
      <c r="N3662" s="340"/>
      <c r="O3662" s="341"/>
      <c r="P3662" s="245"/>
      <c r="Q3662" s="339"/>
      <c r="R3662" s="340"/>
      <c r="S3662" s="340"/>
      <c r="T3662" s="340"/>
      <c r="U3662" s="340"/>
      <c r="V3662" s="340"/>
      <c r="W3662" s="341"/>
      <c r="X3662" s="341"/>
    </row>
    <row r="3663" spans="2:24">
      <c r="B3663" s="184"/>
      <c r="C3663" s="342" t="s">
        <v>1061</v>
      </c>
      <c r="D3663" s="335"/>
      <c r="E3663" s="386"/>
      <c r="F3663" s="386"/>
      <c r="G3663" s="386"/>
      <c r="H3663" s="386"/>
      <c r="I3663" s="308"/>
      <c r="J3663" s="244" t="str">
        <f t="shared" si="1091"/>
        <v/>
      </c>
      <c r="K3663" s="245"/>
      <c r="L3663" s="343"/>
      <c r="M3663" s="344"/>
      <c r="N3663" s="344"/>
      <c r="O3663" s="345"/>
      <c r="P3663" s="245"/>
      <c r="Q3663" s="343"/>
      <c r="R3663" s="344"/>
      <c r="S3663" s="344"/>
      <c r="T3663" s="344"/>
      <c r="U3663" s="344"/>
      <c r="V3663" s="344"/>
      <c r="W3663" s="345"/>
      <c r="X3663" s="345"/>
    </row>
    <row r="3664" spans="2:24">
      <c r="B3664" s="185"/>
      <c r="C3664" s="346" t="s">
        <v>1743</v>
      </c>
      <c r="D3664" s="347"/>
      <c r="E3664" s="399"/>
      <c r="F3664" s="399"/>
      <c r="G3664" s="399"/>
      <c r="H3664" s="399"/>
      <c r="I3664" s="310"/>
      <c r="J3664" s="244" t="str">
        <f t="shared" si="1091"/>
        <v/>
      </c>
      <c r="K3664" s="245"/>
      <c r="L3664" s="348"/>
      <c r="M3664" s="349"/>
      <c r="N3664" s="349"/>
      <c r="O3664" s="350"/>
      <c r="P3664" s="245"/>
      <c r="Q3664" s="348"/>
      <c r="R3664" s="349"/>
      <c r="S3664" s="349"/>
      <c r="T3664" s="349"/>
      <c r="U3664" s="349"/>
      <c r="V3664" s="349"/>
      <c r="W3664" s="350"/>
      <c r="X3664" s="350"/>
    </row>
    <row r="3665" spans="2:24" ht="18.75">
      <c r="B3665" s="719"/>
      <c r="C3665" s="720" t="s">
        <v>1281</v>
      </c>
      <c r="D3665" s="721" t="s">
        <v>1062</v>
      </c>
      <c r="E3665" s="813"/>
      <c r="F3665" s="813">
        <f>SUM(F3549,F3552,F3558,F3566,F3567,F3585,F3589,F3595,F3598,F3599,F3600,F3601,F3602,F3611,F3618,F3619,F3620,F3621,F3628,F3632,F3633,F3634,F3635,F3638,F3639,F3647,F3650,F3651,F3656)+F3661</f>
        <v>0</v>
      </c>
      <c r="G3665" s="813">
        <f>SUM(G3549,G3552,G3558,G3566,G3567,G3585,G3589,G3595,G3598,G3599,G3600,G3601,G3602,G3611,G3618,G3619,G3620,G3621,G3628,G3632,G3633,G3634,G3635,G3638,G3639,G3647,G3650,G3651,G3656)+G3661</f>
        <v>2372000</v>
      </c>
      <c r="H3665" s="813">
        <f>SUM(H3549,H3552,H3558,H3566,H3567,H3585,H3589,H3595,H3598,H3599,H3600,H3601,H3602,H3611,H3618,H3619,H3620,H3621,H3628,H3632,H3633,H3634,H3635,H3638,H3639,H3647,H3650,H3651,H3656)+H3661</f>
        <v>0</v>
      </c>
      <c r="I3665" s="813">
        <f>SUM(I3549,I3552,I3558,I3566,I3567,I3585,I3589,I3595,I3598,I3599,I3600,I3601,I3602,I3611,I3618,I3619,I3620,I3621,I3628,I3632,I3633,I3634,I3635,I3638,I3639,I3647,I3650,I3651,I3656)+I3661</f>
        <v>2372000</v>
      </c>
      <c r="J3665" s="244">
        <f t="shared" si="1091"/>
        <v>1</v>
      </c>
      <c r="K3665" s="442" t="str">
        <f>LEFT(C3546,1)</f>
        <v>6</v>
      </c>
      <c r="L3665" s="277">
        <f>SUM(L3549,L3552,L3558,L3566,L3567,L3585,L3589,L3595,L3598,L3599,L3600,L3601,L3602,L3611,L3618,L3619,L3620,L3621,L3628,L3632,L3633,L3634,L3635,L3638,L3639,L3647,L3650,L3651,L3656)+L3661</f>
        <v>0</v>
      </c>
      <c r="M3665" s="277">
        <f>SUM(M3549,M3552,M3558,M3566,M3567,M3585,M3589,M3595,M3598,M3599,M3600,M3601,M3602,M3611,M3618,M3619,M3620,M3621,M3628,M3632,M3633,M3634,M3635,M3638,M3639,M3647,M3650,M3651,M3656)+M3661</f>
        <v>0</v>
      </c>
      <c r="N3665" s="277">
        <f>SUM(N3549,N3552,N3558,N3566,N3567,N3585,N3589,N3595,N3598,N3599,N3600,N3601,N3602,N3611,N3618,N3619,N3620,N3621,N3628,N3632,N3633,N3634,N3635,N3638,N3639,N3647,N3650,N3651,N3656)+N3661</f>
        <v>2372000</v>
      </c>
      <c r="O3665" s="277">
        <f>SUM(O3549,O3552,O3558,O3566,O3567,O3585,O3589,O3595,O3598,O3599,O3600,O3601,O3602,O3611,O3618,O3619,O3620,O3621,O3628,O3632,O3633,O3634,O3635,O3638,O3639,O3647,O3650,O3651,O3656)+O3661</f>
        <v>-2372000</v>
      </c>
      <c r="P3665" s="223"/>
      <c r="Q3665" s="277">
        <f t="shared" ref="Q3665:W3665" si="1095">SUM(Q3549,Q3552,Q3558,Q3566,Q3567,Q3585,Q3589,Q3595,Q3598,Q3599,Q3600,Q3601,Q3602,Q3611,Q3618,Q3619,Q3620,Q3621,Q3628,Q3632,Q3633,Q3634,Q3635,Q3638,Q3639,Q3647,Q3650,Q3651,Q3656)+Q3661</f>
        <v>0</v>
      </c>
      <c r="R3665" s="277">
        <f t="shared" si="1095"/>
        <v>0</v>
      </c>
      <c r="S3665" s="277">
        <f t="shared" si="1095"/>
        <v>2372000</v>
      </c>
      <c r="T3665" s="277">
        <f t="shared" si="1095"/>
        <v>-2372000</v>
      </c>
      <c r="U3665" s="277">
        <f t="shared" si="1095"/>
        <v>0</v>
      </c>
      <c r="V3665" s="277">
        <f t="shared" si="1095"/>
        <v>0</v>
      </c>
      <c r="W3665" s="277">
        <f t="shared" si="1095"/>
        <v>0</v>
      </c>
      <c r="X3665" s="314">
        <f>T3665-U3665-V3665-W3665</f>
        <v>-2372000</v>
      </c>
    </row>
    <row r="3666" spans="2:24">
      <c r="B3666" s="664" t="s">
        <v>32</v>
      </c>
      <c r="C3666" s="186"/>
      <c r="I3666" s="220"/>
      <c r="J3666" s="222">
        <f>J3665</f>
        <v>1</v>
      </c>
      <c r="P3666"/>
    </row>
    <row r="3667" spans="2:24">
      <c r="B3667" s="395"/>
      <c r="C3667" s="395"/>
      <c r="D3667" s="396"/>
      <c r="E3667" s="395"/>
      <c r="F3667" s="395"/>
      <c r="G3667" s="395"/>
      <c r="H3667" s="395"/>
      <c r="I3667" s="397"/>
      <c r="J3667" s="222">
        <f>J3665</f>
        <v>1</v>
      </c>
      <c r="L3667" s="395"/>
      <c r="M3667" s="395"/>
      <c r="N3667" s="397"/>
      <c r="O3667" s="397"/>
      <c r="P3667" s="397"/>
      <c r="Q3667" s="395"/>
      <c r="R3667" s="395"/>
      <c r="S3667" s="397"/>
      <c r="T3667" s="397"/>
      <c r="U3667" s="395"/>
      <c r="V3667" s="397"/>
      <c r="W3667" s="397"/>
      <c r="X3667" s="397"/>
    </row>
    <row r="3668" spans="2:24" ht="18.75">
      <c r="B3668" s="405"/>
      <c r="C3668" s="405"/>
      <c r="D3668" s="405"/>
      <c r="E3668" s="405"/>
      <c r="F3668" s="405"/>
      <c r="G3668" s="405"/>
      <c r="H3668" s="405"/>
      <c r="I3668" s="488"/>
      <c r="J3668" s="443">
        <f>(IF(E3665&lt;&gt;0,$G$2,IF(I3665&lt;&gt;0,$G$2,"")))</f>
        <v>0</v>
      </c>
    </row>
    <row r="3669" spans="2:24" ht="18.75">
      <c r="B3669" s="405"/>
      <c r="C3669" s="405"/>
      <c r="D3669" s="478"/>
      <c r="E3669" s="405"/>
      <c r="F3669" s="405"/>
      <c r="G3669" s="405"/>
      <c r="H3669" s="405"/>
      <c r="I3669" s="488"/>
      <c r="J3669" s="443" t="str">
        <f>(IF(E3666&lt;&gt;0,$G$2,IF(I3666&lt;&gt;0,$G$2,"")))</f>
        <v/>
      </c>
    </row>
    <row r="3670" spans="2:24">
      <c r="E3670" s="279"/>
      <c r="F3670" s="279"/>
      <c r="G3670" s="279"/>
      <c r="H3670" s="279"/>
      <c r="I3670" s="283"/>
      <c r="J3670" s="222">
        <f>(IF($E3804&lt;&gt;0,$J$2,IF($I3804&lt;&gt;0,$J$2,"")))</f>
        <v>1</v>
      </c>
      <c r="L3670" s="279"/>
      <c r="M3670" s="279"/>
      <c r="N3670" s="283"/>
      <c r="O3670" s="283"/>
      <c r="P3670" s="283"/>
      <c r="Q3670" s="279"/>
      <c r="R3670" s="279"/>
      <c r="S3670" s="283"/>
      <c r="T3670" s="283"/>
      <c r="U3670" s="279"/>
      <c r="V3670" s="283"/>
      <c r="W3670" s="283"/>
    </row>
    <row r="3671" spans="2:24">
      <c r="C3671" s="228"/>
      <c r="D3671" s="229"/>
      <c r="E3671" s="279"/>
      <c r="F3671" s="279"/>
      <c r="G3671" s="279"/>
      <c r="H3671" s="279"/>
      <c r="I3671" s="283"/>
      <c r="J3671" s="222">
        <f>(IF($E3804&lt;&gt;0,$J$2,IF($I3804&lt;&gt;0,$J$2,"")))</f>
        <v>1</v>
      </c>
      <c r="L3671" s="279"/>
      <c r="M3671" s="279"/>
      <c r="N3671" s="283"/>
      <c r="O3671" s="283"/>
      <c r="P3671" s="283"/>
      <c r="Q3671" s="279"/>
      <c r="R3671" s="279"/>
      <c r="S3671" s="283"/>
      <c r="T3671" s="283"/>
      <c r="U3671" s="279"/>
      <c r="V3671" s="283"/>
      <c r="W3671" s="283"/>
    </row>
    <row r="3672" spans="2:24">
      <c r="B3672" s="910" t="str">
        <f>$B$7</f>
        <v>БЮДЖЕТ - НАЧАЛЕН ПЛАН
ПО ПЪЛНА ЕДИННА БЮДЖЕТНА КЛАСИФИКАЦИЯ</v>
      </c>
      <c r="C3672" s="911"/>
      <c r="D3672" s="911"/>
      <c r="E3672" s="279"/>
      <c r="F3672" s="279"/>
      <c r="G3672" s="279"/>
      <c r="H3672" s="279"/>
      <c r="I3672" s="283"/>
      <c r="J3672" s="222">
        <f>(IF($E3804&lt;&gt;0,$J$2,IF($I3804&lt;&gt;0,$J$2,"")))</f>
        <v>1</v>
      </c>
      <c r="L3672" s="279"/>
      <c r="M3672" s="279"/>
      <c r="N3672" s="283"/>
      <c r="O3672" s="283"/>
      <c r="P3672" s="283"/>
      <c r="Q3672" s="279"/>
      <c r="R3672" s="279"/>
      <c r="S3672" s="283"/>
      <c r="T3672" s="283"/>
      <c r="U3672" s="279"/>
      <c r="V3672" s="283"/>
      <c r="W3672" s="283"/>
    </row>
    <row r="3673" spans="2:24">
      <c r="C3673" s="228"/>
      <c r="D3673" s="229"/>
      <c r="E3673" s="280" t="s">
        <v>1711</v>
      </c>
      <c r="F3673" s="280" t="s">
        <v>1568</v>
      </c>
      <c r="G3673" s="279"/>
      <c r="H3673" s="279"/>
      <c r="I3673" s="283"/>
      <c r="J3673" s="222">
        <f>(IF($E3804&lt;&gt;0,$J$2,IF($I3804&lt;&gt;0,$J$2,"")))</f>
        <v>1</v>
      </c>
      <c r="L3673" s="279"/>
      <c r="M3673" s="279"/>
      <c r="N3673" s="283"/>
      <c r="O3673" s="283"/>
      <c r="P3673" s="283"/>
      <c r="Q3673" s="279"/>
      <c r="R3673" s="279"/>
      <c r="S3673" s="283"/>
      <c r="T3673" s="283"/>
      <c r="U3673" s="279"/>
      <c r="V3673" s="283"/>
      <c r="W3673" s="283"/>
    </row>
    <row r="3674" spans="2:24" ht="18.75">
      <c r="B3674" s="912" t="str">
        <f>$B$9</f>
        <v>Несебър</v>
      </c>
      <c r="C3674" s="913"/>
      <c r="D3674" s="914"/>
      <c r="E3674" s="690">
        <f>$E$9</f>
        <v>43101</v>
      </c>
      <c r="F3674" s="691">
        <f>$F$9</f>
        <v>43465</v>
      </c>
      <c r="G3674" s="279"/>
      <c r="H3674" s="279"/>
      <c r="I3674" s="283"/>
      <c r="J3674" s="222">
        <f>(IF($E3804&lt;&gt;0,$J$2,IF($I3804&lt;&gt;0,$J$2,"")))</f>
        <v>1</v>
      </c>
      <c r="L3674" s="279"/>
      <c r="M3674" s="279"/>
      <c r="N3674" s="283"/>
      <c r="O3674" s="283"/>
      <c r="P3674" s="283"/>
      <c r="Q3674" s="279"/>
      <c r="R3674" s="279"/>
      <c r="S3674" s="283"/>
      <c r="T3674" s="283"/>
      <c r="U3674" s="279"/>
      <c r="V3674" s="283"/>
      <c r="W3674" s="283"/>
    </row>
    <row r="3675" spans="2:24">
      <c r="B3675" s="231" t="str">
        <f>$B$10</f>
        <v>(наименование на разпоредителя с бюджет)</v>
      </c>
      <c r="E3675" s="279"/>
      <c r="F3675" s="281">
        <f>$F$10</f>
        <v>0</v>
      </c>
      <c r="G3675" s="279"/>
      <c r="H3675" s="279"/>
      <c r="I3675" s="283"/>
      <c r="J3675" s="222">
        <f>(IF($E3804&lt;&gt;0,$J$2,IF($I3804&lt;&gt;0,$J$2,"")))</f>
        <v>1</v>
      </c>
      <c r="L3675" s="279"/>
      <c r="M3675" s="279"/>
      <c r="N3675" s="283"/>
      <c r="O3675" s="283"/>
      <c r="P3675" s="283"/>
      <c r="Q3675" s="279"/>
      <c r="R3675" s="279"/>
      <c r="S3675" s="283"/>
      <c r="T3675" s="283"/>
      <c r="U3675" s="279"/>
      <c r="V3675" s="283"/>
      <c r="W3675" s="283"/>
    </row>
    <row r="3676" spans="2:24">
      <c r="B3676" s="231"/>
      <c r="E3676" s="282"/>
      <c r="F3676" s="279"/>
      <c r="G3676" s="279"/>
      <c r="H3676" s="279"/>
      <c r="I3676" s="283"/>
      <c r="J3676" s="222">
        <f>(IF($E3804&lt;&gt;0,$J$2,IF($I3804&lt;&gt;0,$J$2,"")))</f>
        <v>1</v>
      </c>
      <c r="L3676" s="279"/>
      <c r="M3676" s="279"/>
      <c r="N3676" s="283"/>
      <c r="O3676" s="283"/>
      <c r="P3676" s="283"/>
      <c r="Q3676" s="279"/>
      <c r="R3676" s="279"/>
      <c r="S3676" s="283"/>
      <c r="T3676" s="283"/>
      <c r="U3676" s="279"/>
      <c r="V3676" s="283"/>
      <c r="W3676" s="283"/>
    </row>
    <row r="3677" spans="2:24" ht="19.5">
      <c r="B3677" s="896" t="str">
        <f>$B$12</f>
        <v>Несебър</v>
      </c>
      <c r="C3677" s="897"/>
      <c r="D3677" s="898"/>
      <c r="E3677" s="230" t="s">
        <v>1712</v>
      </c>
      <c r="F3677" s="692" t="str">
        <f>$F$12</f>
        <v>5206</v>
      </c>
      <c r="G3677" s="279"/>
      <c r="H3677" s="279"/>
      <c r="I3677" s="283"/>
      <c r="J3677" s="222">
        <f>(IF($E3804&lt;&gt;0,$J$2,IF($I3804&lt;&gt;0,$J$2,"")))</f>
        <v>1</v>
      </c>
      <c r="L3677" s="279"/>
      <c r="M3677" s="279"/>
      <c r="N3677" s="283"/>
      <c r="O3677" s="283"/>
      <c r="P3677" s="283"/>
      <c r="Q3677" s="279"/>
      <c r="R3677" s="279"/>
      <c r="S3677" s="283"/>
      <c r="T3677" s="283"/>
      <c r="U3677" s="279"/>
      <c r="V3677" s="283"/>
      <c r="W3677" s="283"/>
    </row>
    <row r="3678" spans="2:24">
      <c r="B3678" s="693" t="str">
        <f>$B$13</f>
        <v>(наименование на първостепенния разпоредител с бюджет)</v>
      </c>
      <c r="E3678" s="282" t="s">
        <v>1713</v>
      </c>
      <c r="F3678" s="279"/>
      <c r="G3678" s="279"/>
      <c r="H3678" s="279"/>
      <c r="I3678" s="283"/>
      <c r="J3678" s="222">
        <f>(IF($E3804&lt;&gt;0,$J$2,IF($I3804&lt;&gt;0,$J$2,"")))</f>
        <v>1</v>
      </c>
      <c r="L3678" s="279"/>
      <c r="M3678" s="279"/>
      <c r="N3678" s="283"/>
      <c r="O3678" s="283"/>
      <c r="P3678" s="283"/>
      <c r="Q3678" s="279"/>
      <c r="R3678" s="279"/>
      <c r="S3678" s="283"/>
      <c r="T3678" s="283"/>
      <c r="U3678" s="279"/>
      <c r="V3678" s="283"/>
      <c r="W3678" s="283"/>
    </row>
    <row r="3679" spans="2:24" ht="18.75">
      <c r="B3679" s="231"/>
      <c r="D3679" s="444"/>
      <c r="E3679" s="278"/>
      <c r="F3679" s="278"/>
      <c r="G3679" s="278"/>
      <c r="H3679" s="278"/>
      <c r="I3679" s="386"/>
      <c r="J3679" s="222">
        <f>(IF($E3804&lt;&gt;0,$J$2,IF($I3804&lt;&gt;0,$J$2,"")))</f>
        <v>1</v>
      </c>
      <c r="L3679" s="279"/>
      <c r="M3679" s="279"/>
      <c r="N3679" s="283"/>
      <c r="O3679" s="283"/>
      <c r="P3679" s="283"/>
      <c r="Q3679" s="279"/>
      <c r="R3679" s="279"/>
      <c r="S3679" s="283"/>
      <c r="T3679" s="283"/>
      <c r="U3679" s="279"/>
      <c r="V3679" s="283"/>
      <c r="W3679" s="283"/>
    </row>
    <row r="3680" spans="2:24">
      <c r="C3680" s="228"/>
      <c r="D3680" s="229"/>
      <c r="E3680" s="279"/>
      <c r="F3680" s="282"/>
      <c r="G3680" s="282"/>
      <c r="H3680" s="282"/>
      <c r="I3680" s="285" t="s">
        <v>1714</v>
      </c>
      <c r="J3680" s="222">
        <f>(IF($E3804&lt;&gt;0,$J$2,IF($I3804&lt;&gt;0,$J$2,"")))</f>
        <v>1</v>
      </c>
      <c r="L3680" s="284" t="s">
        <v>94</v>
      </c>
      <c r="M3680" s="279"/>
      <c r="N3680" s="283"/>
      <c r="O3680" s="285" t="s">
        <v>1714</v>
      </c>
      <c r="P3680" s="283"/>
      <c r="Q3680" s="284" t="s">
        <v>95</v>
      </c>
      <c r="R3680" s="279"/>
      <c r="S3680" s="283"/>
      <c r="T3680" s="285" t="s">
        <v>1714</v>
      </c>
      <c r="U3680" s="279"/>
      <c r="V3680" s="283"/>
      <c r="W3680" s="285" t="s">
        <v>1714</v>
      </c>
    </row>
    <row r="3681" spans="2:24" ht="18.75">
      <c r="B3681" s="787"/>
      <c r="C3681" s="788"/>
      <c r="D3681" s="789" t="s">
        <v>1093</v>
      </c>
      <c r="E3681" s="790"/>
      <c r="F3681" s="968" t="s">
        <v>1504</v>
      </c>
      <c r="G3681" s="969"/>
      <c r="H3681" s="970"/>
      <c r="I3681" s="971"/>
      <c r="J3681" s="222">
        <f>(IF($E3804&lt;&gt;0,$J$2,IF($I3804&lt;&gt;0,$J$2,"")))</f>
        <v>1</v>
      </c>
      <c r="L3681" s="925" t="s">
        <v>1800</v>
      </c>
      <c r="M3681" s="925" t="s">
        <v>1801</v>
      </c>
      <c r="N3681" s="918" t="s">
        <v>1802</v>
      </c>
      <c r="O3681" s="918" t="s">
        <v>96</v>
      </c>
      <c r="P3681" s="223"/>
      <c r="Q3681" s="918" t="s">
        <v>1803</v>
      </c>
      <c r="R3681" s="918" t="s">
        <v>1804</v>
      </c>
      <c r="S3681" s="918" t="s">
        <v>1805</v>
      </c>
      <c r="T3681" s="918" t="s">
        <v>97</v>
      </c>
      <c r="U3681" s="412" t="s">
        <v>98</v>
      </c>
      <c r="V3681" s="413"/>
      <c r="W3681" s="414"/>
      <c r="X3681" s="292"/>
    </row>
    <row r="3682" spans="2:24" ht="31.5">
      <c r="B3682" s="791" t="s">
        <v>1626</v>
      </c>
      <c r="C3682" s="792" t="s">
        <v>1715</v>
      </c>
      <c r="D3682" s="793" t="s">
        <v>1094</v>
      </c>
      <c r="E3682" s="794"/>
      <c r="F3682" s="717" t="s">
        <v>1505</v>
      </c>
      <c r="G3682" s="717" t="s">
        <v>1506</v>
      </c>
      <c r="H3682" s="717" t="s">
        <v>1503</v>
      </c>
      <c r="I3682" s="717" t="s">
        <v>1087</v>
      </c>
      <c r="J3682" s="222">
        <f>(IF($E3804&lt;&gt;0,$J$2,IF($I3804&lt;&gt;0,$J$2,"")))</f>
        <v>1</v>
      </c>
      <c r="L3682" s="961"/>
      <c r="M3682" s="967"/>
      <c r="N3682" s="961"/>
      <c r="O3682" s="967"/>
      <c r="P3682" s="223"/>
      <c r="Q3682" s="958"/>
      <c r="R3682" s="958"/>
      <c r="S3682" s="958"/>
      <c r="T3682" s="958"/>
      <c r="U3682" s="415">
        <v>2018</v>
      </c>
      <c r="V3682" s="415">
        <v>2019</v>
      </c>
      <c r="W3682" s="415" t="s">
        <v>1806</v>
      </c>
      <c r="X3682" s="416" t="s">
        <v>99</v>
      </c>
    </row>
    <row r="3683" spans="2:24" ht="18.75">
      <c r="B3683" s="616"/>
      <c r="C3683" s="400"/>
      <c r="D3683" s="296" t="s">
        <v>1283</v>
      </c>
      <c r="E3683" s="814"/>
      <c r="F3683" s="297"/>
      <c r="G3683" s="297"/>
      <c r="H3683" s="297"/>
      <c r="I3683" s="487"/>
      <c r="J3683" s="222">
        <f>(IF($E3804&lt;&gt;0,$J$2,IF($I3804&lt;&gt;0,$J$2,"")))</f>
        <v>1</v>
      </c>
      <c r="L3683" s="298" t="s">
        <v>100</v>
      </c>
      <c r="M3683" s="298" t="s">
        <v>101</v>
      </c>
      <c r="N3683" s="299" t="s">
        <v>102</v>
      </c>
      <c r="O3683" s="299" t="s">
        <v>103</v>
      </c>
      <c r="P3683" s="223"/>
      <c r="Q3683" s="614" t="s">
        <v>104</v>
      </c>
      <c r="R3683" s="614" t="s">
        <v>105</v>
      </c>
      <c r="S3683" s="614" t="s">
        <v>106</v>
      </c>
      <c r="T3683" s="614" t="s">
        <v>107</v>
      </c>
      <c r="U3683" s="614" t="s">
        <v>1064</v>
      </c>
      <c r="V3683" s="614" t="s">
        <v>1065</v>
      </c>
      <c r="W3683" s="614" t="s">
        <v>1066</v>
      </c>
      <c r="X3683" s="417" t="s">
        <v>1067</v>
      </c>
    </row>
    <row r="3684" spans="2:24" ht="131.25">
      <c r="B3684" s="237"/>
      <c r="C3684" s="621" t="e">
        <f>VLOOKUP(D3684,OP_LIST2,2,FALSE)</f>
        <v>#N/A</v>
      </c>
      <c r="D3684" s="622" t="s">
        <v>976</v>
      </c>
      <c r="E3684" s="815"/>
      <c r="F3684" s="369"/>
      <c r="G3684" s="369"/>
      <c r="H3684" s="369"/>
      <c r="I3684" s="304"/>
      <c r="J3684" s="222">
        <f>(IF($E3804&lt;&gt;0,$J$2,IF($I3804&lt;&gt;0,$J$2,"")))</f>
        <v>1</v>
      </c>
      <c r="L3684" s="418" t="s">
        <v>1068</v>
      </c>
      <c r="M3684" s="418" t="s">
        <v>1068</v>
      </c>
      <c r="N3684" s="418" t="s">
        <v>1069</v>
      </c>
      <c r="O3684" s="418" t="s">
        <v>1070</v>
      </c>
      <c r="P3684" s="223"/>
      <c r="Q3684" s="418" t="s">
        <v>1068</v>
      </c>
      <c r="R3684" s="418" t="s">
        <v>1068</v>
      </c>
      <c r="S3684" s="418" t="s">
        <v>1095</v>
      </c>
      <c r="T3684" s="418" t="s">
        <v>1072</v>
      </c>
      <c r="U3684" s="418" t="s">
        <v>1068</v>
      </c>
      <c r="V3684" s="418" t="s">
        <v>1068</v>
      </c>
      <c r="W3684" s="418" t="s">
        <v>1068</v>
      </c>
      <c r="X3684" s="307" t="s">
        <v>1073</v>
      </c>
    </row>
    <row r="3685" spans="2:24" ht="18.75">
      <c r="B3685" s="620"/>
      <c r="C3685" s="623">
        <f>VLOOKUP(D3686,EBK_DEIN2,2,FALSE)</f>
        <v>6619</v>
      </c>
      <c r="D3685" s="615" t="s">
        <v>1483</v>
      </c>
      <c r="E3685" s="816"/>
      <c r="F3685" s="369"/>
      <c r="G3685" s="369"/>
      <c r="H3685" s="369"/>
      <c r="I3685" s="304"/>
      <c r="J3685" s="222">
        <f>(IF($E3804&lt;&gt;0,$J$2,IF($I3804&lt;&gt;0,$J$2,"")))</f>
        <v>1</v>
      </c>
      <c r="L3685" s="419"/>
      <c r="M3685" s="419"/>
      <c r="N3685" s="345"/>
      <c r="O3685" s="420"/>
      <c r="P3685" s="223"/>
      <c r="Q3685" s="419"/>
      <c r="R3685" s="419"/>
      <c r="S3685" s="345"/>
      <c r="T3685" s="420"/>
      <c r="U3685" s="419"/>
      <c r="V3685" s="345"/>
      <c r="W3685" s="420"/>
      <c r="X3685" s="421"/>
    </row>
    <row r="3686" spans="2:24" ht="31.5">
      <c r="B3686" s="422"/>
      <c r="C3686" s="239"/>
      <c r="D3686" s="527" t="s">
        <v>927</v>
      </c>
      <c r="E3686" s="816"/>
      <c r="F3686" s="369"/>
      <c r="G3686" s="369"/>
      <c r="H3686" s="369"/>
      <c r="I3686" s="304"/>
      <c r="J3686" s="222">
        <f>(IF($E3804&lt;&gt;0,$J$2,IF($I3804&lt;&gt;0,$J$2,"")))</f>
        <v>1</v>
      </c>
      <c r="L3686" s="419"/>
      <c r="M3686" s="419"/>
      <c r="N3686" s="345"/>
      <c r="O3686" s="423">
        <f>SUMIF(O3689:O3690,"&lt;0")+SUMIF(O3692:O3696,"&lt;0")+SUMIF(O3698:O3705,"&lt;0")+SUMIF(O3707:O3723,"&lt;0")+SUMIF(O3729:O3733,"&lt;0")+SUMIF(O3735:O3740,"&lt;0")+SUMIF(O3743:O3749,"&lt;0")+SUMIF(O3757:O3758,"&lt;0")+SUMIF(O3761:O3766,"&lt;0")+SUMIF(O3768:O3773,"&lt;0")+SUMIF(O3777,"&lt;0")+SUMIF(O3779:O3785,"&lt;0")+SUMIF(O3787:O3789,"&lt;0")+SUMIF(O3791:O3794,"&lt;0")+SUMIF(O3796:O3797,"&lt;0")+SUMIF(O3800,"&lt;0")</f>
        <v>-1845700</v>
      </c>
      <c r="P3686" s="223"/>
      <c r="Q3686" s="419"/>
      <c r="R3686" s="419"/>
      <c r="S3686" s="345"/>
      <c r="T3686" s="423">
        <f>SUMIF(T3689:T3690,"&lt;0")+SUMIF(T3692:T3696,"&lt;0")+SUMIF(T3698:T3705,"&lt;0")+SUMIF(T3707:T3723,"&lt;0")+SUMIF(T3729:T3733,"&lt;0")+SUMIF(T3735:T3740,"&lt;0")+SUMIF(T3743:T3749,"&lt;0")+SUMIF(T3757:T3758,"&lt;0")+SUMIF(T3761:T3766,"&lt;0")+SUMIF(T3768:T3773,"&lt;0")+SUMIF(T3777,"&lt;0")+SUMIF(T3779:T3785,"&lt;0")+SUMIF(T3787:T3789,"&lt;0")+SUMIF(T3791:T3794,"&lt;0")+SUMIF(T3796:T3797,"&lt;0")+SUMIF(T3800,"&lt;0")</f>
        <v>-1845700</v>
      </c>
      <c r="U3686" s="419"/>
      <c r="V3686" s="345"/>
      <c r="W3686" s="420"/>
      <c r="X3686" s="309"/>
    </row>
    <row r="3687" spans="2:24" ht="18.75">
      <c r="B3687" s="355"/>
      <c r="C3687" s="239"/>
      <c r="D3687" s="293" t="s">
        <v>1096</v>
      </c>
      <c r="E3687" s="816"/>
      <c r="F3687" s="369"/>
      <c r="G3687" s="369"/>
      <c r="H3687" s="369"/>
      <c r="I3687" s="304"/>
      <c r="J3687" s="222">
        <f>(IF($E3804&lt;&gt;0,$J$2,IF($I3804&lt;&gt;0,$J$2,"")))</f>
        <v>1</v>
      </c>
      <c r="L3687" s="419"/>
      <c r="M3687" s="419"/>
      <c r="N3687" s="345"/>
      <c r="O3687" s="420"/>
      <c r="P3687" s="223"/>
      <c r="Q3687" s="419"/>
      <c r="R3687" s="419"/>
      <c r="S3687" s="345"/>
      <c r="T3687" s="420"/>
      <c r="U3687" s="419"/>
      <c r="V3687" s="345"/>
      <c r="W3687" s="420"/>
      <c r="X3687" s="311"/>
    </row>
    <row r="3688" spans="2:24" ht="18.75">
      <c r="B3688" s="795">
        <v>100</v>
      </c>
      <c r="C3688" s="972" t="s">
        <v>1284</v>
      </c>
      <c r="D3688" s="973"/>
      <c r="E3688" s="796"/>
      <c r="F3688" s="797">
        <f>SUM(F3689:F3690)</f>
        <v>0</v>
      </c>
      <c r="G3688" s="798">
        <f>SUM(G3689:G3690)</f>
        <v>0</v>
      </c>
      <c r="H3688" s="798">
        <f>SUM(H3689:H3690)</f>
        <v>0</v>
      </c>
      <c r="I3688" s="798">
        <f>SUM(I3689:I3690)</f>
        <v>0</v>
      </c>
      <c r="J3688" s="244" t="str">
        <f t="shared" ref="J3688:J3719" si="1096">(IF($E3688&lt;&gt;0,$J$2,IF($I3688&lt;&gt;0,$J$2,"")))</f>
        <v/>
      </c>
      <c r="K3688" s="245"/>
      <c r="L3688" s="312">
        <f>SUM(L3689:L3690)</f>
        <v>0</v>
      </c>
      <c r="M3688" s="313">
        <f>SUM(M3689:M3690)</f>
        <v>0</v>
      </c>
      <c r="N3688" s="424">
        <f>SUM(N3689:N3690)</f>
        <v>0</v>
      </c>
      <c r="O3688" s="425">
        <f>SUM(O3689:O3690)</f>
        <v>0</v>
      </c>
      <c r="P3688" s="245"/>
      <c r="Q3688" s="820"/>
      <c r="R3688" s="821"/>
      <c r="S3688" s="822"/>
      <c r="T3688" s="821"/>
      <c r="U3688" s="821"/>
      <c r="V3688" s="821"/>
      <c r="W3688" s="823"/>
      <c r="X3688" s="314">
        <f t="shared" ref="X3688:X3719" si="1097">T3688-U3688-V3688-W3688</f>
        <v>0</v>
      </c>
    </row>
    <row r="3689" spans="2:24" ht="18.75">
      <c r="B3689" s="140"/>
      <c r="C3689" s="144">
        <v>101</v>
      </c>
      <c r="D3689" s="138" t="s">
        <v>1285</v>
      </c>
      <c r="E3689" s="817"/>
      <c r="F3689" s="452"/>
      <c r="G3689" s="246"/>
      <c r="H3689" s="246"/>
      <c r="I3689" s="480">
        <f>F3689+G3689+H3689</f>
        <v>0</v>
      </c>
      <c r="J3689" s="244" t="str">
        <f t="shared" si="1096"/>
        <v/>
      </c>
      <c r="K3689" s="245"/>
      <c r="L3689" s="426"/>
      <c r="M3689" s="253"/>
      <c r="N3689" s="316">
        <f>I3689</f>
        <v>0</v>
      </c>
      <c r="O3689" s="427">
        <f>L3689+M3689-N3689</f>
        <v>0</v>
      </c>
      <c r="P3689" s="245"/>
      <c r="Q3689" s="775"/>
      <c r="R3689" s="779"/>
      <c r="S3689" s="779"/>
      <c r="T3689" s="779"/>
      <c r="U3689" s="779"/>
      <c r="V3689" s="779"/>
      <c r="W3689" s="824"/>
      <c r="X3689" s="314">
        <f t="shared" si="1097"/>
        <v>0</v>
      </c>
    </row>
    <row r="3690" spans="2:24" ht="18.75">
      <c r="B3690" s="140"/>
      <c r="C3690" s="137">
        <v>102</v>
      </c>
      <c r="D3690" s="139" t="s">
        <v>1286</v>
      </c>
      <c r="E3690" s="817"/>
      <c r="F3690" s="452"/>
      <c r="G3690" s="246"/>
      <c r="H3690" s="246"/>
      <c r="I3690" s="480">
        <f>F3690+G3690+H3690</f>
        <v>0</v>
      </c>
      <c r="J3690" s="244" t="str">
        <f t="shared" si="1096"/>
        <v/>
      </c>
      <c r="K3690" s="245"/>
      <c r="L3690" s="426"/>
      <c r="M3690" s="253"/>
      <c r="N3690" s="316">
        <f>I3690</f>
        <v>0</v>
      </c>
      <c r="O3690" s="427">
        <f>L3690+M3690-N3690</f>
        <v>0</v>
      </c>
      <c r="P3690" s="245"/>
      <c r="Q3690" s="775"/>
      <c r="R3690" s="779"/>
      <c r="S3690" s="779"/>
      <c r="T3690" s="779"/>
      <c r="U3690" s="779"/>
      <c r="V3690" s="779"/>
      <c r="W3690" s="824"/>
      <c r="X3690" s="314">
        <f t="shared" si="1097"/>
        <v>0</v>
      </c>
    </row>
    <row r="3691" spans="2:24" ht="18.75">
      <c r="B3691" s="799">
        <v>200</v>
      </c>
      <c r="C3691" s="959" t="s">
        <v>1287</v>
      </c>
      <c r="D3691" s="959"/>
      <c r="E3691" s="800"/>
      <c r="F3691" s="801">
        <f>SUM(F3692:F3696)</f>
        <v>0</v>
      </c>
      <c r="G3691" s="802">
        <f>SUM(G3692:G3696)</f>
        <v>0</v>
      </c>
      <c r="H3691" s="802">
        <f>SUM(H3692:H3696)</f>
        <v>0</v>
      </c>
      <c r="I3691" s="802">
        <f>SUM(I3692:I3696)</f>
        <v>0</v>
      </c>
      <c r="J3691" s="244" t="str">
        <f t="shared" si="1096"/>
        <v/>
      </c>
      <c r="K3691" s="245"/>
      <c r="L3691" s="317">
        <f>SUM(L3692:L3696)</f>
        <v>0</v>
      </c>
      <c r="M3691" s="318">
        <f>SUM(M3692:M3696)</f>
        <v>0</v>
      </c>
      <c r="N3691" s="428">
        <f>SUM(N3692:N3696)</f>
        <v>0</v>
      </c>
      <c r="O3691" s="429">
        <f>SUM(O3692:O3696)</f>
        <v>0</v>
      </c>
      <c r="P3691" s="245"/>
      <c r="Q3691" s="777"/>
      <c r="R3691" s="778"/>
      <c r="S3691" s="778"/>
      <c r="T3691" s="778"/>
      <c r="U3691" s="778"/>
      <c r="V3691" s="778"/>
      <c r="W3691" s="825"/>
      <c r="X3691" s="314">
        <f t="shared" si="1097"/>
        <v>0</v>
      </c>
    </row>
    <row r="3692" spans="2:24" ht="18.75">
      <c r="B3692" s="143"/>
      <c r="C3692" s="144">
        <v>201</v>
      </c>
      <c r="D3692" s="138" t="s">
        <v>1288</v>
      </c>
      <c r="E3692" s="817"/>
      <c r="F3692" s="452"/>
      <c r="G3692" s="246"/>
      <c r="H3692" s="246"/>
      <c r="I3692" s="480">
        <f>F3692+G3692+H3692</f>
        <v>0</v>
      </c>
      <c r="J3692" s="244" t="str">
        <f t="shared" si="1096"/>
        <v/>
      </c>
      <c r="K3692" s="245"/>
      <c r="L3692" s="426"/>
      <c r="M3692" s="253"/>
      <c r="N3692" s="316">
        <f>I3692</f>
        <v>0</v>
      </c>
      <c r="O3692" s="427">
        <f>L3692+M3692-N3692</f>
        <v>0</v>
      </c>
      <c r="P3692" s="245"/>
      <c r="Q3692" s="775"/>
      <c r="R3692" s="779"/>
      <c r="S3692" s="779"/>
      <c r="T3692" s="779"/>
      <c r="U3692" s="779"/>
      <c r="V3692" s="779"/>
      <c r="W3692" s="824"/>
      <c r="X3692" s="314">
        <f t="shared" si="1097"/>
        <v>0</v>
      </c>
    </row>
    <row r="3693" spans="2:24" ht="18.75">
      <c r="B3693" s="136"/>
      <c r="C3693" s="137">
        <v>202</v>
      </c>
      <c r="D3693" s="145" t="s">
        <v>1289</v>
      </c>
      <c r="E3693" s="817"/>
      <c r="F3693" s="452"/>
      <c r="G3693" s="246"/>
      <c r="H3693" s="246"/>
      <c r="I3693" s="480">
        <f>F3693+G3693+H3693</f>
        <v>0</v>
      </c>
      <c r="J3693" s="244" t="str">
        <f t="shared" si="1096"/>
        <v/>
      </c>
      <c r="K3693" s="245"/>
      <c r="L3693" s="426"/>
      <c r="M3693" s="253"/>
      <c r="N3693" s="316">
        <f>I3693</f>
        <v>0</v>
      </c>
      <c r="O3693" s="427">
        <f>L3693+M3693-N3693</f>
        <v>0</v>
      </c>
      <c r="P3693" s="245"/>
      <c r="Q3693" s="775"/>
      <c r="R3693" s="779"/>
      <c r="S3693" s="779"/>
      <c r="T3693" s="779"/>
      <c r="U3693" s="779"/>
      <c r="V3693" s="779"/>
      <c r="W3693" s="824"/>
      <c r="X3693" s="314">
        <f t="shared" si="1097"/>
        <v>0</v>
      </c>
    </row>
    <row r="3694" spans="2:24" ht="31.5">
      <c r="B3694" s="152"/>
      <c r="C3694" s="137">
        <v>205</v>
      </c>
      <c r="D3694" s="145" t="s">
        <v>933</v>
      </c>
      <c r="E3694" s="817"/>
      <c r="F3694" s="452"/>
      <c r="G3694" s="246"/>
      <c r="H3694" s="246"/>
      <c r="I3694" s="480">
        <f>F3694+G3694+H3694</f>
        <v>0</v>
      </c>
      <c r="J3694" s="244" t="str">
        <f t="shared" si="1096"/>
        <v/>
      </c>
      <c r="K3694" s="245"/>
      <c r="L3694" s="426"/>
      <c r="M3694" s="253"/>
      <c r="N3694" s="316">
        <f>I3694</f>
        <v>0</v>
      </c>
      <c r="O3694" s="427">
        <f>L3694+M3694-N3694</f>
        <v>0</v>
      </c>
      <c r="P3694" s="245"/>
      <c r="Q3694" s="775"/>
      <c r="R3694" s="779"/>
      <c r="S3694" s="779"/>
      <c r="T3694" s="779"/>
      <c r="U3694" s="779"/>
      <c r="V3694" s="779"/>
      <c r="W3694" s="824"/>
      <c r="X3694" s="314">
        <f t="shared" si="1097"/>
        <v>0</v>
      </c>
    </row>
    <row r="3695" spans="2:24" ht="18.75">
      <c r="B3695" s="152"/>
      <c r="C3695" s="137">
        <v>208</v>
      </c>
      <c r="D3695" s="159" t="s">
        <v>934</v>
      </c>
      <c r="E3695" s="817"/>
      <c r="F3695" s="452"/>
      <c r="G3695" s="246"/>
      <c r="H3695" s="246"/>
      <c r="I3695" s="480">
        <f>F3695+G3695+H3695</f>
        <v>0</v>
      </c>
      <c r="J3695" s="244" t="str">
        <f t="shared" si="1096"/>
        <v/>
      </c>
      <c r="K3695" s="245"/>
      <c r="L3695" s="426"/>
      <c r="M3695" s="253"/>
      <c r="N3695" s="316">
        <f>I3695</f>
        <v>0</v>
      </c>
      <c r="O3695" s="427">
        <f>L3695+M3695-N3695</f>
        <v>0</v>
      </c>
      <c r="P3695" s="245"/>
      <c r="Q3695" s="775"/>
      <c r="R3695" s="779"/>
      <c r="S3695" s="779"/>
      <c r="T3695" s="779"/>
      <c r="U3695" s="779"/>
      <c r="V3695" s="779"/>
      <c r="W3695" s="824"/>
      <c r="X3695" s="314">
        <f t="shared" si="1097"/>
        <v>0</v>
      </c>
    </row>
    <row r="3696" spans="2:24" ht="18.75">
      <c r="B3696" s="143"/>
      <c r="C3696" s="142">
        <v>209</v>
      </c>
      <c r="D3696" s="148" t="s">
        <v>935</v>
      </c>
      <c r="E3696" s="817"/>
      <c r="F3696" s="452"/>
      <c r="G3696" s="246"/>
      <c r="H3696" s="246"/>
      <c r="I3696" s="480">
        <f>F3696+G3696+H3696</f>
        <v>0</v>
      </c>
      <c r="J3696" s="244" t="str">
        <f t="shared" si="1096"/>
        <v/>
      </c>
      <c r="K3696" s="245"/>
      <c r="L3696" s="426"/>
      <c r="M3696" s="253"/>
      <c r="N3696" s="316">
        <f>I3696</f>
        <v>0</v>
      </c>
      <c r="O3696" s="427">
        <f>L3696+M3696-N3696</f>
        <v>0</v>
      </c>
      <c r="P3696" s="245"/>
      <c r="Q3696" s="775"/>
      <c r="R3696" s="779"/>
      <c r="S3696" s="779"/>
      <c r="T3696" s="779"/>
      <c r="U3696" s="779"/>
      <c r="V3696" s="779"/>
      <c r="W3696" s="824"/>
      <c r="X3696" s="314">
        <f t="shared" si="1097"/>
        <v>0</v>
      </c>
    </row>
    <row r="3697" spans="2:24" ht="18.75">
      <c r="B3697" s="799">
        <v>500</v>
      </c>
      <c r="C3697" s="960" t="s">
        <v>210</v>
      </c>
      <c r="D3697" s="960"/>
      <c r="E3697" s="800"/>
      <c r="F3697" s="801">
        <f>SUM(F3698:F3704)</f>
        <v>0</v>
      </c>
      <c r="G3697" s="802">
        <f>SUM(G3698:G3704)</f>
        <v>0</v>
      </c>
      <c r="H3697" s="802">
        <f>SUM(H3698:H3704)</f>
        <v>0</v>
      </c>
      <c r="I3697" s="802">
        <f>SUM(I3698:I3704)</f>
        <v>0</v>
      </c>
      <c r="J3697" s="244" t="str">
        <f t="shared" si="1096"/>
        <v/>
      </c>
      <c r="K3697" s="245"/>
      <c r="L3697" s="317">
        <f>SUM(L3698:L3704)</f>
        <v>0</v>
      </c>
      <c r="M3697" s="318">
        <f>SUM(M3698:M3704)</f>
        <v>0</v>
      </c>
      <c r="N3697" s="428">
        <f>SUM(N3698:N3704)</f>
        <v>0</v>
      </c>
      <c r="O3697" s="429">
        <f>SUM(O3698:O3704)</f>
        <v>0</v>
      </c>
      <c r="P3697" s="245"/>
      <c r="Q3697" s="777"/>
      <c r="R3697" s="778"/>
      <c r="S3697" s="779"/>
      <c r="T3697" s="778"/>
      <c r="U3697" s="778"/>
      <c r="V3697" s="778"/>
      <c r="W3697" s="825"/>
      <c r="X3697" s="314">
        <f t="shared" si="1097"/>
        <v>0</v>
      </c>
    </row>
    <row r="3698" spans="2:24" ht="18.75">
      <c r="B3698" s="143"/>
      <c r="C3698" s="160">
        <v>551</v>
      </c>
      <c r="D3698" s="459" t="s">
        <v>211</v>
      </c>
      <c r="E3698" s="817"/>
      <c r="F3698" s="452"/>
      <c r="G3698" s="246"/>
      <c r="H3698" s="246"/>
      <c r="I3698" s="480">
        <f t="shared" ref="I3698:I3705" si="1098">F3698+G3698+H3698</f>
        <v>0</v>
      </c>
      <c r="J3698" s="244" t="str">
        <f t="shared" si="1096"/>
        <v/>
      </c>
      <c r="K3698" s="245"/>
      <c r="L3698" s="426"/>
      <c r="M3698" s="253"/>
      <c r="N3698" s="316">
        <f t="shared" ref="N3698:N3705" si="1099">I3698</f>
        <v>0</v>
      </c>
      <c r="O3698" s="427">
        <f t="shared" ref="O3698:O3705" si="1100">L3698+M3698-N3698</f>
        <v>0</v>
      </c>
      <c r="P3698" s="245"/>
      <c r="Q3698" s="775"/>
      <c r="R3698" s="779"/>
      <c r="S3698" s="779"/>
      <c r="T3698" s="779"/>
      <c r="U3698" s="779"/>
      <c r="V3698" s="779"/>
      <c r="W3698" s="824"/>
      <c r="X3698" s="314">
        <f t="shared" si="1097"/>
        <v>0</v>
      </c>
    </row>
    <row r="3699" spans="2:24" ht="18.75">
      <c r="B3699" s="143"/>
      <c r="C3699" s="161">
        <v>552</v>
      </c>
      <c r="D3699" s="460" t="s">
        <v>212</v>
      </c>
      <c r="E3699" s="817"/>
      <c r="F3699" s="452"/>
      <c r="G3699" s="246"/>
      <c r="H3699" s="246"/>
      <c r="I3699" s="480">
        <f t="shared" si="1098"/>
        <v>0</v>
      </c>
      <c r="J3699" s="244" t="str">
        <f t="shared" si="1096"/>
        <v/>
      </c>
      <c r="K3699" s="245"/>
      <c r="L3699" s="426"/>
      <c r="M3699" s="253"/>
      <c r="N3699" s="316">
        <f t="shared" si="1099"/>
        <v>0</v>
      </c>
      <c r="O3699" s="427">
        <f t="shared" si="1100"/>
        <v>0</v>
      </c>
      <c r="P3699" s="245"/>
      <c r="Q3699" s="775"/>
      <c r="R3699" s="779"/>
      <c r="S3699" s="779"/>
      <c r="T3699" s="779"/>
      <c r="U3699" s="779"/>
      <c r="V3699" s="779"/>
      <c r="W3699" s="824"/>
      <c r="X3699" s="314">
        <f t="shared" si="1097"/>
        <v>0</v>
      </c>
    </row>
    <row r="3700" spans="2:24" ht="18.75">
      <c r="B3700" s="143"/>
      <c r="C3700" s="161">
        <v>558</v>
      </c>
      <c r="D3700" s="460" t="s">
        <v>1731</v>
      </c>
      <c r="E3700" s="817"/>
      <c r="F3700" s="452"/>
      <c r="G3700" s="246"/>
      <c r="H3700" s="246"/>
      <c r="I3700" s="480">
        <f t="shared" si="1098"/>
        <v>0</v>
      </c>
      <c r="J3700" s="244" t="str">
        <f t="shared" si="1096"/>
        <v/>
      </c>
      <c r="K3700" s="245"/>
      <c r="L3700" s="426"/>
      <c r="M3700" s="253"/>
      <c r="N3700" s="316">
        <f t="shared" si="1099"/>
        <v>0</v>
      </c>
      <c r="O3700" s="427">
        <f t="shared" si="1100"/>
        <v>0</v>
      </c>
      <c r="P3700" s="245"/>
      <c r="Q3700" s="775"/>
      <c r="R3700" s="779"/>
      <c r="S3700" s="779"/>
      <c r="T3700" s="779"/>
      <c r="U3700" s="779"/>
      <c r="V3700" s="779"/>
      <c r="W3700" s="824"/>
      <c r="X3700" s="314">
        <f t="shared" si="1097"/>
        <v>0</v>
      </c>
    </row>
    <row r="3701" spans="2:24" ht="18.75">
      <c r="B3701" s="143"/>
      <c r="C3701" s="161">
        <v>560</v>
      </c>
      <c r="D3701" s="461" t="s">
        <v>213</v>
      </c>
      <c r="E3701" s="817"/>
      <c r="F3701" s="452"/>
      <c r="G3701" s="246"/>
      <c r="H3701" s="246"/>
      <c r="I3701" s="480">
        <f t="shared" si="1098"/>
        <v>0</v>
      </c>
      <c r="J3701" s="244" t="str">
        <f t="shared" si="1096"/>
        <v/>
      </c>
      <c r="K3701" s="245"/>
      <c r="L3701" s="426"/>
      <c r="M3701" s="253"/>
      <c r="N3701" s="316">
        <f t="shared" si="1099"/>
        <v>0</v>
      </c>
      <c r="O3701" s="427">
        <f t="shared" si="1100"/>
        <v>0</v>
      </c>
      <c r="P3701" s="245"/>
      <c r="Q3701" s="775"/>
      <c r="R3701" s="779"/>
      <c r="S3701" s="779"/>
      <c r="T3701" s="779"/>
      <c r="U3701" s="779"/>
      <c r="V3701" s="779"/>
      <c r="W3701" s="824"/>
      <c r="X3701" s="314">
        <f t="shared" si="1097"/>
        <v>0</v>
      </c>
    </row>
    <row r="3702" spans="2:24" ht="18.75">
      <c r="B3702" s="143"/>
      <c r="C3702" s="161">
        <v>580</v>
      </c>
      <c r="D3702" s="460" t="s">
        <v>214</v>
      </c>
      <c r="E3702" s="817"/>
      <c r="F3702" s="452"/>
      <c r="G3702" s="246"/>
      <c r="H3702" s="246"/>
      <c r="I3702" s="480">
        <f t="shared" si="1098"/>
        <v>0</v>
      </c>
      <c r="J3702" s="244" t="str">
        <f t="shared" si="1096"/>
        <v/>
      </c>
      <c r="K3702" s="245"/>
      <c r="L3702" s="426"/>
      <c r="M3702" s="253"/>
      <c r="N3702" s="316">
        <f t="shared" si="1099"/>
        <v>0</v>
      </c>
      <c r="O3702" s="427">
        <f t="shared" si="1100"/>
        <v>0</v>
      </c>
      <c r="P3702" s="245"/>
      <c r="Q3702" s="775"/>
      <c r="R3702" s="779"/>
      <c r="S3702" s="779"/>
      <c r="T3702" s="779"/>
      <c r="U3702" s="779"/>
      <c r="V3702" s="779"/>
      <c r="W3702" s="824"/>
      <c r="X3702" s="314">
        <f t="shared" si="1097"/>
        <v>0</v>
      </c>
    </row>
    <row r="3703" spans="2:24" ht="18.75">
      <c r="B3703" s="143"/>
      <c r="C3703" s="161">
        <v>588</v>
      </c>
      <c r="D3703" s="460" t="s">
        <v>1736</v>
      </c>
      <c r="E3703" s="817"/>
      <c r="F3703" s="452"/>
      <c r="G3703" s="246"/>
      <c r="H3703" s="246"/>
      <c r="I3703" s="480">
        <f t="shared" si="1098"/>
        <v>0</v>
      </c>
      <c r="J3703" s="244" t="str">
        <f t="shared" si="1096"/>
        <v/>
      </c>
      <c r="K3703" s="245"/>
      <c r="L3703" s="426"/>
      <c r="M3703" s="253"/>
      <c r="N3703" s="316">
        <f t="shared" si="1099"/>
        <v>0</v>
      </c>
      <c r="O3703" s="427">
        <f t="shared" si="1100"/>
        <v>0</v>
      </c>
      <c r="P3703" s="245"/>
      <c r="Q3703" s="775"/>
      <c r="R3703" s="779"/>
      <c r="S3703" s="779"/>
      <c r="T3703" s="779"/>
      <c r="U3703" s="779"/>
      <c r="V3703" s="779"/>
      <c r="W3703" s="824"/>
      <c r="X3703" s="314">
        <f t="shared" si="1097"/>
        <v>0</v>
      </c>
    </row>
    <row r="3704" spans="2:24" ht="31.5">
      <c r="B3704" s="143"/>
      <c r="C3704" s="162">
        <v>590</v>
      </c>
      <c r="D3704" s="462" t="s">
        <v>215</v>
      </c>
      <c r="E3704" s="817"/>
      <c r="F3704" s="452"/>
      <c r="G3704" s="246"/>
      <c r="H3704" s="246"/>
      <c r="I3704" s="480">
        <f t="shared" si="1098"/>
        <v>0</v>
      </c>
      <c r="J3704" s="244" t="str">
        <f t="shared" si="1096"/>
        <v/>
      </c>
      <c r="K3704" s="245"/>
      <c r="L3704" s="426"/>
      <c r="M3704" s="253"/>
      <c r="N3704" s="316">
        <f t="shared" si="1099"/>
        <v>0</v>
      </c>
      <c r="O3704" s="427">
        <f t="shared" si="1100"/>
        <v>0</v>
      </c>
      <c r="P3704" s="245"/>
      <c r="Q3704" s="775"/>
      <c r="R3704" s="779"/>
      <c r="S3704" s="779"/>
      <c r="T3704" s="779"/>
      <c r="U3704" s="779"/>
      <c r="V3704" s="779"/>
      <c r="W3704" s="824"/>
      <c r="X3704" s="314">
        <f t="shared" si="1097"/>
        <v>0</v>
      </c>
    </row>
    <row r="3705" spans="2:24" ht="18.75">
      <c r="B3705" s="799">
        <v>800</v>
      </c>
      <c r="C3705" s="960" t="s">
        <v>1097</v>
      </c>
      <c r="D3705" s="960"/>
      <c r="E3705" s="800"/>
      <c r="F3705" s="803"/>
      <c r="G3705" s="804"/>
      <c r="H3705" s="804"/>
      <c r="I3705" s="805">
        <f t="shared" si="1098"/>
        <v>0</v>
      </c>
      <c r="J3705" s="244" t="str">
        <f t="shared" si="1096"/>
        <v/>
      </c>
      <c r="K3705" s="245"/>
      <c r="L3705" s="431"/>
      <c r="M3705" s="255"/>
      <c r="N3705" s="316">
        <f t="shared" si="1099"/>
        <v>0</v>
      </c>
      <c r="O3705" s="427">
        <f t="shared" si="1100"/>
        <v>0</v>
      </c>
      <c r="P3705" s="245"/>
      <c r="Q3705" s="777"/>
      <c r="R3705" s="778"/>
      <c r="S3705" s="779"/>
      <c r="T3705" s="779"/>
      <c r="U3705" s="778"/>
      <c r="V3705" s="779"/>
      <c r="W3705" s="824"/>
      <c r="X3705" s="314">
        <f t="shared" si="1097"/>
        <v>0</v>
      </c>
    </row>
    <row r="3706" spans="2:24" ht="18.75">
      <c r="B3706" s="799">
        <v>1000</v>
      </c>
      <c r="C3706" s="956" t="s">
        <v>217</v>
      </c>
      <c r="D3706" s="956"/>
      <c r="E3706" s="800"/>
      <c r="F3706" s="801">
        <f>SUM(F3707:F3723)</f>
        <v>0</v>
      </c>
      <c r="G3706" s="802">
        <f>SUM(G3707:G3723)</f>
        <v>764000</v>
      </c>
      <c r="H3706" s="802">
        <f>SUM(H3707:H3723)</f>
        <v>0</v>
      </c>
      <c r="I3706" s="802">
        <f>SUM(I3707:I3723)</f>
        <v>764000</v>
      </c>
      <c r="J3706" s="244">
        <f t="shared" si="1096"/>
        <v>1</v>
      </c>
      <c r="K3706" s="245"/>
      <c r="L3706" s="317">
        <f>SUM(L3707:L3723)</f>
        <v>0</v>
      </c>
      <c r="M3706" s="318">
        <f>SUM(M3707:M3723)</f>
        <v>0</v>
      </c>
      <c r="N3706" s="428">
        <f>SUM(N3707:N3723)</f>
        <v>764000</v>
      </c>
      <c r="O3706" s="429">
        <f>SUM(O3707:O3723)</f>
        <v>-764000</v>
      </c>
      <c r="P3706" s="245"/>
      <c r="Q3706" s="317">
        <f t="shared" ref="Q3706:W3706" si="1101">SUM(Q3707:Q3723)</f>
        <v>0</v>
      </c>
      <c r="R3706" s="318">
        <f t="shared" si="1101"/>
        <v>0</v>
      </c>
      <c r="S3706" s="318">
        <f t="shared" si="1101"/>
        <v>764000</v>
      </c>
      <c r="T3706" s="318">
        <f t="shared" si="1101"/>
        <v>-764000</v>
      </c>
      <c r="U3706" s="318">
        <f t="shared" si="1101"/>
        <v>0</v>
      </c>
      <c r="V3706" s="318">
        <f t="shared" si="1101"/>
        <v>0</v>
      </c>
      <c r="W3706" s="429">
        <f t="shared" si="1101"/>
        <v>0</v>
      </c>
      <c r="X3706" s="314">
        <f t="shared" si="1097"/>
        <v>-764000</v>
      </c>
    </row>
    <row r="3707" spans="2:24" ht="18.75">
      <c r="B3707" s="136"/>
      <c r="C3707" s="144">
        <v>1011</v>
      </c>
      <c r="D3707" s="163" t="s">
        <v>218</v>
      </c>
      <c r="E3707" s="817"/>
      <c r="F3707" s="452"/>
      <c r="G3707" s="246"/>
      <c r="H3707" s="246"/>
      <c r="I3707" s="480">
        <f t="shared" ref="I3707:I3723" si="1102">F3707+G3707+H3707</f>
        <v>0</v>
      </c>
      <c r="J3707" s="244" t="str">
        <f t="shared" si="1096"/>
        <v/>
      </c>
      <c r="K3707" s="245"/>
      <c r="L3707" s="426"/>
      <c r="M3707" s="253"/>
      <c r="N3707" s="316">
        <f t="shared" ref="N3707:N3723" si="1103">I3707</f>
        <v>0</v>
      </c>
      <c r="O3707" s="427">
        <f t="shared" ref="O3707:O3723" si="1104">L3707+M3707-N3707</f>
        <v>0</v>
      </c>
      <c r="P3707" s="245"/>
      <c r="Q3707" s="426"/>
      <c r="R3707" s="253"/>
      <c r="S3707" s="432">
        <f t="shared" ref="S3707:S3714" si="1105">+IF(+(L3707+M3707)&gt;=I3707,+M3707,+(+I3707-L3707))</f>
        <v>0</v>
      </c>
      <c r="T3707" s="316">
        <f t="shared" ref="T3707:T3714" si="1106">Q3707+R3707-S3707</f>
        <v>0</v>
      </c>
      <c r="U3707" s="253"/>
      <c r="V3707" s="253"/>
      <c r="W3707" s="254"/>
      <c r="X3707" s="314">
        <f t="shared" si="1097"/>
        <v>0</v>
      </c>
    </row>
    <row r="3708" spans="2:24" ht="18.75">
      <c r="B3708" s="136"/>
      <c r="C3708" s="137">
        <v>1012</v>
      </c>
      <c r="D3708" s="145" t="s">
        <v>219</v>
      </c>
      <c r="E3708" s="817"/>
      <c r="F3708" s="452"/>
      <c r="G3708" s="246"/>
      <c r="H3708" s="246"/>
      <c r="I3708" s="480">
        <f t="shared" si="1102"/>
        <v>0</v>
      </c>
      <c r="J3708" s="244" t="str">
        <f t="shared" si="1096"/>
        <v/>
      </c>
      <c r="K3708" s="245"/>
      <c r="L3708" s="426"/>
      <c r="M3708" s="253"/>
      <c r="N3708" s="316">
        <f t="shared" si="1103"/>
        <v>0</v>
      </c>
      <c r="O3708" s="427">
        <f t="shared" si="1104"/>
        <v>0</v>
      </c>
      <c r="P3708" s="245"/>
      <c r="Q3708" s="426"/>
      <c r="R3708" s="253"/>
      <c r="S3708" s="432">
        <f t="shared" si="1105"/>
        <v>0</v>
      </c>
      <c r="T3708" s="316">
        <f t="shared" si="1106"/>
        <v>0</v>
      </c>
      <c r="U3708" s="253"/>
      <c r="V3708" s="253"/>
      <c r="W3708" s="254"/>
      <c r="X3708" s="314">
        <f t="shared" si="1097"/>
        <v>0</v>
      </c>
    </row>
    <row r="3709" spans="2:24" ht="18.75">
      <c r="B3709" s="136"/>
      <c r="C3709" s="137">
        <v>1013</v>
      </c>
      <c r="D3709" s="145" t="s">
        <v>220</v>
      </c>
      <c r="E3709" s="817"/>
      <c r="F3709" s="452"/>
      <c r="G3709" s="246"/>
      <c r="H3709" s="246"/>
      <c r="I3709" s="480">
        <f t="shared" si="1102"/>
        <v>0</v>
      </c>
      <c r="J3709" s="244" t="str">
        <f t="shared" si="1096"/>
        <v/>
      </c>
      <c r="K3709" s="245"/>
      <c r="L3709" s="426"/>
      <c r="M3709" s="253"/>
      <c r="N3709" s="316">
        <f t="shared" si="1103"/>
        <v>0</v>
      </c>
      <c r="O3709" s="427">
        <f t="shared" si="1104"/>
        <v>0</v>
      </c>
      <c r="P3709" s="245"/>
      <c r="Q3709" s="426"/>
      <c r="R3709" s="253"/>
      <c r="S3709" s="432">
        <f t="shared" si="1105"/>
        <v>0</v>
      </c>
      <c r="T3709" s="316">
        <f t="shared" si="1106"/>
        <v>0</v>
      </c>
      <c r="U3709" s="253"/>
      <c r="V3709" s="253"/>
      <c r="W3709" s="254"/>
      <c r="X3709" s="314">
        <f t="shared" si="1097"/>
        <v>0</v>
      </c>
    </row>
    <row r="3710" spans="2:24" ht="18.75">
      <c r="B3710" s="136"/>
      <c r="C3710" s="137">
        <v>1014</v>
      </c>
      <c r="D3710" s="145" t="s">
        <v>221</v>
      </c>
      <c r="E3710" s="817"/>
      <c r="F3710" s="452"/>
      <c r="G3710" s="246"/>
      <c r="H3710" s="246"/>
      <c r="I3710" s="480">
        <f t="shared" si="1102"/>
        <v>0</v>
      </c>
      <c r="J3710" s="244" t="str">
        <f t="shared" si="1096"/>
        <v/>
      </c>
      <c r="K3710" s="245"/>
      <c r="L3710" s="426"/>
      <c r="M3710" s="253"/>
      <c r="N3710" s="316">
        <f t="shared" si="1103"/>
        <v>0</v>
      </c>
      <c r="O3710" s="427">
        <f t="shared" si="1104"/>
        <v>0</v>
      </c>
      <c r="P3710" s="245"/>
      <c r="Q3710" s="426"/>
      <c r="R3710" s="253"/>
      <c r="S3710" s="432">
        <f t="shared" si="1105"/>
        <v>0</v>
      </c>
      <c r="T3710" s="316">
        <f t="shared" si="1106"/>
        <v>0</v>
      </c>
      <c r="U3710" s="253"/>
      <c r="V3710" s="253"/>
      <c r="W3710" s="254"/>
      <c r="X3710" s="314">
        <f t="shared" si="1097"/>
        <v>0</v>
      </c>
    </row>
    <row r="3711" spans="2:24" ht="18.75">
      <c r="B3711" s="136"/>
      <c r="C3711" s="137">
        <v>1015</v>
      </c>
      <c r="D3711" s="145" t="s">
        <v>222</v>
      </c>
      <c r="E3711" s="817"/>
      <c r="F3711" s="452"/>
      <c r="G3711" s="246">
        <v>10000</v>
      </c>
      <c r="H3711" s="246"/>
      <c r="I3711" s="480">
        <f t="shared" si="1102"/>
        <v>10000</v>
      </c>
      <c r="J3711" s="244">
        <f t="shared" si="1096"/>
        <v>1</v>
      </c>
      <c r="K3711" s="245"/>
      <c r="L3711" s="426"/>
      <c r="M3711" s="253"/>
      <c r="N3711" s="316">
        <f t="shared" si="1103"/>
        <v>10000</v>
      </c>
      <c r="O3711" s="427">
        <f t="shared" si="1104"/>
        <v>-10000</v>
      </c>
      <c r="P3711" s="245"/>
      <c r="Q3711" s="426"/>
      <c r="R3711" s="253"/>
      <c r="S3711" s="432">
        <f t="shared" si="1105"/>
        <v>10000</v>
      </c>
      <c r="T3711" s="316">
        <f t="shared" si="1106"/>
        <v>-10000</v>
      </c>
      <c r="U3711" s="253"/>
      <c r="V3711" s="253"/>
      <c r="W3711" s="254"/>
      <c r="X3711" s="314">
        <f t="shared" si="1097"/>
        <v>-10000</v>
      </c>
    </row>
    <row r="3712" spans="2:24" ht="18.75">
      <c r="B3712" s="136"/>
      <c r="C3712" s="137">
        <v>1016</v>
      </c>
      <c r="D3712" s="145" t="s">
        <v>223</v>
      </c>
      <c r="E3712" s="817"/>
      <c r="F3712" s="452"/>
      <c r="G3712" s="246"/>
      <c r="H3712" s="246"/>
      <c r="I3712" s="480">
        <f t="shared" si="1102"/>
        <v>0</v>
      </c>
      <c r="J3712" s="244" t="str">
        <f t="shared" si="1096"/>
        <v/>
      </c>
      <c r="K3712" s="245"/>
      <c r="L3712" s="426"/>
      <c r="M3712" s="253"/>
      <c r="N3712" s="316">
        <f t="shared" si="1103"/>
        <v>0</v>
      </c>
      <c r="O3712" s="427">
        <f t="shared" si="1104"/>
        <v>0</v>
      </c>
      <c r="P3712" s="245"/>
      <c r="Q3712" s="426"/>
      <c r="R3712" s="253"/>
      <c r="S3712" s="432">
        <f t="shared" si="1105"/>
        <v>0</v>
      </c>
      <c r="T3712" s="316">
        <f t="shared" si="1106"/>
        <v>0</v>
      </c>
      <c r="U3712" s="253"/>
      <c r="V3712" s="253"/>
      <c r="W3712" s="254"/>
      <c r="X3712" s="314">
        <f t="shared" si="1097"/>
        <v>0</v>
      </c>
    </row>
    <row r="3713" spans="2:24" ht="18.75">
      <c r="B3713" s="140"/>
      <c r="C3713" s="164">
        <v>1020</v>
      </c>
      <c r="D3713" s="165" t="s">
        <v>224</v>
      </c>
      <c r="E3713" s="817"/>
      <c r="F3713" s="452"/>
      <c r="G3713" s="246">
        <v>157000</v>
      </c>
      <c r="H3713" s="246"/>
      <c r="I3713" s="480">
        <f t="shared" si="1102"/>
        <v>157000</v>
      </c>
      <c r="J3713" s="244">
        <f t="shared" si="1096"/>
        <v>1</v>
      </c>
      <c r="K3713" s="245"/>
      <c r="L3713" s="426"/>
      <c r="M3713" s="253"/>
      <c r="N3713" s="316">
        <f t="shared" si="1103"/>
        <v>157000</v>
      </c>
      <c r="O3713" s="427">
        <f t="shared" si="1104"/>
        <v>-157000</v>
      </c>
      <c r="P3713" s="245"/>
      <c r="Q3713" s="426"/>
      <c r="R3713" s="253"/>
      <c r="S3713" s="432">
        <f t="shared" si="1105"/>
        <v>157000</v>
      </c>
      <c r="T3713" s="316">
        <f t="shared" si="1106"/>
        <v>-157000</v>
      </c>
      <c r="U3713" s="253"/>
      <c r="V3713" s="253"/>
      <c r="W3713" s="254"/>
      <c r="X3713" s="314">
        <f t="shared" si="1097"/>
        <v>-157000</v>
      </c>
    </row>
    <row r="3714" spans="2:24" ht="18.75">
      <c r="B3714" s="136"/>
      <c r="C3714" s="137">
        <v>1030</v>
      </c>
      <c r="D3714" s="145" t="s">
        <v>225</v>
      </c>
      <c r="E3714" s="817"/>
      <c r="F3714" s="452"/>
      <c r="G3714" s="246">
        <v>597000</v>
      </c>
      <c r="H3714" s="246"/>
      <c r="I3714" s="480">
        <f t="shared" si="1102"/>
        <v>597000</v>
      </c>
      <c r="J3714" s="244">
        <f t="shared" si="1096"/>
        <v>1</v>
      </c>
      <c r="K3714" s="245"/>
      <c r="L3714" s="426"/>
      <c r="M3714" s="253"/>
      <c r="N3714" s="316">
        <f t="shared" si="1103"/>
        <v>597000</v>
      </c>
      <c r="O3714" s="427">
        <f t="shared" si="1104"/>
        <v>-597000</v>
      </c>
      <c r="P3714" s="245"/>
      <c r="Q3714" s="426"/>
      <c r="R3714" s="253"/>
      <c r="S3714" s="432">
        <f t="shared" si="1105"/>
        <v>597000</v>
      </c>
      <c r="T3714" s="316">
        <f t="shared" si="1106"/>
        <v>-597000</v>
      </c>
      <c r="U3714" s="253"/>
      <c r="V3714" s="253"/>
      <c r="W3714" s="254"/>
      <c r="X3714" s="314">
        <f t="shared" si="1097"/>
        <v>-597000</v>
      </c>
    </row>
    <row r="3715" spans="2:24" ht="18.75">
      <c r="B3715" s="136"/>
      <c r="C3715" s="164">
        <v>1051</v>
      </c>
      <c r="D3715" s="167" t="s">
        <v>226</v>
      </c>
      <c r="E3715" s="817"/>
      <c r="F3715" s="452"/>
      <c r="G3715" s="246"/>
      <c r="H3715" s="246"/>
      <c r="I3715" s="480">
        <f t="shared" si="1102"/>
        <v>0</v>
      </c>
      <c r="J3715" s="244" t="str">
        <f t="shared" si="1096"/>
        <v/>
      </c>
      <c r="K3715" s="245"/>
      <c r="L3715" s="426"/>
      <c r="M3715" s="253"/>
      <c r="N3715" s="316">
        <f t="shared" si="1103"/>
        <v>0</v>
      </c>
      <c r="O3715" s="427">
        <f t="shared" si="1104"/>
        <v>0</v>
      </c>
      <c r="P3715" s="245"/>
      <c r="Q3715" s="775"/>
      <c r="R3715" s="779"/>
      <c r="S3715" s="779"/>
      <c r="T3715" s="779"/>
      <c r="U3715" s="779"/>
      <c r="V3715" s="779"/>
      <c r="W3715" s="824"/>
      <c r="X3715" s="314">
        <f t="shared" si="1097"/>
        <v>0</v>
      </c>
    </row>
    <row r="3716" spans="2:24" ht="18.75">
      <c r="B3716" s="136"/>
      <c r="C3716" s="137">
        <v>1052</v>
      </c>
      <c r="D3716" s="145" t="s">
        <v>227</v>
      </c>
      <c r="E3716" s="817"/>
      <c r="F3716" s="452"/>
      <c r="G3716" s="246"/>
      <c r="H3716" s="246"/>
      <c r="I3716" s="480">
        <f t="shared" si="1102"/>
        <v>0</v>
      </c>
      <c r="J3716" s="244" t="str">
        <f t="shared" si="1096"/>
        <v/>
      </c>
      <c r="K3716" s="245"/>
      <c r="L3716" s="426"/>
      <c r="M3716" s="253"/>
      <c r="N3716" s="316">
        <f t="shared" si="1103"/>
        <v>0</v>
      </c>
      <c r="O3716" s="427">
        <f t="shared" si="1104"/>
        <v>0</v>
      </c>
      <c r="P3716" s="245"/>
      <c r="Q3716" s="775"/>
      <c r="R3716" s="779"/>
      <c r="S3716" s="779"/>
      <c r="T3716" s="779"/>
      <c r="U3716" s="779"/>
      <c r="V3716" s="779"/>
      <c r="W3716" s="824"/>
      <c r="X3716" s="314">
        <f t="shared" si="1097"/>
        <v>0</v>
      </c>
    </row>
    <row r="3717" spans="2:24" ht="18.75">
      <c r="B3717" s="136"/>
      <c r="C3717" s="168">
        <v>1053</v>
      </c>
      <c r="D3717" s="169" t="s">
        <v>1737</v>
      </c>
      <c r="E3717" s="817"/>
      <c r="F3717" s="452"/>
      <c r="G3717" s="246"/>
      <c r="H3717" s="246"/>
      <c r="I3717" s="480">
        <f t="shared" si="1102"/>
        <v>0</v>
      </c>
      <c r="J3717" s="244" t="str">
        <f t="shared" si="1096"/>
        <v/>
      </c>
      <c r="K3717" s="245"/>
      <c r="L3717" s="426"/>
      <c r="M3717" s="253"/>
      <c r="N3717" s="316">
        <f t="shared" si="1103"/>
        <v>0</v>
      </c>
      <c r="O3717" s="427">
        <f t="shared" si="1104"/>
        <v>0</v>
      </c>
      <c r="P3717" s="245"/>
      <c r="Q3717" s="775"/>
      <c r="R3717" s="779"/>
      <c r="S3717" s="779"/>
      <c r="T3717" s="779"/>
      <c r="U3717" s="779"/>
      <c r="V3717" s="779"/>
      <c r="W3717" s="824"/>
      <c r="X3717" s="314">
        <f t="shared" si="1097"/>
        <v>0</v>
      </c>
    </row>
    <row r="3718" spans="2:24" ht="18.75">
      <c r="B3718" s="136"/>
      <c r="C3718" s="137">
        <v>1062</v>
      </c>
      <c r="D3718" s="139" t="s">
        <v>228</v>
      </c>
      <c r="E3718" s="817"/>
      <c r="F3718" s="452"/>
      <c r="G3718" s="246"/>
      <c r="H3718" s="246"/>
      <c r="I3718" s="480">
        <f t="shared" si="1102"/>
        <v>0</v>
      </c>
      <c r="J3718" s="244" t="str">
        <f t="shared" si="1096"/>
        <v/>
      </c>
      <c r="K3718" s="245"/>
      <c r="L3718" s="426"/>
      <c r="M3718" s="253"/>
      <c r="N3718" s="316">
        <f t="shared" si="1103"/>
        <v>0</v>
      </c>
      <c r="O3718" s="427">
        <f t="shared" si="1104"/>
        <v>0</v>
      </c>
      <c r="P3718" s="245"/>
      <c r="Q3718" s="426"/>
      <c r="R3718" s="253"/>
      <c r="S3718" s="432">
        <f>+IF(+(L3718+M3718)&gt;=I3718,+M3718,+(+I3718-L3718))</f>
        <v>0</v>
      </c>
      <c r="T3718" s="316">
        <f>Q3718+R3718-S3718</f>
        <v>0</v>
      </c>
      <c r="U3718" s="253"/>
      <c r="V3718" s="253"/>
      <c r="W3718" s="254"/>
      <c r="X3718" s="314">
        <f t="shared" si="1097"/>
        <v>0</v>
      </c>
    </row>
    <row r="3719" spans="2:24" ht="18.75">
      <c r="B3719" s="136"/>
      <c r="C3719" s="137">
        <v>1063</v>
      </c>
      <c r="D3719" s="139" t="s">
        <v>229</v>
      </c>
      <c r="E3719" s="817"/>
      <c r="F3719" s="452"/>
      <c r="G3719" s="246"/>
      <c r="H3719" s="246"/>
      <c r="I3719" s="480">
        <f t="shared" si="1102"/>
        <v>0</v>
      </c>
      <c r="J3719" s="244" t="str">
        <f t="shared" si="1096"/>
        <v/>
      </c>
      <c r="K3719" s="245"/>
      <c r="L3719" s="426"/>
      <c r="M3719" s="253"/>
      <c r="N3719" s="316">
        <f t="shared" si="1103"/>
        <v>0</v>
      </c>
      <c r="O3719" s="427">
        <f t="shared" si="1104"/>
        <v>0</v>
      </c>
      <c r="P3719" s="245"/>
      <c r="Q3719" s="775"/>
      <c r="R3719" s="779"/>
      <c r="S3719" s="779"/>
      <c r="T3719" s="779"/>
      <c r="U3719" s="779"/>
      <c r="V3719" s="779"/>
      <c r="W3719" s="824"/>
      <c r="X3719" s="314">
        <f t="shared" si="1097"/>
        <v>0</v>
      </c>
    </row>
    <row r="3720" spans="2:24" ht="18.75">
      <c r="B3720" s="136"/>
      <c r="C3720" s="168">
        <v>1069</v>
      </c>
      <c r="D3720" s="170" t="s">
        <v>230</v>
      </c>
      <c r="E3720" s="817"/>
      <c r="F3720" s="452"/>
      <c r="G3720" s="246"/>
      <c r="H3720" s="246"/>
      <c r="I3720" s="480">
        <f t="shared" si="1102"/>
        <v>0</v>
      </c>
      <c r="J3720" s="244" t="str">
        <f t="shared" ref="J3720:J3751" si="1107">(IF($E3720&lt;&gt;0,$J$2,IF($I3720&lt;&gt;0,$J$2,"")))</f>
        <v/>
      </c>
      <c r="K3720" s="245"/>
      <c r="L3720" s="426"/>
      <c r="M3720" s="253"/>
      <c r="N3720" s="316">
        <f t="shared" si="1103"/>
        <v>0</v>
      </c>
      <c r="O3720" s="427">
        <f t="shared" si="1104"/>
        <v>0</v>
      </c>
      <c r="P3720" s="245"/>
      <c r="Q3720" s="426"/>
      <c r="R3720" s="253"/>
      <c r="S3720" s="432">
        <f>+IF(+(L3720+M3720)&gt;=I3720,+M3720,+(+I3720-L3720))</f>
        <v>0</v>
      </c>
      <c r="T3720" s="316">
        <f>Q3720+R3720-S3720</f>
        <v>0</v>
      </c>
      <c r="U3720" s="253"/>
      <c r="V3720" s="253"/>
      <c r="W3720" s="254"/>
      <c r="X3720" s="314">
        <f t="shared" ref="X3720:X3751" si="1108">T3720-U3720-V3720-W3720</f>
        <v>0</v>
      </c>
    </row>
    <row r="3721" spans="2:24" ht="31.5">
      <c r="B3721" s="140"/>
      <c r="C3721" s="137">
        <v>1091</v>
      </c>
      <c r="D3721" s="145" t="s">
        <v>231</v>
      </c>
      <c r="E3721" s="817"/>
      <c r="F3721" s="452"/>
      <c r="G3721" s="246"/>
      <c r="H3721" s="246"/>
      <c r="I3721" s="480">
        <f t="shared" si="1102"/>
        <v>0</v>
      </c>
      <c r="J3721" s="244" t="str">
        <f t="shared" si="1107"/>
        <v/>
      </c>
      <c r="K3721" s="245"/>
      <c r="L3721" s="426"/>
      <c r="M3721" s="253"/>
      <c r="N3721" s="316">
        <f t="shared" si="1103"/>
        <v>0</v>
      </c>
      <c r="O3721" s="427">
        <f t="shared" si="1104"/>
        <v>0</v>
      </c>
      <c r="P3721" s="245"/>
      <c r="Q3721" s="426"/>
      <c r="R3721" s="253"/>
      <c r="S3721" s="432">
        <f>+IF(+(L3721+M3721)&gt;=I3721,+M3721,+(+I3721-L3721))</f>
        <v>0</v>
      </c>
      <c r="T3721" s="316">
        <f>Q3721+R3721-S3721</f>
        <v>0</v>
      </c>
      <c r="U3721" s="253"/>
      <c r="V3721" s="253"/>
      <c r="W3721" s="254"/>
      <c r="X3721" s="314">
        <f t="shared" si="1108"/>
        <v>0</v>
      </c>
    </row>
    <row r="3722" spans="2:24" ht="18.75">
      <c r="B3722" s="136"/>
      <c r="C3722" s="137">
        <v>1092</v>
      </c>
      <c r="D3722" s="145" t="s">
        <v>364</v>
      </c>
      <c r="E3722" s="817"/>
      <c r="F3722" s="452"/>
      <c r="G3722" s="246"/>
      <c r="H3722" s="246"/>
      <c r="I3722" s="480">
        <f t="shared" si="1102"/>
        <v>0</v>
      </c>
      <c r="J3722" s="244" t="str">
        <f t="shared" si="1107"/>
        <v/>
      </c>
      <c r="K3722" s="245"/>
      <c r="L3722" s="426"/>
      <c r="M3722" s="253"/>
      <c r="N3722" s="316">
        <f t="shared" si="1103"/>
        <v>0</v>
      </c>
      <c r="O3722" s="427">
        <f t="shared" si="1104"/>
        <v>0</v>
      </c>
      <c r="P3722" s="245"/>
      <c r="Q3722" s="775"/>
      <c r="R3722" s="779"/>
      <c r="S3722" s="779"/>
      <c r="T3722" s="779"/>
      <c r="U3722" s="779"/>
      <c r="V3722" s="779"/>
      <c r="W3722" s="824"/>
      <c r="X3722" s="314">
        <f t="shared" si="1108"/>
        <v>0</v>
      </c>
    </row>
    <row r="3723" spans="2:24" ht="18.75">
      <c r="B3723" s="136"/>
      <c r="C3723" s="142">
        <v>1098</v>
      </c>
      <c r="D3723" s="146" t="s">
        <v>232</v>
      </c>
      <c r="E3723" s="817"/>
      <c r="F3723" s="452"/>
      <c r="G3723" s="246"/>
      <c r="H3723" s="246"/>
      <c r="I3723" s="480">
        <f t="shared" si="1102"/>
        <v>0</v>
      </c>
      <c r="J3723" s="244" t="str">
        <f t="shared" si="1107"/>
        <v/>
      </c>
      <c r="K3723" s="245"/>
      <c r="L3723" s="426"/>
      <c r="M3723" s="253"/>
      <c r="N3723" s="316">
        <f t="shared" si="1103"/>
        <v>0</v>
      </c>
      <c r="O3723" s="427">
        <f t="shared" si="1104"/>
        <v>0</v>
      </c>
      <c r="P3723" s="245"/>
      <c r="Q3723" s="426"/>
      <c r="R3723" s="253"/>
      <c r="S3723" s="432">
        <f>+IF(+(L3723+M3723)&gt;=I3723,+M3723,+(+I3723-L3723))</f>
        <v>0</v>
      </c>
      <c r="T3723" s="316">
        <f>Q3723+R3723-S3723</f>
        <v>0</v>
      </c>
      <c r="U3723" s="253"/>
      <c r="V3723" s="253"/>
      <c r="W3723" s="254"/>
      <c r="X3723" s="314">
        <f t="shared" si="1108"/>
        <v>0</v>
      </c>
    </row>
    <row r="3724" spans="2:24" ht="18.75">
      <c r="B3724" s="799">
        <v>1900</v>
      </c>
      <c r="C3724" s="955" t="s">
        <v>296</v>
      </c>
      <c r="D3724" s="955"/>
      <c r="E3724" s="800"/>
      <c r="F3724" s="801">
        <f>SUM(F3725:F3727)</f>
        <v>0</v>
      </c>
      <c r="G3724" s="802">
        <f>SUM(G3725:G3727)</f>
        <v>0</v>
      </c>
      <c r="H3724" s="802">
        <f>SUM(H3725:H3727)</f>
        <v>0</v>
      </c>
      <c r="I3724" s="802">
        <f>SUM(I3725:I3727)</f>
        <v>0</v>
      </c>
      <c r="J3724" s="244" t="str">
        <f t="shared" si="1107"/>
        <v/>
      </c>
      <c r="K3724" s="245"/>
      <c r="L3724" s="317">
        <f>SUM(L3725:L3727)</f>
        <v>0</v>
      </c>
      <c r="M3724" s="318">
        <f>SUM(M3725:M3727)</f>
        <v>0</v>
      </c>
      <c r="N3724" s="428">
        <f>SUM(N3725:N3727)</f>
        <v>0</v>
      </c>
      <c r="O3724" s="429">
        <f>SUM(O3725:O3727)</f>
        <v>0</v>
      </c>
      <c r="P3724" s="245"/>
      <c r="Q3724" s="777"/>
      <c r="R3724" s="778"/>
      <c r="S3724" s="778"/>
      <c r="T3724" s="778"/>
      <c r="U3724" s="778"/>
      <c r="V3724" s="778"/>
      <c r="W3724" s="825"/>
      <c r="X3724" s="314">
        <f t="shared" si="1108"/>
        <v>0</v>
      </c>
    </row>
    <row r="3725" spans="2:24" ht="18.75">
      <c r="B3725" s="136"/>
      <c r="C3725" s="144">
        <v>1901</v>
      </c>
      <c r="D3725" s="138" t="s">
        <v>297</v>
      </c>
      <c r="E3725" s="817"/>
      <c r="F3725" s="452"/>
      <c r="G3725" s="246"/>
      <c r="H3725" s="246"/>
      <c r="I3725" s="480">
        <f>F3725+G3725+H3725</f>
        <v>0</v>
      </c>
      <c r="J3725" s="244" t="str">
        <f t="shared" si="1107"/>
        <v/>
      </c>
      <c r="K3725" s="245"/>
      <c r="L3725" s="426"/>
      <c r="M3725" s="253"/>
      <c r="N3725" s="316">
        <f>I3725</f>
        <v>0</v>
      </c>
      <c r="O3725" s="427">
        <f>L3725+M3725-N3725</f>
        <v>0</v>
      </c>
      <c r="P3725" s="245"/>
      <c r="Q3725" s="775"/>
      <c r="R3725" s="779"/>
      <c r="S3725" s="779"/>
      <c r="T3725" s="779"/>
      <c r="U3725" s="779"/>
      <c r="V3725" s="779"/>
      <c r="W3725" s="824"/>
      <c r="X3725" s="314">
        <f t="shared" si="1108"/>
        <v>0</v>
      </c>
    </row>
    <row r="3726" spans="2:24" ht="18.75">
      <c r="B3726" s="136"/>
      <c r="C3726" s="137">
        <v>1981</v>
      </c>
      <c r="D3726" s="139" t="s">
        <v>298</v>
      </c>
      <c r="E3726" s="817"/>
      <c r="F3726" s="452"/>
      <c r="G3726" s="246"/>
      <c r="H3726" s="246"/>
      <c r="I3726" s="480">
        <f>F3726+G3726+H3726</f>
        <v>0</v>
      </c>
      <c r="J3726" s="244" t="str">
        <f t="shared" si="1107"/>
        <v/>
      </c>
      <c r="K3726" s="245"/>
      <c r="L3726" s="426"/>
      <c r="M3726" s="253"/>
      <c r="N3726" s="316">
        <f>I3726</f>
        <v>0</v>
      </c>
      <c r="O3726" s="427">
        <f>L3726+M3726-N3726</f>
        <v>0</v>
      </c>
      <c r="P3726" s="245"/>
      <c r="Q3726" s="775"/>
      <c r="R3726" s="779"/>
      <c r="S3726" s="779"/>
      <c r="T3726" s="779"/>
      <c r="U3726" s="779"/>
      <c r="V3726" s="779"/>
      <c r="W3726" s="824"/>
      <c r="X3726" s="314">
        <f t="shared" si="1108"/>
        <v>0</v>
      </c>
    </row>
    <row r="3727" spans="2:24" ht="18.75">
      <c r="B3727" s="136"/>
      <c r="C3727" s="142">
        <v>1991</v>
      </c>
      <c r="D3727" s="141" t="s">
        <v>299</v>
      </c>
      <c r="E3727" s="817"/>
      <c r="F3727" s="452"/>
      <c r="G3727" s="246"/>
      <c r="H3727" s="246"/>
      <c r="I3727" s="480">
        <f>F3727+G3727+H3727</f>
        <v>0</v>
      </c>
      <c r="J3727" s="244" t="str">
        <f t="shared" si="1107"/>
        <v/>
      </c>
      <c r="K3727" s="245"/>
      <c r="L3727" s="426"/>
      <c r="M3727" s="253"/>
      <c r="N3727" s="316">
        <f>I3727</f>
        <v>0</v>
      </c>
      <c r="O3727" s="427">
        <f>L3727+M3727-N3727</f>
        <v>0</v>
      </c>
      <c r="P3727" s="245"/>
      <c r="Q3727" s="775"/>
      <c r="R3727" s="779"/>
      <c r="S3727" s="779"/>
      <c r="T3727" s="779"/>
      <c r="U3727" s="779"/>
      <c r="V3727" s="779"/>
      <c r="W3727" s="824"/>
      <c r="X3727" s="314">
        <f t="shared" si="1108"/>
        <v>0</v>
      </c>
    </row>
    <row r="3728" spans="2:24" ht="18.75">
      <c r="B3728" s="799">
        <v>2100</v>
      </c>
      <c r="C3728" s="955" t="s">
        <v>1106</v>
      </c>
      <c r="D3728" s="955"/>
      <c r="E3728" s="800"/>
      <c r="F3728" s="801">
        <f>SUM(F3729:F3733)</f>
        <v>0</v>
      </c>
      <c r="G3728" s="802">
        <f>SUM(G3729:G3733)</f>
        <v>0</v>
      </c>
      <c r="H3728" s="802">
        <f>SUM(H3729:H3733)</f>
        <v>0</v>
      </c>
      <c r="I3728" s="802">
        <f>SUM(I3729:I3733)</f>
        <v>0</v>
      </c>
      <c r="J3728" s="244" t="str">
        <f t="shared" si="1107"/>
        <v/>
      </c>
      <c r="K3728" s="245"/>
      <c r="L3728" s="317">
        <f>SUM(L3729:L3733)</f>
        <v>0</v>
      </c>
      <c r="M3728" s="318">
        <f>SUM(M3729:M3733)</f>
        <v>0</v>
      </c>
      <c r="N3728" s="428">
        <f>SUM(N3729:N3733)</f>
        <v>0</v>
      </c>
      <c r="O3728" s="429">
        <f>SUM(O3729:O3733)</f>
        <v>0</v>
      </c>
      <c r="P3728" s="245"/>
      <c r="Q3728" s="777"/>
      <c r="R3728" s="778"/>
      <c r="S3728" s="778"/>
      <c r="T3728" s="778"/>
      <c r="U3728" s="778"/>
      <c r="V3728" s="778"/>
      <c r="W3728" s="825"/>
      <c r="X3728" s="314">
        <f t="shared" si="1108"/>
        <v>0</v>
      </c>
    </row>
    <row r="3729" spans="2:24" ht="18.75">
      <c r="B3729" s="136"/>
      <c r="C3729" s="144">
        <v>2110</v>
      </c>
      <c r="D3729" s="147" t="s">
        <v>233</v>
      </c>
      <c r="E3729" s="817"/>
      <c r="F3729" s="452"/>
      <c r="G3729" s="246"/>
      <c r="H3729" s="246"/>
      <c r="I3729" s="480">
        <f>F3729+G3729+H3729</f>
        <v>0</v>
      </c>
      <c r="J3729" s="244" t="str">
        <f t="shared" si="1107"/>
        <v/>
      </c>
      <c r="K3729" s="245"/>
      <c r="L3729" s="426"/>
      <c r="M3729" s="253"/>
      <c r="N3729" s="316">
        <f>I3729</f>
        <v>0</v>
      </c>
      <c r="O3729" s="427">
        <f>L3729+M3729-N3729</f>
        <v>0</v>
      </c>
      <c r="P3729" s="245"/>
      <c r="Q3729" s="775"/>
      <c r="R3729" s="779"/>
      <c r="S3729" s="779"/>
      <c r="T3729" s="779"/>
      <c r="U3729" s="779"/>
      <c r="V3729" s="779"/>
      <c r="W3729" s="824"/>
      <c r="X3729" s="314">
        <f t="shared" si="1108"/>
        <v>0</v>
      </c>
    </row>
    <row r="3730" spans="2:24" ht="18.75">
      <c r="B3730" s="171"/>
      <c r="C3730" s="137">
        <v>2120</v>
      </c>
      <c r="D3730" s="159" t="s">
        <v>234</v>
      </c>
      <c r="E3730" s="817"/>
      <c r="F3730" s="452"/>
      <c r="G3730" s="246"/>
      <c r="H3730" s="246"/>
      <c r="I3730" s="480">
        <f>F3730+G3730+H3730</f>
        <v>0</v>
      </c>
      <c r="J3730" s="244" t="str">
        <f t="shared" si="1107"/>
        <v/>
      </c>
      <c r="K3730" s="245"/>
      <c r="L3730" s="426"/>
      <c r="M3730" s="253"/>
      <c r="N3730" s="316">
        <f>I3730</f>
        <v>0</v>
      </c>
      <c r="O3730" s="427">
        <f>L3730+M3730-N3730</f>
        <v>0</v>
      </c>
      <c r="P3730" s="245"/>
      <c r="Q3730" s="775"/>
      <c r="R3730" s="779"/>
      <c r="S3730" s="779"/>
      <c r="T3730" s="779"/>
      <c r="U3730" s="779"/>
      <c r="V3730" s="779"/>
      <c r="W3730" s="824"/>
      <c r="X3730" s="314">
        <f t="shared" si="1108"/>
        <v>0</v>
      </c>
    </row>
    <row r="3731" spans="2:24" ht="18.75">
      <c r="B3731" s="171"/>
      <c r="C3731" s="137">
        <v>2125</v>
      </c>
      <c r="D3731" s="156" t="s">
        <v>1098</v>
      </c>
      <c r="E3731" s="817"/>
      <c r="F3731" s="452"/>
      <c r="G3731" s="246"/>
      <c r="H3731" s="246"/>
      <c r="I3731" s="480">
        <f>F3731+G3731+H3731</f>
        <v>0</v>
      </c>
      <c r="J3731" s="244" t="str">
        <f t="shared" si="1107"/>
        <v/>
      </c>
      <c r="K3731" s="245"/>
      <c r="L3731" s="426"/>
      <c r="M3731" s="253"/>
      <c r="N3731" s="316">
        <f>I3731</f>
        <v>0</v>
      </c>
      <c r="O3731" s="427">
        <f>L3731+M3731-N3731</f>
        <v>0</v>
      </c>
      <c r="P3731" s="245"/>
      <c r="Q3731" s="775"/>
      <c r="R3731" s="779"/>
      <c r="S3731" s="779"/>
      <c r="T3731" s="779"/>
      <c r="U3731" s="779"/>
      <c r="V3731" s="779"/>
      <c r="W3731" s="824"/>
      <c r="X3731" s="314">
        <f t="shared" si="1108"/>
        <v>0</v>
      </c>
    </row>
    <row r="3732" spans="2:24" ht="18.75">
      <c r="B3732" s="143"/>
      <c r="C3732" s="137">
        <v>2140</v>
      </c>
      <c r="D3732" s="159" t="s">
        <v>236</v>
      </c>
      <c r="E3732" s="817"/>
      <c r="F3732" s="452"/>
      <c r="G3732" s="246"/>
      <c r="H3732" s="246"/>
      <c r="I3732" s="480">
        <f>F3732+G3732+H3732</f>
        <v>0</v>
      </c>
      <c r="J3732" s="244" t="str">
        <f t="shared" si="1107"/>
        <v/>
      </c>
      <c r="K3732" s="245"/>
      <c r="L3732" s="426"/>
      <c r="M3732" s="253"/>
      <c r="N3732" s="316">
        <f>I3732</f>
        <v>0</v>
      </c>
      <c r="O3732" s="427">
        <f>L3732+M3732-N3732</f>
        <v>0</v>
      </c>
      <c r="P3732" s="245"/>
      <c r="Q3732" s="775"/>
      <c r="R3732" s="779"/>
      <c r="S3732" s="779"/>
      <c r="T3732" s="779"/>
      <c r="U3732" s="779"/>
      <c r="V3732" s="779"/>
      <c r="W3732" s="824"/>
      <c r="X3732" s="314">
        <f t="shared" si="1108"/>
        <v>0</v>
      </c>
    </row>
    <row r="3733" spans="2:24" ht="18.75">
      <c r="B3733" s="136"/>
      <c r="C3733" s="142">
        <v>2190</v>
      </c>
      <c r="D3733" s="516" t="s">
        <v>237</v>
      </c>
      <c r="E3733" s="817"/>
      <c r="F3733" s="452"/>
      <c r="G3733" s="246"/>
      <c r="H3733" s="246"/>
      <c r="I3733" s="480">
        <f>F3733+G3733+H3733</f>
        <v>0</v>
      </c>
      <c r="J3733" s="244" t="str">
        <f t="shared" si="1107"/>
        <v/>
      </c>
      <c r="K3733" s="245"/>
      <c r="L3733" s="426"/>
      <c r="M3733" s="253"/>
      <c r="N3733" s="316">
        <f>I3733</f>
        <v>0</v>
      </c>
      <c r="O3733" s="427">
        <f>L3733+M3733-N3733</f>
        <v>0</v>
      </c>
      <c r="P3733" s="245"/>
      <c r="Q3733" s="775"/>
      <c r="R3733" s="779"/>
      <c r="S3733" s="779"/>
      <c r="T3733" s="779"/>
      <c r="U3733" s="779"/>
      <c r="V3733" s="779"/>
      <c r="W3733" s="824"/>
      <c r="X3733" s="314">
        <f t="shared" si="1108"/>
        <v>0</v>
      </c>
    </row>
    <row r="3734" spans="2:24" ht="18.75">
      <c r="B3734" s="799">
        <v>2200</v>
      </c>
      <c r="C3734" s="955" t="s">
        <v>238</v>
      </c>
      <c r="D3734" s="955"/>
      <c r="E3734" s="800"/>
      <c r="F3734" s="801">
        <f>SUM(F3735:F3736)</f>
        <v>0</v>
      </c>
      <c r="G3734" s="802">
        <f>SUM(G3735:G3736)</f>
        <v>0</v>
      </c>
      <c r="H3734" s="802">
        <f>SUM(H3735:H3736)</f>
        <v>0</v>
      </c>
      <c r="I3734" s="802">
        <f>SUM(I3735:I3736)</f>
        <v>0</v>
      </c>
      <c r="J3734" s="244" t="str">
        <f t="shared" si="1107"/>
        <v/>
      </c>
      <c r="K3734" s="245"/>
      <c r="L3734" s="317">
        <f>SUM(L3735:L3736)</f>
        <v>0</v>
      </c>
      <c r="M3734" s="318">
        <f>SUM(M3735:M3736)</f>
        <v>0</v>
      </c>
      <c r="N3734" s="428">
        <f>SUM(N3735:N3736)</f>
        <v>0</v>
      </c>
      <c r="O3734" s="429">
        <f>SUM(O3735:O3736)</f>
        <v>0</v>
      </c>
      <c r="P3734" s="245"/>
      <c r="Q3734" s="777"/>
      <c r="R3734" s="778"/>
      <c r="S3734" s="778"/>
      <c r="T3734" s="778"/>
      <c r="U3734" s="778"/>
      <c r="V3734" s="778"/>
      <c r="W3734" s="825"/>
      <c r="X3734" s="314">
        <f t="shared" si="1108"/>
        <v>0</v>
      </c>
    </row>
    <row r="3735" spans="2:24" ht="18.75">
      <c r="B3735" s="136"/>
      <c r="C3735" s="137">
        <v>2221</v>
      </c>
      <c r="D3735" s="139" t="s">
        <v>1479</v>
      </c>
      <c r="E3735" s="817"/>
      <c r="F3735" s="452"/>
      <c r="G3735" s="246"/>
      <c r="H3735" s="246"/>
      <c r="I3735" s="480">
        <f t="shared" ref="I3735:I3740" si="1109">F3735+G3735+H3735</f>
        <v>0</v>
      </c>
      <c r="J3735" s="244" t="str">
        <f t="shared" si="1107"/>
        <v/>
      </c>
      <c r="K3735" s="245"/>
      <c r="L3735" s="426"/>
      <c r="M3735" s="253"/>
      <c r="N3735" s="316">
        <f t="shared" ref="N3735:N3740" si="1110">I3735</f>
        <v>0</v>
      </c>
      <c r="O3735" s="427">
        <f t="shared" ref="O3735:O3740" si="1111">L3735+M3735-N3735</f>
        <v>0</v>
      </c>
      <c r="P3735" s="245"/>
      <c r="Q3735" s="775"/>
      <c r="R3735" s="779"/>
      <c r="S3735" s="779"/>
      <c r="T3735" s="779"/>
      <c r="U3735" s="779"/>
      <c r="V3735" s="779"/>
      <c r="W3735" s="824"/>
      <c r="X3735" s="314">
        <f t="shared" si="1108"/>
        <v>0</v>
      </c>
    </row>
    <row r="3736" spans="2:24" ht="18.75">
      <c r="B3736" s="136"/>
      <c r="C3736" s="142">
        <v>2224</v>
      </c>
      <c r="D3736" s="141" t="s">
        <v>239</v>
      </c>
      <c r="E3736" s="817"/>
      <c r="F3736" s="452"/>
      <c r="G3736" s="246"/>
      <c r="H3736" s="246"/>
      <c r="I3736" s="480">
        <f t="shared" si="1109"/>
        <v>0</v>
      </c>
      <c r="J3736" s="244" t="str">
        <f t="shared" si="1107"/>
        <v/>
      </c>
      <c r="K3736" s="245"/>
      <c r="L3736" s="426"/>
      <c r="M3736" s="253"/>
      <c r="N3736" s="316">
        <f t="shared" si="1110"/>
        <v>0</v>
      </c>
      <c r="O3736" s="427">
        <f t="shared" si="1111"/>
        <v>0</v>
      </c>
      <c r="P3736" s="245"/>
      <c r="Q3736" s="775"/>
      <c r="R3736" s="779"/>
      <c r="S3736" s="779"/>
      <c r="T3736" s="779"/>
      <c r="U3736" s="779"/>
      <c r="V3736" s="779"/>
      <c r="W3736" s="824"/>
      <c r="X3736" s="314">
        <f t="shared" si="1108"/>
        <v>0</v>
      </c>
    </row>
    <row r="3737" spans="2:24" ht="18.75">
      <c r="B3737" s="799">
        <v>2500</v>
      </c>
      <c r="C3737" s="957" t="s">
        <v>240</v>
      </c>
      <c r="D3737" s="957"/>
      <c r="E3737" s="800"/>
      <c r="F3737" s="803"/>
      <c r="G3737" s="804"/>
      <c r="H3737" s="804"/>
      <c r="I3737" s="805">
        <f t="shared" si="1109"/>
        <v>0</v>
      </c>
      <c r="J3737" s="244" t="str">
        <f t="shared" si="1107"/>
        <v/>
      </c>
      <c r="K3737" s="245"/>
      <c r="L3737" s="431"/>
      <c r="M3737" s="255"/>
      <c r="N3737" s="316">
        <f t="shared" si="1110"/>
        <v>0</v>
      </c>
      <c r="O3737" s="427">
        <f t="shared" si="1111"/>
        <v>0</v>
      </c>
      <c r="P3737" s="245"/>
      <c r="Q3737" s="777"/>
      <c r="R3737" s="778"/>
      <c r="S3737" s="779"/>
      <c r="T3737" s="779"/>
      <c r="U3737" s="778"/>
      <c r="V3737" s="779"/>
      <c r="W3737" s="824"/>
      <c r="X3737" s="314">
        <f t="shared" si="1108"/>
        <v>0</v>
      </c>
    </row>
    <row r="3738" spans="2:24" ht="18.75">
      <c r="B3738" s="799">
        <v>2600</v>
      </c>
      <c r="C3738" s="974" t="s">
        <v>241</v>
      </c>
      <c r="D3738" s="975"/>
      <c r="E3738" s="800"/>
      <c r="F3738" s="803"/>
      <c r="G3738" s="804"/>
      <c r="H3738" s="804"/>
      <c r="I3738" s="805">
        <f t="shared" si="1109"/>
        <v>0</v>
      </c>
      <c r="J3738" s="244" t="str">
        <f t="shared" si="1107"/>
        <v/>
      </c>
      <c r="K3738" s="245"/>
      <c r="L3738" s="431"/>
      <c r="M3738" s="255"/>
      <c r="N3738" s="316">
        <f t="shared" si="1110"/>
        <v>0</v>
      </c>
      <c r="O3738" s="427">
        <f t="shared" si="1111"/>
        <v>0</v>
      </c>
      <c r="P3738" s="245"/>
      <c r="Q3738" s="777"/>
      <c r="R3738" s="778"/>
      <c r="S3738" s="779"/>
      <c r="T3738" s="779"/>
      <c r="U3738" s="778"/>
      <c r="V3738" s="779"/>
      <c r="W3738" s="824"/>
      <c r="X3738" s="314">
        <f t="shared" si="1108"/>
        <v>0</v>
      </c>
    </row>
    <row r="3739" spans="2:24" ht="18.75">
      <c r="B3739" s="799">
        <v>2700</v>
      </c>
      <c r="C3739" s="974" t="s">
        <v>242</v>
      </c>
      <c r="D3739" s="975"/>
      <c r="E3739" s="800"/>
      <c r="F3739" s="803"/>
      <c r="G3739" s="804"/>
      <c r="H3739" s="804"/>
      <c r="I3739" s="805">
        <f t="shared" si="1109"/>
        <v>0</v>
      </c>
      <c r="J3739" s="244" t="str">
        <f t="shared" si="1107"/>
        <v/>
      </c>
      <c r="K3739" s="245"/>
      <c r="L3739" s="431"/>
      <c r="M3739" s="255"/>
      <c r="N3739" s="316">
        <f t="shared" si="1110"/>
        <v>0</v>
      </c>
      <c r="O3739" s="427">
        <f t="shared" si="1111"/>
        <v>0</v>
      </c>
      <c r="P3739" s="245"/>
      <c r="Q3739" s="777"/>
      <c r="R3739" s="778"/>
      <c r="S3739" s="779"/>
      <c r="T3739" s="779"/>
      <c r="U3739" s="778"/>
      <c r="V3739" s="779"/>
      <c r="W3739" s="824"/>
      <c r="X3739" s="314">
        <f t="shared" si="1108"/>
        <v>0</v>
      </c>
    </row>
    <row r="3740" spans="2:24" ht="18.75">
      <c r="B3740" s="799">
        <v>2800</v>
      </c>
      <c r="C3740" s="974" t="s">
        <v>1738</v>
      </c>
      <c r="D3740" s="975"/>
      <c r="E3740" s="800"/>
      <c r="F3740" s="803"/>
      <c r="G3740" s="804"/>
      <c r="H3740" s="804"/>
      <c r="I3740" s="805">
        <f t="shared" si="1109"/>
        <v>0</v>
      </c>
      <c r="J3740" s="244" t="str">
        <f t="shared" si="1107"/>
        <v/>
      </c>
      <c r="K3740" s="245"/>
      <c r="L3740" s="431"/>
      <c r="M3740" s="255"/>
      <c r="N3740" s="316">
        <f t="shared" si="1110"/>
        <v>0</v>
      </c>
      <c r="O3740" s="427">
        <f t="shared" si="1111"/>
        <v>0</v>
      </c>
      <c r="P3740" s="245"/>
      <c r="Q3740" s="777"/>
      <c r="R3740" s="778"/>
      <c r="S3740" s="779"/>
      <c r="T3740" s="779"/>
      <c r="U3740" s="778"/>
      <c r="V3740" s="779"/>
      <c r="W3740" s="824"/>
      <c r="X3740" s="314">
        <f t="shared" si="1108"/>
        <v>0</v>
      </c>
    </row>
    <row r="3741" spans="2:24" ht="18.75">
      <c r="B3741" s="799">
        <v>2900</v>
      </c>
      <c r="C3741" s="965" t="s">
        <v>243</v>
      </c>
      <c r="D3741" s="966"/>
      <c r="E3741" s="800"/>
      <c r="F3741" s="801">
        <f>SUM(F3742:F3749)</f>
        <v>0</v>
      </c>
      <c r="G3741" s="802">
        <f>SUM(G3742:G3749)</f>
        <v>0</v>
      </c>
      <c r="H3741" s="802">
        <f>SUM(H3742:H3749)</f>
        <v>0</v>
      </c>
      <c r="I3741" s="802">
        <f>SUM(I3742:I3749)</f>
        <v>0</v>
      </c>
      <c r="J3741" s="244" t="str">
        <f t="shared" si="1107"/>
        <v/>
      </c>
      <c r="K3741" s="245"/>
      <c r="L3741" s="317">
        <f>SUM(L3742:L3749)</f>
        <v>0</v>
      </c>
      <c r="M3741" s="318">
        <f>SUM(M3742:M3749)</f>
        <v>0</v>
      </c>
      <c r="N3741" s="428">
        <f>SUM(N3742:N3749)</f>
        <v>0</v>
      </c>
      <c r="O3741" s="429">
        <f>SUM(O3742:O3749)</f>
        <v>0</v>
      </c>
      <c r="P3741" s="245"/>
      <c r="Q3741" s="777"/>
      <c r="R3741" s="778"/>
      <c r="S3741" s="778"/>
      <c r="T3741" s="778"/>
      <c r="U3741" s="778"/>
      <c r="V3741" s="778"/>
      <c r="W3741" s="825"/>
      <c r="X3741" s="314">
        <f t="shared" si="1108"/>
        <v>0</v>
      </c>
    </row>
    <row r="3742" spans="2:24" ht="18.75">
      <c r="B3742" s="172"/>
      <c r="C3742" s="144">
        <v>2910</v>
      </c>
      <c r="D3742" s="320" t="s">
        <v>1780</v>
      </c>
      <c r="E3742" s="817"/>
      <c r="F3742" s="452"/>
      <c r="G3742" s="246"/>
      <c r="H3742" s="246"/>
      <c r="I3742" s="480">
        <f t="shared" ref="I3742:I3749" si="1112">F3742+G3742+H3742</f>
        <v>0</v>
      </c>
      <c r="J3742" s="244" t="str">
        <f t="shared" si="1107"/>
        <v/>
      </c>
      <c r="K3742" s="245"/>
      <c r="L3742" s="426"/>
      <c r="M3742" s="253"/>
      <c r="N3742" s="316">
        <f t="shared" ref="N3742:N3749" si="1113">I3742</f>
        <v>0</v>
      </c>
      <c r="O3742" s="427">
        <f t="shared" ref="O3742:O3749" si="1114">L3742+M3742-N3742</f>
        <v>0</v>
      </c>
      <c r="P3742" s="245"/>
      <c r="Q3742" s="775"/>
      <c r="R3742" s="779"/>
      <c r="S3742" s="779"/>
      <c r="T3742" s="779"/>
      <c r="U3742" s="779"/>
      <c r="V3742" s="779"/>
      <c r="W3742" s="824"/>
      <c r="X3742" s="314">
        <f t="shared" si="1108"/>
        <v>0</v>
      </c>
    </row>
    <row r="3743" spans="2:24" ht="18.75">
      <c r="B3743" s="172"/>
      <c r="C3743" s="144">
        <v>2920</v>
      </c>
      <c r="D3743" s="320" t="s">
        <v>244</v>
      </c>
      <c r="E3743" s="817"/>
      <c r="F3743" s="452"/>
      <c r="G3743" s="246"/>
      <c r="H3743" s="246"/>
      <c r="I3743" s="480">
        <f t="shared" si="1112"/>
        <v>0</v>
      </c>
      <c r="J3743" s="244" t="str">
        <f t="shared" si="1107"/>
        <v/>
      </c>
      <c r="K3743" s="245"/>
      <c r="L3743" s="426"/>
      <c r="M3743" s="253"/>
      <c r="N3743" s="316">
        <f t="shared" si="1113"/>
        <v>0</v>
      </c>
      <c r="O3743" s="427">
        <f t="shared" si="1114"/>
        <v>0</v>
      </c>
      <c r="P3743" s="245"/>
      <c r="Q3743" s="775"/>
      <c r="R3743" s="779"/>
      <c r="S3743" s="779"/>
      <c r="T3743" s="779"/>
      <c r="U3743" s="779"/>
      <c r="V3743" s="779"/>
      <c r="W3743" s="824"/>
      <c r="X3743" s="314">
        <f t="shared" si="1108"/>
        <v>0</v>
      </c>
    </row>
    <row r="3744" spans="2:24" ht="31.5">
      <c r="B3744" s="172"/>
      <c r="C3744" s="168">
        <v>2969</v>
      </c>
      <c r="D3744" s="321" t="s">
        <v>245</v>
      </c>
      <c r="E3744" s="817"/>
      <c r="F3744" s="452"/>
      <c r="G3744" s="246"/>
      <c r="H3744" s="246"/>
      <c r="I3744" s="480">
        <f t="shared" si="1112"/>
        <v>0</v>
      </c>
      <c r="J3744" s="244" t="str">
        <f t="shared" si="1107"/>
        <v/>
      </c>
      <c r="K3744" s="245"/>
      <c r="L3744" s="426"/>
      <c r="M3744" s="253"/>
      <c r="N3744" s="316">
        <f t="shared" si="1113"/>
        <v>0</v>
      </c>
      <c r="O3744" s="427">
        <f t="shared" si="1114"/>
        <v>0</v>
      </c>
      <c r="P3744" s="245"/>
      <c r="Q3744" s="775"/>
      <c r="R3744" s="779"/>
      <c r="S3744" s="779"/>
      <c r="T3744" s="779"/>
      <c r="U3744" s="779"/>
      <c r="V3744" s="779"/>
      <c r="W3744" s="824"/>
      <c r="X3744" s="314">
        <f t="shared" si="1108"/>
        <v>0</v>
      </c>
    </row>
    <row r="3745" spans="2:24" ht="31.5">
      <c r="B3745" s="172"/>
      <c r="C3745" s="168">
        <v>2970</v>
      </c>
      <c r="D3745" s="321" t="s">
        <v>246</v>
      </c>
      <c r="E3745" s="817"/>
      <c r="F3745" s="452"/>
      <c r="G3745" s="246"/>
      <c r="H3745" s="246"/>
      <c r="I3745" s="480">
        <f t="shared" si="1112"/>
        <v>0</v>
      </c>
      <c r="J3745" s="244" t="str">
        <f t="shared" si="1107"/>
        <v/>
      </c>
      <c r="K3745" s="245"/>
      <c r="L3745" s="426"/>
      <c r="M3745" s="253"/>
      <c r="N3745" s="316">
        <f t="shared" si="1113"/>
        <v>0</v>
      </c>
      <c r="O3745" s="427">
        <f t="shared" si="1114"/>
        <v>0</v>
      </c>
      <c r="P3745" s="245"/>
      <c r="Q3745" s="775"/>
      <c r="R3745" s="779"/>
      <c r="S3745" s="779"/>
      <c r="T3745" s="779"/>
      <c r="U3745" s="779"/>
      <c r="V3745" s="779"/>
      <c r="W3745" s="824"/>
      <c r="X3745" s="314">
        <f t="shared" si="1108"/>
        <v>0</v>
      </c>
    </row>
    <row r="3746" spans="2:24" ht="18.75">
      <c r="B3746" s="172"/>
      <c r="C3746" s="166">
        <v>2989</v>
      </c>
      <c r="D3746" s="322" t="s">
        <v>247</v>
      </c>
      <c r="E3746" s="817"/>
      <c r="F3746" s="452"/>
      <c r="G3746" s="246"/>
      <c r="H3746" s="246"/>
      <c r="I3746" s="480">
        <f t="shared" si="1112"/>
        <v>0</v>
      </c>
      <c r="J3746" s="244" t="str">
        <f t="shared" si="1107"/>
        <v/>
      </c>
      <c r="K3746" s="245"/>
      <c r="L3746" s="426"/>
      <c r="M3746" s="253"/>
      <c r="N3746" s="316">
        <f t="shared" si="1113"/>
        <v>0</v>
      </c>
      <c r="O3746" s="427">
        <f t="shared" si="1114"/>
        <v>0</v>
      </c>
      <c r="P3746" s="245"/>
      <c r="Q3746" s="775"/>
      <c r="R3746" s="779"/>
      <c r="S3746" s="779"/>
      <c r="T3746" s="779"/>
      <c r="U3746" s="779"/>
      <c r="V3746" s="779"/>
      <c r="W3746" s="824"/>
      <c r="X3746" s="314">
        <f t="shared" si="1108"/>
        <v>0</v>
      </c>
    </row>
    <row r="3747" spans="2:24" ht="31.5">
      <c r="B3747" s="136"/>
      <c r="C3747" s="137">
        <v>2990</v>
      </c>
      <c r="D3747" s="323" t="s">
        <v>1760</v>
      </c>
      <c r="E3747" s="817"/>
      <c r="F3747" s="452"/>
      <c r="G3747" s="246"/>
      <c r="H3747" s="246"/>
      <c r="I3747" s="480">
        <f t="shared" si="1112"/>
        <v>0</v>
      </c>
      <c r="J3747" s="244" t="str">
        <f t="shared" si="1107"/>
        <v/>
      </c>
      <c r="K3747" s="245"/>
      <c r="L3747" s="426"/>
      <c r="M3747" s="253"/>
      <c r="N3747" s="316">
        <f t="shared" si="1113"/>
        <v>0</v>
      </c>
      <c r="O3747" s="427">
        <f t="shared" si="1114"/>
        <v>0</v>
      </c>
      <c r="P3747" s="245"/>
      <c r="Q3747" s="775"/>
      <c r="R3747" s="779"/>
      <c r="S3747" s="779"/>
      <c r="T3747" s="779"/>
      <c r="U3747" s="779"/>
      <c r="V3747" s="779"/>
      <c r="W3747" s="824"/>
      <c r="X3747" s="314">
        <f t="shared" si="1108"/>
        <v>0</v>
      </c>
    </row>
    <row r="3748" spans="2:24" ht="18.75">
      <c r="B3748" s="136"/>
      <c r="C3748" s="137">
        <v>2991</v>
      </c>
      <c r="D3748" s="323" t="s">
        <v>248</v>
      </c>
      <c r="E3748" s="817"/>
      <c r="F3748" s="452"/>
      <c r="G3748" s="246"/>
      <c r="H3748" s="246"/>
      <c r="I3748" s="480">
        <f t="shared" si="1112"/>
        <v>0</v>
      </c>
      <c r="J3748" s="244" t="str">
        <f t="shared" si="1107"/>
        <v/>
      </c>
      <c r="K3748" s="245"/>
      <c r="L3748" s="426"/>
      <c r="M3748" s="253"/>
      <c r="N3748" s="316">
        <f t="shared" si="1113"/>
        <v>0</v>
      </c>
      <c r="O3748" s="427">
        <f t="shared" si="1114"/>
        <v>0</v>
      </c>
      <c r="P3748" s="245"/>
      <c r="Q3748" s="775"/>
      <c r="R3748" s="779"/>
      <c r="S3748" s="779"/>
      <c r="T3748" s="779"/>
      <c r="U3748" s="779"/>
      <c r="V3748" s="779"/>
      <c r="W3748" s="824"/>
      <c r="X3748" s="314">
        <f t="shared" si="1108"/>
        <v>0</v>
      </c>
    </row>
    <row r="3749" spans="2:24" ht="18.75">
      <c r="B3749" s="136"/>
      <c r="C3749" s="142">
        <v>2992</v>
      </c>
      <c r="D3749" s="154" t="s">
        <v>249</v>
      </c>
      <c r="E3749" s="817"/>
      <c r="F3749" s="452"/>
      <c r="G3749" s="246"/>
      <c r="H3749" s="246"/>
      <c r="I3749" s="480">
        <f t="shared" si="1112"/>
        <v>0</v>
      </c>
      <c r="J3749" s="244" t="str">
        <f t="shared" si="1107"/>
        <v/>
      </c>
      <c r="K3749" s="245"/>
      <c r="L3749" s="426"/>
      <c r="M3749" s="253"/>
      <c r="N3749" s="316">
        <f t="shared" si="1113"/>
        <v>0</v>
      </c>
      <c r="O3749" s="427">
        <f t="shared" si="1114"/>
        <v>0</v>
      </c>
      <c r="P3749" s="245"/>
      <c r="Q3749" s="775"/>
      <c r="R3749" s="779"/>
      <c r="S3749" s="779"/>
      <c r="T3749" s="779"/>
      <c r="U3749" s="779"/>
      <c r="V3749" s="779"/>
      <c r="W3749" s="824"/>
      <c r="X3749" s="314">
        <f t="shared" si="1108"/>
        <v>0</v>
      </c>
    </row>
    <row r="3750" spans="2:24" ht="18.75">
      <c r="B3750" s="799">
        <v>3300</v>
      </c>
      <c r="C3750" s="965" t="s">
        <v>250</v>
      </c>
      <c r="D3750" s="965"/>
      <c r="E3750" s="800"/>
      <c r="F3750" s="801">
        <f>SUM(F3751:F3756)</f>
        <v>0</v>
      </c>
      <c r="G3750" s="802">
        <f>SUM(G3751:G3756)</f>
        <v>0</v>
      </c>
      <c r="H3750" s="802">
        <f>SUM(H3751:H3756)</f>
        <v>0</v>
      </c>
      <c r="I3750" s="802">
        <f>SUM(I3751:I3756)</f>
        <v>0</v>
      </c>
      <c r="J3750" s="244" t="str">
        <f t="shared" si="1107"/>
        <v/>
      </c>
      <c r="K3750" s="245"/>
      <c r="L3750" s="777"/>
      <c r="M3750" s="778"/>
      <c r="N3750" s="778"/>
      <c r="O3750" s="825"/>
      <c r="P3750" s="245"/>
      <c r="Q3750" s="777"/>
      <c r="R3750" s="778"/>
      <c r="S3750" s="778"/>
      <c r="T3750" s="778"/>
      <c r="U3750" s="778"/>
      <c r="V3750" s="778"/>
      <c r="W3750" s="825"/>
      <c r="X3750" s="314">
        <f t="shared" si="1108"/>
        <v>0</v>
      </c>
    </row>
    <row r="3751" spans="2:24" ht="18.75">
      <c r="B3751" s="143"/>
      <c r="C3751" s="144">
        <v>3301</v>
      </c>
      <c r="D3751" s="463" t="s">
        <v>251</v>
      </c>
      <c r="E3751" s="817"/>
      <c r="F3751" s="452"/>
      <c r="G3751" s="246"/>
      <c r="H3751" s="246"/>
      <c r="I3751" s="480">
        <f t="shared" ref="I3751:I3759" si="1115">F3751+G3751+H3751</f>
        <v>0</v>
      </c>
      <c r="J3751" s="244" t="str">
        <f t="shared" si="1107"/>
        <v/>
      </c>
      <c r="K3751" s="245"/>
      <c r="L3751" s="775"/>
      <c r="M3751" s="779"/>
      <c r="N3751" s="779"/>
      <c r="O3751" s="824"/>
      <c r="P3751" s="245"/>
      <c r="Q3751" s="775"/>
      <c r="R3751" s="779"/>
      <c r="S3751" s="779"/>
      <c r="T3751" s="779"/>
      <c r="U3751" s="779"/>
      <c r="V3751" s="779"/>
      <c r="W3751" s="824"/>
      <c r="X3751" s="314">
        <f t="shared" si="1108"/>
        <v>0</v>
      </c>
    </row>
    <row r="3752" spans="2:24" ht="18.75">
      <c r="B3752" s="143"/>
      <c r="C3752" s="168">
        <v>3302</v>
      </c>
      <c r="D3752" s="464" t="s">
        <v>1099</v>
      </c>
      <c r="E3752" s="817"/>
      <c r="F3752" s="452"/>
      <c r="G3752" s="246"/>
      <c r="H3752" s="246"/>
      <c r="I3752" s="480">
        <f t="shared" si="1115"/>
        <v>0</v>
      </c>
      <c r="J3752" s="244" t="str">
        <f t="shared" ref="J3752:J3783" si="1116">(IF($E3752&lt;&gt;0,$J$2,IF($I3752&lt;&gt;0,$J$2,"")))</f>
        <v/>
      </c>
      <c r="K3752" s="245"/>
      <c r="L3752" s="775"/>
      <c r="M3752" s="779"/>
      <c r="N3752" s="779"/>
      <c r="O3752" s="824"/>
      <c r="P3752" s="245"/>
      <c r="Q3752" s="775"/>
      <c r="R3752" s="779"/>
      <c r="S3752" s="779"/>
      <c r="T3752" s="779"/>
      <c r="U3752" s="779"/>
      <c r="V3752" s="779"/>
      <c r="W3752" s="824"/>
      <c r="X3752" s="314">
        <f t="shared" ref="X3752:X3783" si="1117">T3752-U3752-V3752-W3752</f>
        <v>0</v>
      </c>
    </row>
    <row r="3753" spans="2:24" ht="18.75">
      <c r="B3753" s="143"/>
      <c r="C3753" s="168">
        <v>3303</v>
      </c>
      <c r="D3753" s="464" t="s">
        <v>253</v>
      </c>
      <c r="E3753" s="817"/>
      <c r="F3753" s="452"/>
      <c r="G3753" s="246"/>
      <c r="H3753" s="246"/>
      <c r="I3753" s="480">
        <f t="shared" si="1115"/>
        <v>0</v>
      </c>
      <c r="J3753" s="244" t="str">
        <f t="shared" si="1116"/>
        <v/>
      </c>
      <c r="K3753" s="245"/>
      <c r="L3753" s="775"/>
      <c r="M3753" s="779"/>
      <c r="N3753" s="779"/>
      <c r="O3753" s="824"/>
      <c r="P3753" s="245"/>
      <c r="Q3753" s="775"/>
      <c r="R3753" s="779"/>
      <c r="S3753" s="779"/>
      <c r="T3753" s="779"/>
      <c r="U3753" s="779"/>
      <c r="V3753" s="779"/>
      <c r="W3753" s="824"/>
      <c r="X3753" s="314">
        <f t="shared" si="1117"/>
        <v>0</v>
      </c>
    </row>
    <row r="3754" spans="2:24" ht="18.75">
      <c r="B3754" s="143"/>
      <c r="C3754" s="166">
        <v>3304</v>
      </c>
      <c r="D3754" s="465" t="s">
        <v>254</v>
      </c>
      <c r="E3754" s="817"/>
      <c r="F3754" s="452"/>
      <c r="G3754" s="246"/>
      <c r="H3754" s="246"/>
      <c r="I3754" s="480">
        <f t="shared" si="1115"/>
        <v>0</v>
      </c>
      <c r="J3754" s="244" t="str">
        <f t="shared" si="1116"/>
        <v/>
      </c>
      <c r="K3754" s="245"/>
      <c r="L3754" s="775"/>
      <c r="M3754" s="779"/>
      <c r="N3754" s="779"/>
      <c r="O3754" s="824"/>
      <c r="P3754" s="245"/>
      <c r="Q3754" s="775"/>
      <c r="R3754" s="779"/>
      <c r="S3754" s="779"/>
      <c r="T3754" s="779"/>
      <c r="U3754" s="779"/>
      <c r="V3754" s="779"/>
      <c r="W3754" s="824"/>
      <c r="X3754" s="314">
        <f t="shared" si="1117"/>
        <v>0</v>
      </c>
    </row>
    <row r="3755" spans="2:24" ht="18.75">
      <c r="B3755" s="143"/>
      <c r="C3755" s="142">
        <v>3305</v>
      </c>
      <c r="D3755" s="466" t="s">
        <v>255</v>
      </c>
      <c r="E3755" s="817"/>
      <c r="F3755" s="452"/>
      <c r="G3755" s="246"/>
      <c r="H3755" s="246"/>
      <c r="I3755" s="480">
        <f t="shared" si="1115"/>
        <v>0</v>
      </c>
      <c r="J3755" s="244" t="str">
        <f t="shared" si="1116"/>
        <v/>
      </c>
      <c r="K3755" s="245"/>
      <c r="L3755" s="775"/>
      <c r="M3755" s="779"/>
      <c r="N3755" s="779"/>
      <c r="O3755" s="824"/>
      <c r="P3755" s="245"/>
      <c r="Q3755" s="775"/>
      <c r="R3755" s="779"/>
      <c r="S3755" s="779"/>
      <c r="T3755" s="779"/>
      <c r="U3755" s="779"/>
      <c r="V3755" s="779"/>
      <c r="W3755" s="824"/>
      <c r="X3755" s="314">
        <f t="shared" si="1117"/>
        <v>0</v>
      </c>
    </row>
    <row r="3756" spans="2:24" ht="31.5">
      <c r="B3756" s="143"/>
      <c r="C3756" s="142">
        <v>3306</v>
      </c>
      <c r="D3756" s="466" t="s">
        <v>1739</v>
      </c>
      <c r="E3756" s="817"/>
      <c r="F3756" s="452"/>
      <c r="G3756" s="246"/>
      <c r="H3756" s="246"/>
      <c r="I3756" s="480">
        <f t="shared" si="1115"/>
        <v>0</v>
      </c>
      <c r="J3756" s="244" t="str">
        <f t="shared" si="1116"/>
        <v/>
      </c>
      <c r="K3756" s="245"/>
      <c r="L3756" s="775"/>
      <c r="M3756" s="779"/>
      <c r="N3756" s="779"/>
      <c r="O3756" s="824"/>
      <c r="P3756" s="245"/>
      <c r="Q3756" s="775"/>
      <c r="R3756" s="779"/>
      <c r="S3756" s="779"/>
      <c r="T3756" s="779"/>
      <c r="U3756" s="779"/>
      <c r="V3756" s="779"/>
      <c r="W3756" s="824"/>
      <c r="X3756" s="314">
        <f t="shared" si="1117"/>
        <v>0</v>
      </c>
    </row>
    <row r="3757" spans="2:24" ht="18.75">
      <c r="B3757" s="799">
        <v>3900</v>
      </c>
      <c r="C3757" s="957" t="s">
        <v>256</v>
      </c>
      <c r="D3757" s="978"/>
      <c r="E3757" s="800"/>
      <c r="F3757" s="803"/>
      <c r="G3757" s="804"/>
      <c r="H3757" s="804"/>
      <c r="I3757" s="805">
        <f t="shared" si="1115"/>
        <v>0</v>
      </c>
      <c r="J3757" s="244" t="str">
        <f t="shared" si="1116"/>
        <v/>
      </c>
      <c r="K3757" s="245"/>
      <c r="L3757" s="431"/>
      <c r="M3757" s="255"/>
      <c r="N3757" s="318">
        <f>I3757</f>
        <v>0</v>
      </c>
      <c r="O3757" s="427">
        <f>L3757+M3757-N3757</f>
        <v>0</v>
      </c>
      <c r="P3757" s="245"/>
      <c r="Q3757" s="431"/>
      <c r="R3757" s="255"/>
      <c r="S3757" s="432">
        <f>+IF(+(L3757+M3757)&gt;=I3757,+M3757,+(+I3757-L3757))</f>
        <v>0</v>
      </c>
      <c r="T3757" s="316">
        <f>Q3757+R3757-S3757</f>
        <v>0</v>
      </c>
      <c r="U3757" s="255"/>
      <c r="V3757" s="255"/>
      <c r="W3757" s="254"/>
      <c r="X3757" s="314">
        <f t="shared" si="1117"/>
        <v>0</v>
      </c>
    </row>
    <row r="3758" spans="2:24" ht="18.75">
      <c r="B3758" s="799">
        <v>4000</v>
      </c>
      <c r="C3758" s="979" t="s">
        <v>257</v>
      </c>
      <c r="D3758" s="979"/>
      <c r="E3758" s="800"/>
      <c r="F3758" s="803"/>
      <c r="G3758" s="804"/>
      <c r="H3758" s="804"/>
      <c r="I3758" s="805">
        <f t="shared" si="1115"/>
        <v>0</v>
      </c>
      <c r="J3758" s="244" t="str">
        <f t="shared" si="1116"/>
        <v/>
      </c>
      <c r="K3758" s="245"/>
      <c r="L3758" s="431"/>
      <c r="M3758" s="255"/>
      <c r="N3758" s="318">
        <f>I3758</f>
        <v>0</v>
      </c>
      <c r="O3758" s="427">
        <f>L3758+M3758-N3758</f>
        <v>0</v>
      </c>
      <c r="P3758" s="245"/>
      <c r="Q3758" s="777"/>
      <c r="R3758" s="778"/>
      <c r="S3758" s="778"/>
      <c r="T3758" s="779"/>
      <c r="U3758" s="778"/>
      <c r="V3758" s="778"/>
      <c r="W3758" s="824"/>
      <c r="X3758" s="314">
        <f t="shared" si="1117"/>
        <v>0</v>
      </c>
    </row>
    <row r="3759" spans="2:24" ht="18.75">
      <c r="B3759" s="799">
        <v>4100</v>
      </c>
      <c r="C3759" s="979" t="s">
        <v>258</v>
      </c>
      <c r="D3759" s="979"/>
      <c r="E3759" s="800"/>
      <c r="F3759" s="803"/>
      <c r="G3759" s="804"/>
      <c r="H3759" s="804"/>
      <c r="I3759" s="805">
        <f t="shared" si="1115"/>
        <v>0</v>
      </c>
      <c r="J3759" s="244" t="str">
        <f t="shared" si="1116"/>
        <v/>
      </c>
      <c r="K3759" s="245"/>
      <c r="L3759" s="777"/>
      <c r="M3759" s="778"/>
      <c r="N3759" s="778"/>
      <c r="O3759" s="825"/>
      <c r="P3759" s="245"/>
      <c r="Q3759" s="777"/>
      <c r="R3759" s="778"/>
      <c r="S3759" s="778"/>
      <c r="T3759" s="778"/>
      <c r="U3759" s="778"/>
      <c r="V3759" s="778"/>
      <c r="W3759" s="825"/>
      <c r="X3759" s="314">
        <f t="shared" si="1117"/>
        <v>0</v>
      </c>
    </row>
    <row r="3760" spans="2:24" ht="18.75">
      <c r="B3760" s="799">
        <v>4200</v>
      </c>
      <c r="C3760" s="965" t="s">
        <v>259</v>
      </c>
      <c r="D3760" s="966"/>
      <c r="E3760" s="800"/>
      <c r="F3760" s="801">
        <f>SUM(F3761:F3766)</f>
        <v>0</v>
      </c>
      <c r="G3760" s="802">
        <f>SUM(G3761:G3766)</f>
        <v>0</v>
      </c>
      <c r="H3760" s="802">
        <f>SUM(H3761:H3766)</f>
        <v>0</v>
      </c>
      <c r="I3760" s="802">
        <f>SUM(I3761:I3766)</f>
        <v>0</v>
      </c>
      <c r="J3760" s="244" t="str">
        <f t="shared" si="1116"/>
        <v/>
      </c>
      <c r="K3760" s="245"/>
      <c r="L3760" s="317">
        <f>SUM(L3761:L3766)</f>
        <v>0</v>
      </c>
      <c r="M3760" s="318">
        <f>SUM(M3761:M3766)</f>
        <v>0</v>
      </c>
      <c r="N3760" s="428">
        <f>SUM(N3761:N3766)</f>
        <v>0</v>
      </c>
      <c r="O3760" s="429">
        <f>SUM(O3761:O3766)</f>
        <v>0</v>
      </c>
      <c r="P3760" s="245"/>
      <c r="Q3760" s="317">
        <f t="shared" ref="Q3760:W3760" si="1118">SUM(Q3761:Q3766)</f>
        <v>0</v>
      </c>
      <c r="R3760" s="318">
        <f t="shared" si="1118"/>
        <v>0</v>
      </c>
      <c r="S3760" s="318">
        <f t="shared" si="1118"/>
        <v>0</v>
      </c>
      <c r="T3760" s="318">
        <f t="shared" si="1118"/>
        <v>0</v>
      </c>
      <c r="U3760" s="318">
        <f t="shared" si="1118"/>
        <v>0</v>
      </c>
      <c r="V3760" s="318">
        <f t="shared" si="1118"/>
        <v>0</v>
      </c>
      <c r="W3760" s="429">
        <f t="shared" si="1118"/>
        <v>0</v>
      </c>
      <c r="X3760" s="314">
        <f t="shared" si="1117"/>
        <v>0</v>
      </c>
    </row>
    <row r="3761" spans="2:24" ht="18.75">
      <c r="B3761" s="173"/>
      <c r="C3761" s="144">
        <v>4201</v>
      </c>
      <c r="D3761" s="138" t="s">
        <v>260</v>
      </c>
      <c r="E3761" s="817"/>
      <c r="F3761" s="452"/>
      <c r="G3761" s="246"/>
      <c r="H3761" s="246"/>
      <c r="I3761" s="480">
        <f t="shared" ref="I3761:I3766" si="1119">F3761+G3761+H3761</f>
        <v>0</v>
      </c>
      <c r="J3761" s="244" t="str">
        <f t="shared" si="1116"/>
        <v/>
      </c>
      <c r="K3761" s="245"/>
      <c r="L3761" s="426"/>
      <c r="M3761" s="253"/>
      <c r="N3761" s="316">
        <f t="shared" ref="N3761:N3766" si="1120">I3761</f>
        <v>0</v>
      </c>
      <c r="O3761" s="427">
        <f t="shared" ref="O3761:O3766" si="1121">L3761+M3761-N3761</f>
        <v>0</v>
      </c>
      <c r="P3761" s="245"/>
      <c r="Q3761" s="426"/>
      <c r="R3761" s="253"/>
      <c r="S3761" s="432">
        <f t="shared" ref="S3761:S3766" si="1122">+IF(+(L3761+M3761)&gt;=I3761,+M3761,+(+I3761-L3761))</f>
        <v>0</v>
      </c>
      <c r="T3761" s="316">
        <f t="shared" ref="T3761:T3766" si="1123">Q3761+R3761-S3761</f>
        <v>0</v>
      </c>
      <c r="U3761" s="253"/>
      <c r="V3761" s="253"/>
      <c r="W3761" s="254"/>
      <c r="X3761" s="314">
        <f t="shared" si="1117"/>
        <v>0</v>
      </c>
    </row>
    <row r="3762" spans="2:24" ht="18.75">
      <c r="B3762" s="173"/>
      <c r="C3762" s="137">
        <v>4202</v>
      </c>
      <c r="D3762" s="139" t="s">
        <v>261</v>
      </c>
      <c r="E3762" s="817"/>
      <c r="F3762" s="452"/>
      <c r="G3762" s="246"/>
      <c r="H3762" s="246"/>
      <c r="I3762" s="480">
        <f t="shared" si="1119"/>
        <v>0</v>
      </c>
      <c r="J3762" s="244" t="str">
        <f t="shared" si="1116"/>
        <v/>
      </c>
      <c r="K3762" s="245"/>
      <c r="L3762" s="426"/>
      <c r="M3762" s="253"/>
      <c r="N3762" s="316">
        <f t="shared" si="1120"/>
        <v>0</v>
      </c>
      <c r="O3762" s="427">
        <f t="shared" si="1121"/>
        <v>0</v>
      </c>
      <c r="P3762" s="245"/>
      <c r="Q3762" s="426"/>
      <c r="R3762" s="253"/>
      <c r="S3762" s="432">
        <f t="shared" si="1122"/>
        <v>0</v>
      </c>
      <c r="T3762" s="316">
        <f t="shared" si="1123"/>
        <v>0</v>
      </c>
      <c r="U3762" s="253"/>
      <c r="V3762" s="253"/>
      <c r="W3762" s="254"/>
      <c r="X3762" s="314">
        <f t="shared" si="1117"/>
        <v>0</v>
      </c>
    </row>
    <row r="3763" spans="2:24" ht="18.75">
      <c r="B3763" s="173"/>
      <c r="C3763" s="137">
        <v>4214</v>
      </c>
      <c r="D3763" s="139" t="s">
        <v>262</v>
      </c>
      <c r="E3763" s="817"/>
      <c r="F3763" s="452"/>
      <c r="G3763" s="246"/>
      <c r="H3763" s="246"/>
      <c r="I3763" s="480">
        <f t="shared" si="1119"/>
        <v>0</v>
      </c>
      <c r="J3763" s="244" t="str">
        <f t="shared" si="1116"/>
        <v/>
      </c>
      <c r="K3763" s="245"/>
      <c r="L3763" s="426"/>
      <c r="M3763" s="253"/>
      <c r="N3763" s="316">
        <f t="shared" si="1120"/>
        <v>0</v>
      </c>
      <c r="O3763" s="427">
        <f t="shared" si="1121"/>
        <v>0</v>
      </c>
      <c r="P3763" s="245"/>
      <c r="Q3763" s="426"/>
      <c r="R3763" s="253"/>
      <c r="S3763" s="432">
        <f t="shared" si="1122"/>
        <v>0</v>
      </c>
      <c r="T3763" s="316">
        <f t="shared" si="1123"/>
        <v>0</v>
      </c>
      <c r="U3763" s="253"/>
      <c r="V3763" s="253"/>
      <c r="W3763" s="254"/>
      <c r="X3763" s="314">
        <f t="shared" si="1117"/>
        <v>0</v>
      </c>
    </row>
    <row r="3764" spans="2:24" ht="18.75">
      <c r="B3764" s="173"/>
      <c r="C3764" s="137">
        <v>4217</v>
      </c>
      <c r="D3764" s="139" t="s">
        <v>263</v>
      </c>
      <c r="E3764" s="817"/>
      <c r="F3764" s="452"/>
      <c r="G3764" s="246"/>
      <c r="H3764" s="246"/>
      <c r="I3764" s="480">
        <f t="shared" si="1119"/>
        <v>0</v>
      </c>
      <c r="J3764" s="244" t="str">
        <f t="shared" si="1116"/>
        <v/>
      </c>
      <c r="K3764" s="245"/>
      <c r="L3764" s="426"/>
      <c r="M3764" s="253"/>
      <c r="N3764" s="316">
        <f t="shared" si="1120"/>
        <v>0</v>
      </c>
      <c r="O3764" s="427">
        <f t="shared" si="1121"/>
        <v>0</v>
      </c>
      <c r="P3764" s="245"/>
      <c r="Q3764" s="426"/>
      <c r="R3764" s="253"/>
      <c r="S3764" s="432">
        <f t="shared" si="1122"/>
        <v>0</v>
      </c>
      <c r="T3764" s="316">
        <f t="shared" si="1123"/>
        <v>0</v>
      </c>
      <c r="U3764" s="253"/>
      <c r="V3764" s="253"/>
      <c r="W3764" s="254"/>
      <c r="X3764" s="314">
        <f t="shared" si="1117"/>
        <v>0</v>
      </c>
    </row>
    <row r="3765" spans="2:24" ht="18.75">
      <c r="B3765" s="173"/>
      <c r="C3765" s="137">
        <v>4218</v>
      </c>
      <c r="D3765" s="145" t="s">
        <v>264</v>
      </c>
      <c r="E3765" s="817"/>
      <c r="F3765" s="452"/>
      <c r="G3765" s="246"/>
      <c r="H3765" s="246"/>
      <c r="I3765" s="480">
        <f t="shared" si="1119"/>
        <v>0</v>
      </c>
      <c r="J3765" s="244" t="str">
        <f t="shared" si="1116"/>
        <v/>
      </c>
      <c r="K3765" s="245"/>
      <c r="L3765" s="426"/>
      <c r="M3765" s="253"/>
      <c r="N3765" s="316">
        <f t="shared" si="1120"/>
        <v>0</v>
      </c>
      <c r="O3765" s="427">
        <f t="shared" si="1121"/>
        <v>0</v>
      </c>
      <c r="P3765" s="245"/>
      <c r="Q3765" s="426"/>
      <c r="R3765" s="253"/>
      <c r="S3765" s="432">
        <f t="shared" si="1122"/>
        <v>0</v>
      </c>
      <c r="T3765" s="316">
        <f t="shared" si="1123"/>
        <v>0</v>
      </c>
      <c r="U3765" s="253"/>
      <c r="V3765" s="253"/>
      <c r="W3765" s="254"/>
      <c r="X3765" s="314">
        <f t="shared" si="1117"/>
        <v>0</v>
      </c>
    </row>
    <row r="3766" spans="2:24" ht="18.75">
      <c r="B3766" s="173"/>
      <c r="C3766" s="137">
        <v>4219</v>
      </c>
      <c r="D3766" s="156" t="s">
        <v>265</v>
      </c>
      <c r="E3766" s="817"/>
      <c r="F3766" s="452"/>
      <c r="G3766" s="246"/>
      <c r="H3766" s="246"/>
      <c r="I3766" s="480">
        <f t="shared" si="1119"/>
        <v>0</v>
      </c>
      <c r="J3766" s="244" t="str">
        <f t="shared" si="1116"/>
        <v/>
      </c>
      <c r="K3766" s="245"/>
      <c r="L3766" s="426"/>
      <c r="M3766" s="253"/>
      <c r="N3766" s="316">
        <f t="shared" si="1120"/>
        <v>0</v>
      </c>
      <c r="O3766" s="427">
        <f t="shared" si="1121"/>
        <v>0</v>
      </c>
      <c r="P3766" s="245"/>
      <c r="Q3766" s="426"/>
      <c r="R3766" s="253"/>
      <c r="S3766" s="432">
        <f t="shared" si="1122"/>
        <v>0</v>
      </c>
      <c r="T3766" s="316">
        <f t="shared" si="1123"/>
        <v>0</v>
      </c>
      <c r="U3766" s="253"/>
      <c r="V3766" s="253"/>
      <c r="W3766" s="254"/>
      <c r="X3766" s="314">
        <f t="shared" si="1117"/>
        <v>0</v>
      </c>
    </row>
    <row r="3767" spans="2:24" ht="18.75">
      <c r="B3767" s="799">
        <v>4300</v>
      </c>
      <c r="C3767" s="955" t="s">
        <v>1740</v>
      </c>
      <c r="D3767" s="955"/>
      <c r="E3767" s="800"/>
      <c r="F3767" s="801">
        <f>SUM(F3768:F3770)</f>
        <v>0</v>
      </c>
      <c r="G3767" s="802">
        <f>SUM(G3768:G3770)</f>
        <v>0</v>
      </c>
      <c r="H3767" s="802">
        <f>SUM(H3768:H3770)</f>
        <v>0</v>
      </c>
      <c r="I3767" s="802">
        <f>SUM(I3768:I3770)</f>
        <v>0</v>
      </c>
      <c r="J3767" s="244" t="str">
        <f t="shared" si="1116"/>
        <v/>
      </c>
      <c r="K3767" s="245"/>
      <c r="L3767" s="317">
        <f>SUM(L3768:L3770)</f>
        <v>0</v>
      </c>
      <c r="M3767" s="318">
        <f>SUM(M3768:M3770)</f>
        <v>0</v>
      </c>
      <c r="N3767" s="428">
        <f>SUM(N3768:N3770)</f>
        <v>0</v>
      </c>
      <c r="O3767" s="429">
        <f>SUM(O3768:O3770)</f>
        <v>0</v>
      </c>
      <c r="P3767" s="245"/>
      <c r="Q3767" s="317">
        <f t="shared" ref="Q3767:W3767" si="1124">SUM(Q3768:Q3770)</f>
        <v>0</v>
      </c>
      <c r="R3767" s="318">
        <f t="shared" si="1124"/>
        <v>0</v>
      </c>
      <c r="S3767" s="318">
        <f t="shared" si="1124"/>
        <v>0</v>
      </c>
      <c r="T3767" s="318">
        <f t="shared" si="1124"/>
        <v>0</v>
      </c>
      <c r="U3767" s="318">
        <f t="shared" si="1124"/>
        <v>0</v>
      </c>
      <c r="V3767" s="318">
        <f t="shared" si="1124"/>
        <v>0</v>
      </c>
      <c r="W3767" s="429">
        <f t="shared" si="1124"/>
        <v>0</v>
      </c>
      <c r="X3767" s="314">
        <f t="shared" si="1117"/>
        <v>0</v>
      </c>
    </row>
    <row r="3768" spans="2:24" ht="18.75">
      <c r="B3768" s="173"/>
      <c r="C3768" s="144">
        <v>4301</v>
      </c>
      <c r="D3768" s="163" t="s">
        <v>266</v>
      </c>
      <c r="E3768" s="817"/>
      <c r="F3768" s="452"/>
      <c r="G3768" s="246"/>
      <c r="H3768" s="246"/>
      <c r="I3768" s="480">
        <f t="shared" ref="I3768:I3773" si="1125">F3768+G3768+H3768</f>
        <v>0</v>
      </c>
      <c r="J3768" s="244" t="str">
        <f t="shared" si="1116"/>
        <v/>
      </c>
      <c r="K3768" s="245"/>
      <c r="L3768" s="426"/>
      <c r="M3768" s="253"/>
      <c r="N3768" s="316">
        <f t="shared" ref="N3768:N3773" si="1126">I3768</f>
        <v>0</v>
      </c>
      <c r="O3768" s="427">
        <f t="shared" ref="O3768:O3773" si="1127">L3768+M3768-N3768</f>
        <v>0</v>
      </c>
      <c r="P3768" s="245"/>
      <c r="Q3768" s="426"/>
      <c r="R3768" s="253"/>
      <c r="S3768" s="432">
        <f t="shared" ref="S3768:S3773" si="1128">+IF(+(L3768+M3768)&gt;=I3768,+M3768,+(+I3768-L3768))</f>
        <v>0</v>
      </c>
      <c r="T3768" s="316">
        <f t="shared" ref="T3768:T3773" si="1129">Q3768+R3768-S3768</f>
        <v>0</v>
      </c>
      <c r="U3768" s="253"/>
      <c r="V3768" s="253"/>
      <c r="W3768" s="254"/>
      <c r="X3768" s="314">
        <f t="shared" si="1117"/>
        <v>0</v>
      </c>
    </row>
    <row r="3769" spans="2:24" ht="18.75">
      <c r="B3769" s="173"/>
      <c r="C3769" s="137">
        <v>4302</v>
      </c>
      <c r="D3769" s="139" t="s">
        <v>1100</v>
      </c>
      <c r="E3769" s="817"/>
      <c r="F3769" s="452"/>
      <c r="G3769" s="246"/>
      <c r="H3769" s="246"/>
      <c r="I3769" s="480">
        <f t="shared" si="1125"/>
        <v>0</v>
      </c>
      <c r="J3769" s="244" t="str">
        <f t="shared" si="1116"/>
        <v/>
      </c>
      <c r="K3769" s="245"/>
      <c r="L3769" s="426"/>
      <c r="M3769" s="253"/>
      <c r="N3769" s="316">
        <f t="shared" si="1126"/>
        <v>0</v>
      </c>
      <c r="O3769" s="427">
        <f t="shared" si="1127"/>
        <v>0</v>
      </c>
      <c r="P3769" s="245"/>
      <c r="Q3769" s="426"/>
      <c r="R3769" s="253"/>
      <c r="S3769" s="432">
        <f t="shared" si="1128"/>
        <v>0</v>
      </c>
      <c r="T3769" s="316">
        <f t="shared" si="1129"/>
        <v>0</v>
      </c>
      <c r="U3769" s="253"/>
      <c r="V3769" s="253"/>
      <c r="W3769" s="254"/>
      <c r="X3769" s="314">
        <f t="shared" si="1117"/>
        <v>0</v>
      </c>
    </row>
    <row r="3770" spans="2:24" ht="18.75">
      <c r="B3770" s="173"/>
      <c r="C3770" s="142">
        <v>4309</v>
      </c>
      <c r="D3770" s="148" t="s">
        <v>268</v>
      </c>
      <c r="E3770" s="817"/>
      <c r="F3770" s="452"/>
      <c r="G3770" s="246"/>
      <c r="H3770" s="246"/>
      <c r="I3770" s="480">
        <f t="shared" si="1125"/>
        <v>0</v>
      </c>
      <c r="J3770" s="244" t="str">
        <f t="shared" si="1116"/>
        <v/>
      </c>
      <c r="K3770" s="245"/>
      <c r="L3770" s="426"/>
      <c r="M3770" s="253"/>
      <c r="N3770" s="316">
        <f t="shared" si="1126"/>
        <v>0</v>
      </c>
      <c r="O3770" s="427">
        <f t="shared" si="1127"/>
        <v>0</v>
      </c>
      <c r="P3770" s="245"/>
      <c r="Q3770" s="426"/>
      <c r="R3770" s="253"/>
      <c r="S3770" s="432">
        <f t="shared" si="1128"/>
        <v>0</v>
      </c>
      <c r="T3770" s="316">
        <f t="shared" si="1129"/>
        <v>0</v>
      </c>
      <c r="U3770" s="253"/>
      <c r="V3770" s="253"/>
      <c r="W3770" s="254"/>
      <c r="X3770" s="314">
        <f t="shared" si="1117"/>
        <v>0</v>
      </c>
    </row>
    <row r="3771" spans="2:24" ht="18.75">
      <c r="B3771" s="799">
        <v>4400</v>
      </c>
      <c r="C3771" s="957" t="s">
        <v>1741</v>
      </c>
      <c r="D3771" s="957"/>
      <c r="E3771" s="800"/>
      <c r="F3771" s="803"/>
      <c r="G3771" s="804"/>
      <c r="H3771" s="804"/>
      <c r="I3771" s="805">
        <f t="shared" si="1125"/>
        <v>0</v>
      </c>
      <c r="J3771" s="244" t="str">
        <f t="shared" si="1116"/>
        <v/>
      </c>
      <c r="K3771" s="245"/>
      <c r="L3771" s="431"/>
      <c r="M3771" s="255"/>
      <c r="N3771" s="318">
        <f t="shared" si="1126"/>
        <v>0</v>
      </c>
      <c r="O3771" s="427">
        <f t="shared" si="1127"/>
        <v>0</v>
      </c>
      <c r="P3771" s="245"/>
      <c r="Q3771" s="431"/>
      <c r="R3771" s="255"/>
      <c r="S3771" s="432">
        <f t="shared" si="1128"/>
        <v>0</v>
      </c>
      <c r="T3771" s="316">
        <f t="shared" si="1129"/>
        <v>0</v>
      </c>
      <c r="U3771" s="255"/>
      <c r="V3771" s="255"/>
      <c r="W3771" s="254"/>
      <c r="X3771" s="314">
        <f t="shared" si="1117"/>
        <v>0</v>
      </c>
    </row>
    <row r="3772" spans="2:24" ht="18.75">
      <c r="B3772" s="799">
        <v>4500</v>
      </c>
      <c r="C3772" s="979" t="s">
        <v>1742</v>
      </c>
      <c r="D3772" s="979"/>
      <c r="E3772" s="800"/>
      <c r="F3772" s="803"/>
      <c r="G3772" s="804"/>
      <c r="H3772" s="804"/>
      <c r="I3772" s="805">
        <f t="shared" si="1125"/>
        <v>0</v>
      </c>
      <c r="J3772" s="244" t="str">
        <f t="shared" si="1116"/>
        <v/>
      </c>
      <c r="K3772" s="245"/>
      <c r="L3772" s="431"/>
      <c r="M3772" s="255"/>
      <c r="N3772" s="318">
        <f t="shared" si="1126"/>
        <v>0</v>
      </c>
      <c r="O3772" s="427">
        <f t="shared" si="1127"/>
        <v>0</v>
      </c>
      <c r="P3772" s="245"/>
      <c r="Q3772" s="431"/>
      <c r="R3772" s="255"/>
      <c r="S3772" s="432">
        <f t="shared" si="1128"/>
        <v>0</v>
      </c>
      <c r="T3772" s="316">
        <f t="shared" si="1129"/>
        <v>0</v>
      </c>
      <c r="U3772" s="255"/>
      <c r="V3772" s="255"/>
      <c r="W3772" s="254"/>
      <c r="X3772" s="314">
        <f t="shared" si="1117"/>
        <v>0</v>
      </c>
    </row>
    <row r="3773" spans="2:24" ht="18.75">
      <c r="B3773" s="799">
        <v>4600</v>
      </c>
      <c r="C3773" s="974" t="s">
        <v>269</v>
      </c>
      <c r="D3773" s="980"/>
      <c r="E3773" s="800"/>
      <c r="F3773" s="803"/>
      <c r="G3773" s="804"/>
      <c r="H3773" s="804"/>
      <c r="I3773" s="805">
        <f t="shared" si="1125"/>
        <v>0</v>
      </c>
      <c r="J3773" s="244" t="str">
        <f t="shared" si="1116"/>
        <v/>
      </c>
      <c r="K3773" s="245"/>
      <c r="L3773" s="431"/>
      <c r="M3773" s="255"/>
      <c r="N3773" s="318">
        <f t="shared" si="1126"/>
        <v>0</v>
      </c>
      <c r="O3773" s="427">
        <f t="shared" si="1127"/>
        <v>0</v>
      </c>
      <c r="P3773" s="245"/>
      <c r="Q3773" s="431"/>
      <c r="R3773" s="255"/>
      <c r="S3773" s="432">
        <f t="shared" si="1128"/>
        <v>0</v>
      </c>
      <c r="T3773" s="316">
        <f t="shared" si="1129"/>
        <v>0</v>
      </c>
      <c r="U3773" s="255"/>
      <c r="V3773" s="255"/>
      <c r="W3773" s="254"/>
      <c r="X3773" s="314">
        <f t="shared" si="1117"/>
        <v>0</v>
      </c>
    </row>
    <row r="3774" spans="2:24" ht="18.75">
      <c r="B3774" s="799">
        <v>4900</v>
      </c>
      <c r="C3774" s="965" t="s">
        <v>300</v>
      </c>
      <c r="D3774" s="965"/>
      <c r="E3774" s="800"/>
      <c r="F3774" s="801">
        <f>+F3775+F3776</f>
        <v>0</v>
      </c>
      <c r="G3774" s="802">
        <f>+G3775+G3776</f>
        <v>0</v>
      </c>
      <c r="H3774" s="802">
        <f>+H3775+H3776</f>
        <v>0</v>
      </c>
      <c r="I3774" s="802">
        <f>+I3775+I3776</f>
        <v>0</v>
      </c>
      <c r="J3774" s="244" t="str">
        <f t="shared" si="1116"/>
        <v/>
      </c>
      <c r="K3774" s="245"/>
      <c r="L3774" s="777"/>
      <c r="M3774" s="778"/>
      <c r="N3774" s="778"/>
      <c r="O3774" s="825"/>
      <c r="P3774" s="245"/>
      <c r="Q3774" s="777"/>
      <c r="R3774" s="778"/>
      <c r="S3774" s="778"/>
      <c r="T3774" s="778"/>
      <c r="U3774" s="778"/>
      <c r="V3774" s="778"/>
      <c r="W3774" s="825"/>
      <c r="X3774" s="314">
        <f t="shared" si="1117"/>
        <v>0</v>
      </c>
    </row>
    <row r="3775" spans="2:24" ht="18.75">
      <c r="B3775" s="173"/>
      <c r="C3775" s="144">
        <v>4901</v>
      </c>
      <c r="D3775" s="174" t="s">
        <v>301</v>
      </c>
      <c r="E3775" s="817"/>
      <c r="F3775" s="452"/>
      <c r="G3775" s="246"/>
      <c r="H3775" s="246"/>
      <c r="I3775" s="480">
        <f>F3775+G3775+H3775</f>
        <v>0</v>
      </c>
      <c r="J3775" s="244" t="str">
        <f t="shared" si="1116"/>
        <v/>
      </c>
      <c r="K3775" s="245"/>
      <c r="L3775" s="775"/>
      <c r="M3775" s="779"/>
      <c r="N3775" s="779"/>
      <c r="O3775" s="824"/>
      <c r="P3775" s="245"/>
      <c r="Q3775" s="775"/>
      <c r="R3775" s="779"/>
      <c r="S3775" s="779"/>
      <c r="T3775" s="779"/>
      <c r="U3775" s="779"/>
      <c r="V3775" s="779"/>
      <c r="W3775" s="824"/>
      <c r="X3775" s="314">
        <f t="shared" si="1117"/>
        <v>0</v>
      </c>
    </row>
    <row r="3776" spans="2:24" ht="18.75">
      <c r="B3776" s="173"/>
      <c r="C3776" s="142">
        <v>4902</v>
      </c>
      <c r="D3776" s="148" t="s">
        <v>302</v>
      </c>
      <c r="E3776" s="817"/>
      <c r="F3776" s="452"/>
      <c r="G3776" s="246"/>
      <c r="H3776" s="246"/>
      <c r="I3776" s="480">
        <f>F3776+G3776+H3776</f>
        <v>0</v>
      </c>
      <c r="J3776" s="244" t="str">
        <f t="shared" si="1116"/>
        <v/>
      </c>
      <c r="K3776" s="245"/>
      <c r="L3776" s="775"/>
      <c r="M3776" s="779"/>
      <c r="N3776" s="779"/>
      <c r="O3776" s="824"/>
      <c r="P3776" s="245"/>
      <c r="Q3776" s="775"/>
      <c r="R3776" s="779"/>
      <c r="S3776" s="779"/>
      <c r="T3776" s="779"/>
      <c r="U3776" s="779"/>
      <c r="V3776" s="779"/>
      <c r="W3776" s="824"/>
      <c r="X3776" s="314">
        <f t="shared" si="1117"/>
        <v>0</v>
      </c>
    </row>
    <row r="3777" spans="2:24" ht="18.75">
      <c r="B3777" s="806">
        <v>5100</v>
      </c>
      <c r="C3777" s="962" t="s">
        <v>270</v>
      </c>
      <c r="D3777" s="962"/>
      <c r="E3777" s="807"/>
      <c r="F3777" s="808"/>
      <c r="G3777" s="809">
        <v>246000</v>
      </c>
      <c r="H3777" s="809"/>
      <c r="I3777" s="805">
        <f>F3777+G3777+H3777</f>
        <v>246000</v>
      </c>
      <c r="J3777" s="244">
        <f t="shared" si="1116"/>
        <v>1</v>
      </c>
      <c r="K3777" s="245"/>
      <c r="L3777" s="433"/>
      <c r="M3777" s="434"/>
      <c r="N3777" s="328">
        <f>I3777</f>
        <v>246000</v>
      </c>
      <c r="O3777" s="427">
        <f>L3777+M3777-N3777</f>
        <v>-246000</v>
      </c>
      <c r="P3777" s="245"/>
      <c r="Q3777" s="433"/>
      <c r="R3777" s="434"/>
      <c r="S3777" s="432">
        <f>+IF(+(L3777+M3777)&gt;=I3777,+M3777,+(+I3777-L3777))</f>
        <v>246000</v>
      </c>
      <c r="T3777" s="316">
        <f>Q3777+R3777-S3777</f>
        <v>-246000</v>
      </c>
      <c r="U3777" s="434"/>
      <c r="V3777" s="434"/>
      <c r="W3777" s="254"/>
      <c r="X3777" s="314">
        <f t="shared" si="1117"/>
        <v>-246000</v>
      </c>
    </row>
    <row r="3778" spans="2:24" ht="18.75">
      <c r="B3778" s="806">
        <v>5200</v>
      </c>
      <c r="C3778" s="977" t="s">
        <v>271</v>
      </c>
      <c r="D3778" s="977"/>
      <c r="E3778" s="807"/>
      <c r="F3778" s="810">
        <f>SUM(F3779:F3785)</f>
        <v>0</v>
      </c>
      <c r="G3778" s="811">
        <f>SUM(G3779:G3785)</f>
        <v>537000</v>
      </c>
      <c r="H3778" s="811">
        <f>SUM(H3779:H3785)</f>
        <v>0</v>
      </c>
      <c r="I3778" s="811">
        <f>SUM(I3779:I3785)</f>
        <v>537000</v>
      </c>
      <c r="J3778" s="244">
        <f t="shared" si="1116"/>
        <v>1</v>
      </c>
      <c r="K3778" s="245"/>
      <c r="L3778" s="327">
        <f>SUM(L3779:L3785)</f>
        <v>0</v>
      </c>
      <c r="M3778" s="328">
        <f>SUM(M3779:M3785)</f>
        <v>0</v>
      </c>
      <c r="N3778" s="435">
        <f>SUM(N3779:N3785)</f>
        <v>537000</v>
      </c>
      <c r="O3778" s="436">
        <f>SUM(O3779:O3785)</f>
        <v>-537000</v>
      </c>
      <c r="P3778" s="245"/>
      <c r="Q3778" s="327">
        <f t="shared" ref="Q3778:W3778" si="1130">SUM(Q3779:Q3785)</f>
        <v>0</v>
      </c>
      <c r="R3778" s="328">
        <f t="shared" si="1130"/>
        <v>0</v>
      </c>
      <c r="S3778" s="328">
        <f t="shared" si="1130"/>
        <v>537000</v>
      </c>
      <c r="T3778" s="328">
        <f t="shared" si="1130"/>
        <v>-537000</v>
      </c>
      <c r="U3778" s="328">
        <f t="shared" si="1130"/>
        <v>0</v>
      </c>
      <c r="V3778" s="328">
        <f t="shared" si="1130"/>
        <v>0</v>
      </c>
      <c r="W3778" s="436">
        <f t="shared" si="1130"/>
        <v>0</v>
      </c>
      <c r="X3778" s="314">
        <f t="shared" si="1117"/>
        <v>-537000</v>
      </c>
    </row>
    <row r="3779" spans="2:24" ht="18.75">
      <c r="B3779" s="175"/>
      <c r="C3779" s="176">
        <v>5201</v>
      </c>
      <c r="D3779" s="177" t="s">
        <v>272</v>
      </c>
      <c r="E3779" s="818"/>
      <c r="F3779" s="477"/>
      <c r="G3779" s="437"/>
      <c r="H3779" s="437"/>
      <c r="I3779" s="480">
        <f t="shared" ref="I3779:I3785" si="1131">F3779+G3779+H3779</f>
        <v>0</v>
      </c>
      <c r="J3779" s="244" t="str">
        <f t="shared" si="1116"/>
        <v/>
      </c>
      <c r="K3779" s="245"/>
      <c r="L3779" s="438"/>
      <c r="M3779" s="439"/>
      <c r="N3779" s="331">
        <f t="shared" ref="N3779:N3785" si="1132">I3779</f>
        <v>0</v>
      </c>
      <c r="O3779" s="427">
        <f t="shared" ref="O3779:O3785" si="1133">L3779+M3779-N3779</f>
        <v>0</v>
      </c>
      <c r="P3779" s="245"/>
      <c r="Q3779" s="438"/>
      <c r="R3779" s="439"/>
      <c r="S3779" s="432">
        <f t="shared" ref="S3779:S3785" si="1134">+IF(+(L3779+M3779)&gt;=I3779,+M3779,+(+I3779-L3779))</f>
        <v>0</v>
      </c>
      <c r="T3779" s="316">
        <f t="shared" ref="T3779:T3785" si="1135">Q3779+R3779-S3779</f>
        <v>0</v>
      </c>
      <c r="U3779" s="439"/>
      <c r="V3779" s="439"/>
      <c r="W3779" s="254"/>
      <c r="X3779" s="314">
        <f t="shared" si="1117"/>
        <v>0</v>
      </c>
    </row>
    <row r="3780" spans="2:24" ht="18.75">
      <c r="B3780" s="175"/>
      <c r="C3780" s="178">
        <v>5202</v>
      </c>
      <c r="D3780" s="179" t="s">
        <v>273</v>
      </c>
      <c r="E3780" s="818"/>
      <c r="F3780" s="477"/>
      <c r="G3780" s="437"/>
      <c r="H3780" s="437"/>
      <c r="I3780" s="480">
        <f t="shared" si="1131"/>
        <v>0</v>
      </c>
      <c r="J3780" s="244" t="str">
        <f t="shared" si="1116"/>
        <v/>
      </c>
      <c r="K3780" s="245"/>
      <c r="L3780" s="438"/>
      <c r="M3780" s="439"/>
      <c r="N3780" s="331">
        <f t="shared" si="1132"/>
        <v>0</v>
      </c>
      <c r="O3780" s="427">
        <f t="shared" si="1133"/>
        <v>0</v>
      </c>
      <c r="P3780" s="245"/>
      <c r="Q3780" s="438"/>
      <c r="R3780" s="439"/>
      <c r="S3780" s="432">
        <f t="shared" si="1134"/>
        <v>0</v>
      </c>
      <c r="T3780" s="316">
        <f t="shared" si="1135"/>
        <v>0</v>
      </c>
      <c r="U3780" s="439"/>
      <c r="V3780" s="439"/>
      <c r="W3780" s="254"/>
      <c r="X3780" s="314">
        <f t="shared" si="1117"/>
        <v>0</v>
      </c>
    </row>
    <row r="3781" spans="2:24" ht="18.75">
      <c r="B3781" s="175"/>
      <c r="C3781" s="178">
        <v>5203</v>
      </c>
      <c r="D3781" s="179" t="s">
        <v>956</v>
      </c>
      <c r="E3781" s="818"/>
      <c r="F3781" s="477"/>
      <c r="G3781" s="437"/>
      <c r="H3781" s="437"/>
      <c r="I3781" s="480">
        <f t="shared" si="1131"/>
        <v>0</v>
      </c>
      <c r="J3781" s="244" t="str">
        <f t="shared" si="1116"/>
        <v/>
      </c>
      <c r="K3781" s="245"/>
      <c r="L3781" s="438"/>
      <c r="M3781" s="439"/>
      <c r="N3781" s="331">
        <f t="shared" si="1132"/>
        <v>0</v>
      </c>
      <c r="O3781" s="427">
        <f t="shared" si="1133"/>
        <v>0</v>
      </c>
      <c r="P3781" s="245"/>
      <c r="Q3781" s="438"/>
      <c r="R3781" s="439"/>
      <c r="S3781" s="432">
        <f t="shared" si="1134"/>
        <v>0</v>
      </c>
      <c r="T3781" s="316">
        <f t="shared" si="1135"/>
        <v>0</v>
      </c>
      <c r="U3781" s="439"/>
      <c r="V3781" s="439"/>
      <c r="W3781" s="254"/>
      <c r="X3781" s="314">
        <f t="shared" si="1117"/>
        <v>0</v>
      </c>
    </row>
    <row r="3782" spans="2:24" ht="18.75">
      <c r="B3782" s="175"/>
      <c r="C3782" s="178">
        <v>5204</v>
      </c>
      <c r="D3782" s="179" t="s">
        <v>957</v>
      </c>
      <c r="E3782" s="818"/>
      <c r="F3782" s="477"/>
      <c r="G3782" s="437"/>
      <c r="H3782" s="437"/>
      <c r="I3782" s="480">
        <f t="shared" si="1131"/>
        <v>0</v>
      </c>
      <c r="J3782" s="244" t="str">
        <f t="shared" si="1116"/>
        <v/>
      </c>
      <c r="K3782" s="245"/>
      <c r="L3782" s="438"/>
      <c r="M3782" s="439"/>
      <c r="N3782" s="331">
        <f t="shared" si="1132"/>
        <v>0</v>
      </c>
      <c r="O3782" s="427">
        <f t="shared" si="1133"/>
        <v>0</v>
      </c>
      <c r="P3782" s="245"/>
      <c r="Q3782" s="438"/>
      <c r="R3782" s="439"/>
      <c r="S3782" s="432">
        <f t="shared" si="1134"/>
        <v>0</v>
      </c>
      <c r="T3782" s="316">
        <f t="shared" si="1135"/>
        <v>0</v>
      </c>
      <c r="U3782" s="439"/>
      <c r="V3782" s="439"/>
      <c r="W3782" s="254"/>
      <c r="X3782" s="314">
        <f t="shared" si="1117"/>
        <v>0</v>
      </c>
    </row>
    <row r="3783" spans="2:24" ht="18.75">
      <c r="B3783" s="175"/>
      <c r="C3783" s="178">
        <v>5205</v>
      </c>
      <c r="D3783" s="179" t="s">
        <v>958</v>
      </c>
      <c r="E3783" s="818"/>
      <c r="F3783" s="477"/>
      <c r="G3783" s="437"/>
      <c r="H3783" s="437"/>
      <c r="I3783" s="480">
        <f t="shared" si="1131"/>
        <v>0</v>
      </c>
      <c r="J3783" s="244" t="str">
        <f t="shared" si="1116"/>
        <v/>
      </c>
      <c r="K3783" s="245"/>
      <c r="L3783" s="438"/>
      <c r="M3783" s="439"/>
      <c r="N3783" s="331">
        <f t="shared" si="1132"/>
        <v>0</v>
      </c>
      <c r="O3783" s="427">
        <f t="shared" si="1133"/>
        <v>0</v>
      </c>
      <c r="P3783" s="245"/>
      <c r="Q3783" s="438"/>
      <c r="R3783" s="439"/>
      <c r="S3783" s="432">
        <f t="shared" si="1134"/>
        <v>0</v>
      </c>
      <c r="T3783" s="316">
        <f t="shared" si="1135"/>
        <v>0</v>
      </c>
      <c r="U3783" s="439"/>
      <c r="V3783" s="439"/>
      <c r="W3783" s="254"/>
      <c r="X3783" s="314">
        <f t="shared" si="1117"/>
        <v>0</v>
      </c>
    </row>
    <row r="3784" spans="2:24" ht="18.75">
      <c r="B3784" s="175"/>
      <c r="C3784" s="178">
        <v>5206</v>
      </c>
      <c r="D3784" s="179" t="s">
        <v>959</v>
      </c>
      <c r="E3784" s="818"/>
      <c r="F3784" s="477"/>
      <c r="G3784" s="437">
        <v>537000</v>
      </c>
      <c r="H3784" s="437"/>
      <c r="I3784" s="480">
        <f t="shared" si="1131"/>
        <v>537000</v>
      </c>
      <c r="J3784" s="244">
        <f t="shared" ref="J3784:J3804" si="1136">(IF($E3784&lt;&gt;0,$J$2,IF($I3784&lt;&gt;0,$J$2,"")))</f>
        <v>1</v>
      </c>
      <c r="K3784" s="245"/>
      <c r="L3784" s="438"/>
      <c r="M3784" s="439"/>
      <c r="N3784" s="331">
        <f t="shared" si="1132"/>
        <v>537000</v>
      </c>
      <c r="O3784" s="427">
        <f t="shared" si="1133"/>
        <v>-537000</v>
      </c>
      <c r="P3784" s="245"/>
      <c r="Q3784" s="438"/>
      <c r="R3784" s="439"/>
      <c r="S3784" s="432">
        <f t="shared" si="1134"/>
        <v>537000</v>
      </c>
      <c r="T3784" s="316">
        <f t="shared" si="1135"/>
        <v>-537000</v>
      </c>
      <c r="U3784" s="439"/>
      <c r="V3784" s="439"/>
      <c r="W3784" s="254"/>
      <c r="X3784" s="314">
        <f t="shared" ref="X3784:X3815" si="1137">T3784-U3784-V3784-W3784</f>
        <v>-537000</v>
      </c>
    </row>
    <row r="3785" spans="2:24" ht="18.75">
      <c r="B3785" s="175"/>
      <c r="C3785" s="180">
        <v>5219</v>
      </c>
      <c r="D3785" s="181" t="s">
        <v>960</v>
      </c>
      <c r="E3785" s="818"/>
      <c r="F3785" s="477"/>
      <c r="G3785" s="437"/>
      <c r="H3785" s="437"/>
      <c r="I3785" s="480">
        <f t="shared" si="1131"/>
        <v>0</v>
      </c>
      <c r="J3785" s="244" t="str">
        <f t="shared" si="1136"/>
        <v/>
      </c>
      <c r="K3785" s="245"/>
      <c r="L3785" s="438"/>
      <c r="M3785" s="439"/>
      <c r="N3785" s="331">
        <f t="shared" si="1132"/>
        <v>0</v>
      </c>
      <c r="O3785" s="427">
        <f t="shared" si="1133"/>
        <v>0</v>
      </c>
      <c r="P3785" s="245"/>
      <c r="Q3785" s="438"/>
      <c r="R3785" s="439"/>
      <c r="S3785" s="432">
        <f t="shared" si="1134"/>
        <v>0</v>
      </c>
      <c r="T3785" s="316">
        <f t="shared" si="1135"/>
        <v>0</v>
      </c>
      <c r="U3785" s="439"/>
      <c r="V3785" s="439"/>
      <c r="W3785" s="254"/>
      <c r="X3785" s="314">
        <f t="shared" si="1137"/>
        <v>0</v>
      </c>
    </row>
    <row r="3786" spans="2:24" ht="18.75">
      <c r="B3786" s="806">
        <v>5300</v>
      </c>
      <c r="C3786" s="981" t="s">
        <v>961</v>
      </c>
      <c r="D3786" s="981"/>
      <c r="E3786" s="807"/>
      <c r="F3786" s="810">
        <f>SUM(F3787:F3788)</f>
        <v>0</v>
      </c>
      <c r="G3786" s="811">
        <f>SUM(G3787:G3788)</f>
        <v>298700</v>
      </c>
      <c r="H3786" s="811">
        <f>SUM(H3787:H3788)</f>
        <v>0</v>
      </c>
      <c r="I3786" s="811">
        <f>SUM(I3787:I3788)</f>
        <v>298700</v>
      </c>
      <c r="J3786" s="244">
        <f t="shared" si="1136"/>
        <v>1</v>
      </c>
      <c r="K3786" s="245"/>
      <c r="L3786" s="327">
        <f>SUM(L3787:L3788)</f>
        <v>0</v>
      </c>
      <c r="M3786" s="328">
        <f>SUM(M3787:M3788)</f>
        <v>0</v>
      </c>
      <c r="N3786" s="435">
        <f>SUM(N3787:N3788)</f>
        <v>298700</v>
      </c>
      <c r="O3786" s="436">
        <f>SUM(O3787:O3788)</f>
        <v>-298700</v>
      </c>
      <c r="P3786" s="245"/>
      <c r="Q3786" s="327">
        <f t="shared" ref="Q3786:W3786" si="1138">SUM(Q3787:Q3788)</f>
        <v>0</v>
      </c>
      <c r="R3786" s="328">
        <f t="shared" si="1138"/>
        <v>0</v>
      </c>
      <c r="S3786" s="328">
        <f t="shared" si="1138"/>
        <v>298700</v>
      </c>
      <c r="T3786" s="328">
        <f t="shared" si="1138"/>
        <v>-298700</v>
      </c>
      <c r="U3786" s="328">
        <f t="shared" si="1138"/>
        <v>0</v>
      </c>
      <c r="V3786" s="328">
        <f t="shared" si="1138"/>
        <v>0</v>
      </c>
      <c r="W3786" s="436">
        <f t="shared" si="1138"/>
        <v>0</v>
      </c>
      <c r="X3786" s="314">
        <f t="shared" si="1137"/>
        <v>-298700</v>
      </c>
    </row>
    <row r="3787" spans="2:24" ht="18.75">
      <c r="B3787" s="175"/>
      <c r="C3787" s="176">
        <v>5301</v>
      </c>
      <c r="D3787" s="177" t="s">
        <v>1480</v>
      </c>
      <c r="E3787" s="818"/>
      <c r="F3787" s="477"/>
      <c r="G3787" s="437"/>
      <c r="H3787" s="437"/>
      <c r="I3787" s="480">
        <f>F3787+G3787+H3787</f>
        <v>0</v>
      </c>
      <c r="J3787" s="244" t="str">
        <f t="shared" si="1136"/>
        <v/>
      </c>
      <c r="K3787" s="245"/>
      <c r="L3787" s="438"/>
      <c r="M3787" s="439"/>
      <c r="N3787" s="331">
        <f>I3787</f>
        <v>0</v>
      </c>
      <c r="O3787" s="427">
        <f>L3787+M3787-N3787</f>
        <v>0</v>
      </c>
      <c r="P3787" s="245"/>
      <c r="Q3787" s="438"/>
      <c r="R3787" s="439"/>
      <c r="S3787" s="432">
        <f>+IF(+(L3787+M3787)&gt;=I3787,+M3787,+(+I3787-L3787))</f>
        <v>0</v>
      </c>
      <c r="T3787" s="316">
        <f>Q3787+R3787-S3787</f>
        <v>0</v>
      </c>
      <c r="U3787" s="439"/>
      <c r="V3787" s="439"/>
      <c r="W3787" s="254"/>
      <c r="X3787" s="314">
        <f t="shared" si="1137"/>
        <v>0</v>
      </c>
    </row>
    <row r="3788" spans="2:24" ht="18.75">
      <c r="B3788" s="175"/>
      <c r="C3788" s="180">
        <v>5309</v>
      </c>
      <c r="D3788" s="181" t="s">
        <v>962</v>
      </c>
      <c r="E3788" s="818"/>
      <c r="F3788" s="477"/>
      <c r="G3788" s="437">
        <v>298700</v>
      </c>
      <c r="H3788" s="437"/>
      <c r="I3788" s="480">
        <f>F3788+G3788+H3788</f>
        <v>298700</v>
      </c>
      <c r="J3788" s="244">
        <f t="shared" si="1136"/>
        <v>1</v>
      </c>
      <c r="K3788" s="245"/>
      <c r="L3788" s="438"/>
      <c r="M3788" s="439"/>
      <c r="N3788" s="331">
        <f>I3788</f>
        <v>298700</v>
      </c>
      <c r="O3788" s="427">
        <f>L3788+M3788-N3788</f>
        <v>-298700</v>
      </c>
      <c r="P3788" s="245"/>
      <c r="Q3788" s="438"/>
      <c r="R3788" s="439"/>
      <c r="S3788" s="432">
        <f>+IF(+(L3788+M3788)&gt;=I3788,+M3788,+(+I3788-L3788))</f>
        <v>298700</v>
      </c>
      <c r="T3788" s="316">
        <f>Q3788+R3788-S3788</f>
        <v>-298700</v>
      </c>
      <c r="U3788" s="439"/>
      <c r="V3788" s="439"/>
      <c r="W3788" s="254"/>
      <c r="X3788" s="314">
        <f t="shared" si="1137"/>
        <v>-298700</v>
      </c>
    </row>
    <row r="3789" spans="2:24" ht="18.75">
      <c r="B3789" s="806">
        <v>5400</v>
      </c>
      <c r="C3789" s="962" t="s">
        <v>1049</v>
      </c>
      <c r="D3789" s="962"/>
      <c r="E3789" s="807"/>
      <c r="F3789" s="808"/>
      <c r="G3789" s="809"/>
      <c r="H3789" s="809"/>
      <c r="I3789" s="805">
        <f>F3789+G3789+H3789</f>
        <v>0</v>
      </c>
      <c r="J3789" s="244" t="str">
        <f t="shared" si="1136"/>
        <v/>
      </c>
      <c r="K3789" s="245"/>
      <c r="L3789" s="433"/>
      <c r="M3789" s="434"/>
      <c r="N3789" s="328">
        <f>I3789</f>
        <v>0</v>
      </c>
      <c r="O3789" s="427">
        <f>L3789+M3789-N3789</f>
        <v>0</v>
      </c>
      <c r="P3789" s="245"/>
      <c r="Q3789" s="433"/>
      <c r="R3789" s="434"/>
      <c r="S3789" s="432">
        <f>+IF(+(L3789+M3789)&gt;=I3789,+M3789,+(+I3789-L3789))</f>
        <v>0</v>
      </c>
      <c r="T3789" s="316">
        <f>Q3789+R3789-S3789</f>
        <v>0</v>
      </c>
      <c r="U3789" s="434"/>
      <c r="V3789" s="434"/>
      <c r="W3789" s="254"/>
      <c r="X3789" s="314">
        <f t="shared" si="1137"/>
        <v>0</v>
      </c>
    </row>
    <row r="3790" spans="2:24" ht="18.75">
      <c r="B3790" s="799">
        <v>5500</v>
      </c>
      <c r="C3790" s="965" t="s">
        <v>1050</v>
      </c>
      <c r="D3790" s="965"/>
      <c r="E3790" s="800"/>
      <c r="F3790" s="801">
        <f>SUM(F3791:F3794)</f>
        <v>0</v>
      </c>
      <c r="G3790" s="802">
        <f>SUM(G3791:G3794)</f>
        <v>0</v>
      </c>
      <c r="H3790" s="802">
        <f>SUM(H3791:H3794)</f>
        <v>0</v>
      </c>
      <c r="I3790" s="802">
        <f>SUM(I3791:I3794)</f>
        <v>0</v>
      </c>
      <c r="J3790" s="244" t="str">
        <f t="shared" si="1136"/>
        <v/>
      </c>
      <c r="K3790" s="245"/>
      <c r="L3790" s="317">
        <f>SUM(L3791:L3794)</f>
        <v>0</v>
      </c>
      <c r="M3790" s="318">
        <f>SUM(M3791:M3794)</f>
        <v>0</v>
      </c>
      <c r="N3790" s="428">
        <f>SUM(N3791:N3794)</f>
        <v>0</v>
      </c>
      <c r="O3790" s="429">
        <f>SUM(O3791:O3794)</f>
        <v>0</v>
      </c>
      <c r="P3790" s="245"/>
      <c r="Q3790" s="317">
        <f t="shared" ref="Q3790:W3790" si="1139">SUM(Q3791:Q3794)</f>
        <v>0</v>
      </c>
      <c r="R3790" s="318">
        <f t="shared" si="1139"/>
        <v>0</v>
      </c>
      <c r="S3790" s="318">
        <f t="shared" si="1139"/>
        <v>0</v>
      </c>
      <c r="T3790" s="318">
        <f t="shared" si="1139"/>
        <v>0</v>
      </c>
      <c r="U3790" s="318">
        <f t="shared" si="1139"/>
        <v>0</v>
      </c>
      <c r="V3790" s="318">
        <f t="shared" si="1139"/>
        <v>0</v>
      </c>
      <c r="W3790" s="429">
        <f t="shared" si="1139"/>
        <v>0</v>
      </c>
      <c r="X3790" s="314">
        <f t="shared" si="1137"/>
        <v>0</v>
      </c>
    </row>
    <row r="3791" spans="2:24" ht="18.75">
      <c r="B3791" s="173"/>
      <c r="C3791" s="144">
        <v>5501</v>
      </c>
      <c r="D3791" s="163" t="s">
        <v>1051</v>
      </c>
      <c r="E3791" s="817"/>
      <c r="F3791" s="452"/>
      <c r="G3791" s="246"/>
      <c r="H3791" s="246"/>
      <c r="I3791" s="480">
        <f>F3791+G3791+H3791</f>
        <v>0</v>
      </c>
      <c r="J3791" s="244" t="str">
        <f t="shared" si="1136"/>
        <v/>
      </c>
      <c r="K3791" s="245"/>
      <c r="L3791" s="426"/>
      <c r="M3791" s="253"/>
      <c r="N3791" s="316">
        <f>I3791</f>
        <v>0</v>
      </c>
      <c r="O3791" s="427">
        <f>L3791+M3791-N3791</f>
        <v>0</v>
      </c>
      <c r="P3791" s="245"/>
      <c r="Q3791" s="426"/>
      <c r="R3791" s="253"/>
      <c r="S3791" s="432">
        <f>+IF(+(L3791+M3791)&gt;=I3791,+M3791,+(+I3791-L3791))</f>
        <v>0</v>
      </c>
      <c r="T3791" s="316">
        <f>Q3791+R3791-S3791</f>
        <v>0</v>
      </c>
      <c r="U3791" s="253"/>
      <c r="V3791" s="253"/>
      <c r="W3791" s="254"/>
      <c r="X3791" s="314">
        <f t="shared" si="1137"/>
        <v>0</v>
      </c>
    </row>
    <row r="3792" spans="2:24" ht="18.75">
      <c r="B3792" s="173"/>
      <c r="C3792" s="137">
        <v>5502</v>
      </c>
      <c r="D3792" s="145" t="s">
        <v>1052</v>
      </c>
      <c r="E3792" s="817"/>
      <c r="F3792" s="452"/>
      <c r="G3792" s="246"/>
      <c r="H3792" s="246"/>
      <c r="I3792" s="480">
        <f>F3792+G3792+H3792</f>
        <v>0</v>
      </c>
      <c r="J3792" s="244" t="str">
        <f t="shared" si="1136"/>
        <v/>
      </c>
      <c r="K3792" s="245"/>
      <c r="L3792" s="426"/>
      <c r="M3792" s="253"/>
      <c r="N3792" s="316">
        <f>I3792</f>
        <v>0</v>
      </c>
      <c r="O3792" s="427">
        <f>L3792+M3792-N3792</f>
        <v>0</v>
      </c>
      <c r="P3792" s="245"/>
      <c r="Q3792" s="426"/>
      <c r="R3792" s="253"/>
      <c r="S3792" s="432">
        <f>+IF(+(L3792+M3792)&gt;=I3792,+M3792,+(+I3792-L3792))</f>
        <v>0</v>
      </c>
      <c r="T3792" s="316">
        <f>Q3792+R3792-S3792</f>
        <v>0</v>
      </c>
      <c r="U3792" s="253"/>
      <c r="V3792" s="253"/>
      <c r="W3792" s="254"/>
      <c r="X3792" s="314">
        <f t="shared" si="1137"/>
        <v>0</v>
      </c>
    </row>
    <row r="3793" spans="2:24" ht="18.75">
      <c r="B3793" s="173"/>
      <c r="C3793" s="137">
        <v>5503</v>
      </c>
      <c r="D3793" s="139" t="s">
        <v>1053</v>
      </c>
      <c r="E3793" s="817"/>
      <c r="F3793" s="452"/>
      <c r="G3793" s="246"/>
      <c r="H3793" s="246"/>
      <c r="I3793" s="480">
        <f>F3793+G3793+H3793</f>
        <v>0</v>
      </c>
      <c r="J3793" s="244" t="str">
        <f t="shared" si="1136"/>
        <v/>
      </c>
      <c r="K3793" s="245"/>
      <c r="L3793" s="426"/>
      <c r="M3793" s="253"/>
      <c r="N3793" s="316">
        <f>I3793</f>
        <v>0</v>
      </c>
      <c r="O3793" s="427">
        <f>L3793+M3793-N3793</f>
        <v>0</v>
      </c>
      <c r="P3793" s="245"/>
      <c r="Q3793" s="426"/>
      <c r="R3793" s="253"/>
      <c r="S3793" s="432">
        <f>+IF(+(L3793+M3793)&gt;=I3793,+M3793,+(+I3793-L3793))</f>
        <v>0</v>
      </c>
      <c r="T3793" s="316">
        <f>Q3793+R3793-S3793</f>
        <v>0</v>
      </c>
      <c r="U3793" s="253"/>
      <c r="V3793" s="253"/>
      <c r="W3793" s="254"/>
      <c r="X3793" s="314">
        <f t="shared" si="1137"/>
        <v>0</v>
      </c>
    </row>
    <row r="3794" spans="2:24" ht="18.75">
      <c r="B3794" s="173"/>
      <c r="C3794" s="137">
        <v>5504</v>
      </c>
      <c r="D3794" s="145" t="s">
        <v>1054</v>
      </c>
      <c r="E3794" s="817"/>
      <c r="F3794" s="452"/>
      <c r="G3794" s="246"/>
      <c r="H3794" s="246"/>
      <c r="I3794" s="480">
        <f>F3794+G3794+H3794</f>
        <v>0</v>
      </c>
      <c r="J3794" s="244" t="str">
        <f t="shared" si="1136"/>
        <v/>
      </c>
      <c r="K3794" s="245"/>
      <c r="L3794" s="426"/>
      <c r="M3794" s="253"/>
      <c r="N3794" s="316">
        <f>I3794</f>
        <v>0</v>
      </c>
      <c r="O3794" s="427">
        <f>L3794+M3794-N3794</f>
        <v>0</v>
      </c>
      <c r="P3794" s="245"/>
      <c r="Q3794" s="426"/>
      <c r="R3794" s="253"/>
      <c r="S3794" s="432">
        <f>+IF(+(L3794+M3794)&gt;=I3794,+M3794,+(+I3794-L3794))</f>
        <v>0</v>
      </c>
      <c r="T3794" s="316">
        <f>Q3794+R3794-S3794</f>
        <v>0</v>
      </c>
      <c r="U3794" s="253"/>
      <c r="V3794" s="253"/>
      <c r="W3794" s="254"/>
      <c r="X3794" s="314">
        <f t="shared" si="1137"/>
        <v>0</v>
      </c>
    </row>
    <row r="3795" spans="2:24" ht="18.75">
      <c r="B3795" s="799">
        <v>5700</v>
      </c>
      <c r="C3795" s="963" t="s">
        <v>1055</v>
      </c>
      <c r="D3795" s="964"/>
      <c r="E3795" s="807"/>
      <c r="F3795" s="810">
        <f>SUM(F3796:F3798)</f>
        <v>0</v>
      </c>
      <c r="G3795" s="811">
        <f>SUM(G3796:G3798)</f>
        <v>0</v>
      </c>
      <c r="H3795" s="811">
        <f>SUM(H3796:H3798)</f>
        <v>0</v>
      </c>
      <c r="I3795" s="811">
        <f>SUM(I3796:I3798)</f>
        <v>0</v>
      </c>
      <c r="J3795" s="244" t="str">
        <f t="shared" si="1136"/>
        <v/>
      </c>
      <c r="K3795" s="245"/>
      <c r="L3795" s="327">
        <f>SUM(L3796:L3798)</f>
        <v>0</v>
      </c>
      <c r="M3795" s="328">
        <f>SUM(M3796:M3798)</f>
        <v>0</v>
      </c>
      <c r="N3795" s="435">
        <f>SUM(N3796:N3797)</f>
        <v>0</v>
      </c>
      <c r="O3795" s="436">
        <f>SUM(O3796:O3798)</f>
        <v>0</v>
      </c>
      <c r="P3795" s="245"/>
      <c r="Q3795" s="327">
        <f>SUM(Q3796:Q3798)</f>
        <v>0</v>
      </c>
      <c r="R3795" s="328">
        <f>SUM(R3796:R3798)</f>
        <v>0</v>
      </c>
      <c r="S3795" s="328">
        <f>SUM(S3796:S3798)</f>
        <v>0</v>
      </c>
      <c r="T3795" s="328">
        <f>SUM(T3796:T3798)</f>
        <v>0</v>
      </c>
      <c r="U3795" s="328">
        <f>SUM(U3796:U3798)</f>
        <v>0</v>
      </c>
      <c r="V3795" s="328">
        <f>SUM(V3796:V3797)</f>
        <v>0</v>
      </c>
      <c r="W3795" s="436">
        <f>SUM(W3796:W3798)</f>
        <v>0</v>
      </c>
      <c r="X3795" s="314">
        <f t="shared" si="1137"/>
        <v>0</v>
      </c>
    </row>
    <row r="3796" spans="2:24" ht="18.75">
      <c r="B3796" s="175"/>
      <c r="C3796" s="176">
        <v>5701</v>
      </c>
      <c r="D3796" s="177" t="s">
        <v>1056</v>
      </c>
      <c r="E3796" s="818"/>
      <c r="F3796" s="477"/>
      <c r="G3796" s="437"/>
      <c r="H3796" s="437"/>
      <c r="I3796" s="480">
        <f>F3796+G3796+H3796</f>
        <v>0</v>
      </c>
      <c r="J3796" s="244" t="str">
        <f t="shared" si="1136"/>
        <v/>
      </c>
      <c r="K3796" s="245"/>
      <c r="L3796" s="438"/>
      <c r="M3796" s="439"/>
      <c r="N3796" s="331">
        <f>I3796</f>
        <v>0</v>
      </c>
      <c r="O3796" s="427">
        <f>L3796+M3796-N3796</f>
        <v>0</v>
      </c>
      <c r="P3796" s="245"/>
      <c r="Q3796" s="438"/>
      <c r="R3796" s="439"/>
      <c r="S3796" s="432">
        <f>+IF(+(L3796+M3796)&gt;=I3796,+M3796,+(+I3796-L3796))</f>
        <v>0</v>
      </c>
      <c r="T3796" s="316">
        <f>Q3796+R3796-S3796</f>
        <v>0</v>
      </c>
      <c r="U3796" s="439"/>
      <c r="V3796" s="439"/>
      <c r="W3796" s="254"/>
      <c r="X3796" s="314">
        <f t="shared" si="1137"/>
        <v>0</v>
      </c>
    </row>
    <row r="3797" spans="2:24" ht="18.75">
      <c r="B3797" s="175"/>
      <c r="C3797" s="180">
        <v>5702</v>
      </c>
      <c r="D3797" s="181" t="s">
        <v>1057</v>
      </c>
      <c r="E3797" s="818"/>
      <c r="F3797" s="477"/>
      <c r="G3797" s="437"/>
      <c r="H3797" s="437"/>
      <c r="I3797" s="480">
        <f>F3797+G3797+H3797</f>
        <v>0</v>
      </c>
      <c r="J3797" s="244" t="str">
        <f t="shared" si="1136"/>
        <v/>
      </c>
      <c r="K3797" s="245"/>
      <c r="L3797" s="438"/>
      <c r="M3797" s="439"/>
      <c r="N3797" s="331">
        <f>I3797</f>
        <v>0</v>
      </c>
      <c r="O3797" s="427">
        <f>L3797+M3797-N3797</f>
        <v>0</v>
      </c>
      <c r="P3797" s="245"/>
      <c r="Q3797" s="438"/>
      <c r="R3797" s="439"/>
      <c r="S3797" s="432">
        <f>+IF(+(L3797+M3797)&gt;=I3797,+M3797,+(+I3797-L3797))</f>
        <v>0</v>
      </c>
      <c r="T3797" s="316">
        <f>Q3797+R3797-S3797</f>
        <v>0</v>
      </c>
      <c r="U3797" s="439"/>
      <c r="V3797" s="439"/>
      <c r="W3797" s="254"/>
      <c r="X3797" s="314">
        <f t="shared" si="1137"/>
        <v>0</v>
      </c>
    </row>
    <row r="3798" spans="2:24" ht="18.75">
      <c r="B3798" s="136"/>
      <c r="C3798" s="182">
        <v>4071</v>
      </c>
      <c r="D3798" s="467" t="s">
        <v>1058</v>
      </c>
      <c r="E3798" s="817"/>
      <c r="F3798" s="458"/>
      <c r="G3798" s="275"/>
      <c r="H3798" s="275"/>
      <c r="I3798" s="480">
        <f>F3798+G3798+H3798</f>
        <v>0</v>
      </c>
      <c r="J3798" s="244" t="str">
        <f t="shared" si="1136"/>
        <v/>
      </c>
      <c r="K3798" s="245"/>
      <c r="L3798" s="826"/>
      <c r="M3798" s="779"/>
      <c r="N3798" s="779"/>
      <c r="O3798" s="827"/>
      <c r="P3798" s="245"/>
      <c r="Q3798" s="775"/>
      <c r="R3798" s="779"/>
      <c r="S3798" s="779"/>
      <c r="T3798" s="779"/>
      <c r="U3798" s="779"/>
      <c r="V3798" s="779"/>
      <c r="W3798" s="824"/>
      <c r="X3798" s="314">
        <f t="shared" si="1137"/>
        <v>0</v>
      </c>
    </row>
    <row r="3799" spans="2:24">
      <c r="B3799" s="173"/>
      <c r="C3799" s="183"/>
      <c r="D3799" s="335"/>
      <c r="E3799" s="819"/>
      <c r="F3799" s="249"/>
      <c r="G3799" s="249"/>
      <c r="H3799" s="249"/>
      <c r="I3799" s="250"/>
      <c r="J3799" s="244" t="str">
        <f t="shared" si="1136"/>
        <v/>
      </c>
      <c r="K3799" s="245"/>
      <c r="L3799" s="440"/>
      <c r="M3799" s="441"/>
      <c r="N3799" s="324"/>
      <c r="O3799" s="325"/>
      <c r="P3799" s="245"/>
      <c r="Q3799" s="440"/>
      <c r="R3799" s="441"/>
      <c r="S3799" s="324"/>
      <c r="T3799" s="324"/>
      <c r="U3799" s="441"/>
      <c r="V3799" s="324"/>
      <c r="W3799" s="325"/>
      <c r="X3799" s="325"/>
    </row>
    <row r="3800" spans="2:24" ht="18.75">
      <c r="B3800" s="812">
        <v>98</v>
      </c>
      <c r="C3800" s="976" t="s">
        <v>1059</v>
      </c>
      <c r="D3800" s="955"/>
      <c r="E3800" s="800"/>
      <c r="F3800" s="803"/>
      <c r="G3800" s="804"/>
      <c r="H3800" s="804"/>
      <c r="I3800" s="805">
        <f>F3800+G3800+H3800</f>
        <v>0</v>
      </c>
      <c r="J3800" s="244" t="str">
        <f t="shared" si="1136"/>
        <v/>
      </c>
      <c r="K3800" s="245"/>
      <c r="L3800" s="431"/>
      <c r="M3800" s="255"/>
      <c r="N3800" s="318">
        <f>I3800</f>
        <v>0</v>
      </c>
      <c r="O3800" s="427">
        <f>L3800+M3800-N3800</f>
        <v>0</v>
      </c>
      <c r="P3800" s="245"/>
      <c r="Q3800" s="431"/>
      <c r="R3800" s="255"/>
      <c r="S3800" s="432">
        <f>+IF(+(L3800+M3800)&gt;=I3800,+M3800,+(+I3800-L3800))</f>
        <v>0</v>
      </c>
      <c r="T3800" s="316">
        <f>Q3800+R3800-S3800</f>
        <v>0</v>
      </c>
      <c r="U3800" s="255"/>
      <c r="V3800" s="255"/>
      <c r="W3800" s="254"/>
      <c r="X3800" s="314">
        <f>T3800-U3800-V3800-W3800</f>
        <v>0</v>
      </c>
    </row>
    <row r="3801" spans="2:24">
      <c r="B3801" s="184"/>
      <c r="C3801" s="336" t="s">
        <v>1060</v>
      </c>
      <c r="D3801" s="337"/>
      <c r="E3801" s="398"/>
      <c r="F3801" s="398"/>
      <c r="G3801" s="398"/>
      <c r="H3801" s="398"/>
      <c r="I3801" s="338"/>
      <c r="J3801" s="244" t="str">
        <f t="shared" si="1136"/>
        <v/>
      </c>
      <c r="K3801" s="245"/>
      <c r="L3801" s="339"/>
      <c r="M3801" s="340"/>
      <c r="N3801" s="340"/>
      <c r="O3801" s="341"/>
      <c r="P3801" s="245"/>
      <c r="Q3801" s="339"/>
      <c r="R3801" s="340"/>
      <c r="S3801" s="340"/>
      <c r="T3801" s="340"/>
      <c r="U3801" s="340"/>
      <c r="V3801" s="340"/>
      <c r="W3801" s="341"/>
      <c r="X3801" s="341"/>
    </row>
    <row r="3802" spans="2:24">
      <c r="B3802" s="184"/>
      <c r="C3802" s="342" t="s">
        <v>1061</v>
      </c>
      <c r="D3802" s="335"/>
      <c r="E3802" s="386"/>
      <c r="F3802" s="386"/>
      <c r="G3802" s="386"/>
      <c r="H3802" s="386"/>
      <c r="I3802" s="308"/>
      <c r="J3802" s="244" t="str">
        <f t="shared" si="1136"/>
        <v/>
      </c>
      <c r="K3802" s="245"/>
      <c r="L3802" s="343"/>
      <c r="M3802" s="344"/>
      <c r="N3802" s="344"/>
      <c r="O3802" s="345"/>
      <c r="P3802" s="245"/>
      <c r="Q3802" s="343"/>
      <c r="R3802" s="344"/>
      <c r="S3802" s="344"/>
      <c r="T3802" s="344"/>
      <c r="U3802" s="344"/>
      <c r="V3802" s="344"/>
      <c r="W3802" s="345"/>
      <c r="X3802" s="345"/>
    </row>
    <row r="3803" spans="2:24">
      <c r="B3803" s="185"/>
      <c r="C3803" s="346" t="s">
        <v>1743</v>
      </c>
      <c r="D3803" s="347"/>
      <c r="E3803" s="399"/>
      <c r="F3803" s="399"/>
      <c r="G3803" s="399"/>
      <c r="H3803" s="399"/>
      <c r="I3803" s="310"/>
      <c r="J3803" s="244" t="str">
        <f t="shared" si="1136"/>
        <v/>
      </c>
      <c r="K3803" s="245"/>
      <c r="L3803" s="348"/>
      <c r="M3803" s="349"/>
      <c r="N3803" s="349"/>
      <c r="O3803" s="350"/>
      <c r="P3803" s="245"/>
      <c r="Q3803" s="348"/>
      <c r="R3803" s="349"/>
      <c r="S3803" s="349"/>
      <c r="T3803" s="349"/>
      <c r="U3803" s="349"/>
      <c r="V3803" s="349"/>
      <c r="W3803" s="350"/>
      <c r="X3803" s="350"/>
    </row>
    <row r="3804" spans="2:24" ht="18.75">
      <c r="B3804" s="719"/>
      <c r="C3804" s="720" t="s">
        <v>1281</v>
      </c>
      <c r="D3804" s="721" t="s">
        <v>1062</v>
      </c>
      <c r="E3804" s="813"/>
      <c r="F3804" s="813">
        <f>SUM(F3688,F3691,F3697,F3705,F3706,F3724,F3728,F3734,F3737,F3738,F3739,F3740,F3741,F3750,F3757,F3758,F3759,F3760,F3767,F3771,F3772,F3773,F3774,F3777,F3778,F3786,F3789,F3790,F3795)+F3800</f>
        <v>0</v>
      </c>
      <c r="G3804" s="813">
        <f>SUM(G3688,G3691,G3697,G3705,G3706,G3724,G3728,G3734,G3737,G3738,G3739,G3740,G3741,G3750,G3757,G3758,G3759,G3760,G3767,G3771,G3772,G3773,G3774,G3777,G3778,G3786,G3789,G3790,G3795)+G3800</f>
        <v>1845700</v>
      </c>
      <c r="H3804" s="813">
        <f>SUM(H3688,H3691,H3697,H3705,H3706,H3724,H3728,H3734,H3737,H3738,H3739,H3740,H3741,H3750,H3757,H3758,H3759,H3760,H3767,H3771,H3772,H3773,H3774,H3777,H3778,H3786,H3789,H3790,H3795)+H3800</f>
        <v>0</v>
      </c>
      <c r="I3804" s="813">
        <f>SUM(I3688,I3691,I3697,I3705,I3706,I3724,I3728,I3734,I3737,I3738,I3739,I3740,I3741,I3750,I3757,I3758,I3759,I3760,I3767,I3771,I3772,I3773,I3774,I3777,I3778,I3786,I3789,I3790,I3795)+I3800</f>
        <v>1845700</v>
      </c>
      <c r="J3804" s="244">
        <f t="shared" si="1136"/>
        <v>1</v>
      </c>
      <c r="K3804" s="442" t="str">
        <f>LEFT(C3685,1)</f>
        <v>6</v>
      </c>
      <c r="L3804" s="277">
        <f>SUM(L3688,L3691,L3697,L3705,L3706,L3724,L3728,L3734,L3737,L3738,L3739,L3740,L3741,L3750,L3757,L3758,L3759,L3760,L3767,L3771,L3772,L3773,L3774,L3777,L3778,L3786,L3789,L3790,L3795)+L3800</f>
        <v>0</v>
      </c>
      <c r="M3804" s="277">
        <f>SUM(M3688,M3691,M3697,M3705,M3706,M3724,M3728,M3734,M3737,M3738,M3739,M3740,M3741,M3750,M3757,M3758,M3759,M3760,M3767,M3771,M3772,M3773,M3774,M3777,M3778,M3786,M3789,M3790,M3795)+M3800</f>
        <v>0</v>
      </c>
      <c r="N3804" s="277">
        <f>SUM(N3688,N3691,N3697,N3705,N3706,N3724,N3728,N3734,N3737,N3738,N3739,N3740,N3741,N3750,N3757,N3758,N3759,N3760,N3767,N3771,N3772,N3773,N3774,N3777,N3778,N3786,N3789,N3790,N3795)+N3800</f>
        <v>1845700</v>
      </c>
      <c r="O3804" s="277">
        <f>SUM(O3688,O3691,O3697,O3705,O3706,O3724,O3728,O3734,O3737,O3738,O3739,O3740,O3741,O3750,O3757,O3758,O3759,O3760,O3767,O3771,O3772,O3773,O3774,O3777,O3778,O3786,O3789,O3790,O3795)+O3800</f>
        <v>-1845700</v>
      </c>
      <c r="P3804" s="223"/>
      <c r="Q3804" s="277">
        <f t="shared" ref="Q3804:W3804" si="1140">SUM(Q3688,Q3691,Q3697,Q3705,Q3706,Q3724,Q3728,Q3734,Q3737,Q3738,Q3739,Q3740,Q3741,Q3750,Q3757,Q3758,Q3759,Q3760,Q3767,Q3771,Q3772,Q3773,Q3774,Q3777,Q3778,Q3786,Q3789,Q3790,Q3795)+Q3800</f>
        <v>0</v>
      </c>
      <c r="R3804" s="277">
        <f t="shared" si="1140"/>
        <v>0</v>
      </c>
      <c r="S3804" s="277">
        <f t="shared" si="1140"/>
        <v>1845700</v>
      </c>
      <c r="T3804" s="277">
        <f t="shared" si="1140"/>
        <v>-1845700</v>
      </c>
      <c r="U3804" s="277">
        <f t="shared" si="1140"/>
        <v>0</v>
      </c>
      <c r="V3804" s="277">
        <f t="shared" si="1140"/>
        <v>0</v>
      </c>
      <c r="W3804" s="277">
        <f t="shared" si="1140"/>
        <v>0</v>
      </c>
      <c r="X3804" s="314">
        <f>T3804-U3804-V3804-W3804</f>
        <v>-1845700</v>
      </c>
    </row>
    <row r="3805" spans="2:24">
      <c r="B3805" s="664" t="s">
        <v>32</v>
      </c>
      <c r="C3805" s="186"/>
      <c r="I3805" s="220"/>
      <c r="J3805" s="222">
        <f>J3804</f>
        <v>1</v>
      </c>
      <c r="P3805"/>
    </row>
    <row r="3806" spans="2:24">
      <c r="B3806" s="395"/>
      <c r="C3806" s="395"/>
      <c r="D3806" s="396"/>
      <c r="E3806" s="395"/>
      <c r="F3806" s="395"/>
      <c r="G3806" s="395"/>
      <c r="H3806" s="395"/>
      <c r="I3806" s="397"/>
      <c r="J3806" s="222">
        <f>J3804</f>
        <v>1</v>
      </c>
      <c r="L3806" s="395"/>
      <c r="M3806" s="395"/>
      <c r="N3806" s="397"/>
      <c r="O3806" s="397"/>
      <c r="P3806" s="397"/>
      <c r="Q3806" s="395"/>
      <c r="R3806" s="395"/>
      <c r="S3806" s="397"/>
      <c r="T3806" s="397"/>
      <c r="U3806" s="395"/>
      <c r="V3806" s="397"/>
      <c r="W3806" s="397"/>
      <c r="X3806" s="397"/>
    </row>
    <row r="3807" spans="2:24" ht="18.75">
      <c r="B3807" s="405"/>
      <c r="C3807" s="405"/>
      <c r="D3807" s="405"/>
      <c r="E3807" s="405"/>
      <c r="F3807" s="405"/>
      <c r="G3807" s="405"/>
      <c r="H3807" s="405"/>
      <c r="I3807" s="488"/>
      <c r="J3807" s="443">
        <f>(IF(E3804&lt;&gt;0,$G$2,IF(I3804&lt;&gt;0,$G$2,"")))</f>
        <v>0</v>
      </c>
    </row>
    <row r="3808" spans="2:24" ht="18.75">
      <c r="B3808" s="405"/>
      <c r="C3808" s="405"/>
      <c r="D3808" s="478"/>
      <c r="E3808" s="405"/>
      <c r="F3808" s="405"/>
      <c r="G3808" s="405"/>
      <c r="H3808" s="405"/>
      <c r="I3808" s="488"/>
      <c r="J3808" s="443" t="str">
        <f>(IF(E3805&lt;&gt;0,$G$2,IF(I3805&lt;&gt;0,$G$2,"")))</f>
        <v/>
      </c>
    </row>
    <row r="3809" spans="2:24">
      <c r="E3809" s="279"/>
      <c r="F3809" s="279"/>
      <c r="G3809" s="279"/>
      <c r="H3809" s="279"/>
      <c r="I3809" s="283"/>
      <c r="J3809" s="222">
        <f>(IF($E3943&lt;&gt;0,$J$2,IF($I3943&lt;&gt;0,$J$2,"")))</f>
        <v>1</v>
      </c>
      <c r="L3809" s="279"/>
      <c r="M3809" s="279"/>
      <c r="N3809" s="283"/>
      <c r="O3809" s="283"/>
      <c r="P3809" s="283"/>
      <c r="Q3809" s="279"/>
      <c r="R3809" s="279"/>
      <c r="S3809" s="283"/>
      <c r="T3809" s="283"/>
      <c r="U3809" s="279"/>
      <c r="V3809" s="283"/>
      <c r="W3809" s="283"/>
    </row>
    <row r="3810" spans="2:24">
      <c r="C3810" s="228"/>
      <c r="D3810" s="229"/>
      <c r="E3810" s="279"/>
      <c r="F3810" s="279"/>
      <c r="G3810" s="279"/>
      <c r="H3810" s="279"/>
      <c r="I3810" s="283"/>
      <c r="J3810" s="222">
        <f>(IF($E3943&lt;&gt;0,$J$2,IF($I3943&lt;&gt;0,$J$2,"")))</f>
        <v>1</v>
      </c>
      <c r="L3810" s="279"/>
      <c r="M3810" s="279"/>
      <c r="N3810" s="283"/>
      <c r="O3810" s="283"/>
      <c r="P3810" s="283"/>
      <c r="Q3810" s="279"/>
      <c r="R3810" s="279"/>
      <c r="S3810" s="283"/>
      <c r="T3810" s="283"/>
      <c r="U3810" s="279"/>
      <c r="V3810" s="283"/>
      <c r="W3810" s="283"/>
    </row>
    <row r="3811" spans="2:24">
      <c r="B3811" s="910" t="str">
        <f>$B$7</f>
        <v>БЮДЖЕТ - НАЧАЛЕН ПЛАН
ПО ПЪЛНА ЕДИННА БЮДЖЕТНА КЛАСИФИКАЦИЯ</v>
      </c>
      <c r="C3811" s="911"/>
      <c r="D3811" s="911"/>
      <c r="E3811" s="279"/>
      <c r="F3811" s="279"/>
      <c r="G3811" s="279"/>
      <c r="H3811" s="279"/>
      <c r="I3811" s="283"/>
      <c r="J3811" s="222">
        <f>(IF($E3943&lt;&gt;0,$J$2,IF($I3943&lt;&gt;0,$J$2,"")))</f>
        <v>1</v>
      </c>
      <c r="L3811" s="279"/>
      <c r="M3811" s="279"/>
      <c r="N3811" s="283"/>
      <c r="O3811" s="283"/>
      <c r="P3811" s="283"/>
      <c r="Q3811" s="279"/>
      <c r="R3811" s="279"/>
      <c r="S3811" s="283"/>
      <c r="T3811" s="283"/>
      <c r="U3811" s="279"/>
      <c r="V3811" s="283"/>
      <c r="W3811" s="283"/>
    </row>
    <row r="3812" spans="2:24">
      <c r="C3812" s="228"/>
      <c r="D3812" s="229"/>
      <c r="E3812" s="280" t="s">
        <v>1711</v>
      </c>
      <c r="F3812" s="280" t="s">
        <v>1568</v>
      </c>
      <c r="G3812" s="279"/>
      <c r="H3812" s="279"/>
      <c r="I3812" s="283"/>
      <c r="J3812" s="222">
        <f>(IF($E3943&lt;&gt;0,$J$2,IF($I3943&lt;&gt;0,$J$2,"")))</f>
        <v>1</v>
      </c>
      <c r="L3812" s="279"/>
      <c r="M3812" s="279"/>
      <c r="N3812" s="283"/>
      <c r="O3812" s="283"/>
      <c r="P3812" s="283"/>
      <c r="Q3812" s="279"/>
      <c r="R3812" s="279"/>
      <c r="S3812" s="283"/>
      <c r="T3812" s="283"/>
      <c r="U3812" s="279"/>
      <c r="V3812" s="283"/>
      <c r="W3812" s="283"/>
    </row>
    <row r="3813" spans="2:24" ht="18.75">
      <c r="B3813" s="912" t="str">
        <f>$B$9</f>
        <v>Несебър</v>
      </c>
      <c r="C3813" s="913"/>
      <c r="D3813" s="914"/>
      <c r="E3813" s="690">
        <f>$E$9</f>
        <v>43101</v>
      </c>
      <c r="F3813" s="691">
        <f>$F$9</f>
        <v>43465</v>
      </c>
      <c r="G3813" s="279"/>
      <c r="H3813" s="279"/>
      <c r="I3813" s="283"/>
      <c r="J3813" s="222">
        <f>(IF($E3943&lt;&gt;0,$J$2,IF($I3943&lt;&gt;0,$J$2,"")))</f>
        <v>1</v>
      </c>
      <c r="L3813" s="279"/>
      <c r="M3813" s="279"/>
      <c r="N3813" s="283"/>
      <c r="O3813" s="283"/>
      <c r="P3813" s="283"/>
      <c r="Q3813" s="279"/>
      <c r="R3813" s="279"/>
      <c r="S3813" s="283"/>
      <c r="T3813" s="283"/>
      <c r="U3813" s="279"/>
      <c r="V3813" s="283"/>
      <c r="W3813" s="283"/>
    </row>
    <row r="3814" spans="2:24">
      <c r="B3814" s="231" t="str">
        <f>$B$10</f>
        <v>(наименование на разпоредителя с бюджет)</v>
      </c>
      <c r="E3814" s="279"/>
      <c r="F3814" s="281">
        <f>$F$10</f>
        <v>0</v>
      </c>
      <c r="G3814" s="279"/>
      <c r="H3814" s="279"/>
      <c r="I3814" s="283"/>
      <c r="J3814" s="222">
        <f>(IF($E3943&lt;&gt;0,$J$2,IF($I3943&lt;&gt;0,$J$2,"")))</f>
        <v>1</v>
      </c>
      <c r="L3814" s="279"/>
      <c r="M3814" s="279"/>
      <c r="N3814" s="283"/>
      <c r="O3814" s="283"/>
      <c r="P3814" s="283"/>
      <c r="Q3814" s="279"/>
      <c r="R3814" s="279"/>
      <c r="S3814" s="283"/>
      <c r="T3814" s="283"/>
      <c r="U3814" s="279"/>
      <c r="V3814" s="283"/>
      <c r="W3814" s="283"/>
    </row>
    <row r="3815" spans="2:24">
      <c r="B3815" s="231"/>
      <c r="E3815" s="282"/>
      <c r="F3815" s="279"/>
      <c r="G3815" s="279"/>
      <c r="H3815" s="279"/>
      <c r="I3815" s="283"/>
      <c r="J3815" s="222">
        <f>(IF($E3943&lt;&gt;0,$J$2,IF($I3943&lt;&gt;0,$J$2,"")))</f>
        <v>1</v>
      </c>
      <c r="L3815" s="279"/>
      <c r="M3815" s="279"/>
      <c r="N3815" s="283"/>
      <c r="O3815" s="283"/>
      <c r="P3815" s="283"/>
      <c r="Q3815" s="279"/>
      <c r="R3815" s="279"/>
      <c r="S3815" s="283"/>
      <c r="T3815" s="283"/>
      <c r="U3815" s="279"/>
      <c r="V3815" s="283"/>
      <c r="W3815" s="283"/>
    </row>
    <row r="3816" spans="2:24" ht="19.5">
      <c r="B3816" s="896" t="str">
        <f>$B$12</f>
        <v>Несебър</v>
      </c>
      <c r="C3816" s="897"/>
      <c r="D3816" s="898"/>
      <c r="E3816" s="230" t="s">
        <v>1712</v>
      </c>
      <c r="F3816" s="692" t="str">
        <f>$F$12</f>
        <v>5206</v>
      </c>
      <c r="G3816" s="279"/>
      <c r="H3816" s="279"/>
      <c r="I3816" s="283"/>
      <c r="J3816" s="222">
        <f>(IF($E3943&lt;&gt;0,$J$2,IF($I3943&lt;&gt;0,$J$2,"")))</f>
        <v>1</v>
      </c>
      <c r="L3816" s="279"/>
      <c r="M3816" s="279"/>
      <c r="N3816" s="283"/>
      <c r="O3816" s="283"/>
      <c r="P3816" s="283"/>
      <c r="Q3816" s="279"/>
      <c r="R3816" s="279"/>
      <c r="S3816" s="283"/>
      <c r="T3816" s="283"/>
      <c r="U3816" s="279"/>
      <c r="V3816" s="283"/>
      <c r="W3816" s="283"/>
    </row>
    <row r="3817" spans="2:24">
      <c r="B3817" s="693" t="str">
        <f>$B$13</f>
        <v>(наименование на първостепенния разпоредител с бюджет)</v>
      </c>
      <c r="E3817" s="282" t="s">
        <v>1713</v>
      </c>
      <c r="F3817" s="279"/>
      <c r="G3817" s="279"/>
      <c r="H3817" s="279"/>
      <c r="I3817" s="283"/>
      <c r="J3817" s="222">
        <f>(IF($E3943&lt;&gt;0,$J$2,IF($I3943&lt;&gt;0,$J$2,"")))</f>
        <v>1</v>
      </c>
      <c r="L3817" s="279"/>
      <c r="M3817" s="279"/>
      <c r="N3817" s="283"/>
      <c r="O3817" s="283"/>
      <c r="P3817" s="283"/>
      <c r="Q3817" s="279"/>
      <c r="R3817" s="279"/>
      <c r="S3817" s="283"/>
      <c r="T3817" s="283"/>
      <c r="U3817" s="279"/>
      <c r="V3817" s="283"/>
      <c r="W3817" s="283"/>
    </row>
    <row r="3818" spans="2:24" ht="18.75">
      <c r="B3818" s="231"/>
      <c r="D3818" s="444"/>
      <c r="E3818" s="278"/>
      <c r="F3818" s="278"/>
      <c r="G3818" s="278"/>
      <c r="H3818" s="278"/>
      <c r="I3818" s="386"/>
      <c r="J3818" s="222">
        <f>(IF($E3943&lt;&gt;0,$J$2,IF($I3943&lt;&gt;0,$J$2,"")))</f>
        <v>1</v>
      </c>
      <c r="L3818" s="279"/>
      <c r="M3818" s="279"/>
      <c r="N3818" s="283"/>
      <c r="O3818" s="283"/>
      <c r="P3818" s="283"/>
      <c r="Q3818" s="279"/>
      <c r="R3818" s="279"/>
      <c r="S3818" s="283"/>
      <c r="T3818" s="283"/>
      <c r="U3818" s="279"/>
      <c r="V3818" s="283"/>
      <c r="W3818" s="283"/>
    </row>
    <row r="3819" spans="2:24">
      <c r="C3819" s="228"/>
      <c r="D3819" s="229"/>
      <c r="E3819" s="279"/>
      <c r="F3819" s="282"/>
      <c r="G3819" s="282"/>
      <c r="H3819" s="282"/>
      <c r="I3819" s="285" t="s">
        <v>1714</v>
      </c>
      <c r="J3819" s="222">
        <f>(IF($E3943&lt;&gt;0,$J$2,IF($I3943&lt;&gt;0,$J$2,"")))</f>
        <v>1</v>
      </c>
      <c r="L3819" s="284" t="s">
        <v>94</v>
      </c>
      <c r="M3819" s="279"/>
      <c r="N3819" s="283"/>
      <c r="O3819" s="285" t="s">
        <v>1714</v>
      </c>
      <c r="P3819" s="283"/>
      <c r="Q3819" s="284" t="s">
        <v>95</v>
      </c>
      <c r="R3819" s="279"/>
      <c r="S3819" s="283"/>
      <c r="T3819" s="285" t="s">
        <v>1714</v>
      </c>
      <c r="U3819" s="279"/>
      <c r="V3819" s="283"/>
      <c r="W3819" s="285" t="s">
        <v>1714</v>
      </c>
    </row>
    <row r="3820" spans="2:24" ht="18.75">
      <c r="B3820" s="787"/>
      <c r="C3820" s="788"/>
      <c r="D3820" s="789" t="s">
        <v>1093</v>
      </c>
      <c r="E3820" s="790"/>
      <c r="F3820" s="968" t="s">
        <v>1504</v>
      </c>
      <c r="G3820" s="969"/>
      <c r="H3820" s="970"/>
      <c r="I3820" s="971"/>
      <c r="J3820" s="222">
        <f>(IF($E3943&lt;&gt;0,$J$2,IF($I3943&lt;&gt;0,$J$2,"")))</f>
        <v>1</v>
      </c>
      <c r="L3820" s="925" t="s">
        <v>1800</v>
      </c>
      <c r="M3820" s="925" t="s">
        <v>1801</v>
      </c>
      <c r="N3820" s="918" t="s">
        <v>1802</v>
      </c>
      <c r="O3820" s="918" t="s">
        <v>96</v>
      </c>
      <c r="P3820" s="223"/>
      <c r="Q3820" s="918" t="s">
        <v>1803</v>
      </c>
      <c r="R3820" s="918" t="s">
        <v>1804</v>
      </c>
      <c r="S3820" s="918" t="s">
        <v>1805</v>
      </c>
      <c r="T3820" s="918" t="s">
        <v>97</v>
      </c>
      <c r="U3820" s="412" t="s">
        <v>98</v>
      </c>
      <c r="V3820" s="413"/>
      <c r="W3820" s="414"/>
      <c r="X3820" s="292"/>
    </row>
    <row r="3821" spans="2:24" ht="31.5">
      <c r="B3821" s="791" t="s">
        <v>1626</v>
      </c>
      <c r="C3821" s="792" t="s">
        <v>1715</v>
      </c>
      <c r="D3821" s="793" t="s">
        <v>1094</v>
      </c>
      <c r="E3821" s="794"/>
      <c r="F3821" s="717" t="s">
        <v>1505</v>
      </c>
      <c r="G3821" s="717" t="s">
        <v>1506</v>
      </c>
      <c r="H3821" s="717" t="s">
        <v>1503</v>
      </c>
      <c r="I3821" s="717" t="s">
        <v>1087</v>
      </c>
      <c r="J3821" s="222">
        <f>(IF($E3943&lt;&gt;0,$J$2,IF($I3943&lt;&gt;0,$J$2,"")))</f>
        <v>1</v>
      </c>
      <c r="L3821" s="961"/>
      <c r="M3821" s="967"/>
      <c r="N3821" s="961"/>
      <c r="O3821" s="967"/>
      <c r="P3821" s="223"/>
      <c r="Q3821" s="958"/>
      <c r="R3821" s="958"/>
      <c r="S3821" s="958"/>
      <c r="T3821" s="958"/>
      <c r="U3821" s="415">
        <v>2018</v>
      </c>
      <c r="V3821" s="415">
        <v>2019</v>
      </c>
      <c r="W3821" s="415" t="s">
        <v>1806</v>
      </c>
      <c r="X3821" s="416" t="s">
        <v>99</v>
      </c>
    </row>
    <row r="3822" spans="2:24" ht="18.75">
      <c r="B3822" s="616"/>
      <c r="C3822" s="400"/>
      <c r="D3822" s="296" t="s">
        <v>1283</v>
      </c>
      <c r="E3822" s="814"/>
      <c r="F3822" s="297"/>
      <c r="G3822" s="297"/>
      <c r="H3822" s="297"/>
      <c r="I3822" s="487"/>
      <c r="J3822" s="222">
        <f>(IF($E3943&lt;&gt;0,$J$2,IF($I3943&lt;&gt;0,$J$2,"")))</f>
        <v>1</v>
      </c>
      <c r="L3822" s="298" t="s">
        <v>100</v>
      </c>
      <c r="M3822" s="298" t="s">
        <v>101</v>
      </c>
      <c r="N3822" s="299" t="s">
        <v>102</v>
      </c>
      <c r="O3822" s="299" t="s">
        <v>103</v>
      </c>
      <c r="P3822" s="223"/>
      <c r="Q3822" s="614" t="s">
        <v>104</v>
      </c>
      <c r="R3822" s="614" t="s">
        <v>105</v>
      </c>
      <c r="S3822" s="614" t="s">
        <v>106</v>
      </c>
      <c r="T3822" s="614" t="s">
        <v>107</v>
      </c>
      <c r="U3822" s="614" t="s">
        <v>1064</v>
      </c>
      <c r="V3822" s="614" t="s">
        <v>1065</v>
      </c>
      <c r="W3822" s="614" t="s">
        <v>1066</v>
      </c>
      <c r="X3822" s="417" t="s">
        <v>1067</v>
      </c>
    </row>
    <row r="3823" spans="2:24" ht="131.25">
      <c r="B3823" s="237"/>
      <c r="C3823" s="621" t="e">
        <f>VLOOKUP(D3823,OP_LIST2,2,FALSE)</f>
        <v>#N/A</v>
      </c>
      <c r="D3823" s="622" t="s">
        <v>976</v>
      </c>
      <c r="E3823" s="815"/>
      <c r="F3823" s="369"/>
      <c r="G3823" s="369"/>
      <c r="H3823" s="369"/>
      <c r="I3823" s="304"/>
      <c r="J3823" s="222">
        <f>(IF($E3943&lt;&gt;0,$J$2,IF($I3943&lt;&gt;0,$J$2,"")))</f>
        <v>1</v>
      </c>
      <c r="L3823" s="418" t="s">
        <v>1068</v>
      </c>
      <c r="M3823" s="418" t="s">
        <v>1068</v>
      </c>
      <c r="N3823" s="418" t="s">
        <v>1069</v>
      </c>
      <c r="O3823" s="418" t="s">
        <v>1070</v>
      </c>
      <c r="P3823" s="223"/>
      <c r="Q3823" s="418" t="s">
        <v>1068</v>
      </c>
      <c r="R3823" s="418" t="s">
        <v>1068</v>
      </c>
      <c r="S3823" s="418" t="s">
        <v>1095</v>
      </c>
      <c r="T3823" s="418" t="s">
        <v>1072</v>
      </c>
      <c r="U3823" s="418" t="s">
        <v>1068</v>
      </c>
      <c r="V3823" s="418" t="s">
        <v>1068</v>
      </c>
      <c r="W3823" s="418" t="s">
        <v>1068</v>
      </c>
      <c r="X3823" s="307" t="s">
        <v>1073</v>
      </c>
    </row>
    <row r="3824" spans="2:24" ht="18.75">
      <c r="B3824" s="620"/>
      <c r="C3824" s="623">
        <f>VLOOKUP(D3825,EBK_DEIN2,2,FALSE)</f>
        <v>6621</v>
      </c>
      <c r="D3824" s="615" t="s">
        <v>1483</v>
      </c>
      <c r="E3824" s="816"/>
      <c r="F3824" s="369"/>
      <c r="G3824" s="369"/>
      <c r="H3824" s="369"/>
      <c r="I3824" s="304"/>
      <c r="J3824" s="222">
        <f>(IF($E3943&lt;&gt;0,$J$2,IF($I3943&lt;&gt;0,$J$2,"")))</f>
        <v>1</v>
      </c>
      <c r="L3824" s="419"/>
      <c r="M3824" s="419"/>
      <c r="N3824" s="345"/>
      <c r="O3824" s="420"/>
      <c r="P3824" s="223"/>
      <c r="Q3824" s="419"/>
      <c r="R3824" s="419"/>
      <c r="S3824" s="345"/>
      <c r="T3824" s="420"/>
      <c r="U3824" s="419"/>
      <c r="V3824" s="345"/>
      <c r="W3824" s="420"/>
      <c r="X3824" s="421"/>
    </row>
    <row r="3825" spans="2:24" ht="31.5">
      <c r="B3825" s="422"/>
      <c r="C3825" s="239"/>
      <c r="D3825" s="527" t="s">
        <v>928</v>
      </c>
      <c r="E3825" s="816"/>
      <c r="F3825" s="369"/>
      <c r="G3825" s="369"/>
      <c r="H3825" s="369"/>
      <c r="I3825" s="304"/>
      <c r="J3825" s="222">
        <f>(IF($E3943&lt;&gt;0,$J$2,IF($I3943&lt;&gt;0,$J$2,"")))</f>
        <v>1</v>
      </c>
      <c r="L3825" s="419"/>
      <c r="M3825" s="419"/>
      <c r="N3825" s="345"/>
      <c r="O3825" s="423">
        <f>SUMIF(O3828:O3829,"&lt;0")+SUMIF(O3831:O3835,"&lt;0")+SUMIF(O3837:O3844,"&lt;0")+SUMIF(O3846:O3862,"&lt;0")+SUMIF(O3868:O3872,"&lt;0")+SUMIF(O3874:O3879,"&lt;0")+SUMIF(O3882:O3888,"&lt;0")+SUMIF(O3896:O3897,"&lt;0")+SUMIF(O3900:O3905,"&lt;0")+SUMIF(O3907:O3912,"&lt;0")+SUMIF(O3916,"&lt;0")+SUMIF(O3918:O3924,"&lt;0")+SUMIF(O3926:O3928,"&lt;0")+SUMIF(O3930:O3933,"&lt;0")+SUMIF(O3935:O3936,"&lt;0")+SUMIF(O3939,"&lt;0")</f>
        <v>-147000</v>
      </c>
      <c r="P3825" s="223"/>
      <c r="Q3825" s="419"/>
      <c r="R3825" s="419"/>
      <c r="S3825" s="345"/>
      <c r="T3825" s="423">
        <f>SUMIF(T3828:T3829,"&lt;0")+SUMIF(T3831:T3835,"&lt;0")+SUMIF(T3837:T3844,"&lt;0")+SUMIF(T3846:T3862,"&lt;0")+SUMIF(T3868:T3872,"&lt;0")+SUMIF(T3874:T3879,"&lt;0")+SUMIF(T3882:T3888,"&lt;0")+SUMIF(T3896:T3897,"&lt;0")+SUMIF(T3900:T3905,"&lt;0")+SUMIF(T3907:T3912,"&lt;0")+SUMIF(T3916,"&lt;0")+SUMIF(T3918:T3924,"&lt;0")+SUMIF(T3926:T3928,"&lt;0")+SUMIF(T3930:T3933,"&lt;0")+SUMIF(T3935:T3936,"&lt;0")+SUMIF(T3939,"&lt;0")</f>
        <v>-145000</v>
      </c>
      <c r="U3825" s="419"/>
      <c r="V3825" s="345"/>
      <c r="W3825" s="420"/>
      <c r="X3825" s="309"/>
    </row>
    <row r="3826" spans="2:24" ht="18.75">
      <c r="B3826" s="355"/>
      <c r="C3826" s="239"/>
      <c r="D3826" s="293" t="s">
        <v>1096</v>
      </c>
      <c r="E3826" s="816"/>
      <c r="F3826" s="369"/>
      <c r="G3826" s="369"/>
      <c r="H3826" s="369"/>
      <c r="I3826" s="304"/>
      <c r="J3826" s="222">
        <f>(IF($E3943&lt;&gt;0,$J$2,IF($I3943&lt;&gt;0,$J$2,"")))</f>
        <v>1</v>
      </c>
      <c r="L3826" s="419"/>
      <c r="M3826" s="419"/>
      <c r="N3826" s="345"/>
      <c r="O3826" s="420"/>
      <c r="P3826" s="223"/>
      <c r="Q3826" s="419"/>
      <c r="R3826" s="419"/>
      <c r="S3826" s="345"/>
      <c r="T3826" s="420"/>
      <c r="U3826" s="419"/>
      <c r="V3826" s="345"/>
      <c r="W3826" s="420"/>
      <c r="X3826" s="311"/>
    </row>
    <row r="3827" spans="2:24" ht="18.75">
      <c r="B3827" s="795">
        <v>100</v>
      </c>
      <c r="C3827" s="972" t="s">
        <v>1284</v>
      </c>
      <c r="D3827" s="973"/>
      <c r="E3827" s="796"/>
      <c r="F3827" s="797">
        <f>SUM(F3828:F3829)</f>
        <v>0</v>
      </c>
      <c r="G3827" s="798">
        <f>SUM(G3828:G3829)</f>
        <v>0</v>
      </c>
      <c r="H3827" s="798">
        <f>SUM(H3828:H3829)</f>
        <v>0</v>
      </c>
      <c r="I3827" s="798">
        <f>SUM(I3828:I3829)</f>
        <v>0</v>
      </c>
      <c r="J3827" s="244" t="str">
        <f t="shared" ref="J3827:J3858" si="1141">(IF($E3827&lt;&gt;0,$J$2,IF($I3827&lt;&gt;0,$J$2,"")))</f>
        <v/>
      </c>
      <c r="K3827" s="245"/>
      <c r="L3827" s="312">
        <f>SUM(L3828:L3829)</f>
        <v>0</v>
      </c>
      <c r="M3827" s="313">
        <f>SUM(M3828:M3829)</f>
        <v>0</v>
      </c>
      <c r="N3827" s="424">
        <f>SUM(N3828:N3829)</f>
        <v>0</v>
      </c>
      <c r="O3827" s="425">
        <f>SUM(O3828:O3829)</f>
        <v>0</v>
      </c>
      <c r="P3827" s="245"/>
      <c r="Q3827" s="820"/>
      <c r="R3827" s="821"/>
      <c r="S3827" s="822"/>
      <c r="T3827" s="821"/>
      <c r="U3827" s="821"/>
      <c r="V3827" s="821"/>
      <c r="W3827" s="823"/>
      <c r="X3827" s="314">
        <f t="shared" ref="X3827:X3858" si="1142">T3827-U3827-V3827-W3827</f>
        <v>0</v>
      </c>
    </row>
    <row r="3828" spans="2:24" ht="18.75">
      <c r="B3828" s="140"/>
      <c r="C3828" s="144">
        <v>101</v>
      </c>
      <c r="D3828" s="138" t="s">
        <v>1285</v>
      </c>
      <c r="E3828" s="817"/>
      <c r="F3828" s="452"/>
      <c r="G3828" s="246"/>
      <c r="H3828" s="246"/>
      <c r="I3828" s="480">
        <f>F3828+G3828+H3828</f>
        <v>0</v>
      </c>
      <c r="J3828" s="244" t="str">
        <f t="shared" si="1141"/>
        <v/>
      </c>
      <c r="K3828" s="245"/>
      <c r="L3828" s="426"/>
      <c r="M3828" s="253"/>
      <c r="N3828" s="316">
        <f>I3828</f>
        <v>0</v>
      </c>
      <c r="O3828" s="427">
        <f>L3828+M3828-N3828</f>
        <v>0</v>
      </c>
      <c r="P3828" s="245"/>
      <c r="Q3828" s="775"/>
      <c r="R3828" s="779"/>
      <c r="S3828" s="779"/>
      <c r="T3828" s="779"/>
      <c r="U3828" s="779"/>
      <c r="V3828" s="779"/>
      <c r="W3828" s="824"/>
      <c r="X3828" s="314">
        <f t="shared" si="1142"/>
        <v>0</v>
      </c>
    </row>
    <row r="3829" spans="2:24" ht="18.75">
      <c r="B3829" s="140"/>
      <c r="C3829" s="137">
        <v>102</v>
      </c>
      <c r="D3829" s="139" t="s">
        <v>1286</v>
      </c>
      <c r="E3829" s="817"/>
      <c r="F3829" s="452"/>
      <c r="G3829" s="246"/>
      <c r="H3829" s="246"/>
      <c r="I3829" s="480">
        <f>F3829+G3829+H3829</f>
        <v>0</v>
      </c>
      <c r="J3829" s="244" t="str">
        <f t="shared" si="1141"/>
        <v/>
      </c>
      <c r="K3829" s="245"/>
      <c r="L3829" s="426"/>
      <c r="M3829" s="253"/>
      <c r="N3829" s="316">
        <f>I3829</f>
        <v>0</v>
      </c>
      <c r="O3829" s="427">
        <f>L3829+M3829-N3829</f>
        <v>0</v>
      </c>
      <c r="P3829" s="245"/>
      <c r="Q3829" s="775"/>
      <c r="R3829" s="779"/>
      <c r="S3829" s="779"/>
      <c r="T3829" s="779"/>
      <c r="U3829" s="779"/>
      <c r="V3829" s="779"/>
      <c r="W3829" s="824"/>
      <c r="X3829" s="314">
        <f t="shared" si="1142"/>
        <v>0</v>
      </c>
    </row>
    <row r="3830" spans="2:24" ht="18.75">
      <c r="B3830" s="799">
        <v>200</v>
      </c>
      <c r="C3830" s="959" t="s">
        <v>1287</v>
      </c>
      <c r="D3830" s="959"/>
      <c r="E3830" s="800"/>
      <c r="F3830" s="801">
        <f>SUM(F3831:F3835)</f>
        <v>0</v>
      </c>
      <c r="G3830" s="802">
        <f>SUM(G3831:G3835)</f>
        <v>0</v>
      </c>
      <c r="H3830" s="802">
        <f>SUM(H3831:H3835)</f>
        <v>0</v>
      </c>
      <c r="I3830" s="802">
        <f>SUM(I3831:I3835)</f>
        <v>0</v>
      </c>
      <c r="J3830" s="244" t="str">
        <f t="shared" si="1141"/>
        <v/>
      </c>
      <c r="K3830" s="245"/>
      <c r="L3830" s="317">
        <f>SUM(L3831:L3835)</f>
        <v>0</v>
      </c>
      <c r="M3830" s="318">
        <f>SUM(M3831:M3835)</f>
        <v>0</v>
      </c>
      <c r="N3830" s="428">
        <f>SUM(N3831:N3835)</f>
        <v>0</v>
      </c>
      <c r="O3830" s="429">
        <f>SUM(O3831:O3835)</f>
        <v>0</v>
      </c>
      <c r="P3830" s="245"/>
      <c r="Q3830" s="777"/>
      <c r="R3830" s="778"/>
      <c r="S3830" s="778"/>
      <c r="T3830" s="778"/>
      <c r="U3830" s="778"/>
      <c r="V3830" s="778"/>
      <c r="W3830" s="825"/>
      <c r="X3830" s="314">
        <f t="shared" si="1142"/>
        <v>0</v>
      </c>
    </row>
    <row r="3831" spans="2:24" ht="18.75">
      <c r="B3831" s="143"/>
      <c r="C3831" s="144">
        <v>201</v>
      </c>
      <c r="D3831" s="138" t="s">
        <v>1288</v>
      </c>
      <c r="E3831" s="817"/>
      <c r="F3831" s="452"/>
      <c r="G3831" s="246"/>
      <c r="H3831" s="246"/>
      <c r="I3831" s="480">
        <f>F3831+G3831+H3831</f>
        <v>0</v>
      </c>
      <c r="J3831" s="244" t="str">
        <f t="shared" si="1141"/>
        <v/>
      </c>
      <c r="K3831" s="245"/>
      <c r="L3831" s="426"/>
      <c r="M3831" s="253"/>
      <c r="N3831" s="316">
        <f>I3831</f>
        <v>0</v>
      </c>
      <c r="O3831" s="427">
        <f>L3831+M3831-N3831</f>
        <v>0</v>
      </c>
      <c r="P3831" s="245"/>
      <c r="Q3831" s="775"/>
      <c r="R3831" s="779"/>
      <c r="S3831" s="779"/>
      <c r="T3831" s="779"/>
      <c r="U3831" s="779"/>
      <c r="V3831" s="779"/>
      <c r="W3831" s="824"/>
      <c r="X3831" s="314">
        <f t="shared" si="1142"/>
        <v>0</v>
      </c>
    </row>
    <row r="3832" spans="2:24" ht="18.75">
      <c r="B3832" s="136"/>
      <c r="C3832" s="137">
        <v>202</v>
      </c>
      <c r="D3832" s="145" t="s">
        <v>1289</v>
      </c>
      <c r="E3832" s="817"/>
      <c r="F3832" s="452"/>
      <c r="G3832" s="246"/>
      <c r="H3832" s="246"/>
      <c r="I3832" s="480">
        <f>F3832+G3832+H3832</f>
        <v>0</v>
      </c>
      <c r="J3832" s="244" t="str">
        <f t="shared" si="1141"/>
        <v/>
      </c>
      <c r="K3832" s="245"/>
      <c r="L3832" s="426"/>
      <c r="M3832" s="253"/>
      <c r="N3832" s="316">
        <f>I3832</f>
        <v>0</v>
      </c>
      <c r="O3832" s="427">
        <f>L3832+M3832-N3832</f>
        <v>0</v>
      </c>
      <c r="P3832" s="245"/>
      <c r="Q3832" s="775"/>
      <c r="R3832" s="779"/>
      <c r="S3832" s="779"/>
      <c r="T3832" s="779"/>
      <c r="U3832" s="779"/>
      <c r="V3832" s="779"/>
      <c r="W3832" s="824"/>
      <c r="X3832" s="314">
        <f t="shared" si="1142"/>
        <v>0</v>
      </c>
    </row>
    <row r="3833" spans="2:24" ht="31.5">
      <c r="B3833" s="152"/>
      <c r="C3833" s="137">
        <v>205</v>
      </c>
      <c r="D3833" s="145" t="s">
        <v>933</v>
      </c>
      <c r="E3833" s="817"/>
      <c r="F3833" s="452"/>
      <c r="G3833" s="246"/>
      <c r="H3833" s="246"/>
      <c r="I3833" s="480">
        <f>F3833+G3833+H3833</f>
        <v>0</v>
      </c>
      <c r="J3833" s="244" t="str">
        <f t="shared" si="1141"/>
        <v/>
      </c>
      <c r="K3833" s="245"/>
      <c r="L3833" s="426"/>
      <c r="M3833" s="253"/>
      <c r="N3833" s="316">
        <f>I3833</f>
        <v>0</v>
      </c>
      <c r="O3833" s="427">
        <f>L3833+M3833-N3833</f>
        <v>0</v>
      </c>
      <c r="P3833" s="245"/>
      <c r="Q3833" s="775"/>
      <c r="R3833" s="779"/>
      <c r="S3833" s="779"/>
      <c r="T3833" s="779"/>
      <c r="U3833" s="779"/>
      <c r="V3833" s="779"/>
      <c r="W3833" s="824"/>
      <c r="X3833" s="314">
        <f t="shared" si="1142"/>
        <v>0</v>
      </c>
    </row>
    <row r="3834" spans="2:24" ht="18.75">
      <c r="B3834" s="152"/>
      <c r="C3834" s="137">
        <v>208</v>
      </c>
      <c r="D3834" s="159" t="s">
        <v>934</v>
      </c>
      <c r="E3834" s="817"/>
      <c r="F3834" s="452"/>
      <c r="G3834" s="246"/>
      <c r="H3834" s="246"/>
      <c r="I3834" s="480">
        <f>F3834+G3834+H3834</f>
        <v>0</v>
      </c>
      <c r="J3834" s="244" t="str">
        <f t="shared" si="1141"/>
        <v/>
      </c>
      <c r="K3834" s="245"/>
      <c r="L3834" s="426"/>
      <c r="M3834" s="253"/>
      <c r="N3834" s="316">
        <f>I3834</f>
        <v>0</v>
      </c>
      <c r="O3834" s="427">
        <f>L3834+M3834-N3834</f>
        <v>0</v>
      </c>
      <c r="P3834" s="245"/>
      <c r="Q3834" s="775"/>
      <c r="R3834" s="779"/>
      <c r="S3834" s="779"/>
      <c r="T3834" s="779"/>
      <c r="U3834" s="779"/>
      <c r="V3834" s="779"/>
      <c r="W3834" s="824"/>
      <c r="X3834" s="314">
        <f t="shared" si="1142"/>
        <v>0</v>
      </c>
    </row>
    <row r="3835" spans="2:24" ht="18.75">
      <c r="B3835" s="143"/>
      <c r="C3835" s="142">
        <v>209</v>
      </c>
      <c r="D3835" s="148" t="s">
        <v>935</v>
      </c>
      <c r="E3835" s="817"/>
      <c r="F3835" s="452"/>
      <c r="G3835" s="246"/>
      <c r="H3835" s="246"/>
      <c r="I3835" s="480">
        <f>F3835+G3835+H3835</f>
        <v>0</v>
      </c>
      <c r="J3835" s="244" t="str">
        <f t="shared" si="1141"/>
        <v/>
      </c>
      <c r="K3835" s="245"/>
      <c r="L3835" s="426"/>
      <c r="M3835" s="253"/>
      <c r="N3835" s="316">
        <f>I3835</f>
        <v>0</v>
      </c>
      <c r="O3835" s="427">
        <f>L3835+M3835-N3835</f>
        <v>0</v>
      </c>
      <c r="P3835" s="245"/>
      <c r="Q3835" s="775"/>
      <c r="R3835" s="779"/>
      <c r="S3835" s="779"/>
      <c r="T3835" s="779"/>
      <c r="U3835" s="779"/>
      <c r="V3835" s="779"/>
      <c r="W3835" s="824"/>
      <c r="X3835" s="314">
        <f t="shared" si="1142"/>
        <v>0</v>
      </c>
    </row>
    <row r="3836" spans="2:24" ht="18.75">
      <c r="B3836" s="799">
        <v>500</v>
      </c>
      <c r="C3836" s="960" t="s">
        <v>210</v>
      </c>
      <c r="D3836" s="960"/>
      <c r="E3836" s="800"/>
      <c r="F3836" s="801">
        <f>SUM(F3837:F3843)</f>
        <v>0</v>
      </c>
      <c r="G3836" s="802">
        <f>SUM(G3837:G3843)</f>
        <v>0</v>
      </c>
      <c r="H3836" s="802">
        <f>SUM(H3837:H3843)</f>
        <v>0</v>
      </c>
      <c r="I3836" s="802">
        <f>SUM(I3837:I3843)</f>
        <v>0</v>
      </c>
      <c r="J3836" s="244" t="str">
        <f t="shared" si="1141"/>
        <v/>
      </c>
      <c r="K3836" s="245"/>
      <c r="L3836" s="317">
        <f>SUM(L3837:L3843)</f>
        <v>0</v>
      </c>
      <c r="M3836" s="318">
        <f>SUM(M3837:M3843)</f>
        <v>0</v>
      </c>
      <c r="N3836" s="428">
        <f>SUM(N3837:N3843)</f>
        <v>0</v>
      </c>
      <c r="O3836" s="429">
        <f>SUM(O3837:O3843)</f>
        <v>0</v>
      </c>
      <c r="P3836" s="245"/>
      <c r="Q3836" s="777"/>
      <c r="R3836" s="778"/>
      <c r="S3836" s="779"/>
      <c r="T3836" s="778"/>
      <c r="U3836" s="778"/>
      <c r="V3836" s="778"/>
      <c r="W3836" s="825"/>
      <c r="X3836" s="314">
        <f t="shared" si="1142"/>
        <v>0</v>
      </c>
    </row>
    <row r="3837" spans="2:24" ht="18.75">
      <c r="B3837" s="143"/>
      <c r="C3837" s="160">
        <v>551</v>
      </c>
      <c r="D3837" s="459" t="s">
        <v>211</v>
      </c>
      <c r="E3837" s="817"/>
      <c r="F3837" s="452"/>
      <c r="G3837" s="246"/>
      <c r="H3837" s="246"/>
      <c r="I3837" s="480">
        <f t="shared" ref="I3837:I3844" si="1143">F3837+G3837+H3837</f>
        <v>0</v>
      </c>
      <c r="J3837" s="244" t="str">
        <f t="shared" si="1141"/>
        <v/>
      </c>
      <c r="K3837" s="245"/>
      <c r="L3837" s="426"/>
      <c r="M3837" s="253"/>
      <c r="N3837" s="316">
        <f t="shared" ref="N3837:N3844" si="1144">I3837</f>
        <v>0</v>
      </c>
      <c r="O3837" s="427">
        <f t="shared" ref="O3837:O3844" si="1145">L3837+M3837-N3837</f>
        <v>0</v>
      </c>
      <c r="P3837" s="245"/>
      <c r="Q3837" s="775"/>
      <c r="R3837" s="779"/>
      <c r="S3837" s="779"/>
      <c r="T3837" s="779"/>
      <c r="U3837" s="779"/>
      <c r="V3837" s="779"/>
      <c r="W3837" s="824"/>
      <c r="X3837" s="314">
        <f t="shared" si="1142"/>
        <v>0</v>
      </c>
    </row>
    <row r="3838" spans="2:24" ht="18.75">
      <c r="B3838" s="143"/>
      <c r="C3838" s="161">
        <v>552</v>
      </c>
      <c r="D3838" s="460" t="s">
        <v>212</v>
      </c>
      <c r="E3838" s="817"/>
      <c r="F3838" s="452"/>
      <c r="G3838" s="246"/>
      <c r="H3838" s="246"/>
      <c r="I3838" s="480">
        <f t="shared" si="1143"/>
        <v>0</v>
      </c>
      <c r="J3838" s="244" t="str">
        <f t="shared" si="1141"/>
        <v/>
      </c>
      <c r="K3838" s="245"/>
      <c r="L3838" s="426"/>
      <c r="M3838" s="253"/>
      <c r="N3838" s="316">
        <f t="shared" si="1144"/>
        <v>0</v>
      </c>
      <c r="O3838" s="427">
        <f t="shared" si="1145"/>
        <v>0</v>
      </c>
      <c r="P3838" s="245"/>
      <c r="Q3838" s="775"/>
      <c r="R3838" s="779"/>
      <c r="S3838" s="779"/>
      <c r="T3838" s="779"/>
      <c r="U3838" s="779"/>
      <c r="V3838" s="779"/>
      <c r="W3838" s="824"/>
      <c r="X3838" s="314">
        <f t="shared" si="1142"/>
        <v>0</v>
      </c>
    </row>
    <row r="3839" spans="2:24" ht="18.75">
      <c r="B3839" s="143"/>
      <c r="C3839" s="161">
        <v>558</v>
      </c>
      <c r="D3839" s="460" t="s">
        <v>1731</v>
      </c>
      <c r="E3839" s="817"/>
      <c r="F3839" s="452"/>
      <c r="G3839" s="246"/>
      <c r="H3839" s="246"/>
      <c r="I3839" s="480">
        <f t="shared" si="1143"/>
        <v>0</v>
      </c>
      <c r="J3839" s="244" t="str">
        <f t="shared" si="1141"/>
        <v/>
      </c>
      <c r="K3839" s="245"/>
      <c r="L3839" s="426"/>
      <c r="M3839" s="253"/>
      <c r="N3839" s="316">
        <f t="shared" si="1144"/>
        <v>0</v>
      </c>
      <c r="O3839" s="427">
        <f t="shared" si="1145"/>
        <v>0</v>
      </c>
      <c r="P3839" s="245"/>
      <c r="Q3839" s="775"/>
      <c r="R3839" s="779"/>
      <c r="S3839" s="779"/>
      <c r="T3839" s="779"/>
      <c r="U3839" s="779"/>
      <c r="V3839" s="779"/>
      <c r="W3839" s="824"/>
      <c r="X3839" s="314">
        <f t="shared" si="1142"/>
        <v>0</v>
      </c>
    </row>
    <row r="3840" spans="2:24" ht="18.75">
      <c r="B3840" s="143"/>
      <c r="C3840" s="161">
        <v>560</v>
      </c>
      <c r="D3840" s="461" t="s">
        <v>213</v>
      </c>
      <c r="E3840" s="817"/>
      <c r="F3840" s="452"/>
      <c r="G3840" s="246"/>
      <c r="H3840" s="246"/>
      <c r="I3840" s="480">
        <f t="shared" si="1143"/>
        <v>0</v>
      </c>
      <c r="J3840" s="244" t="str">
        <f t="shared" si="1141"/>
        <v/>
      </c>
      <c r="K3840" s="245"/>
      <c r="L3840" s="426"/>
      <c r="M3840" s="253"/>
      <c r="N3840" s="316">
        <f t="shared" si="1144"/>
        <v>0</v>
      </c>
      <c r="O3840" s="427">
        <f t="shared" si="1145"/>
        <v>0</v>
      </c>
      <c r="P3840" s="245"/>
      <c r="Q3840" s="775"/>
      <c r="R3840" s="779"/>
      <c r="S3840" s="779"/>
      <c r="T3840" s="779"/>
      <c r="U3840" s="779"/>
      <c r="V3840" s="779"/>
      <c r="W3840" s="824"/>
      <c r="X3840" s="314">
        <f t="shared" si="1142"/>
        <v>0</v>
      </c>
    </row>
    <row r="3841" spans="2:24" ht="18.75">
      <c r="B3841" s="143"/>
      <c r="C3841" s="161">
        <v>580</v>
      </c>
      <c r="D3841" s="460" t="s">
        <v>214</v>
      </c>
      <c r="E3841" s="817"/>
      <c r="F3841" s="452"/>
      <c r="G3841" s="246"/>
      <c r="H3841" s="246"/>
      <c r="I3841" s="480">
        <f t="shared" si="1143"/>
        <v>0</v>
      </c>
      <c r="J3841" s="244" t="str">
        <f t="shared" si="1141"/>
        <v/>
      </c>
      <c r="K3841" s="245"/>
      <c r="L3841" s="426"/>
      <c r="M3841" s="253"/>
      <c r="N3841" s="316">
        <f t="shared" si="1144"/>
        <v>0</v>
      </c>
      <c r="O3841" s="427">
        <f t="shared" si="1145"/>
        <v>0</v>
      </c>
      <c r="P3841" s="245"/>
      <c r="Q3841" s="775"/>
      <c r="R3841" s="779"/>
      <c r="S3841" s="779"/>
      <c r="T3841" s="779"/>
      <c r="U3841" s="779"/>
      <c r="V3841" s="779"/>
      <c r="W3841" s="824"/>
      <c r="X3841" s="314">
        <f t="shared" si="1142"/>
        <v>0</v>
      </c>
    </row>
    <row r="3842" spans="2:24" ht="18.75">
      <c r="B3842" s="143"/>
      <c r="C3842" s="161">
        <v>588</v>
      </c>
      <c r="D3842" s="460" t="s">
        <v>1736</v>
      </c>
      <c r="E3842" s="817"/>
      <c r="F3842" s="452"/>
      <c r="G3842" s="246"/>
      <c r="H3842" s="246"/>
      <c r="I3842" s="480">
        <f t="shared" si="1143"/>
        <v>0</v>
      </c>
      <c r="J3842" s="244" t="str">
        <f t="shared" si="1141"/>
        <v/>
      </c>
      <c r="K3842" s="245"/>
      <c r="L3842" s="426"/>
      <c r="M3842" s="253"/>
      <c r="N3842" s="316">
        <f t="shared" si="1144"/>
        <v>0</v>
      </c>
      <c r="O3842" s="427">
        <f t="shared" si="1145"/>
        <v>0</v>
      </c>
      <c r="P3842" s="245"/>
      <c r="Q3842" s="775"/>
      <c r="R3842" s="779"/>
      <c r="S3842" s="779"/>
      <c r="T3842" s="779"/>
      <c r="U3842" s="779"/>
      <c r="V3842" s="779"/>
      <c r="W3842" s="824"/>
      <c r="X3842" s="314">
        <f t="shared" si="1142"/>
        <v>0</v>
      </c>
    </row>
    <row r="3843" spans="2:24" ht="31.5">
      <c r="B3843" s="143"/>
      <c r="C3843" s="162">
        <v>590</v>
      </c>
      <c r="D3843" s="462" t="s">
        <v>215</v>
      </c>
      <c r="E3843" s="817"/>
      <c r="F3843" s="452"/>
      <c r="G3843" s="246"/>
      <c r="H3843" s="246"/>
      <c r="I3843" s="480">
        <f t="shared" si="1143"/>
        <v>0</v>
      </c>
      <c r="J3843" s="244" t="str">
        <f t="shared" si="1141"/>
        <v/>
      </c>
      <c r="K3843" s="245"/>
      <c r="L3843" s="426"/>
      <c r="M3843" s="253"/>
      <c r="N3843" s="316">
        <f t="shared" si="1144"/>
        <v>0</v>
      </c>
      <c r="O3843" s="427">
        <f t="shared" si="1145"/>
        <v>0</v>
      </c>
      <c r="P3843" s="245"/>
      <c r="Q3843" s="775"/>
      <c r="R3843" s="779"/>
      <c r="S3843" s="779"/>
      <c r="T3843" s="779"/>
      <c r="U3843" s="779"/>
      <c r="V3843" s="779"/>
      <c r="W3843" s="824"/>
      <c r="X3843" s="314">
        <f t="shared" si="1142"/>
        <v>0</v>
      </c>
    </row>
    <row r="3844" spans="2:24" ht="18.75">
      <c r="B3844" s="799">
        <v>800</v>
      </c>
      <c r="C3844" s="960" t="s">
        <v>1097</v>
      </c>
      <c r="D3844" s="960"/>
      <c r="E3844" s="800"/>
      <c r="F3844" s="803"/>
      <c r="G3844" s="804"/>
      <c r="H3844" s="804"/>
      <c r="I3844" s="805">
        <f t="shared" si="1143"/>
        <v>0</v>
      </c>
      <c r="J3844" s="244" t="str">
        <f t="shared" si="1141"/>
        <v/>
      </c>
      <c r="K3844" s="245"/>
      <c r="L3844" s="431"/>
      <c r="M3844" s="255"/>
      <c r="N3844" s="316">
        <f t="shared" si="1144"/>
        <v>0</v>
      </c>
      <c r="O3844" s="427">
        <f t="shared" si="1145"/>
        <v>0</v>
      </c>
      <c r="P3844" s="245"/>
      <c r="Q3844" s="777"/>
      <c r="R3844" s="778"/>
      <c r="S3844" s="779"/>
      <c r="T3844" s="779"/>
      <c r="U3844" s="778"/>
      <c r="V3844" s="779"/>
      <c r="W3844" s="824"/>
      <c r="X3844" s="314">
        <f t="shared" si="1142"/>
        <v>0</v>
      </c>
    </row>
    <row r="3845" spans="2:24" ht="18.75">
      <c r="B3845" s="799">
        <v>1000</v>
      </c>
      <c r="C3845" s="956" t="s">
        <v>217</v>
      </c>
      <c r="D3845" s="956"/>
      <c r="E3845" s="800"/>
      <c r="F3845" s="801">
        <f>SUM(F3846:F3862)</f>
        <v>0</v>
      </c>
      <c r="G3845" s="802">
        <f>SUM(G3846:G3862)</f>
        <v>147000</v>
      </c>
      <c r="H3845" s="802">
        <f>SUM(H3846:H3862)</f>
        <v>0</v>
      </c>
      <c r="I3845" s="802">
        <f>SUM(I3846:I3862)</f>
        <v>147000</v>
      </c>
      <c r="J3845" s="244">
        <f t="shared" si="1141"/>
        <v>1</v>
      </c>
      <c r="K3845" s="245"/>
      <c r="L3845" s="317">
        <f>SUM(L3846:L3862)</f>
        <v>0</v>
      </c>
      <c r="M3845" s="318">
        <f>SUM(M3846:M3862)</f>
        <v>0</v>
      </c>
      <c r="N3845" s="428">
        <f>SUM(N3846:N3862)</f>
        <v>147000</v>
      </c>
      <c r="O3845" s="429">
        <f>SUM(O3846:O3862)</f>
        <v>-147000</v>
      </c>
      <c r="P3845" s="245"/>
      <c r="Q3845" s="317">
        <f t="shared" ref="Q3845:W3845" si="1146">SUM(Q3846:Q3862)</f>
        <v>0</v>
      </c>
      <c r="R3845" s="318">
        <f t="shared" si="1146"/>
        <v>0</v>
      </c>
      <c r="S3845" s="318">
        <f t="shared" si="1146"/>
        <v>145000</v>
      </c>
      <c r="T3845" s="318">
        <f t="shared" si="1146"/>
        <v>-145000</v>
      </c>
      <c r="U3845" s="318">
        <f t="shared" si="1146"/>
        <v>0</v>
      </c>
      <c r="V3845" s="318">
        <f t="shared" si="1146"/>
        <v>0</v>
      </c>
      <c r="W3845" s="429">
        <f t="shared" si="1146"/>
        <v>0</v>
      </c>
      <c r="X3845" s="314">
        <f t="shared" si="1142"/>
        <v>-145000</v>
      </c>
    </row>
    <row r="3846" spans="2:24" ht="18.75">
      <c r="B3846" s="136"/>
      <c r="C3846" s="144">
        <v>1011</v>
      </c>
      <c r="D3846" s="163" t="s">
        <v>218</v>
      </c>
      <c r="E3846" s="817"/>
      <c r="F3846" s="452"/>
      <c r="G3846" s="246"/>
      <c r="H3846" s="246"/>
      <c r="I3846" s="480">
        <f t="shared" ref="I3846:I3862" si="1147">F3846+G3846+H3846</f>
        <v>0</v>
      </c>
      <c r="J3846" s="244" t="str">
        <f t="shared" si="1141"/>
        <v/>
      </c>
      <c r="K3846" s="245"/>
      <c r="L3846" s="426"/>
      <c r="M3846" s="253"/>
      <c r="N3846" s="316">
        <f t="shared" ref="N3846:N3862" si="1148">I3846</f>
        <v>0</v>
      </c>
      <c r="O3846" s="427">
        <f t="shared" ref="O3846:O3862" si="1149">L3846+M3846-N3846</f>
        <v>0</v>
      </c>
      <c r="P3846" s="245"/>
      <c r="Q3846" s="426"/>
      <c r="R3846" s="253"/>
      <c r="S3846" s="432">
        <f t="shared" ref="S3846:S3853" si="1150">+IF(+(L3846+M3846)&gt;=I3846,+M3846,+(+I3846-L3846))</f>
        <v>0</v>
      </c>
      <c r="T3846" s="316">
        <f t="shared" ref="T3846:T3853" si="1151">Q3846+R3846-S3846</f>
        <v>0</v>
      </c>
      <c r="U3846" s="253"/>
      <c r="V3846" s="253"/>
      <c r="W3846" s="254"/>
      <c r="X3846" s="314">
        <f t="shared" si="1142"/>
        <v>0</v>
      </c>
    </row>
    <row r="3847" spans="2:24" ht="18.75">
      <c r="B3847" s="136"/>
      <c r="C3847" s="137">
        <v>1012</v>
      </c>
      <c r="D3847" s="145" t="s">
        <v>219</v>
      </c>
      <c r="E3847" s="817"/>
      <c r="F3847" s="452"/>
      <c r="G3847" s="246"/>
      <c r="H3847" s="246"/>
      <c r="I3847" s="480">
        <f t="shared" si="1147"/>
        <v>0</v>
      </c>
      <c r="J3847" s="244" t="str">
        <f t="shared" si="1141"/>
        <v/>
      </c>
      <c r="K3847" s="245"/>
      <c r="L3847" s="426"/>
      <c r="M3847" s="253"/>
      <c r="N3847" s="316">
        <f t="shared" si="1148"/>
        <v>0</v>
      </c>
      <c r="O3847" s="427">
        <f t="shared" si="1149"/>
        <v>0</v>
      </c>
      <c r="P3847" s="245"/>
      <c r="Q3847" s="426"/>
      <c r="R3847" s="253"/>
      <c r="S3847" s="432">
        <f t="shared" si="1150"/>
        <v>0</v>
      </c>
      <c r="T3847" s="316">
        <f t="shared" si="1151"/>
        <v>0</v>
      </c>
      <c r="U3847" s="253"/>
      <c r="V3847" s="253"/>
      <c r="W3847" s="254"/>
      <c r="X3847" s="314">
        <f t="shared" si="1142"/>
        <v>0</v>
      </c>
    </row>
    <row r="3848" spans="2:24" ht="18.75">
      <c r="B3848" s="136"/>
      <c r="C3848" s="137">
        <v>1013</v>
      </c>
      <c r="D3848" s="145" t="s">
        <v>220</v>
      </c>
      <c r="E3848" s="817"/>
      <c r="F3848" s="452"/>
      <c r="G3848" s="246"/>
      <c r="H3848" s="246"/>
      <c r="I3848" s="480">
        <f t="shared" si="1147"/>
        <v>0</v>
      </c>
      <c r="J3848" s="244" t="str">
        <f t="shared" si="1141"/>
        <v/>
      </c>
      <c r="K3848" s="245"/>
      <c r="L3848" s="426"/>
      <c r="M3848" s="253"/>
      <c r="N3848" s="316">
        <f t="shared" si="1148"/>
        <v>0</v>
      </c>
      <c r="O3848" s="427">
        <f t="shared" si="1149"/>
        <v>0</v>
      </c>
      <c r="P3848" s="245"/>
      <c r="Q3848" s="426"/>
      <c r="R3848" s="253"/>
      <c r="S3848" s="432">
        <f t="shared" si="1150"/>
        <v>0</v>
      </c>
      <c r="T3848" s="316">
        <f t="shared" si="1151"/>
        <v>0</v>
      </c>
      <c r="U3848" s="253"/>
      <c r="V3848" s="253"/>
      <c r="W3848" s="254"/>
      <c r="X3848" s="314">
        <f t="shared" si="1142"/>
        <v>0</v>
      </c>
    </row>
    <row r="3849" spans="2:24" ht="18.75">
      <c r="B3849" s="136"/>
      <c r="C3849" s="137">
        <v>1014</v>
      </c>
      <c r="D3849" s="145" t="s">
        <v>221</v>
      </c>
      <c r="E3849" s="817"/>
      <c r="F3849" s="452"/>
      <c r="G3849" s="246"/>
      <c r="H3849" s="246"/>
      <c r="I3849" s="480">
        <f t="shared" si="1147"/>
        <v>0</v>
      </c>
      <c r="J3849" s="244" t="str">
        <f t="shared" si="1141"/>
        <v/>
      </c>
      <c r="K3849" s="245"/>
      <c r="L3849" s="426"/>
      <c r="M3849" s="253"/>
      <c r="N3849" s="316">
        <f t="shared" si="1148"/>
        <v>0</v>
      </c>
      <c r="O3849" s="427">
        <f t="shared" si="1149"/>
        <v>0</v>
      </c>
      <c r="P3849" s="245"/>
      <c r="Q3849" s="426"/>
      <c r="R3849" s="253"/>
      <c r="S3849" s="432">
        <f t="shared" si="1150"/>
        <v>0</v>
      </c>
      <c r="T3849" s="316">
        <f t="shared" si="1151"/>
        <v>0</v>
      </c>
      <c r="U3849" s="253"/>
      <c r="V3849" s="253"/>
      <c r="W3849" s="254"/>
      <c r="X3849" s="314">
        <f t="shared" si="1142"/>
        <v>0</v>
      </c>
    </row>
    <row r="3850" spans="2:24" ht="18.75">
      <c r="B3850" s="136"/>
      <c r="C3850" s="137">
        <v>1015</v>
      </c>
      <c r="D3850" s="145" t="s">
        <v>222</v>
      </c>
      <c r="E3850" s="817"/>
      <c r="F3850" s="452"/>
      <c r="G3850" s="246">
        <v>20000</v>
      </c>
      <c r="H3850" s="246"/>
      <c r="I3850" s="480">
        <f t="shared" si="1147"/>
        <v>20000</v>
      </c>
      <c r="J3850" s="244">
        <f t="shared" si="1141"/>
        <v>1</v>
      </c>
      <c r="K3850" s="245"/>
      <c r="L3850" s="426"/>
      <c r="M3850" s="253"/>
      <c r="N3850" s="316">
        <f t="shared" si="1148"/>
        <v>20000</v>
      </c>
      <c r="O3850" s="427">
        <f t="shared" si="1149"/>
        <v>-20000</v>
      </c>
      <c r="P3850" s="245"/>
      <c r="Q3850" s="426"/>
      <c r="R3850" s="253"/>
      <c r="S3850" s="432">
        <f t="shared" si="1150"/>
        <v>20000</v>
      </c>
      <c r="T3850" s="316">
        <f t="shared" si="1151"/>
        <v>-20000</v>
      </c>
      <c r="U3850" s="253"/>
      <c r="V3850" s="253"/>
      <c r="W3850" s="254"/>
      <c r="X3850" s="314">
        <f t="shared" si="1142"/>
        <v>-20000</v>
      </c>
    </row>
    <row r="3851" spans="2:24" ht="18.75">
      <c r="B3851" s="136"/>
      <c r="C3851" s="137">
        <v>1016</v>
      </c>
      <c r="D3851" s="145" t="s">
        <v>223</v>
      </c>
      <c r="E3851" s="817"/>
      <c r="F3851" s="452"/>
      <c r="G3851" s="246">
        <v>5000</v>
      </c>
      <c r="H3851" s="246"/>
      <c r="I3851" s="480">
        <f t="shared" si="1147"/>
        <v>5000</v>
      </c>
      <c r="J3851" s="244">
        <f t="shared" si="1141"/>
        <v>1</v>
      </c>
      <c r="K3851" s="245"/>
      <c r="L3851" s="426"/>
      <c r="M3851" s="253"/>
      <c r="N3851" s="316">
        <f t="shared" si="1148"/>
        <v>5000</v>
      </c>
      <c r="O3851" s="427">
        <f t="shared" si="1149"/>
        <v>-5000</v>
      </c>
      <c r="P3851" s="245"/>
      <c r="Q3851" s="426"/>
      <c r="R3851" s="253"/>
      <c r="S3851" s="432">
        <f t="shared" si="1150"/>
        <v>5000</v>
      </c>
      <c r="T3851" s="316">
        <f t="shared" si="1151"/>
        <v>-5000</v>
      </c>
      <c r="U3851" s="253"/>
      <c r="V3851" s="253"/>
      <c r="W3851" s="254"/>
      <c r="X3851" s="314">
        <f t="shared" si="1142"/>
        <v>-5000</v>
      </c>
    </row>
    <row r="3852" spans="2:24" ht="18.75">
      <c r="B3852" s="140"/>
      <c r="C3852" s="164">
        <v>1020</v>
      </c>
      <c r="D3852" s="165" t="s">
        <v>224</v>
      </c>
      <c r="E3852" s="817"/>
      <c r="F3852" s="452"/>
      <c r="G3852" s="246">
        <v>120000</v>
      </c>
      <c r="H3852" s="246"/>
      <c r="I3852" s="480">
        <f t="shared" si="1147"/>
        <v>120000</v>
      </c>
      <c r="J3852" s="244">
        <f t="shared" si="1141"/>
        <v>1</v>
      </c>
      <c r="K3852" s="245"/>
      <c r="L3852" s="426"/>
      <c r="M3852" s="253"/>
      <c r="N3852" s="316">
        <f t="shared" si="1148"/>
        <v>120000</v>
      </c>
      <c r="O3852" s="427">
        <f t="shared" si="1149"/>
        <v>-120000</v>
      </c>
      <c r="P3852" s="245"/>
      <c r="Q3852" s="426"/>
      <c r="R3852" s="253"/>
      <c r="S3852" s="432">
        <f t="shared" si="1150"/>
        <v>120000</v>
      </c>
      <c r="T3852" s="316">
        <f t="shared" si="1151"/>
        <v>-120000</v>
      </c>
      <c r="U3852" s="253"/>
      <c r="V3852" s="253"/>
      <c r="W3852" s="254"/>
      <c r="X3852" s="314">
        <f t="shared" si="1142"/>
        <v>-120000</v>
      </c>
    </row>
    <row r="3853" spans="2:24" ht="18.75">
      <c r="B3853" s="136"/>
      <c r="C3853" s="137">
        <v>1030</v>
      </c>
      <c r="D3853" s="145" t="s">
        <v>225</v>
      </c>
      <c r="E3853" s="817"/>
      <c r="F3853" s="452"/>
      <c r="G3853" s="246"/>
      <c r="H3853" s="246"/>
      <c r="I3853" s="480">
        <f t="shared" si="1147"/>
        <v>0</v>
      </c>
      <c r="J3853" s="244" t="str">
        <f t="shared" si="1141"/>
        <v/>
      </c>
      <c r="K3853" s="245"/>
      <c r="L3853" s="426"/>
      <c r="M3853" s="253"/>
      <c r="N3853" s="316">
        <f t="shared" si="1148"/>
        <v>0</v>
      </c>
      <c r="O3853" s="427">
        <f t="shared" si="1149"/>
        <v>0</v>
      </c>
      <c r="P3853" s="245"/>
      <c r="Q3853" s="426"/>
      <c r="R3853" s="253"/>
      <c r="S3853" s="432">
        <f t="shared" si="1150"/>
        <v>0</v>
      </c>
      <c r="T3853" s="316">
        <f t="shared" si="1151"/>
        <v>0</v>
      </c>
      <c r="U3853" s="253"/>
      <c r="V3853" s="253"/>
      <c r="W3853" s="254"/>
      <c r="X3853" s="314">
        <f t="shared" si="1142"/>
        <v>0</v>
      </c>
    </row>
    <row r="3854" spans="2:24" ht="18.75">
      <c r="B3854" s="136"/>
      <c r="C3854" s="164">
        <v>1051</v>
      </c>
      <c r="D3854" s="167" t="s">
        <v>226</v>
      </c>
      <c r="E3854" s="817"/>
      <c r="F3854" s="452"/>
      <c r="G3854" s="246">
        <v>2000</v>
      </c>
      <c r="H3854" s="246"/>
      <c r="I3854" s="480">
        <f t="shared" si="1147"/>
        <v>2000</v>
      </c>
      <c r="J3854" s="244">
        <f t="shared" si="1141"/>
        <v>1</v>
      </c>
      <c r="K3854" s="245"/>
      <c r="L3854" s="426"/>
      <c r="M3854" s="253"/>
      <c r="N3854" s="316">
        <f t="shared" si="1148"/>
        <v>2000</v>
      </c>
      <c r="O3854" s="427">
        <f t="shared" si="1149"/>
        <v>-2000</v>
      </c>
      <c r="P3854" s="245"/>
      <c r="Q3854" s="775"/>
      <c r="R3854" s="779"/>
      <c r="S3854" s="779"/>
      <c r="T3854" s="779"/>
      <c r="U3854" s="779"/>
      <c r="V3854" s="779"/>
      <c r="W3854" s="824"/>
      <c r="X3854" s="314">
        <f t="shared" si="1142"/>
        <v>0</v>
      </c>
    </row>
    <row r="3855" spans="2:24" ht="18.75">
      <c r="B3855" s="136"/>
      <c r="C3855" s="137">
        <v>1052</v>
      </c>
      <c r="D3855" s="145" t="s">
        <v>227</v>
      </c>
      <c r="E3855" s="817"/>
      <c r="F3855" s="452"/>
      <c r="G3855" s="246"/>
      <c r="H3855" s="246"/>
      <c r="I3855" s="480">
        <f t="shared" si="1147"/>
        <v>0</v>
      </c>
      <c r="J3855" s="244" t="str">
        <f t="shared" si="1141"/>
        <v/>
      </c>
      <c r="K3855" s="245"/>
      <c r="L3855" s="426"/>
      <c r="M3855" s="253"/>
      <c r="N3855" s="316">
        <f t="shared" si="1148"/>
        <v>0</v>
      </c>
      <c r="O3855" s="427">
        <f t="shared" si="1149"/>
        <v>0</v>
      </c>
      <c r="P3855" s="245"/>
      <c r="Q3855" s="775"/>
      <c r="R3855" s="779"/>
      <c r="S3855" s="779"/>
      <c r="T3855" s="779"/>
      <c r="U3855" s="779"/>
      <c r="V3855" s="779"/>
      <c r="W3855" s="824"/>
      <c r="X3855" s="314">
        <f t="shared" si="1142"/>
        <v>0</v>
      </c>
    </row>
    <row r="3856" spans="2:24" ht="18.75">
      <c r="B3856" s="136"/>
      <c r="C3856" s="168">
        <v>1053</v>
      </c>
      <c r="D3856" s="169" t="s">
        <v>1737</v>
      </c>
      <c r="E3856" s="817"/>
      <c r="F3856" s="452"/>
      <c r="G3856" s="246"/>
      <c r="H3856" s="246"/>
      <c r="I3856" s="480">
        <f t="shared" si="1147"/>
        <v>0</v>
      </c>
      <c r="J3856" s="244" t="str">
        <f t="shared" si="1141"/>
        <v/>
      </c>
      <c r="K3856" s="245"/>
      <c r="L3856" s="426"/>
      <c r="M3856" s="253"/>
      <c r="N3856" s="316">
        <f t="shared" si="1148"/>
        <v>0</v>
      </c>
      <c r="O3856" s="427">
        <f t="shared" si="1149"/>
        <v>0</v>
      </c>
      <c r="P3856" s="245"/>
      <c r="Q3856" s="775"/>
      <c r="R3856" s="779"/>
      <c r="S3856" s="779"/>
      <c r="T3856" s="779"/>
      <c r="U3856" s="779"/>
      <c r="V3856" s="779"/>
      <c r="W3856" s="824"/>
      <c r="X3856" s="314">
        <f t="shared" si="1142"/>
        <v>0</v>
      </c>
    </row>
    <row r="3857" spans="2:24" ht="18.75">
      <c r="B3857" s="136"/>
      <c r="C3857" s="137">
        <v>1062</v>
      </c>
      <c r="D3857" s="139" t="s">
        <v>228</v>
      </c>
      <c r="E3857" s="817"/>
      <c r="F3857" s="452"/>
      <c r="G3857" s="246"/>
      <c r="H3857" s="246"/>
      <c r="I3857" s="480">
        <f t="shared" si="1147"/>
        <v>0</v>
      </c>
      <c r="J3857" s="244" t="str">
        <f t="shared" si="1141"/>
        <v/>
      </c>
      <c r="K3857" s="245"/>
      <c r="L3857" s="426"/>
      <c r="M3857" s="253"/>
      <c r="N3857" s="316">
        <f t="shared" si="1148"/>
        <v>0</v>
      </c>
      <c r="O3857" s="427">
        <f t="shared" si="1149"/>
        <v>0</v>
      </c>
      <c r="P3857" s="245"/>
      <c r="Q3857" s="426"/>
      <c r="R3857" s="253"/>
      <c r="S3857" s="432">
        <f>+IF(+(L3857+M3857)&gt;=I3857,+M3857,+(+I3857-L3857))</f>
        <v>0</v>
      </c>
      <c r="T3857" s="316">
        <f>Q3857+R3857-S3857</f>
        <v>0</v>
      </c>
      <c r="U3857" s="253"/>
      <c r="V3857" s="253"/>
      <c r="W3857" s="254"/>
      <c r="X3857" s="314">
        <f t="shared" si="1142"/>
        <v>0</v>
      </c>
    </row>
    <row r="3858" spans="2:24" ht="18.75">
      <c r="B3858" s="136"/>
      <c r="C3858" s="137">
        <v>1063</v>
      </c>
      <c r="D3858" s="139" t="s">
        <v>229</v>
      </c>
      <c r="E3858" s="817"/>
      <c r="F3858" s="452"/>
      <c r="G3858" s="246"/>
      <c r="H3858" s="246"/>
      <c r="I3858" s="480">
        <f t="shared" si="1147"/>
        <v>0</v>
      </c>
      <c r="J3858" s="244" t="str">
        <f t="shared" si="1141"/>
        <v/>
      </c>
      <c r="K3858" s="245"/>
      <c r="L3858" s="426"/>
      <c r="M3858" s="253"/>
      <c r="N3858" s="316">
        <f t="shared" si="1148"/>
        <v>0</v>
      </c>
      <c r="O3858" s="427">
        <f t="shared" si="1149"/>
        <v>0</v>
      </c>
      <c r="P3858" s="245"/>
      <c r="Q3858" s="775"/>
      <c r="R3858" s="779"/>
      <c r="S3858" s="779"/>
      <c r="T3858" s="779"/>
      <c r="U3858" s="779"/>
      <c r="V3858" s="779"/>
      <c r="W3858" s="824"/>
      <c r="X3858" s="314">
        <f t="shared" si="1142"/>
        <v>0</v>
      </c>
    </row>
    <row r="3859" spans="2:24" ht="18.75">
      <c r="B3859" s="136"/>
      <c r="C3859" s="168">
        <v>1069</v>
      </c>
      <c r="D3859" s="170" t="s">
        <v>230</v>
      </c>
      <c r="E3859" s="817"/>
      <c r="F3859" s="452"/>
      <c r="G3859" s="246"/>
      <c r="H3859" s="246"/>
      <c r="I3859" s="480">
        <f t="shared" si="1147"/>
        <v>0</v>
      </c>
      <c r="J3859" s="244" t="str">
        <f t="shared" ref="J3859:J3890" si="1152">(IF($E3859&lt;&gt;0,$J$2,IF($I3859&lt;&gt;0,$J$2,"")))</f>
        <v/>
      </c>
      <c r="K3859" s="245"/>
      <c r="L3859" s="426"/>
      <c r="M3859" s="253"/>
      <c r="N3859" s="316">
        <f t="shared" si="1148"/>
        <v>0</v>
      </c>
      <c r="O3859" s="427">
        <f t="shared" si="1149"/>
        <v>0</v>
      </c>
      <c r="P3859" s="245"/>
      <c r="Q3859" s="426"/>
      <c r="R3859" s="253"/>
      <c r="S3859" s="432">
        <f>+IF(+(L3859+M3859)&gt;=I3859,+M3859,+(+I3859-L3859))</f>
        <v>0</v>
      </c>
      <c r="T3859" s="316">
        <f>Q3859+R3859-S3859</f>
        <v>0</v>
      </c>
      <c r="U3859" s="253"/>
      <c r="V3859" s="253"/>
      <c r="W3859" s="254"/>
      <c r="X3859" s="314">
        <f t="shared" ref="X3859:X3890" si="1153">T3859-U3859-V3859-W3859</f>
        <v>0</v>
      </c>
    </row>
    <row r="3860" spans="2:24" ht="31.5">
      <c r="B3860" s="140"/>
      <c r="C3860" s="137">
        <v>1091</v>
      </c>
      <c r="D3860" s="145" t="s">
        <v>231</v>
      </c>
      <c r="E3860" s="817"/>
      <c r="F3860" s="452"/>
      <c r="G3860" s="246"/>
      <c r="H3860" s="246"/>
      <c r="I3860" s="480">
        <f t="shared" si="1147"/>
        <v>0</v>
      </c>
      <c r="J3860" s="244" t="str">
        <f t="shared" si="1152"/>
        <v/>
      </c>
      <c r="K3860" s="245"/>
      <c r="L3860" s="426"/>
      <c r="M3860" s="253"/>
      <c r="N3860" s="316">
        <f t="shared" si="1148"/>
        <v>0</v>
      </c>
      <c r="O3860" s="427">
        <f t="shared" si="1149"/>
        <v>0</v>
      </c>
      <c r="P3860" s="245"/>
      <c r="Q3860" s="426"/>
      <c r="R3860" s="253"/>
      <c r="S3860" s="432">
        <f>+IF(+(L3860+M3860)&gt;=I3860,+M3860,+(+I3860-L3860))</f>
        <v>0</v>
      </c>
      <c r="T3860" s="316">
        <f>Q3860+R3860-S3860</f>
        <v>0</v>
      </c>
      <c r="U3860" s="253"/>
      <c r="V3860" s="253"/>
      <c r="W3860" s="254"/>
      <c r="X3860" s="314">
        <f t="shared" si="1153"/>
        <v>0</v>
      </c>
    </row>
    <row r="3861" spans="2:24" ht="18.75">
      <c r="B3861" s="136"/>
      <c r="C3861" s="137">
        <v>1092</v>
      </c>
      <c r="D3861" s="145" t="s">
        <v>364</v>
      </c>
      <c r="E3861" s="817"/>
      <c r="F3861" s="452"/>
      <c r="G3861" s="246"/>
      <c r="H3861" s="246"/>
      <c r="I3861" s="480">
        <f t="shared" si="1147"/>
        <v>0</v>
      </c>
      <c r="J3861" s="244" t="str">
        <f t="shared" si="1152"/>
        <v/>
      </c>
      <c r="K3861" s="245"/>
      <c r="L3861" s="426"/>
      <c r="M3861" s="253"/>
      <c r="N3861" s="316">
        <f t="shared" si="1148"/>
        <v>0</v>
      </c>
      <c r="O3861" s="427">
        <f t="shared" si="1149"/>
        <v>0</v>
      </c>
      <c r="P3861" s="245"/>
      <c r="Q3861" s="775"/>
      <c r="R3861" s="779"/>
      <c r="S3861" s="779"/>
      <c r="T3861" s="779"/>
      <c r="U3861" s="779"/>
      <c r="V3861" s="779"/>
      <c r="W3861" s="824"/>
      <c r="X3861" s="314">
        <f t="shared" si="1153"/>
        <v>0</v>
      </c>
    </row>
    <row r="3862" spans="2:24" ht="18.75">
      <c r="B3862" s="136"/>
      <c r="C3862" s="142">
        <v>1098</v>
      </c>
      <c r="D3862" s="146" t="s">
        <v>232</v>
      </c>
      <c r="E3862" s="817"/>
      <c r="F3862" s="452"/>
      <c r="G3862" s="246"/>
      <c r="H3862" s="246"/>
      <c r="I3862" s="480">
        <f t="shared" si="1147"/>
        <v>0</v>
      </c>
      <c r="J3862" s="244" t="str">
        <f t="shared" si="1152"/>
        <v/>
      </c>
      <c r="K3862" s="245"/>
      <c r="L3862" s="426"/>
      <c r="M3862" s="253"/>
      <c r="N3862" s="316">
        <f t="shared" si="1148"/>
        <v>0</v>
      </c>
      <c r="O3862" s="427">
        <f t="shared" si="1149"/>
        <v>0</v>
      </c>
      <c r="P3862" s="245"/>
      <c r="Q3862" s="426"/>
      <c r="R3862" s="253"/>
      <c r="S3862" s="432">
        <f>+IF(+(L3862+M3862)&gt;=I3862,+M3862,+(+I3862-L3862))</f>
        <v>0</v>
      </c>
      <c r="T3862" s="316">
        <f>Q3862+R3862-S3862</f>
        <v>0</v>
      </c>
      <c r="U3862" s="253"/>
      <c r="V3862" s="253"/>
      <c r="W3862" s="254"/>
      <c r="X3862" s="314">
        <f t="shared" si="1153"/>
        <v>0</v>
      </c>
    </row>
    <row r="3863" spans="2:24" ht="18.75">
      <c r="B3863" s="799">
        <v>1900</v>
      </c>
      <c r="C3863" s="955" t="s">
        <v>296</v>
      </c>
      <c r="D3863" s="955"/>
      <c r="E3863" s="800"/>
      <c r="F3863" s="801">
        <f>SUM(F3864:F3866)</f>
        <v>0</v>
      </c>
      <c r="G3863" s="802">
        <f>SUM(G3864:G3866)</f>
        <v>500</v>
      </c>
      <c r="H3863" s="802">
        <f>SUM(H3864:H3866)</f>
        <v>0</v>
      </c>
      <c r="I3863" s="802">
        <f>SUM(I3864:I3866)</f>
        <v>500</v>
      </c>
      <c r="J3863" s="244">
        <f t="shared" si="1152"/>
        <v>1</v>
      </c>
      <c r="K3863" s="245"/>
      <c r="L3863" s="317">
        <f>SUM(L3864:L3866)</f>
        <v>0</v>
      </c>
      <c r="M3863" s="318">
        <f>SUM(M3864:M3866)</f>
        <v>0</v>
      </c>
      <c r="N3863" s="428">
        <f>SUM(N3864:N3866)</f>
        <v>500</v>
      </c>
      <c r="O3863" s="429">
        <f>SUM(O3864:O3866)</f>
        <v>-500</v>
      </c>
      <c r="P3863" s="245"/>
      <c r="Q3863" s="777"/>
      <c r="R3863" s="778"/>
      <c r="S3863" s="778"/>
      <c r="T3863" s="778"/>
      <c r="U3863" s="778"/>
      <c r="V3863" s="778"/>
      <c r="W3863" s="825"/>
      <c r="X3863" s="314">
        <f t="shared" si="1153"/>
        <v>0</v>
      </c>
    </row>
    <row r="3864" spans="2:24" ht="18.75">
      <c r="B3864" s="136"/>
      <c r="C3864" s="144">
        <v>1901</v>
      </c>
      <c r="D3864" s="138" t="s">
        <v>297</v>
      </c>
      <c r="E3864" s="817"/>
      <c r="F3864" s="452"/>
      <c r="G3864" s="246"/>
      <c r="H3864" s="246"/>
      <c r="I3864" s="480">
        <f>F3864+G3864+H3864</f>
        <v>0</v>
      </c>
      <c r="J3864" s="244" t="str">
        <f t="shared" si="1152"/>
        <v/>
      </c>
      <c r="K3864" s="245"/>
      <c r="L3864" s="426"/>
      <c r="M3864" s="253"/>
      <c r="N3864" s="316">
        <f>I3864</f>
        <v>0</v>
      </c>
      <c r="O3864" s="427">
        <f>L3864+M3864-N3864</f>
        <v>0</v>
      </c>
      <c r="P3864" s="245"/>
      <c r="Q3864" s="775"/>
      <c r="R3864" s="779"/>
      <c r="S3864" s="779"/>
      <c r="T3864" s="779"/>
      <c r="U3864" s="779"/>
      <c r="V3864" s="779"/>
      <c r="W3864" s="824"/>
      <c r="X3864" s="314">
        <f t="shared" si="1153"/>
        <v>0</v>
      </c>
    </row>
    <row r="3865" spans="2:24" ht="18.75">
      <c r="B3865" s="136"/>
      <c r="C3865" s="137">
        <v>1981</v>
      </c>
      <c r="D3865" s="139" t="s">
        <v>298</v>
      </c>
      <c r="E3865" s="817"/>
      <c r="F3865" s="452"/>
      <c r="G3865" s="246">
        <v>500</v>
      </c>
      <c r="H3865" s="246"/>
      <c r="I3865" s="480">
        <f>F3865+G3865+H3865</f>
        <v>500</v>
      </c>
      <c r="J3865" s="244">
        <f t="shared" si="1152"/>
        <v>1</v>
      </c>
      <c r="K3865" s="245"/>
      <c r="L3865" s="426"/>
      <c r="M3865" s="253"/>
      <c r="N3865" s="316">
        <f>I3865</f>
        <v>500</v>
      </c>
      <c r="O3865" s="427">
        <f>L3865+M3865-N3865</f>
        <v>-500</v>
      </c>
      <c r="P3865" s="245"/>
      <c r="Q3865" s="775"/>
      <c r="R3865" s="779"/>
      <c r="S3865" s="779"/>
      <c r="T3865" s="779"/>
      <c r="U3865" s="779"/>
      <c r="V3865" s="779"/>
      <c r="W3865" s="824"/>
      <c r="X3865" s="314">
        <f t="shared" si="1153"/>
        <v>0</v>
      </c>
    </row>
    <row r="3866" spans="2:24" ht="18.75">
      <c r="B3866" s="136"/>
      <c r="C3866" s="142">
        <v>1991</v>
      </c>
      <c r="D3866" s="141" t="s">
        <v>299</v>
      </c>
      <c r="E3866" s="817"/>
      <c r="F3866" s="452"/>
      <c r="G3866" s="246"/>
      <c r="H3866" s="246"/>
      <c r="I3866" s="480">
        <f>F3866+G3866+H3866</f>
        <v>0</v>
      </c>
      <c r="J3866" s="244" t="str">
        <f t="shared" si="1152"/>
        <v/>
      </c>
      <c r="K3866" s="245"/>
      <c r="L3866" s="426"/>
      <c r="M3866" s="253"/>
      <c r="N3866" s="316">
        <f>I3866</f>
        <v>0</v>
      </c>
      <c r="O3866" s="427">
        <f>L3866+M3866-N3866</f>
        <v>0</v>
      </c>
      <c r="P3866" s="245"/>
      <c r="Q3866" s="775"/>
      <c r="R3866" s="779"/>
      <c r="S3866" s="779"/>
      <c r="T3866" s="779"/>
      <c r="U3866" s="779"/>
      <c r="V3866" s="779"/>
      <c r="W3866" s="824"/>
      <c r="X3866" s="314">
        <f t="shared" si="1153"/>
        <v>0</v>
      </c>
    </row>
    <row r="3867" spans="2:24" ht="18.75">
      <c r="B3867" s="799">
        <v>2100</v>
      </c>
      <c r="C3867" s="955" t="s">
        <v>1106</v>
      </c>
      <c r="D3867" s="955"/>
      <c r="E3867" s="800"/>
      <c r="F3867" s="801">
        <f>SUM(F3868:F3872)</f>
        <v>0</v>
      </c>
      <c r="G3867" s="802">
        <f>SUM(G3868:G3872)</f>
        <v>0</v>
      </c>
      <c r="H3867" s="802">
        <f>SUM(H3868:H3872)</f>
        <v>0</v>
      </c>
      <c r="I3867" s="802">
        <f>SUM(I3868:I3872)</f>
        <v>0</v>
      </c>
      <c r="J3867" s="244" t="str">
        <f t="shared" si="1152"/>
        <v/>
      </c>
      <c r="K3867" s="245"/>
      <c r="L3867" s="317">
        <f>SUM(L3868:L3872)</f>
        <v>0</v>
      </c>
      <c r="M3867" s="318">
        <f>SUM(M3868:M3872)</f>
        <v>0</v>
      </c>
      <c r="N3867" s="428">
        <f>SUM(N3868:N3872)</f>
        <v>0</v>
      </c>
      <c r="O3867" s="429">
        <f>SUM(O3868:O3872)</f>
        <v>0</v>
      </c>
      <c r="P3867" s="245"/>
      <c r="Q3867" s="777"/>
      <c r="R3867" s="778"/>
      <c r="S3867" s="778"/>
      <c r="T3867" s="778"/>
      <c r="U3867" s="778"/>
      <c r="V3867" s="778"/>
      <c r="W3867" s="825"/>
      <c r="X3867" s="314">
        <f t="shared" si="1153"/>
        <v>0</v>
      </c>
    </row>
    <row r="3868" spans="2:24" ht="18.75">
      <c r="B3868" s="136"/>
      <c r="C3868" s="144">
        <v>2110</v>
      </c>
      <c r="D3868" s="147" t="s">
        <v>233</v>
      </c>
      <c r="E3868" s="817"/>
      <c r="F3868" s="452"/>
      <c r="G3868" s="246"/>
      <c r="H3868" s="246"/>
      <c r="I3868" s="480">
        <f>F3868+G3868+H3868</f>
        <v>0</v>
      </c>
      <c r="J3868" s="244" t="str">
        <f t="shared" si="1152"/>
        <v/>
      </c>
      <c r="K3868" s="245"/>
      <c r="L3868" s="426"/>
      <c r="M3868" s="253"/>
      <c r="N3868" s="316">
        <f>I3868</f>
        <v>0</v>
      </c>
      <c r="O3868" s="427">
        <f>L3868+M3868-N3868</f>
        <v>0</v>
      </c>
      <c r="P3868" s="245"/>
      <c r="Q3868" s="775"/>
      <c r="R3868" s="779"/>
      <c r="S3868" s="779"/>
      <c r="T3868" s="779"/>
      <c r="U3868" s="779"/>
      <c r="V3868" s="779"/>
      <c r="W3868" s="824"/>
      <c r="X3868" s="314">
        <f t="shared" si="1153"/>
        <v>0</v>
      </c>
    </row>
    <row r="3869" spans="2:24" ht="18.75">
      <c r="B3869" s="171"/>
      <c r="C3869" s="137">
        <v>2120</v>
      </c>
      <c r="D3869" s="159" t="s">
        <v>234</v>
      </c>
      <c r="E3869" s="817"/>
      <c r="F3869" s="452"/>
      <c r="G3869" s="246"/>
      <c r="H3869" s="246"/>
      <c r="I3869" s="480">
        <f>F3869+G3869+H3869</f>
        <v>0</v>
      </c>
      <c r="J3869" s="244" t="str">
        <f t="shared" si="1152"/>
        <v/>
      </c>
      <c r="K3869" s="245"/>
      <c r="L3869" s="426"/>
      <c r="M3869" s="253"/>
      <c r="N3869" s="316">
        <f>I3869</f>
        <v>0</v>
      </c>
      <c r="O3869" s="427">
        <f>L3869+M3869-N3869</f>
        <v>0</v>
      </c>
      <c r="P3869" s="245"/>
      <c r="Q3869" s="775"/>
      <c r="R3869" s="779"/>
      <c r="S3869" s="779"/>
      <c r="T3869" s="779"/>
      <c r="U3869" s="779"/>
      <c r="V3869" s="779"/>
      <c r="W3869" s="824"/>
      <c r="X3869" s="314">
        <f t="shared" si="1153"/>
        <v>0</v>
      </c>
    </row>
    <row r="3870" spans="2:24" ht="18.75">
      <c r="B3870" s="171"/>
      <c r="C3870" s="137">
        <v>2125</v>
      </c>
      <c r="D3870" s="156" t="s">
        <v>1098</v>
      </c>
      <c r="E3870" s="817"/>
      <c r="F3870" s="452"/>
      <c r="G3870" s="246"/>
      <c r="H3870" s="246"/>
      <c r="I3870" s="480">
        <f>F3870+G3870+H3870</f>
        <v>0</v>
      </c>
      <c r="J3870" s="244" t="str">
        <f t="shared" si="1152"/>
        <v/>
      </c>
      <c r="K3870" s="245"/>
      <c r="L3870" s="426"/>
      <c r="M3870" s="253"/>
      <c r="N3870" s="316">
        <f>I3870</f>
        <v>0</v>
      </c>
      <c r="O3870" s="427">
        <f>L3870+M3870-N3870</f>
        <v>0</v>
      </c>
      <c r="P3870" s="245"/>
      <c r="Q3870" s="775"/>
      <c r="R3870" s="779"/>
      <c r="S3870" s="779"/>
      <c r="T3870" s="779"/>
      <c r="U3870" s="779"/>
      <c r="V3870" s="779"/>
      <c r="W3870" s="824"/>
      <c r="X3870" s="314">
        <f t="shared" si="1153"/>
        <v>0</v>
      </c>
    </row>
    <row r="3871" spans="2:24" ht="18.75">
      <c r="B3871" s="143"/>
      <c r="C3871" s="137">
        <v>2140</v>
      </c>
      <c r="D3871" s="159" t="s">
        <v>236</v>
      </c>
      <c r="E3871" s="817"/>
      <c r="F3871" s="452"/>
      <c r="G3871" s="246"/>
      <c r="H3871" s="246"/>
      <c r="I3871" s="480">
        <f>F3871+G3871+H3871</f>
        <v>0</v>
      </c>
      <c r="J3871" s="244" t="str">
        <f t="shared" si="1152"/>
        <v/>
      </c>
      <c r="K3871" s="245"/>
      <c r="L3871" s="426"/>
      <c r="M3871" s="253"/>
      <c r="N3871" s="316">
        <f>I3871</f>
        <v>0</v>
      </c>
      <c r="O3871" s="427">
        <f>L3871+M3871-N3871</f>
        <v>0</v>
      </c>
      <c r="P3871" s="245"/>
      <c r="Q3871" s="775"/>
      <c r="R3871" s="779"/>
      <c r="S3871" s="779"/>
      <c r="T3871" s="779"/>
      <c r="U3871" s="779"/>
      <c r="V3871" s="779"/>
      <c r="W3871" s="824"/>
      <c r="X3871" s="314">
        <f t="shared" si="1153"/>
        <v>0</v>
      </c>
    </row>
    <row r="3872" spans="2:24" ht="18.75">
      <c r="B3872" s="136"/>
      <c r="C3872" s="142">
        <v>2190</v>
      </c>
      <c r="D3872" s="516" t="s">
        <v>237</v>
      </c>
      <c r="E3872" s="817"/>
      <c r="F3872" s="452"/>
      <c r="G3872" s="246"/>
      <c r="H3872" s="246"/>
      <c r="I3872" s="480">
        <f>F3872+G3872+H3872</f>
        <v>0</v>
      </c>
      <c r="J3872" s="244" t="str">
        <f t="shared" si="1152"/>
        <v/>
      </c>
      <c r="K3872" s="245"/>
      <c r="L3872" s="426"/>
      <c r="M3872" s="253"/>
      <c r="N3872" s="316">
        <f>I3872</f>
        <v>0</v>
      </c>
      <c r="O3872" s="427">
        <f>L3872+M3872-N3872</f>
        <v>0</v>
      </c>
      <c r="P3872" s="245"/>
      <c r="Q3872" s="775"/>
      <c r="R3872" s="779"/>
      <c r="S3872" s="779"/>
      <c r="T3872" s="779"/>
      <c r="U3872" s="779"/>
      <c r="V3872" s="779"/>
      <c r="W3872" s="824"/>
      <c r="X3872" s="314">
        <f t="shared" si="1153"/>
        <v>0</v>
      </c>
    </row>
    <row r="3873" spans="2:24" ht="18.75">
      <c r="B3873" s="799">
        <v>2200</v>
      </c>
      <c r="C3873" s="955" t="s">
        <v>238</v>
      </c>
      <c r="D3873" s="955"/>
      <c r="E3873" s="800"/>
      <c r="F3873" s="801">
        <f>SUM(F3874:F3875)</f>
        <v>0</v>
      </c>
      <c r="G3873" s="802">
        <f>SUM(G3874:G3875)</f>
        <v>0</v>
      </c>
      <c r="H3873" s="802">
        <f>SUM(H3874:H3875)</f>
        <v>0</v>
      </c>
      <c r="I3873" s="802">
        <f>SUM(I3874:I3875)</f>
        <v>0</v>
      </c>
      <c r="J3873" s="244" t="str">
        <f t="shared" si="1152"/>
        <v/>
      </c>
      <c r="K3873" s="245"/>
      <c r="L3873" s="317">
        <f>SUM(L3874:L3875)</f>
        <v>0</v>
      </c>
      <c r="M3873" s="318">
        <f>SUM(M3874:M3875)</f>
        <v>0</v>
      </c>
      <c r="N3873" s="428">
        <f>SUM(N3874:N3875)</f>
        <v>0</v>
      </c>
      <c r="O3873" s="429">
        <f>SUM(O3874:O3875)</f>
        <v>0</v>
      </c>
      <c r="P3873" s="245"/>
      <c r="Q3873" s="777"/>
      <c r="R3873" s="778"/>
      <c r="S3873" s="778"/>
      <c r="T3873" s="778"/>
      <c r="U3873" s="778"/>
      <c r="V3873" s="778"/>
      <c r="W3873" s="825"/>
      <c r="X3873" s="314">
        <f t="shared" si="1153"/>
        <v>0</v>
      </c>
    </row>
    <row r="3874" spans="2:24" ht="18.75">
      <c r="B3874" s="136"/>
      <c r="C3874" s="137">
        <v>2221</v>
      </c>
      <c r="D3874" s="139" t="s">
        <v>1479</v>
      </c>
      <c r="E3874" s="817"/>
      <c r="F3874" s="452"/>
      <c r="G3874" s="246"/>
      <c r="H3874" s="246"/>
      <c r="I3874" s="480">
        <f t="shared" ref="I3874:I3879" si="1154">F3874+G3874+H3874</f>
        <v>0</v>
      </c>
      <c r="J3874" s="244" t="str">
        <f t="shared" si="1152"/>
        <v/>
      </c>
      <c r="K3874" s="245"/>
      <c r="L3874" s="426"/>
      <c r="M3874" s="253"/>
      <c r="N3874" s="316">
        <f t="shared" ref="N3874:N3879" si="1155">I3874</f>
        <v>0</v>
      </c>
      <c r="O3874" s="427">
        <f t="shared" ref="O3874:O3879" si="1156">L3874+M3874-N3874</f>
        <v>0</v>
      </c>
      <c r="P3874" s="245"/>
      <c r="Q3874" s="775"/>
      <c r="R3874" s="779"/>
      <c r="S3874" s="779"/>
      <c r="T3874" s="779"/>
      <c r="U3874" s="779"/>
      <c r="V3874" s="779"/>
      <c r="W3874" s="824"/>
      <c r="X3874" s="314">
        <f t="shared" si="1153"/>
        <v>0</v>
      </c>
    </row>
    <row r="3875" spans="2:24" ht="18.75">
      <c r="B3875" s="136"/>
      <c r="C3875" s="142">
        <v>2224</v>
      </c>
      <c r="D3875" s="141" t="s">
        <v>239</v>
      </c>
      <c r="E3875" s="817"/>
      <c r="F3875" s="452"/>
      <c r="G3875" s="246"/>
      <c r="H3875" s="246"/>
      <c r="I3875" s="480">
        <f t="shared" si="1154"/>
        <v>0</v>
      </c>
      <c r="J3875" s="244" t="str">
        <f t="shared" si="1152"/>
        <v/>
      </c>
      <c r="K3875" s="245"/>
      <c r="L3875" s="426"/>
      <c r="M3875" s="253"/>
      <c r="N3875" s="316">
        <f t="shared" si="1155"/>
        <v>0</v>
      </c>
      <c r="O3875" s="427">
        <f t="shared" si="1156"/>
        <v>0</v>
      </c>
      <c r="P3875" s="245"/>
      <c r="Q3875" s="775"/>
      <c r="R3875" s="779"/>
      <c r="S3875" s="779"/>
      <c r="T3875" s="779"/>
      <c r="U3875" s="779"/>
      <c r="V3875" s="779"/>
      <c r="W3875" s="824"/>
      <c r="X3875" s="314">
        <f t="shared" si="1153"/>
        <v>0</v>
      </c>
    </row>
    <row r="3876" spans="2:24" ht="18.75">
      <c r="B3876" s="799">
        <v>2500</v>
      </c>
      <c r="C3876" s="957" t="s">
        <v>240</v>
      </c>
      <c r="D3876" s="957"/>
      <c r="E3876" s="800"/>
      <c r="F3876" s="803"/>
      <c r="G3876" s="804"/>
      <c r="H3876" s="804"/>
      <c r="I3876" s="805">
        <f t="shared" si="1154"/>
        <v>0</v>
      </c>
      <c r="J3876" s="244" t="str">
        <f t="shared" si="1152"/>
        <v/>
      </c>
      <c r="K3876" s="245"/>
      <c r="L3876" s="431"/>
      <c r="M3876" s="255"/>
      <c r="N3876" s="316">
        <f t="shared" si="1155"/>
        <v>0</v>
      </c>
      <c r="O3876" s="427">
        <f t="shared" si="1156"/>
        <v>0</v>
      </c>
      <c r="P3876" s="245"/>
      <c r="Q3876" s="777"/>
      <c r="R3876" s="778"/>
      <c r="S3876" s="779"/>
      <c r="T3876" s="779"/>
      <c r="U3876" s="778"/>
      <c r="V3876" s="779"/>
      <c r="W3876" s="824"/>
      <c r="X3876" s="314">
        <f t="shared" si="1153"/>
        <v>0</v>
      </c>
    </row>
    <row r="3877" spans="2:24" ht="18.75">
      <c r="B3877" s="799">
        <v>2600</v>
      </c>
      <c r="C3877" s="974" t="s">
        <v>241</v>
      </c>
      <c r="D3877" s="975"/>
      <c r="E3877" s="800"/>
      <c r="F3877" s="803"/>
      <c r="G3877" s="804"/>
      <c r="H3877" s="804"/>
      <c r="I3877" s="805">
        <f t="shared" si="1154"/>
        <v>0</v>
      </c>
      <c r="J3877" s="244" t="str">
        <f t="shared" si="1152"/>
        <v/>
      </c>
      <c r="K3877" s="245"/>
      <c r="L3877" s="431"/>
      <c r="M3877" s="255"/>
      <c r="N3877" s="316">
        <f t="shared" si="1155"/>
        <v>0</v>
      </c>
      <c r="O3877" s="427">
        <f t="shared" si="1156"/>
        <v>0</v>
      </c>
      <c r="P3877" s="245"/>
      <c r="Q3877" s="777"/>
      <c r="R3877" s="778"/>
      <c r="S3877" s="779"/>
      <c r="T3877" s="779"/>
      <c r="U3877" s="778"/>
      <c r="V3877" s="779"/>
      <c r="W3877" s="824"/>
      <c r="X3877" s="314">
        <f t="shared" si="1153"/>
        <v>0</v>
      </c>
    </row>
    <row r="3878" spans="2:24" ht="18.75">
      <c r="B3878" s="799">
        <v>2700</v>
      </c>
      <c r="C3878" s="974" t="s">
        <v>242</v>
      </c>
      <c r="D3878" s="975"/>
      <c r="E3878" s="800"/>
      <c r="F3878" s="803"/>
      <c r="G3878" s="804"/>
      <c r="H3878" s="804"/>
      <c r="I3878" s="805">
        <f t="shared" si="1154"/>
        <v>0</v>
      </c>
      <c r="J3878" s="244" t="str">
        <f t="shared" si="1152"/>
        <v/>
      </c>
      <c r="K3878" s="245"/>
      <c r="L3878" s="431"/>
      <c r="M3878" s="255"/>
      <c r="N3878" s="316">
        <f t="shared" si="1155"/>
        <v>0</v>
      </c>
      <c r="O3878" s="427">
        <f t="shared" si="1156"/>
        <v>0</v>
      </c>
      <c r="P3878" s="245"/>
      <c r="Q3878" s="777"/>
      <c r="R3878" s="778"/>
      <c r="S3878" s="779"/>
      <c r="T3878" s="779"/>
      <c r="U3878" s="778"/>
      <c r="V3878" s="779"/>
      <c r="W3878" s="824"/>
      <c r="X3878" s="314">
        <f t="shared" si="1153"/>
        <v>0</v>
      </c>
    </row>
    <row r="3879" spans="2:24" ht="18.75">
      <c r="B3879" s="799">
        <v>2800</v>
      </c>
      <c r="C3879" s="974" t="s">
        <v>1738</v>
      </c>
      <c r="D3879" s="975"/>
      <c r="E3879" s="800"/>
      <c r="F3879" s="803"/>
      <c r="G3879" s="804"/>
      <c r="H3879" s="804"/>
      <c r="I3879" s="805">
        <f t="shared" si="1154"/>
        <v>0</v>
      </c>
      <c r="J3879" s="244" t="str">
        <f t="shared" si="1152"/>
        <v/>
      </c>
      <c r="K3879" s="245"/>
      <c r="L3879" s="431"/>
      <c r="M3879" s="255"/>
      <c r="N3879" s="316">
        <f t="shared" si="1155"/>
        <v>0</v>
      </c>
      <c r="O3879" s="427">
        <f t="shared" si="1156"/>
        <v>0</v>
      </c>
      <c r="P3879" s="245"/>
      <c r="Q3879" s="777"/>
      <c r="R3879" s="778"/>
      <c r="S3879" s="779"/>
      <c r="T3879" s="779"/>
      <c r="U3879" s="778"/>
      <c r="V3879" s="779"/>
      <c r="W3879" s="824"/>
      <c r="X3879" s="314">
        <f t="shared" si="1153"/>
        <v>0</v>
      </c>
    </row>
    <row r="3880" spans="2:24" ht="18.75">
      <c r="B3880" s="799">
        <v>2900</v>
      </c>
      <c r="C3880" s="965" t="s">
        <v>243</v>
      </c>
      <c r="D3880" s="966"/>
      <c r="E3880" s="800"/>
      <c r="F3880" s="801">
        <f>SUM(F3881:F3888)</f>
        <v>0</v>
      </c>
      <c r="G3880" s="802">
        <f>SUM(G3881:G3888)</f>
        <v>0</v>
      </c>
      <c r="H3880" s="802">
        <f>SUM(H3881:H3888)</f>
        <v>0</v>
      </c>
      <c r="I3880" s="802">
        <f>SUM(I3881:I3888)</f>
        <v>0</v>
      </c>
      <c r="J3880" s="244" t="str">
        <f t="shared" si="1152"/>
        <v/>
      </c>
      <c r="K3880" s="245"/>
      <c r="L3880" s="317">
        <f>SUM(L3881:L3888)</f>
        <v>0</v>
      </c>
      <c r="M3880" s="318">
        <f>SUM(M3881:M3888)</f>
        <v>0</v>
      </c>
      <c r="N3880" s="428">
        <f>SUM(N3881:N3888)</f>
        <v>0</v>
      </c>
      <c r="O3880" s="429">
        <f>SUM(O3881:O3888)</f>
        <v>0</v>
      </c>
      <c r="P3880" s="245"/>
      <c r="Q3880" s="777"/>
      <c r="R3880" s="778"/>
      <c r="S3880" s="778"/>
      <c r="T3880" s="778"/>
      <c r="U3880" s="778"/>
      <c r="V3880" s="778"/>
      <c r="W3880" s="825"/>
      <c r="X3880" s="314">
        <f t="shared" si="1153"/>
        <v>0</v>
      </c>
    </row>
    <row r="3881" spans="2:24" ht="18.75">
      <c r="B3881" s="172"/>
      <c r="C3881" s="144">
        <v>2910</v>
      </c>
      <c r="D3881" s="320" t="s">
        <v>1780</v>
      </c>
      <c r="E3881" s="817"/>
      <c r="F3881" s="452"/>
      <c r="G3881" s="246"/>
      <c r="H3881" s="246"/>
      <c r="I3881" s="480">
        <f t="shared" ref="I3881:I3888" si="1157">F3881+G3881+H3881</f>
        <v>0</v>
      </c>
      <c r="J3881" s="244" t="str">
        <f t="shared" si="1152"/>
        <v/>
      </c>
      <c r="K3881" s="245"/>
      <c r="L3881" s="426"/>
      <c r="M3881" s="253"/>
      <c r="N3881" s="316">
        <f t="shared" ref="N3881:N3888" si="1158">I3881</f>
        <v>0</v>
      </c>
      <c r="O3881" s="427">
        <f t="shared" ref="O3881:O3888" si="1159">L3881+M3881-N3881</f>
        <v>0</v>
      </c>
      <c r="P3881" s="245"/>
      <c r="Q3881" s="775"/>
      <c r="R3881" s="779"/>
      <c r="S3881" s="779"/>
      <c r="T3881" s="779"/>
      <c r="U3881" s="779"/>
      <c r="V3881" s="779"/>
      <c r="W3881" s="824"/>
      <c r="X3881" s="314">
        <f t="shared" si="1153"/>
        <v>0</v>
      </c>
    </row>
    <row r="3882" spans="2:24" ht="18.75">
      <c r="B3882" s="172"/>
      <c r="C3882" s="144">
        <v>2920</v>
      </c>
      <c r="D3882" s="320" t="s">
        <v>244</v>
      </c>
      <c r="E3882" s="817"/>
      <c r="F3882" s="452"/>
      <c r="G3882" s="246"/>
      <c r="H3882" s="246"/>
      <c r="I3882" s="480">
        <f t="shared" si="1157"/>
        <v>0</v>
      </c>
      <c r="J3882" s="244" t="str">
        <f t="shared" si="1152"/>
        <v/>
      </c>
      <c r="K3882" s="245"/>
      <c r="L3882" s="426"/>
      <c r="M3882" s="253"/>
      <c r="N3882" s="316">
        <f t="shared" si="1158"/>
        <v>0</v>
      </c>
      <c r="O3882" s="427">
        <f t="shared" si="1159"/>
        <v>0</v>
      </c>
      <c r="P3882" s="245"/>
      <c r="Q3882" s="775"/>
      <c r="R3882" s="779"/>
      <c r="S3882" s="779"/>
      <c r="T3882" s="779"/>
      <c r="U3882" s="779"/>
      <c r="V3882" s="779"/>
      <c r="W3882" s="824"/>
      <c r="X3882" s="314">
        <f t="shared" si="1153"/>
        <v>0</v>
      </c>
    </row>
    <row r="3883" spans="2:24" ht="31.5">
      <c r="B3883" s="172"/>
      <c r="C3883" s="168">
        <v>2969</v>
      </c>
      <c r="D3883" s="321" t="s">
        <v>245</v>
      </c>
      <c r="E3883" s="817"/>
      <c r="F3883" s="452"/>
      <c r="G3883" s="246"/>
      <c r="H3883" s="246"/>
      <c r="I3883" s="480">
        <f t="shared" si="1157"/>
        <v>0</v>
      </c>
      <c r="J3883" s="244" t="str">
        <f t="shared" si="1152"/>
        <v/>
      </c>
      <c r="K3883" s="245"/>
      <c r="L3883" s="426"/>
      <c r="M3883" s="253"/>
      <c r="N3883" s="316">
        <f t="shared" si="1158"/>
        <v>0</v>
      </c>
      <c r="O3883" s="427">
        <f t="shared" si="1159"/>
        <v>0</v>
      </c>
      <c r="P3883" s="245"/>
      <c r="Q3883" s="775"/>
      <c r="R3883" s="779"/>
      <c r="S3883" s="779"/>
      <c r="T3883" s="779"/>
      <c r="U3883" s="779"/>
      <c r="V3883" s="779"/>
      <c r="W3883" s="824"/>
      <c r="X3883" s="314">
        <f t="shared" si="1153"/>
        <v>0</v>
      </c>
    </row>
    <row r="3884" spans="2:24" ht="31.5">
      <c r="B3884" s="172"/>
      <c r="C3884" s="168">
        <v>2970</v>
      </c>
      <c r="D3884" s="321" t="s">
        <v>246</v>
      </c>
      <c r="E3884" s="817"/>
      <c r="F3884" s="452"/>
      <c r="G3884" s="246"/>
      <c r="H3884" s="246"/>
      <c r="I3884" s="480">
        <f t="shared" si="1157"/>
        <v>0</v>
      </c>
      <c r="J3884" s="244" t="str">
        <f t="shared" si="1152"/>
        <v/>
      </c>
      <c r="K3884" s="245"/>
      <c r="L3884" s="426"/>
      <c r="M3884" s="253"/>
      <c r="N3884" s="316">
        <f t="shared" si="1158"/>
        <v>0</v>
      </c>
      <c r="O3884" s="427">
        <f t="shared" si="1159"/>
        <v>0</v>
      </c>
      <c r="P3884" s="245"/>
      <c r="Q3884" s="775"/>
      <c r="R3884" s="779"/>
      <c r="S3884" s="779"/>
      <c r="T3884" s="779"/>
      <c r="U3884" s="779"/>
      <c r="V3884" s="779"/>
      <c r="W3884" s="824"/>
      <c r="X3884" s="314">
        <f t="shared" si="1153"/>
        <v>0</v>
      </c>
    </row>
    <row r="3885" spans="2:24" ht="18.75">
      <c r="B3885" s="172"/>
      <c r="C3885" s="166">
        <v>2989</v>
      </c>
      <c r="D3885" s="322" t="s">
        <v>247</v>
      </c>
      <c r="E3885" s="817"/>
      <c r="F3885" s="452"/>
      <c r="G3885" s="246"/>
      <c r="H3885" s="246"/>
      <c r="I3885" s="480">
        <f t="shared" si="1157"/>
        <v>0</v>
      </c>
      <c r="J3885" s="244" t="str">
        <f t="shared" si="1152"/>
        <v/>
      </c>
      <c r="K3885" s="245"/>
      <c r="L3885" s="426"/>
      <c r="M3885" s="253"/>
      <c r="N3885" s="316">
        <f t="shared" si="1158"/>
        <v>0</v>
      </c>
      <c r="O3885" s="427">
        <f t="shared" si="1159"/>
        <v>0</v>
      </c>
      <c r="P3885" s="245"/>
      <c r="Q3885" s="775"/>
      <c r="R3885" s="779"/>
      <c r="S3885" s="779"/>
      <c r="T3885" s="779"/>
      <c r="U3885" s="779"/>
      <c r="V3885" s="779"/>
      <c r="W3885" s="824"/>
      <c r="X3885" s="314">
        <f t="shared" si="1153"/>
        <v>0</v>
      </c>
    </row>
    <row r="3886" spans="2:24" ht="31.5">
      <c r="B3886" s="136"/>
      <c r="C3886" s="137">
        <v>2990</v>
      </c>
      <c r="D3886" s="323" t="s">
        <v>1760</v>
      </c>
      <c r="E3886" s="817"/>
      <c r="F3886" s="452"/>
      <c r="G3886" s="246"/>
      <c r="H3886" s="246"/>
      <c r="I3886" s="480">
        <f t="shared" si="1157"/>
        <v>0</v>
      </c>
      <c r="J3886" s="244" t="str">
        <f t="shared" si="1152"/>
        <v/>
      </c>
      <c r="K3886" s="245"/>
      <c r="L3886" s="426"/>
      <c r="M3886" s="253"/>
      <c r="N3886" s="316">
        <f t="shared" si="1158"/>
        <v>0</v>
      </c>
      <c r="O3886" s="427">
        <f t="shared" si="1159"/>
        <v>0</v>
      </c>
      <c r="P3886" s="245"/>
      <c r="Q3886" s="775"/>
      <c r="R3886" s="779"/>
      <c r="S3886" s="779"/>
      <c r="T3886" s="779"/>
      <c r="U3886" s="779"/>
      <c r="V3886" s="779"/>
      <c r="W3886" s="824"/>
      <c r="X3886" s="314">
        <f t="shared" si="1153"/>
        <v>0</v>
      </c>
    </row>
    <row r="3887" spans="2:24" ht="18.75">
      <c r="B3887" s="136"/>
      <c r="C3887" s="137">
        <v>2991</v>
      </c>
      <c r="D3887" s="323" t="s">
        <v>248</v>
      </c>
      <c r="E3887" s="817"/>
      <c r="F3887" s="452"/>
      <c r="G3887" s="246"/>
      <c r="H3887" s="246"/>
      <c r="I3887" s="480">
        <f t="shared" si="1157"/>
        <v>0</v>
      </c>
      <c r="J3887" s="244" t="str">
        <f t="shared" si="1152"/>
        <v/>
      </c>
      <c r="K3887" s="245"/>
      <c r="L3887" s="426"/>
      <c r="M3887" s="253"/>
      <c r="N3887" s="316">
        <f t="shared" si="1158"/>
        <v>0</v>
      </c>
      <c r="O3887" s="427">
        <f t="shared" si="1159"/>
        <v>0</v>
      </c>
      <c r="P3887" s="245"/>
      <c r="Q3887" s="775"/>
      <c r="R3887" s="779"/>
      <c r="S3887" s="779"/>
      <c r="T3887" s="779"/>
      <c r="U3887" s="779"/>
      <c r="V3887" s="779"/>
      <c r="W3887" s="824"/>
      <c r="X3887" s="314">
        <f t="shared" si="1153"/>
        <v>0</v>
      </c>
    </row>
    <row r="3888" spans="2:24" ht="18.75">
      <c r="B3888" s="136"/>
      <c r="C3888" s="142">
        <v>2992</v>
      </c>
      <c r="D3888" s="154" t="s">
        <v>249</v>
      </c>
      <c r="E3888" s="817"/>
      <c r="F3888" s="452"/>
      <c r="G3888" s="246"/>
      <c r="H3888" s="246"/>
      <c r="I3888" s="480">
        <f t="shared" si="1157"/>
        <v>0</v>
      </c>
      <c r="J3888" s="244" t="str">
        <f t="shared" si="1152"/>
        <v/>
      </c>
      <c r="K3888" s="245"/>
      <c r="L3888" s="426"/>
      <c r="M3888" s="253"/>
      <c r="N3888" s="316">
        <f t="shared" si="1158"/>
        <v>0</v>
      </c>
      <c r="O3888" s="427">
        <f t="shared" si="1159"/>
        <v>0</v>
      </c>
      <c r="P3888" s="245"/>
      <c r="Q3888" s="775"/>
      <c r="R3888" s="779"/>
      <c r="S3888" s="779"/>
      <c r="T3888" s="779"/>
      <c r="U3888" s="779"/>
      <c r="V3888" s="779"/>
      <c r="W3888" s="824"/>
      <c r="X3888" s="314">
        <f t="shared" si="1153"/>
        <v>0</v>
      </c>
    </row>
    <row r="3889" spans="2:24" ht="18.75">
      <c r="B3889" s="799">
        <v>3300</v>
      </c>
      <c r="C3889" s="965" t="s">
        <v>250</v>
      </c>
      <c r="D3889" s="965"/>
      <c r="E3889" s="800"/>
      <c r="F3889" s="801">
        <f>SUM(F3890:F3895)</f>
        <v>0</v>
      </c>
      <c r="G3889" s="802">
        <f>SUM(G3890:G3895)</f>
        <v>0</v>
      </c>
      <c r="H3889" s="802">
        <f>SUM(H3890:H3895)</f>
        <v>0</v>
      </c>
      <c r="I3889" s="802">
        <f>SUM(I3890:I3895)</f>
        <v>0</v>
      </c>
      <c r="J3889" s="244" t="str">
        <f t="shared" si="1152"/>
        <v/>
      </c>
      <c r="K3889" s="245"/>
      <c r="L3889" s="777"/>
      <c r="M3889" s="778"/>
      <c r="N3889" s="778"/>
      <c r="O3889" s="825"/>
      <c r="P3889" s="245"/>
      <c r="Q3889" s="777"/>
      <c r="R3889" s="778"/>
      <c r="S3889" s="778"/>
      <c r="T3889" s="778"/>
      <c r="U3889" s="778"/>
      <c r="V3889" s="778"/>
      <c r="W3889" s="825"/>
      <c r="X3889" s="314">
        <f t="shared" si="1153"/>
        <v>0</v>
      </c>
    </row>
    <row r="3890" spans="2:24" ht="18.75">
      <c r="B3890" s="143"/>
      <c r="C3890" s="144">
        <v>3301</v>
      </c>
      <c r="D3890" s="463" t="s">
        <v>251</v>
      </c>
      <c r="E3890" s="817"/>
      <c r="F3890" s="452"/>
      <c r="G3890" s="246"/>
      <c r="H3890" s="246"/>
      <c r="I3890" s="480">
        <f t="shared" ref="I3890:I3898" si="1160">F3890+G3890+H3890</f>
        <v>0</v>
      </c>
      <c r="J3890" s="244" t="str">
        <f t="shared" si="1152"/>
        <v/>
      </c>
      <c r="K3890" s="245"/>
      <c r="L3890" s="775"/>
      <c r="M3890" s="779"/>
      <c r="N3890" s="779"/>
      <c r="O3890" s="824"/>
      <c r="P3890" s="245"/>
      <c r="Q3890" s="775"/>
      <c r="R3890" s="779"/>
      <c r="S3890" s="779"/>
      <c r="T3890" s="779"/>
      <c r="U3890" s="779"/>
      <c r="V3890" s="779"/>
      <c r="W3890" s="824"/>
      <c r="X3890" s="314">
        <f t="shared" si="1153"/>
        <v>0</v>
      </c>
    </row>
    <row r="3891" spans="2:24" ht="18.75">
      <c r="B3891" s="143"/>
      <c r="C3891" s="168">
        <v>3302</v>
      </c>
      <c r="D3891" s="464" t="s">
        <v>1099</v>
      </c>
      <c r="E3891" s="817"/>
      <c r="F3891" s="452"/>
      <c r="G3891" s="246"/>
      <c r="H3891" s="246"/>
      <c r="I3891" s="480">
        <f t="shared" si="1160"/>
        <v>0</v>
      </c>
      <c r="J3891" s="244" t="str">
        <f t="shared" ref="J3891:J3922" si="1161">(IF($E3891&lt;&gt;0,$J$2,IF($I3891&lt;&gt;0,$J$2,"")))</f>
        <v/>
      </c>
      <c r="K3891" s="245"/>
      <c r="L3891" s="775"/>
      <c r="M3891" s="779"/>
      <c r="N3891" s="779"/>
      <c r="O3891" s="824"/>
      <c r="P3891" s="245"/>
      <c r="Q3891" s="775"/>
      <c r="R3891" s="779"/>
      <c r="S3891" s="779"/>
      <c r="T3891" s="779"/>
      <c r="U3891" s="779"/>
      <c r="V3891" s="779"/>
      <c r="W3891" s="824"/>
      <c r="X3891" s="314">
        <f t="shared" ref="X3891:X3922" si="1162">T3891-U3891-V3891-W3891</f>
        <v>0</v>
      </c>
    </row>
    <row r="3892" spans="2:24" ht="18.75">
      <c r="B3892" s="143"/>
      <c r="C3892" s="168">
        <v>3303</v>
      </c>
      <c r="D3892" s="464" t="s">
        <v>253</v>
      </c>
      <c r="E3892" s="817"/>
      <c r="F3892" s="452"/>
      <c r="G3892" s="246"/>
      <c r="H3892" s="246"/>
      <c r="I3892" s="480">
        <f t="shared" si="1160"/>
        <v>0</v>
      </c>
      <c r="J3892" s="244" t="str">
        <f t="shared" si="1161"/>
        <v/>
      </c>
      <c r="K3892" s="245"/>
      <c r="L3892" s="775"/>
      <c r="M3892" s="779"/>
      <c r="N3892" s="779"/>
      <c r="O3892" s="824"/>
      <c r="P3892" s="245"/>
      <c r="Q3892" s="775"/>
      <c r="R3892" s="779"/>
      <c r="S3892" s="779"/>
      <c r="T3892" s="779"/>
      <c r="U3892" s="779"/>
      <c r="V3892" s="779"/>
      <c r="W3892" s="824"/>
      <c r="X3892" s="314">
        <f t="shared" si="1162"/>
        <v>0</v>
      </c>
    </row>
    <row r="3893" spans="2:24" ht="18.75">
      <c r="B3893" s="143"/>
      <c r="C3893" s="166">
        <v>3304</v>
      </c>
      <c r="D3893" s="465" t="s">
        <v>254</v>
      </c>
      <c r="E3893" s="817"/>
      <c r="F3893" s="452"/>
      <c r="G3893" s="246"/>
      <c r="H3893" s="246"/>
      <c r="I3893" s="480">
        <f t="shared" si="1160"/>
        <v>0</v>
      </c>
      <c r="J3893" s="244" t="str">
        <f t="shared" si="1161"/>
        <v/>
      </c>
      <c r="K3893" s="245"/>
      <c r="L3893" s="775"/>
      <c r="M3893" s="779"/>
      <c r="N3893" s="779"/>
      <c r="O3893" s="824"/>
      <c r="P3893" s="245"/>
      <c r="Q3893" s="775"/>
      <c r="R3893" s="779"/>
      <c r="S3893" s="779"/>
      <c r="T3893" s="779"/>
      <c r="U3893" s="779"/>
      <c r="V3893" s="779"/>
      <c r="W3893" s="824"/>
      <c r="X3893" s="314">
        <f t="shared" si="1162"/>
        <v>0</v>
      </c>
    </row>
    <row r="3894" spans="2:24" ht="18.75">
      <c r="B3894" s="143"/>
      <c r="C3894" s="142">
        <v>3305</v>
      </c>
      <c r="D3894" s="466" t="s">
        <v>255</v>
      </c>
      <c r="E3894" s="817"/>
      <c r="F3894" s="452"/>
      <c r="G3894" s="246"/>
      <c r="H3894" s="246"/>
      <c r="I3894" s="480">
        <f t="shared" si="1160"/>
        <v>0</v>
      </c>
      <c r="J3894" s="244" t="str">
        <f t="shared" si="1161"/>
        <v/>
      </c>
      <c r="K3894" s="245"/>
      <c r="L3894" s="775"/>
      <c r="M3894" s="779"/>
      <c r="N3894" s="779"/>
      <c r="O3894" s="824"/>
      <c r="P3894" s="245"/>
      <c r="Q3894" s="775"/>
      <c r="R3894" s="779"/>
      <c r="S3894" s="779"/>
      <c r="T3894" s="779"/>
      <c r="U3894" s="779"/>
      <c r="V3894" s="779"/>
      <c r="W3894" s="824"/>
      <c r="X3894" s="314">
        <f t="shared" si="1162"/>
        <v>0</v>
      </c>
    </row>
    <row r="3895" spans="2:24" ht="31.5">
      <c r="B3895" s="143"/>
      <c r="C3895" s="142">
        <v>3306</v>
      </c>
      <c r="D3895" s="466" t="s">
        <v>1739</v>
      </c>
      <c r="E3895" s="817"/>
      <c r="F3895" s="452"/>
      <c r="G3895" s="246"/>
      <c r="H3895" s="246"/>
      <c r="I3895" s="480">
        <f t="shared" si="1160"/>
        <v>0</v>
      </c>
      <c r="J3895" s="244" t="str">
        <f t="shared" si="1161"/>
        <v/>
      </c>
      <c r="K3895" s="245"/>
      <c r="L3895" s="775"/>
      <c r="M3895" s="779"/>
      <c r="N3895" s="779"/>
      <c r="O3895" s="824"/>
      <c r="P3895" s="245"/>
      <c r="Q3895" s="775"/>
      <c r="R3895" s="779"/>
      <c r="S3895" s="779"/>
      <c r="T3895" s="779"/>
      <c r="U3895" s="779"/>
      <c r="V3895" s="779"/>
      <c r="W3895" s="824"/>
      <c r="X3895" s="314">
        <f t="shared" si="1162"/>
        <v>0</v>
      </c>
    </row>
    <row r="3896" spans="2:24" ht="18.75">
      <c r="B3896" s="799">
        <v>3900</v>
      </c>
      <c r="C3896" s="957" t="s">
        <v>256</v>
      </c>
      <c r="D3896" s="978"/>
      <c r="E3896" s="800"/>
      <c r="F3896" s="803"/>
      <c r="G3896" s="804"/>
      <c r="H3896" s="804"/>
      <c r="I3896" s="805">
        <f t="shared" si="1160"/>
        <v>0</v>
      </c>
      <c r="J3896" s="244" t="str">
        <f t="shared" si="1161"/>
        <v/>
      </c>
      <c r="K3896" s="245"/>
      <c r="L3896" s="431"/>
      <c r="M3896" s="255"/>
      <c r="N3896" s="318">
        <f>I3896</f>
        <v>0</v>
      </c>
      <c r="O3896" s="427">
        <f>L3896+M3896-N3896</f>
        <v>0</v>
      </c>
      <c r="P3896" s="245"/>
      <c r="Q3896" s="431"/>
      <c r="R3896" s="255"/>
      <c r="S3896" s="432">
        <f>+IF(+(L3896+M3896)&gt;=I3896,+M3896,+(+I3896-L3896))</f>
        <v>0</v>
      </c>
      <c r="T3896" s="316">
        <f>Q3896+R3896-S3896</f>
        <v>0</v>
      </c>
      <c r="U3896" s="255"/>
      <c r="V3896" s="255"/>
      <c r="W3896" s="254"/>
      <c r="X3896" s="314">
        <f t="shared" si="1162"/>
        <v>0</v>
      </c>
    </row>
    <row r="3897" spans="2:24" ht="18.75">
      <c r="B3897" s="799">
        <v>4000</v>
      </c>
      <c r="C3897" s="979" t="s">
        <v>257</v>
      </c>
      <c r="D3897" s="979"/>
      <c r="E3897" s="800"/>
      <c r="F3897" s="803"/>
      <c r="G3897" s="804"/>
      <c r="H3897" s="804"/>
      <c r="I3897" s="805">
        <f t="shared" si="1160"/>
        <v>0</v>
      </c>
      <c r="J3897" s="244" t="str">
        <f t="shared" si="1161"/>
        <v/>
      </c>
      <c r="K3897" s="245"/>
      <c r="L3897" s="431"/>
      <c r="M3897" s="255"/>
      <c r="N3897" s="318">
        <f>I3897</f>
        <v>0</v>
      </c>
      <c r="O3897" s="427">
        <f>L3897+M3897-N3897</f>
        <v>0</v>
      </c>
      <c r="P3897" s="245"/>
      <c r="Q3897" s="777"/>
      <c r="R3897" s="778"/>
      <c r="S3897" s="778"/>
      <c r="T3897" s="779"/>
      <c r="U3897" s="778"/>
      <c r="V3897" s="778"/>
      <c r="W3897" s="824"/>
      <c r="X3897" s="314">
        <f t="shared" si="1162"/>
        <v>0</v>
      </c>
    </row>
    <row r="3898" spans="2:24" ht="18.75">
      <c r="B3898" s="799">
        <v>4100</v>
      </c>
      <c r="C3898" s="979" t="s">
        <v>258</v>
      </c>
      <c r="D3898" s="979"/>
      <c r="E3898" s="800"/>
      <c r="F3898" s="803"/>
      <c r="G3898" s="804"/>
      <c r="H3898" s="804"/>
      <c r="I3898" s="805">
        <f t="shared" si="1160"/>
        <v>0</v>
      </c>
      <c r="J3898" s="244" t="str">
        <f t="shared" si="1161"/>
        <v/>
      </c>
      <c r="K3898" s="245"/>
      <c r="L3898" s="777"/>
      <c r="M3898" s="778"/>
      <c r="N3898" s="778"/>
      <c r="O3898" s="825"/>
      <c r="P3898" s="245"/>
      <c r="Q3898" s="777"/>
      <c r="R3898" s="778"/>
      <c r="S3898" s="778"/>
      <c r="T3898" s="778"/>
      <c r="U3898" s="778"/>
      <c r="V3898" s="778"/>
      <c r="W3898" s="825"/>
      <c r="X3898" s="314">
        <f t="shared" si="1162"/>
        <v>0</v>
      </c>
    </row>
    <row r="3899" spans="2:24" ht="18.75">
      <c r="B3899" s="799">
        <v>4200</v>
      </c>
      <c r="C3899" s="965" t="s">
        <v>259</v>
      </c>
      <c r="D3899" s="966"/>
      <c r="E3899" s="800"/>
      <c r="F3899" s="801">
        <f>SUM(F3900:F3905)</f>
        <v>0</v>
      </c>
      <c r="G3899" s="802">
        <f>SUM(G3900:G3905)</f>
        <v>0</v>
      </c>
      <c r="H3899" s="802">
        <f>SUM(H3900:H3905)</f>
        <v>0</v>
      </c>
      <c r="I3899" s="802">
        <f>SUM(I3900:I3905)</f>
        <v>0</v>
      </c>
      <c r="J3899" s="244" t="str">
        <f t="shared" si="1161"/>
        <v/>
      </c>
      <c r="K3899" s="245"/>
      <c r="L3899" s="317">
        <f>SUM(L3900:L3905)</f>
        <v>0</v>
      </c>
      <c r="M3899" s="318">
        <f>SUM(M3900:M3905)</f>
        <v>0</v>
      </c>
      <c r="N3899" s="428">
        <f>SUM(N3900:N3905)</f>
        <v>0</v>
      </c>
      <c r="O3899" s="429">
        <f>SUM(O3900:O3905)</f>
        <v>0</v>
      </c>
      <c r="P3899" s="245"/>
      <c r="Q3899" s="317">
        <f t="shared" ref="Q3899:W3899" si="1163">SUM(Q3900:Q3905)</f>
        <v>0</v>
      </c>
      <c r="R3899" s="318">
        <f t="shared" si="1163"/>
        <v>0</v>
      </c>
      <c r="S3899" s="318">
        <f t="shared" si="1163"/>
        <v>0</v>
      </c>
      <c r="T3899" s="318">
        <f t="shared" si="1163"/>
        <v>0</v>
      </c>
      <c r="U3899" s="318">
        <f t="shared" si="1163"/>
        <v>0</v>
      </c>
      <c r="V3899" s="318">
        <f t="shared" si="1163"/>
        <v>0</v>
      </c>
      <c r="W3899" s="429">
        <f t="shared" si="1163"/>
        <v>0</v>
      </c>
      <c r="X3899" s="314">
        <f t="shared" si="1162"/>
        <v>0</v>
      </c>
    </row>
    <row r="3900" spans="2:24" ht="18.75">
      <c r="B3900" s="173"/>
      <c r="C3900" s="144">
        <v>4201</v>
      </c>
      <c r="D3900" s="138" t="s">
        <v>260</v>
      </c>
      <c r="E3900" s="817"/>
      <c r="F3900" s="452"/>
      <c r="G3900" s="246"/>
      <c r="H3900" s="246"/>
      <c r="I3900" s="480">
        <f t="shared" ref="I3900:I3905" si="1164">F3900+G3900+H3900</f>
        <v>0</v>
      </c>
      <c r="J3900" s="244" t="str">
        <f t="shared" si="1161"/>
        <v/>
      </c>
      <c r="K3900" s="245"/>
      <c r="L3900" s="426"/>
      <c r="M3900" s="253"/>
      <c r="N3900" s="316">
        <f t="shared" ref="N3900:N3905" si="1165">I3900</f>
        <v>0</v>
      </c>
      <c r="O3900" s="427">
        <f t="shared" ref="O3900:O3905" si="1166">L3900+M3900-N3900</f>
        <v>0</v>
      </c>
      <c r="P3900" s="245"/>
      <c r="Q3900" s="426"/>
      <c r="R3900" s="253"/>
      <c r="S3900" s="432">
        <f t="shared" ref="S3900:S3905" si="1167">+IF(+(L3900+M3900)&gt;=I3900,+M3900,+(+I3900-L3900))</f>
        <v>0</v>
      </c>
      <c r="T3900" s="316">
        <f t="shared" ref="T3900:T3905" si="1168">Q3900+R3900-S3900</f>
        <v>0</v>
      </c>
      <c r="U3900" s="253"/>
      <c r="V3900" s="253"/>
      <c r="W3900" s="254"/>
      <c r="X3900" s="314">
        <f t="shared" si="1162"/>
        <v>0</v>
      </c>
    </row>
    <row r="3901" spans="2:24" ht="18.75">
      <c r="B3901" s="173"/>
      <c r="C3901" s="137">
        <v>4202</v>
      </c>
      <c r="D3901" s="139" t="s">
        <v>261</v>
      </c>
      <c r="E3901" s="817"/>
      <c r="F3901" s="452"/>
      <c r="G3901" s="246"/>
      <c r="H3901" s="246"/>
      <c r="I3901" s="480">
        <f t="shared" si="1164"/>
        <v>0</v>
      </c>
      <c r="J3901" s="244" t="str">
        <f t="shared" si="1161"/>
        <v/>
      </c>
      <c r="K3901" s="245"/>
      <c r="L3901" s="426"/>
      <c r="M3901" s="253"/>
      <c r="N3901" s="316">
        <f t="shared" si="1165"/>
        <v>0</v>
      </c>
      <c r="O3901" s="427">
        <f t="shared" si="1166"/>
        <v>0</v>
      </c>
      <c r="P3901" s="245"/>
      <c r="Q3901" s="426"/>
      <c r="R3901" s="253"/>
      <c r="S3901" s="432">
        <f t="shared" si="1167"/>
        <v>0</v>
      </c>
      <c r="T3901" s="316">
        <f t="shared" si="1168"/>
        <v>0</v>
      </c>
      <c r="U3901" s="253"/>
      <c r="V3901" s="253"/>
      <c r="W3901" s="254"/>
      <c r="X3901" s="314">
        <f t="shared" si="1162"/>
        <v>0</v>
      </c>
    </row>
    <row r="3902" spans="2:24" ht="18.75">
      <c r="B3902" s="173"/>
      <c r="C3902" s="137">
        <v>4214</v>
      </c>
      <c r="D3902" s="139" t="s">
        <v>262</v>
      </c>
      <c r="E3902" s="817"/>
      <c r="F3902" s="452"/>
      <c r="G3902" s="246"/>
      <c r="H3902" s="246"/>
      <c r="I3902" s="480">
        <f t="shared" si="1164"/>
        <v>0</v>
      </c>
      <c r="J3902" s="244" t="str">
        <f t="shared" si="1161"/>
        <v/>
      </c>
      <c r="K3902" s="245"/>
      <c r="L3902" s="426"/>
      <c r="M3902" s="253"/>
      <c r="N3902" s="316">
        <f t="shared" si="1165"/>
        <v>0</v>
      </c>
      <c r="O3902" s="427">
        <f t="shared" si="1166"/>
        <v>0</v>
      </c>
      <c r="P3902" s="245"/>
      <c r="Q3902" s="426"/>
      <c r="R3902" s="253"/>
      <c r="S3902" s="432">
        <f t="shared" si="1167"/>
        <v>0</v>
      </c>
      <c r="T3902" s="316">
        <f t="shared" si="1168"/>
        <v>0</v>
      </c>
      <c r="U3902" s="253"/>
      <c r="V3902" s="253"/>
      <c r="W3902" s="254"/>
      <c r="X3902" s="314">
        <f t="shared" si="1162"/>
        <v>0</v>
      </c>
    </row>
    <row r="3903" spans="2:24" ht="18.75">
      <c r="B3903" s="173"/>
      <c r="C3903" s="137">
        <v>4217</v>
      </c>
      <c r="D3903" s="139" t="s">
        <v>263</v>
      </c>
      <c r="E3903" s="817"/>
      <c r="F3903" s="452"/>
      <c r="G3903" s="246"/>
      <c r="H3903" s="246"/>
      <c r="I3903" s="480">
        <f t="shared" si="1164"/>
        <v>0</v>
      </c>
      <c r="J3903" s="244" t="str">
        <f t="shared" si="1161"/>
        <v/>
      </c>
      <c r="K3903" s="245"/>
      <c r="L3903" s="426"/>
      <c r="M3903" s="253"/>
      <c r="N3903" s="316">
        <f t="shared" si="1165"/>
        <v>0</v>
      </c>
      <c r="O3903" s="427">
        <f t="shared" si="1166"/>
        <v>0</v>
      </c>
      <c r="P3903" s="245"/>
      <c r="Q3903" s="426"/>
      <c r="R3903" s="253"/>
      <c r="S3903" s="432">
        <f t="shared" si="1167"/>
        <v>0</v>
      </c>
      <c r="T3903" s="316">
        <f t="shared" si="1168"/>
        <v>0</v>
      </c>
      <c r="U3903" s="253"/>
      <c r="V3903" s="253"/>
      <c r="W3903" s="254"/>
      <c r="X3903" s="314">
        <f t="shared" si="1162"/>
        <v>0</v>
      </c>
    </row>
    <row r="3904" spans="2:24" ht="18.75">
      <c r="B3904" s="173"/>
      <c r="C3904" s="137">
        <v>4218</v>
      </c>
      <c r="D3904" s="145" t="s">
        <v>264</v>
      </c>
      <c r="E3904" s="817"/>
      <c r="F3904" s="452"/>
      <c r="G3904" s="246"/>
      <c r="H3904" s="246"/>
      <c r="I3904" s="480">
        <f t="shared" si="1164"/>
        <v>0</v>
      </c>
      <c r="J3904" s="244" t="str">
        <f t="shared" si="1161"/>
        <v/>
      </c>
      <c r="K3904" s="245"/>
      <c r="L3904" s="426"/>
      <c r="M3904" s="253"/>
      <c r="N3904" s="316">
        <f t="shared" si="1165"/>
        <v>0</v>
      </c>
      <c r="O3904" s="427">
        <f t="shared" si="1166"/>
        <v>0</v>
      </c>
      <c r="P3904" s="245"/>
      <c r="Q3904" s="426"/>
      <c r="R3904" s="253"/>
      <c r="S3904" s="432">
        <f t="shared" si="1167"/>
        <v>0</v>
      </c>
      <c r="T3904" s="316">
        <f t="shared" si="1168"/>
        <v>0</v>
      </c>
      <c r="U3904" s="253"/>
      <c r="V3904" s="253"/>
      <c r="W3904" s="254"/>
      <c r="X3904" s="314">
        <f t="shared" si="1162"/>
        <v>0</v>
      </c>
    </row>
    <row r="3905" spans="2:24" ht="18.75">
      <c r="B3905" s="173"/>
      <c r="C3905" s="137">
        <v>4219</v>
      </c>
      <c r="D3905" s="156" t="s">
        <v>265</v>
      </c>
      <c r="E3905" s="817"/>
      <c r="F3905" s="452"/>
      <c r="G3905" s="246"/>
      <c r="H3905" s="246"/>
      <c r="I3905" s="480">
        <f t="shared" si="1164"/>
        <v>0</v>
      </c>
      <c r="J3905" s="244" t="str">
        <f t="shared" si="1161"/>
        <v/>
      </c>
      <c r="K3905" s="245"/>
      <c r="L3905" s="426"/>
      <c r="M3905" s="253"/>
      <c r="N3905" s="316">
        <f t="shared" si="1165"/>
        <v>0</v>
      </c>
      <c r="O3905" s="427">
        <f t="shared" si="1166"/>
        <v>0</v>
      </c>
      <c r="P3905" s="245"/>
      <c r="Q3905" s="426"/>
      <c r="R3905" s="253"/>
      <c r="S3905" s="432">
        <f t="shared" si="1167"/>
        <v>0</v>
      </c>
      <c r="T3905" s="316">
        <f t="shared" si="1168"/>
        <v>0</v>
      </c>
      <c r="U3905" s="253"/>
      <c r="V3905" s="253"/>
      <c r="W3905" s="254"/>
      <c r="X3905" s="314">
        <f t="shared" si="1162"/>
        <v>0</v>
      </c>
    </row>
    <row r="3906" spans="2:24" ht="18.75">
      <c r="B3906" s="799">
        <v>4300</v>
      </c>
      <c r="C3906" s="955" t="s">
        <v>1740</v>
      </c>
      <c r="D3906" s="955"/>
      <c r="E3906" s="800"/>
      <c r="F3906" s="801">
        <f>SUM(F3907:F3909)</f>
        <v>0</v>
      </c>
      <c r="G3906" s="802">
        <f>SUM(G3907:G3909)</f>
        <v>0</v>
      </c>
      <c r="H3906" s="802">
        <f>SUM(H3907:H3909)</f>
        <v>0</v>
      </c>
      <c r="I3906" s="802">
        <f>SUM(I3907:I3909)</f>
        <v>0</v>
      </c>
      <c r="J3906" s="244" t="str">
        <f t="shared" si="1161"/>
        <v/>
      </c>
      <c r="K3906" s="245"/>
      <c r="L3906" s="317">
        <f>SUM(L3907:L3909)</f>
        <v>0</v>
      </c>
      <c r="M3906" s="318">
        <f>SUM(M3907:M3909)</f>
        <v>0</v>
      </c>
      <c r="N3906" s="428">
        <f>SUM(N3907:N3909)</f>
        <v>0</v>
      </c>
      <c r="O3906" s="429">
        <f>SUM(O3907:O3909)</f>
        <v>0</v>
      </c>
      <c r="P3906" s="245"/>
      <c r="Q3906" s="317">
        <f t="shared" ref="Q3906:W3906" si="1169">SUM(Q3907:Q3909)</f>
        <v>0</v>
      </c>
      <c r="R3906" s="318">
        <f t="shared" si="1169"/>
        <v>0</v>
      </c>
      <c r="S3906" s="318">
        <f t="shared" si="1169"/>
        <v>0</v>
      </c>
      <c r="T3906" s="318">
        <f t="shared" si="1169"/>
        <v>0</v>
      </c>
      <c r="U3906" s="318">
        <f t="shared" si="1169"/>
        <v>0</v>
      </c>
      <c r="V3906" s="318">
        <f t="shared" si="1169"/>
        <v>0</v>
      </c>
      <c r="W3906" s="429">
        <f t="shared" si="1169"/>
        <v>0</v>
      </c>
      <c r="X3906" s="314">
        <f t="shared" si="1162"/>
        <v>0</v>
      </c>
    </row>
    <row r="3907" spans="2:24" ht="18.75">
      <c r="B3907" s="173"/>
      <c r="C3907" s="144">
        <v>4301</v>
      </c>
      <c r="D3907" s="163" t="s">
        <v>266</v>
      </c>
      <c r="E3907" s="817"/>
      <c r="F3907" s="452"/>
      <c r="G3907" s="246"/>
      <c r="H3907" s="246"/>
      <c r="I3907" s="480">
        <f t="shared" ref="I3907:I3912" si="1170">F3907+G3907+H3907</f>
        <v>0</v>
      </c>
      <c r="J3907" s="244" t="str">
        <f t="shared" si="1161"/>
        <v/>
      </c>
      <c r="K3907" s="245"/>
      <c r="L3907" s="426"/>
      <c r="M3907" s="253"/>
      <c r="N3907" s="316">
        <f t="shared" ref="N3907:N3912" si="1171">I3907</f>
        <v>0</v>
      </c>
      <c r="O3907" s="427">
        <f t="shared" ref="O3907:O3912" si="1172">L3907+M3907-N3907</f>
        <v>0</v>
      </c>
      <c r="P3907" s="245"/>
      <c r="Q3907" s="426"/>
      <c r="R3907" s="253"/>
      <c r="S3907" s="432">
        <f t="shared" ref="S3907:S3912" si="1173">+IF(+(L3907+M3907)&gt;=I3907,+M3907,+(+I3907-L3907))</f>
        <v>0</v>
      </c>
      <c r="T3907" s="316">
        <f t="shared" ref="T3907:T3912" si="1174">Q3907+R3907-S3907</f>
        <v>0</v>
      </c>
      <c r="U3907" s="253"/>
      <c r="V3907" s="253"/>
      <c r="W3907" s="254"/>
      <c r="X3907" s="314">
        <f t="shared" si="1162"/>
        <v>0</v>
      </c>
    </row>
    <row r="3908" spans="2:24" ht="18.75">
      <c r="B3908" s="173"/>
      <c r="C3908" s="137">
        <v>4302</v>
      </c>
      <c r="D3908" s="139" t="s">
        <v>1100</v>
      </c>
      <c r="E3908" s="817"/>
      <c r="F3908" s="452"/>
      <c r="G3908" s="246"/>
      <c r="H3908" s="246"/>
      <c r="I3908" s="480">
        <f t="shared" si="1170"/>
        <v>0</v>
      </c>
      <c r="J3908" s="244" t="str">
        <f t="shared" si="1161"/>
        <v/>
      </c>
      <c r="K3908" s="245"/>
      <c r="L3908" s="426"/>
      <c r="M3908" s="253"/>
      <c r="N3908" s="316">
        <f t="shared" si="1171"/>
        <v>0</v>
      </c>
      <c r="O3908" s="427">
        <f t="shared" si="1172"/>
        <v>0</v>
      </c>
      <c r="P3908" s="245"/>
      <c r="Q3908" s="426"/>
      <c r="R3908" s="253"/>
      <c r="S3908" s="432">
        <f t="shared" si="1173"/>
        <v>0</v>
      </c>
      <c r="T3908" s="316">
        <f t="shared" si="1174"/>
        <v>0</v>
      </c>
      <c r="U3908" s="253"/>
      <c r="V3908" s="253"/>
      <c r="W3908" s="254"/>
      <c r="X3908" s="314">
        <f t="shared" si="1162"/>
        <v>0</v>
      </c>
    </row>
    <row r="3909" spans="2:24" ht="18.75">
      <c r="B3909" s="173"/>
      <c r="C3909" s="142">
        <v>4309</v>
      </c>
      <c r="D3909" s="148" t="s">
        <v>268</v>
      </c>
      <c r="E3909" s="817"/>
      <c r="F3909" s="452"/>
      <c r="G3909" s="246"/>
      <c r="H3909" s="246"/>
      <c r="I3909" s="480">
        <f t="shared" si="1170"/>
        <v>0</v>
      </c>
      <c r="J3909" s="244" t="str">
        <f t="shared" si="1161"/>
        <v/>
      </c>
      <c r="K3909" s="245"/>
      <c r="L3909" s="426"/>
      <c r="M3909" s="253"/>
      <c r="N3909" s="316">
        <f t="shared" si="1171"/>
        <v>0</v>
      </c>
      <c r="O3909" s="427">
        <f t="shared" si="1172"/>
        <v>0</v>
      </c>
      <c r="P3909" s="245"/>
      <c r="Q3909" s="426"/>
      <c r="R3909" s="253"/>
      <c r="S3909" s="432">
        <f t="shared" si="1173"/>
        <v>0</v>
      </c>
      <c r="T3909" s="316">
        <f t="shared" si="1174"/>
        <v>0</v>
      </c>
      <c r="U3909" s="253"/>
      <c r="V3909" s="253"/>
      <c r="W3909" s="254"/>
      <c r="X3909" s="314">
        <f t="shared" si="1162"/>
        <v>0</v>
      </c>
    </row>
    <row r="3910" spans="2:24" ht="18.75">
      <c r="B3910" s="799">
        <v>4400</v>
      </c>
      <c r="C3910" s="957" t="s">
        <v>1741</v>
      </c>
      <c r="D3910" s="957"/>
      <c r="E3910" s="800"/>
      <c r="F3910" s="803"/>
      <c r="G3910" s="804"/>
      <c r="H3910" s="804"/>
      <c r="I3910" s="805">
        <f t="shared" si="1170"/>
        <v>0</v>
      </c>
      <c r="J3910" s="244" t="str">
        <f t="shared" si="1161"/>
        <v/>
      </c>
      <c r="K3910" s="245"/>
      <c r="L3910" s="431"/>
      <c r="M3910" s="255"/>
      <c r="N3910" s="318">
        <f t="shared" si="1171"/>
        <v>0</v>
      </c>
      <c r="O3910" s="427">
        <f t="shared" si="1172"/>
        <v>0</v>
      </c>
      <c r="P3910" s="245"/>
      <c r="Q3910" s="431"/>
      <c r="R3910" s="255"/>
      <c r="S3910" s="432">
        <f t="shared" si="1173"/>
        <v>0</v>
      </c>
      <c r="T3910" s="316">
        <f t="shared" si="1174"/>
        <v>0</v>
      </c>
      <c r="U3910" s="255"/>
      <c r="V3910" s="255"/>
      <c r="W3910" s="254"/>
      <c r="X3910" s="314">
        <f t="shared" si="1162"/>
        <v>0</v>
      </c>
    </row>
    <row r="3911" spans="2:24" ht="18.75">
      <c r="B3911" s="799">
        <v>4500</v>
      </c>
      <c r="C3911" s="979" t="s">
        <v>1742</v>
      </c>
      <c r="D3911" s="979"/>
      <c r="E3911" s="800"/>
      <c r="F3911" s="803"/>
      <c r="G3911" s="804"/>
      <c r="H3911" s="804"/>
      <c r="I3911" s="805">
        <f t="shared" si="1170"/>
        <v>0</v>
      </c>
      <c r="J3911" s="244" t="str">
        <f t="shared" si="1161"/>
        <v/>
      </c>
      <c r="K3911" s="245"/>
      <c r="L3911" s="431"/>
      <c r="M3911" s="255"/>
      <c r="N3911" s="318">
        <f t="shared" si="1171"/>
        <v>0</v>
      </c>
      <c r="O3911" s="427">
        <f t="shared" si="1172"/>
        <v>0</v>
      </c>
      <c r="P3911" s="245"/>
      <c r="Q3911" s="431"/>
      <c r="R3911" s="255"/>
      <c r="S3911" s="432">
        <f t="shared" si="1173"/>
        <v>0</v>
      </c>
      <c r="T3911" s="316">
        <f t="shared" si="1174"/>
        <v>0</v>
      </c>
      <c r="U3911" s="255"/>
      <c r="V3911" s="255"/>
      <c r="W3911" s="254"/>
      <c r="X3911" s="314">
        <f t="shared" si="1162"/>
        <v>0</v>
      </c>
    </row>
    <row r="3912" spans="2:24" ht="18.75">
      <c r="B3912" s="799">
        <v>4600</v>
      </c>
      <c r="C3912" s="974" t="s">
        <v>269</v>
      </c>
      <c r="D3912" s="980"/>
      <c r="E3912" s="800"/>
      <c r="F3912" s="803"/>
      <c r="G3912" s="804"/>
      <c r="H3912" s="804"/>
      <c r="I3912" s="805">
        <f t="shared" si="1170"/>
        <v>0</v>
      </c>
      <c r="J3912" s="244" t="str">
        <f t="shared" si="1161"/>
        <v/>
      </c>
      <c r="K3912" s="245"/>
      <c r="L3912" s="431"/>
      <c r="M3912" s="255"/>
      <c r="N3912" s="318">
        <f t="shared" si="1171"/>
        <v>0</v>
      </c>
      <c r="O3912" s="427">
        <f t="shared" si="1172"/>
        <v>0</v>
      </c>
      <c r="P3912" s="245"/>
      <c r="Q3912" s="431"/>
      <c r="R3912" s="255"/>
      <c r="S3912" s="432">
        <f t="shared" si="1173"/>
        <v>0</v>
      </c>
      <c r="T3912" s="316">
        <f t="shared" si="1174"/>
        <v>0</v>
      </c>
      <c r="U3912" s="255"/>
      <c r="V3912" s="255"/>
      <c r="W3912" s="254"/>
      <c r="X3912" s="314">
        <f t="shared" si="1162"/>
        <v>0</v>
      </c>
    </row>
    <row r="3913" spans="2:24" ht="18.75">
      <c r="B3913" s="799">
        <v>4900</v>
      </c>
      <c r="C3913" s="965" t="s">
        <v>300</v>
      </c>
      <c r="D3913" s="965"/>
      <c r="E3913" s="800"/>
      <c r="F3913" s="801">
        <f>+F3914+F3915</f>
        <v>0</v>
      </c>
      <c r="G3913" s="802">
        <f>+G3914+G3915</f>
        <v>0</v>
      </c>
      <c r="H3913" s="802">
        <f>+H3914+H3915</f>
        <v>0</v>
      </c>
      <c r="I3913" s="802">
        <f>+I3914+I3915</f>
        <v>0</v>
      </c>
      <c r="J3913" s="244" t="str">
        <f t="shared" si="1161"/>
        <v/>
      </c>
      <c r="K3913" s="245"/>
      <c r="L3913" s="777"/>
      <c r="M3913" s="778"/>
      <c r="N3913" s="778"/>
      <c r="O3913" s="825"/>
      <c r="P3913" s="245"/>
      <c r="Q3913" s="777"/>
      <c r="R3913" s="778"/>
      <c r="S3913" s="778"/>
      <c r="T3913" s="778"/>
      <c r="U3913" s="778"/>
      <c r="V3913" s="778"/>
      <c r="W3913" s="825"/>
      <c r="X3913" s="314">
        <f t="shared" si="1162"/>
        <v>0</v>
      </c>
    </row>
    <row r="3914" spans="2:24" ht="18.75">
      <c r="B3914" s="173"/>
      <c r="C3914" s="144">
        <v>4901</v>
      </c>
      <c r="D3914" s="174" t="s">
        <v>301</v>
      </c>
      <c r="E3914" s="817"/>
      <c r="F3914" s="452"/>
      <c r="G3914" s="246"/>
      <c r="H3914" s="246"/>
      <c r="I3914" s="480">
        <f>F3914+G3914+H3914</f>
        <v>0</v>
      </c>
      <c r="J3914" s="244" t="str">
        <f t="shared" si="1161"/>
        <v/>
      </c>
      <c r="K3914" s="245"/>
      <c r="L3914" s="775"/>
      <c r="M3914" s="779"/>
      <c r="N3914" s="779"/>
      <c r="O3914" s="824"/>
      <c r="P3914" s="245"/>
      <c r="Q3914" s="775"/>
      <c r="R3914" s="779"/>
      <c r="S3914" s="779"/>
      <c r="T3914" s="779"/>
      <c r="U3914" s="779"/>
      <c r="V3914" s="779"/>
      <c r="W3914" s="824"/>
      <c r="X3914" s="314">
        <f t="shared" si="1162"/>
        <v>0</v>
      </c>
    </row>
    <row r="3915" spans="2:24" ht="18.75">
      <c r="B3915" s="173"/>
      <c r="C3915" s="142">
        <v>4902</v>
      </c>
      <c r="D3915" s="148" t="s">
        <v>302</v>
      </c>
      <c r="E3915" s="817"/>
      <c r="F3915" s="452"/>
      <c r="G3915" s="246"/>
      <c r="H3915" s="246"/>
      <c r="I3915" s="480">
        <f>F3915+G3915+H3915</f>
        <v>0</v>
      </c>
      <c r="J3915" s="244" t="str">
        <f t="shared" si="1161"/>
        <v/>
      </c>
      <c r="K3915" s="245"/>
      <c r="L3915" s="775"/>
      <c r="M3915" s="779"/>
      <c r="N3915" s="779"/>
      <c r="O3915" s="824"/>
      <c r="P3915" s="245"/>
      <c r="Q3915" s="775"/>
      <c r="R3915" s="779"/>
      <c r="S3915" s="779"/>
      <c r="T3915" s="779"/>
      <c r="U3915" s="779"/>
      <c r="V3915" s="779"/>
      <c r="W3915" s="824"/>
      <c r="X3915" s="314">
        <f t="shared" si="1162"/>
        <v>0</v>
      </c>
    </row>
    <row r="3916" spans="2:24" ht="18.75">
      <c r="B3916" s="806">
        <v>5100</v>
      </c>
      <c r="C3916" s="962" t="s">
        <v>270</v>
      </c>
      <c r="D3916" s="962"/>
      <c r="E3916" s="807"/>
      <c r="F3916" s="808"/>
      <c r="G3916" s="809"/>
      <c r="H3916" s="809"/>
      <c r="I3916" s="805">
        <f>F3916+G3916+H3916</f>
        <v>0</v>
      </c>
      <c r="J3916" s="244" t="str">
        <f t="shared" si="1161"/>
        <v/>
      </c>
      <c r="K3916" s="245"/>
      <c r="L3916" s="433"/>
      <c r="M3916" s="434"/>
      <c r="N3916" s="328">
        <f>I3916</f>
        <v>0</v>
      </c>
      <c r="O3916" s="427">
        <f>L3916+M3916-N3916</f>
        <v>0</v>
      </c>
      <c r="P3916" s="245"/>
      <c r="Q3916" s="433"/>
      <c r="R3916" s="434"/>
      <c r="S3916" s="432">
        <f>+IF(+(L3916+M3916)&gt;=I3916,+M3916,+(+I3916-L3916))</f>
        <v>0</v>
      </c>
      <c r="T3916" s="316">
        <f>Q3916+R3916-S3916</f>
        <v>0</v>
      </c>
      <c r="U3916" s="434"/>
      <c r="V3916" s="434"/>
      <c r="W3916" s="254"/>
      <c r="X3916" s="314">
        <f t="shared" si="1162"/>
        <v>0</v>
      </c>
    </row>
    <row r="3917" spans="2:24" ht="18.75">
      <c r="B3917" s="806">
        <v>5200</v>
      </c>
      <c r="C3917" s="977" t="s">
        <v>271</v>
      </c>
      <c r="D3917" s="977"/>
      <c r="E3917" s="807"/>
      <c r="F3917" s="810">
        <f>SUM(F3918:F3924)</f>
        <v>0</v>
      </c>
      <c r="G3917" s="811">
        <f>SUM(G3918:G3924)</f>
        <v>0</v>
      </c>
      <c r="H3917" s="811">
        <f>SUM(H3918:H3924)</f>
        <v>0</v>
      </c>
      <c r="I3917" s="811">
        <f>SUM(I3918:I3924)</f>
        <v>0</v>
      </c>
      <c r="J3917" s="244" t="str">
        <f t="shared" si="1161"/>
        <v/>
      </c>
      <c r="K3917" s="245"/>
      <c r="L3917" s="327">
        <f>SUM(L3918:L3924)</f>
        <v>0</v>
      </c>
      <c r="M3917" s="328">
        <f>SUM(M3918:M3924)</f>
        <v>0</v>
      </c>
      <c r="N3917" s="435">
        <f>SUM(N3918:N3924)</f>
        <v>0</v>
      </c>
      <c r="O3917" s="436">
        <f>SUM(O3918:O3924)</f>
        <v>0</v>
      </c>
      <c r="P3917" s="245"/>
      <c r="Q3917" s="327">
        <f t="shared" ref="Q3917:W3917" si="1175">SUM(Q3918:Q3924)</f>
        <v>0</v>
      </c>
      <c r="R3917" s="328">
        <f t="shared" si="1175"/>
        <v>0</v>
      </c>
      <c r="S3917" s="328">
        <f t="shared" si="1175"/>
        <v>0</v>
      </c>
      <c r="T3917" s="328">
        <f t="shared" si="1175"/>
        <v>0</v>
      </c>
      <c r="U3917" s="328">
        <f t="shared" si="1175"/>
        <v>0</v>
      </c>
      <c r="V3917" s="328">
        <f t="shared" si="1175"/>
        <v>0</v>
      </c>
      <c r="W3917" s="436">
        <f t="shared" si="1175"/>
        <v>0</v>
      </c>
      <c r="X3917" s="314">
        <f t="shared" si="1162"/>
        <v>0</v>
      </c>
    </row>
    <row r="3918" spans="2:24" ht="18.75">
      <c r="B3918" s="175"/>
      <c r="C3918" s="176">
        <v>5201</v>
      </c>
      <c r="D3918" s="177" t="s">
        <v>272</v>
      </c>
      <c r="E3918" s="818"/>
      <c r="F3918" s="477"/>
      <c r="G3918" s="437"/>
      <c r="H3918" s="437"/>
      <c r="I3918" s="480">
        <f t="shared" ref="I3918:I3924" si="1176">F3918+G3918+H3918</f>
        <v>0</v>
      </c>
      <c r="J3918" s="244" t="str">
        <f t="shared" si="1161"/>
        <v/>
      </c>
      <c r="K3918" s="245"/>
      <c r="L3918" s="438"/>
      <c r="M3918" s="439"/>
      <c r="N3918" s="331">
        <f t="shared" ref="N3918:N3924" si="1177">I3918</f>
        <v>0</v>
      </c>
      <c r="O3918" s="427">
        <f t="shared" ref="O3918:O3924" si="1178">L3918+M3918-N3918</f>
        <v>0</v>
      </c>
      <c r="P3918" s="245"/>
      <c r="Q3918" s="438"/>
      <c r="R3918" s="439"/>
      <c r="S3918" s="432">
        <f t="shared" ref="S3918:S3924" si="1179">+IF(+(L3918+M3918)&gt;=I3918,+M3918,+(+I3918-L3918))</f>
        <v>0</v>
      </c>
      <c r="T3918" s="316">
        <f t="shared" ref="T3918:T3924" si="1180">Q3918+R3918-S3918</f>
        <v>0</v>
      </c>
      <c r="U3918" s="439"/>
      <c r="V3918" s="439"/>
      <c r="W3918" s="254"/>
      <c r="X3918" s="314">
        <f t="shared" si="1162"/>
        <v>0</v>
      </c>
    </row>
    <row r="3919" spans="2:24" ht="18.75">
      <c r="B3919" s="175"/>
      <c r="C3919" s="178">
        <v>5202</v>
      </c>
      <c r="D3919" s="179" t="s">
        <v>273</v>
      </c>
      <c r="E3919" s="818"/>
      <c r="F3919" s="477"/>
      <c r="G3919" s="437"/>
      <c r="H3919" s="437"/>
      <c r="I3919" s="480">
        <f t="shared" si="1176"/>
        <v>0</v>
      </c>
      <c r="J3919" s="244" t="str">
        <f t="shared" si="1161"/>
        <v/>
      </c>
      <c r="K3919" s="245"/>
      <c r="L3919" s="438"/>
      <c r="M3919" s="439"/>
      <c r="N3919" s="331">
        <f t="shared" si="1177"/>
        <v>0</v>
      </c>
      <c r="O3919" s="427">
        <f t="shared" si="1178"/>
        <v>0</v>
      </c>
      <c r="P3919" s="245"/>
      <c r="Q3919" s="438"/>
      <c r="R3919" s="439"/>
      <c r="S3919" s="432">
        <f t="shared" si="1179"/>
        <v>0</v>
      </c>
      <c r="T3919" s="316">
        <f t="shared" si="1180"/>
        <v>0</v>
      </c>
      <c r="U3919" s="439"/>
      <c r="V3919" s="439"/>
      <c r="W3919" s="254"/>
      <c r="X3919" s="314">
        <f t="shared" si="1162"/>
        <v>0</v>
      </c>
    </row>
    <row r="3920" spans="2:24" ht="18.75">
      <c r="B3920" s="175"/>
      <c r="C3920" s="178">
        <v>5203</v>
      </c>
      <c r="D3920" s="179" t="s">
        <v>956</v>
      </c>
      <c r="E3920" s="818"/>
      <c r="F3920" s="477"/>
      <c r="G3920" s="437"/>
      <c r="H3920" s="437"/>
      <c r="I3920" s="480">
        <f t="shared" si="1176"/>
        <v>0</v>
      </c>
      <c r="J3920" s="244" t="str">
        <f t="shared" si="1161"/>
        <v/>
      </c>
      <c r="K3920" s="245"/>
      <c r="L3920" s="438"/>
      <c r="M3920" s="439"/>
      <c r="N3920" s="331">
        <f t="shared" si="1177"/>
        <v>0</v>
      </c>
      <c r="O3920" s="427">
        <f t="shared" si="1178"/>
        <v>0</v>
      </c>
      <c r="P3920" s="245"/>
      <c r="Q3920" s="438"/>
      <c r="R3920" s="439"/>
      <c r="S3920" s="432">
        <f t="shared" si="1179"/>
        <v>0</v>
      </c>
      <c r="T3920" s="316">
        <f t="shared" si="1180"/>
        <v>0</v>
      </c>
      <c r="U3920" s="439"/>
      <c r="V3920" s="439"/>
      <c r="W3920" s="254"/>
      <c r="X3920" s="314">
        <f t="shared" si="1162"/>
        <v>0</v>
      </c>
    </row>
    <row r="3921" spans="2:24" ht="18.75">
      <c r="B3921" s="175"/>
      <c r="C3921" s="178">
        <v>5204</v>
      </c>
      <c r="D3921" s="179" t="s">
        <v>957</v>
      </c>
      <c r="E3921" s="818"/>
      <c r="F3921" s="477"/>
      <c r="G3921" s="437"/>
      <c r="H3921" s="437"/>
      <c r="I3921" s="480">
        <f t="shared" si="1176"/>
        <v>0</v>
      </c>
      <c r="J3921" s="244" t="str">
        <f t="shared" si="1161"/>
        <v/>
      </c>
      <c r="K3921" s="245"/>
      <c r="L3921" s="438"/>
      <c r="M3921" s="439"/>
      <c r="N3921" s="331">
        <f t="shared" si="1177"/>
        <v>0</v>
      </c>
      <c r="O3921" s="427">
        <f t="shared" si="1178"/>
        <v>0</v>
      </c>
      <c r="P3921" s="245"/>
      <c r="Q3921" s="438"/>
      <c r="R3921" s="439"/>
      <c r="S3921" s="432">
        <f t="shared" si="1179"/>
        <v>0</v>
      </c>
      <c r="T3921" s="316">
        <f t="shared" si="1180"/>
        <v>0</v>
      </c>
      <c r="U3921" s="439"/>
      <c r="V3921" s="439"/>
      <c r="W3921" s="254"/>
      <c r="X3921" s="314">
        <f t="shared" si="1162"/>
        <v>0</v>
      </c>
    </row>
    <row r="3922" spans="2:24" ht="18.75">
      <c r="B3922" s="175"/>
      <c r="C3922" s="178">
        <v>5205</v>
      </c>
      <c r="D3922" s="179" t="s">
        <v>958</v>
      </c>
      <c r="E3922" s="818"/>
      <c r="F3922" s="477"/>
      <c r="G3922" s="437"/>
      <c r="H3922" s="437"/>
      <c r="I3922" s="480">
        <f t="shared" si="1176"/>
        <v>0</v>
      </c>
      <c r="J3922" s="244" t="str">
        <f t="shared" si="1161"/>
        <v/>
      </c>
      <c r="K3922" s="245"/>
      <c r="L3922" s="438"/>
      <c r="M3922" s="439"/>
      <c r="N3922" s="331">
        <f t="shared" si="1177"/>
        <v>0</v>
      </c>
      <c r="O3922" s="427">
        <f t="shared" si="1178"/>
        <v>0</v>
      </c>
      <c r="P3922" s="245"/>
      <c r="Q3922" s="438"/>
      <c r="R3922" s="439"/>
      <c r="S3922" s="432">
        <f t="shared" si="1179"/>
        <v>0</v>
      </c>
      <c r="T3922" s="316">
        <f t="shared" si="1180"/>
        <v>0</v>
      </c>
      <c r="U3922" s="439"/>
      <c r="V3922" s="439"/>
      <c r="W3922" s="254"/>
      <c r="X3922" s="314">
        <f t="shared" si="1162"/>
        <v>0</v>
      </c>
    </row>
    <row r="3923" spans="2:24" ht="18.75">
      <c r="B3923" s="175"/>
      <c r="C3923" s="178">
        <v>5206</v>
      </c>
      <c r="D3923" s="179" t="s">
        <v>959</v>
      </c>
      <c r="E3923" s="818"/>
      <c r="F3923" s="477"/>
      <c r="G3923" s="437"/>
      <c r="H3923" s="437"/>
      <c r="I3923" s="480">
        <f t="shared" si="1176"/>
        <v>0</v>
      </c>
      <c r="J3923" s="244" t="str">
        <f t="shared" ref="J3923:J3943" si="1181">(IF($E3923&lt;&gt;0,$J$2,IF($I3923&lt;&gt;0,$J$2,"")))</f>
        <v/>
      </c>
      <c r="K3923" s="245"/>
      <c r="L3923" s="438"/>
      <c r="M3923" s="439"/>
      <c r="N3923" s="331">
        <f t="shared" si="1177"/>
        <v>0</v>
      </c>
      <c r="O3923" s="427">
        <f t="shared" si="1178"/>
        <v>0</v>
      </c>
      <c r="P3923" s="245"/>
      <c r="Q3923" s="438"/>
      <c r="R3923" s="439"/>
      <c r="S3923" s="432">
        <f t="shared" si="1179"/>
        <v>0</v>
      </c>
      <c r="T3923" s="316">
        <f t="shared" si="1180"/>
        <v>0</v>
      </c>
      <c r="U3923" s="439"/>
      <c r="V3923" s="439"/>
      <c r="W3923" s="254"/>
      <c r="X3923" s="314">
        <f t="shared" ref="X3923:X3954" si="1182">T3923-U3923-V3923-W3923</f>
        <v>0</v>
      </c>
    </row>
    <row r="3924" spans="2:24" ht="18.75">
      <c r="B3924" s="175"/>
      <c r="C3924" s="180">
        <v>5219</v>
      </c>
      <c r="D3924" s="181" t="s">
        <v>960</v>
      </c>
      <c r="E3924" s="818"/>
      <c r="F3924" s="477"/>
      <c r="G3924" s="437"/>
      <c r="H3924" s="437"/>
      <c r="I3924" s="480">
        <f t="shared" si="1176"/>
        <v>0</v>
      </c>
      <c r="J3924" s="244" t="str">
        <f t="shared" si="1181"/>
        <v/>
      </c>
      <c r="K3924" s="245"/>
      <c r="L3924" s="438"/>
      <c r="M3924" s="439"/>
      <c r="N3924" s="331">
        <f t="shared" si="1177"/>
        <v>0</v>
      </c>
      <c r="O3924" s="427">
        <f t="shared" si="1178"/>
        <v>0</v>
      </c>
      <c r="P3924" s="245"/>
      <c r="Q3924" s="438"/>
      <c r="R3924" s="439"/>
      <c r="S3924" s="432">
        <f t="shared" si="1179"/>
        <v>0</v>
      </c>
      <c r="T3924" s="316">
        <f t="shared" si="1180"/>
        <v>0</v>
      </c>
      <c r="U3924" s="439"/>
      <c r="V3924" s="439"/>
      <c r="W3924" s="254"/>
      <c r="X3924" s="314">
        <f t="shared" si="1182"/>
        <v>0</v>
      </c>
    </row>
    <row r="3925" spans="2:24" ht="18.75">
      <c r="B3925" s="806">
        <v>5300</v>
      </c>
      <c r="C3925" s="981" t="s">
        <v>961</v>
      </c>
      <c r="D3925" s="981"/>
      <c r="E3925" s="807"/>
      <c r="F3925" s="810">
        <f>SUM(F3926:F3927)</f>
        <v>0</v>
      </c>
      <c r="G3925" s="811">
        <f>SUM(G3926:G3927)</f>
        <v>0</v>
      </c>
      <c r="H3925" s="811">
        <f>SUM(H3926:H3927)</f>
        <v>0</v>
      </c>
      <c r="I3925" s="811">
        <f>SUM(I3926:I3927)</f>
        <v>0</v>
      </c>
      <c r="J3925" s="244" t="str">
        <f t="shared" si="1181"/>
        <v/>
      </c>
      <c r="K3925" s="245"/>
      <c r="L3925" s="327">
        <f>SUM(L3926:L3927)</f>
        <v>0</v>
      </c>
      <c r="M3925" s="328">
        <f>SUM(M3926:M3927)</f>
        <v>0</v>
      </c>
      <c r="N3925" s="435">
        <f>SUM(N3926:N3927)</f>
        <v>0</v>
      </c>
      <c r="O3925" s="436">
        <f>SUM(O3926:O3927)</f>
        <v>0</v>
      </c>
      <c r="P3925" s="245"/>
      <c r="Q3925" s="327">
        <f t="shared" ref="Q3925:W3925" si="1183">SUM(Q3926:Q3927)</f>
        <v>0</v>
      </c>
      <c r="R3925" s="328">
        <f t="shared" si="1183"/>
        <v>0</v>
      </c>
      <c r="S3925" s="328">
        <f t="shared" si="1183"/>
        <v>0</v>
      </c>
      <c r="T3925" s="328">
        <f t="shared" si="1183"/>
        <v>0</v>
      </c>
      <c r="U3925" s="328">
        <f t="shared" si="1183"/>
        <v>0</v>
      </c>
      <c r="V3925" s="328">
        <f t="shared" si="1183"/>
        <v>0</v>
      </c>
      <c r="W3925" s="436">
        <f t="shared" si="1183"/>
        <v>0</v>
      </c>
      <c r="X3925" s="314">
        <f t="shared" si="1182"/>
        <v>0</v>
      </c>
    </row>
    <row r="3926" spans="2:24" ht="18.75">
      <c r="B3926" s="175"/>
      <c r="C3926" s="176">
        <v>5301</v>
      </c>
      <c r="D3926" s="177" t="s">
        <v>1480</v>
      </c>
      <c r="E3926" s="818"/>
      <c r="F3926" s="477"/>
      <c r="G3926" s="437"/>
      <c r="H3926" s="437"/>
      <c r="I3926" s="480">
        <f>F3926+G3926+H3926</f>
        <v>0</v>
      </c>
      <c r="J3926" s="244" t="str">
        <f t="shared" si="1181"/>
        <v/>
      </c>
      <c r="K3926" s="245"/>
      <c r="L3926" s="438"/>
      <c r="M3926" s="439"/>
      <c r="N3926" s="331">
        <f>I3926</f>
        <v>0</v>
      </c>
      <c r="O3926" s="427">
        <f>L3926+M3926-N3926</f>
        <v>0</v>
      </c>
      <c r="P3926" s="245"/>
      <c r="Q3926" s="438"/>
      <c r="R3926" s="439"/>
      <c r="S3926" s="432">
        <f>+IF(+(L3926+M3926)&gt;=I3926,+M3926,+(+I3926-L3926))</f>
        <v>0</v>
      </c>
      <c r="T3926" s="316">
        <f>Q3926+R3926-S3926</f>
        <v>0</v>
      </c>
      <c r="U3926" s="439"/>
      <c r="V3926" s="439"/>
      <c r="W3926" s="254"/>
      <c r="X3926" s="314">
        <f t="shared" si="1182"/>
        <v>0</v>
      </c>
    </row>
    <row r="3927" spans="2:24" ht="18.75">
      <c r="B3927" s="175"/>
      <c r="C3927" s="180">
        <v>5309</v>
      </c>
      <c r="D3927" s="181" t="s">
        <v>962</v>
      </c>
      <c r="E3927" s="818"/>
      <c r="F3927" s="477"/>
      <c r="G3927" s="437"/>
      <c r="H3927" s="437"/>
      <c r="I3927" s="480">
        <f>F3927+G3927+H3927</f>
        <v>0</v>
      </c>
      <c r="J3927" s="244" t="str">
        <f t="shared" si="1181"/>
        <v/>
      </c>
      <c r="K3927" s="245"/>
      <c r="L3927" s="438"/>
      <c r="M3927" s="439"/>
      <c r="N3927" s="331">
        <f>I3927</f>
        <v>0</v>
      </c>
      <c r="O3927" s="427">
        <f>L3927+M3927-N3927</f>
        <v>0</v>
      </c>
      <c r="P3927" s="245"/>
      <c r="Q3927" s="438"/>
      <c r="R3927" s="439"/>
      <c r="S3927" s="432">
        <f>+IF(+(L3927+M3927)&gt;=I3927,+M3927,+(+I3927-L3927))</f>
        <v>0</v>
      </c>
      <c r="T3927" s="316">
        <f>Q3927+R3927-S3927</f>
        <v>0</v>
      </c>
      <c r="U3927" s="439"/>
      <c r="V3927" s="439"/>
      <c r="W3927" s="254"/>
      <c r="X3927" s="314">
        <f t="shared" si="1182"/>
        <v>0</v>
      </c>
    </row>
    <row r="3928" spans="2:24" ht="18.75">
      <c r="B3928" s="806">
        <v>5400</v>
      </c>
      <c r="C3928" s="962" t="s">
        <v>1049</v>
      </c>
      <c r="D3928" s="962"/>
      <c r="E3928" s="807"/>
      <c r="F3928" s="808"/>
      <c r="G3928" s="809"/>
      <c r="H3928" s="809"/>
      <c r="I3928" s="805">
        <f>F3928+G3928+H3928</f>
        <v>0</v>
      </c>
      <c r="J3928" s="244" t="str">
        <f t="shared" si="1181"/>
        <v/>
      </c>
      <c r="K3928" s="245"/>
      <c r="L3928" s="433"/>
      <c r="M3928" s="434"/>
      <c r="N3928" s="328">
        <f>I3928</f>
        <v>0</v>
      </c>
      <c r="O3928" s="427">
        <f>L3928+M3928-N3928</f>
        <v>0</v>
      </c>
      <c r="P3928" s="245"/>
      <c r="Q3928" s="433"/>
      <c r="R3928" s="434"/>
      <c r="S3928" s="432">
        <f>+IF(+(L3928+M3928)&gt;=I3928,+M3928,+(+I3928-L3928))</f>
        <v>0</v>
      </c>
      <c r="T3928" s="316">
        <f>Q3928+R3928-S3928</f>
        <v>0</v>
      </c>
      <c r="U3928" s="434"/>
      <c r="V3928" s="434"/>
      <c r="W3928" s="254"/>
      <c r="X3928" s="314">
        <f t="shared" si="1182"/>
        <v>0</v>
      </c>
    </row>
    <row r="3929" spans="2:24" ht="18.75">
      <c r="B3929" s="799">
        <v>5500</v>
      </c>
      <c r="C3929" s="965" t="s">
        <v>1050</v>
      </c>
      <c r="D3929" s="965"/>
      <c r="E3929" s="800"/>
      <c r="F3929" s="801">
        <f>SUM(F3930:F3933)</f>
        <v>0</v>
      </c>
      <c r="G3929" s="802">
        <f>SUM(G3930:G3933)</f>
        <v>0</v>
      </c>
      <c r="H3929" s="802">
        <f>SUM(H3930:H3933)</f>
        <v>0</v>
      </c>
      <c r="I3929" s="802">
        <f>SUM(I3930:I3933)</f>
        <v>0</v>
      </c>
      <c r="J3929" s="244" t="str">
        <f t="shared" si="1181"/>
        <v/>
      </c>
      <c r="K3929" s="245"/>
      <c r="L3929" s="317">
        <f>SUM(L3930:L3933)</f>
        <v>0</v>
      </c>
      <c r="M3929" s="318">
        <f>SUM(M3930:M3933)</f>
        <v>0</v>
      </c>
      <c r="N3929" s="428">
        <f>SUM(N3930:N3933)</f>
        <v>0</v>
      </c>
      <c r="O3929" s="429">
        <f>SUM(O3930:O3933)</f>
        <v>0</v>
      </c>
      <c r="P3929" s="245"/>
      <c r="Q3929" s="317">
        <f t="shared" ref="Q3929:W3929" si="1184">SUM(Q3930:Q3933)</f>
        <v>0</v>
      </c>
      <c r="R3929" s="318">
        <f t="shared" si="1184"/>
        <v>0</v>
      </c>
      <c r="S3929" s="318">
        <f t="shared" si="1184"/>
        <v>0</v>
      </c>
      <c r="T3929" s="318">
        <f t="shared" si="1184"/>
        <v>0</v>
      </c>
      <c r="U3929" s="318">
        <f t="shared" si="1184"/>
        <v>0</v>
      </c>
      <c r="V3929" s="318">
        <f t="shared" si="1184"/>
        <v>0</v>
      </c>
      <c r="W3929" s="429">
        <f t="shared" si="1184"/>
        <v>0</v>
      </c>
      <c r="X3929" s="314">
        <f t="shared" si="1182"/>
        <v>0</v>
      </c>
    </row>
    <row r="3930" spans="2:24" ht="18.75">
      <c r="B3930" s="173"/>
      <c r="C3930" s="144">
        <v>5501</v>
      </c>
      <c r="D3930" s="163" t="s">
        <v>1051</v>
      </c>
      <c r="E3930" s="817"/>
      <c r="F3930" s="452"/>
      <c r="G3930" s="246"/>
      <c r="H3930" s="246"/>
      <c r="I3930" s="480">
        <f>F3930+G3930+H3930</f>
        <v>0</v>
      </c>
      <c r="J3930" s="244" t="str">
        <f t="shared" si="1181"/>
        <v/>
      </c>
      <c r="K3930" s="245"/>
      <c r="L3930" s="426"/>
      <c r="M3930" s="253"/>
      <c r="N3930" s="316">
        <f>I3930</f>
        <v>0</v>
      </c>
      <c r="O3930" s="427">
        <f>L3930+M3930-N3930</f>
        <v>0</v>
      </c>
      <c r="P3930" s="245"/>
      <c r="Q3930" s="426"/>
      <c r="R3930" s="253"/>
      <c r="S3930" s="432">
        <f>+IF(+(L3930+M3930)&gt;=I3930,+M3930,+(+I3930-L3930))</f>
        <v>0</v>
      </c>
      <c r="T3930" s="316">
        <f>Q3930+R3930-S3930</f>
        <v>0</v>
      </c>
      <c r="U3930" s="253"/>
      <c r="V3930" s="253"/>
      <c r="W3930" s="254"/>
      <c r="X3930" s="314">
        <f t="shared" si="1182"/>
        <v>0</v>
      </c>
    </row>
    <row r="3931" spans="2:24" ht="18.75">
      <c r="B3931" s="173"/>
      <c r="C3931" s="137">
        <v>5502</v>
      </c>
      <c r="D3931" s="145" t="s">
        <v>1052</v>
      </c>
      <c r="E3931" s="817"/>
      <c r="F3931" s="452"/>
      <c r="G3931" s="246"/>
      <c r="H3931" s="246"/>
      <c r="I3931" s="480">
        <f>F3931+G3931+H3931</f>
        <v>0</v>
      </c>
      <c r="J3931" s="244" t="str">
        <f t="shared" si="1181"/>
        <v/>
      </c>
      <c r="K3931" s="245"/>
      <c r="L3931" s="426"/>
      <c r="M3931" s="253"/>
      <c r="N3931" s="316">
        <f>I3931</f>
        <v>0</v>
      </c>
      <c r="O3931" s="427">
        <f>L3931+M3931-N3931</f>
        <v>0</v>
      </c>
      <c r="P3931" s="245"/>
      <c r="Q3931" s="426"/>
      <c r="R3931" s="253"/>
      <c r="S3931" s="432">
        <f>+IF(+(L3931+M3931)&gt;=I3931,+M3931,+(+I3931-L3931))</f>
        <v>0</v>
      </c>
      <c r="T3931" s="316">
        <f>Q3931+R3931-S3931</f>
        <v>0</v>
      </c>
      <c r="U3931" s="253"/>
      <c r="V3931" s="253"/>
      <c r="W3931" s="254"/>
      <c r="X3931" s="314">
        <f t="shared" si="1182"/>
        <v>0</v>
      </c>
    </row>
    <row r="3932" spans="2:24" ht="18.75">
      <c r="B3932" s="173"/>
      <c r="C3932" s="137">
        <v>5503</v>
      </c>
      <c r="D3932" s="139" t="s">
        <v>1053</v>
      </c>
      <c r="E3932" s="817"/>
      <c r="F3932" s="452"/>
      <c r="G3932" s="246"/>
      <c r="H3932" s="246"/>
      <c r="I3932" s="480">
        <f>F3932+G3932+H3932</f>
        <v>0</v>
      </c>
      <c r="J3932" s="244" t="str">
        <f t="shared" si="1181"/>
        <v/>
      </c>
      <c r="K3932" s="245"/>
      <c r="L3932" s="426"/>
      <c r="M3932" s="253"/>
      <c r="N3932" s="316">
        <f>I3932</f>
        <v>0</v>
      </c>
      <c r="O3932" s="427">
        <f>L3932+M3932-N3932</f>
        <v>0</v>
      </c>
      <c r="P3932" s="245"/>
      <c r="Q3932" s="426"/>
      <c r="R3932" s="253"/>
      <c r="S3932" s="432">
        <f>+IF(+(L3932+M3932)&gt;=I3932,+M3932,+(+I3932-L3932))</f>
        <v>0</v>
      </c>
      <c r="T3932" s="316">
        <f>Q3932+R3932-S3932</f>
        <v>0</v>
      </c>
      <c r="U3932" s="253"/>
      <c r="V3932" s="253"/>
      <c r="W3932" s="254"/>
      <c r="X3932" s="314">
        <f t="shared" si="1182"/>
        <v>0</v>
      </c>
    </row>
    <row r="3933" spans="2:24" ht="18.75">
      <c r="B3933" s="173"/>
      <c r="C3933" s="137">
        <v>5504</v>
      </c>
      <c r="D3933" s="145" t="s">
        <v>1054</v>
      </c>
      <c r="E3933" s="817"/>
      <c r="F3933" s="452"/>
      <c r="G3933" s="246"/>
      <c r="H3933" s="246"/>
      <c r="I3933" s="480">
        <f>F3933+G3933+H3933</f>
        <v>0</v>
      </c>
      <c r="J3933" s="244" t="str">
        <f t="shared" si="1181"/>
        <v/>
      </c>
      <c r="K3933" s="245"/>
      <c r="L3933" s="426"/>
      <c r="M3933" s="253"/>
      <c r="N3933" s="316">
        <f>I3933</f>
        <v>0</v>
      </c>
      <c r="O3933" s="427">
        <f>L3933+M3933-N3933</f>
        <v>0</v>
      </c>
      <c r="P3933" s="245"/>
      <c r="Q3933" s="426"/>
      <c r="R3933" s="253"/>
      <c r="S3933" s="432">
        <f>+IF(+(L3933+M3933)&gt;=I3933,+M3933,+(+I3933-L3933))</f>
        <v>0</v>
      </c>
      <c r="T3933" s="316">
        <f>Q3933+R3933-S3933</f>
        <v>0</v>
      </c>
      <c r="U3933" s="253"/>
      <c r="V3933" s="253"/>
      <c r="W3933" s="254"/>
      <c r="X3933" s="314">
        <f t="shared" si="1182"/>
        <v>0</v>
      </c>
    </row>
    <row r="3934" spans="2:24" ht="18.75">
      <c r="B3934" s="799">
        <v>5700</v>
      </c>
      <c r="C3934" s="963" t="s">
        <v>1055</v>
      </c>
      <c r="D3934" s="964"/>
      <c r="E3934" s="807"/>
      <c r="F3934" s="810">
        <f>SUM(F3935:F3937)</f>
        <v>0</v>
      </c>
      <c r="G3934" s="811">
        <f>SUM(G3935:G3937)</f>
        <v>0</v>
      </c>
      <c r="H3934" s="811">
        <f>SUM(H3935:H3937)</f>
        <v>0</v>
      </c>
      <c r="I3934" s="811">
        <f>SUM(I3935:I3937)</f>
        <v>0</v>
      </c>
      <c r="J3934" s="244" t="str">
        <f t="shared" si="1181"/>
        <v/>
      </c>
      <c r="K3934" s="245"/>
      <c r="L3934" s="327">
        <f>SUM(L3935:L3937)</f>
        <v>0</v>
      </c>
      <c r="M3934" s="328">
        <f>SUM(M3935:M3937)</f>
        <v>0</v>
      </c>
      <c r="N3934" s="435">
        <f>SUM(N3935:N3936)</f>
        <v>0</v>
      </c>
      <c r="O3934" s="436">
        <f>SUM(O3935:O3937)</f>
        <v>0</v>
      </c>
      <c r="P3934" s="245"/>
      <c r="Q3934" s="327">
        <f>SUM(Q3935:Q3937)</f>
        <v>0</v>
      </c>
      <c r="R3934" s="328">
        <f>SUM(R3935:R3937)</f>
        <v>0</v>
      </c>
      <c r="S3934" s="328">
        <f>SUM(S3935:S3937)</f>
        <v>0</v>
      </c>
      <c r="T3934" s="328">
        <f>SUM(T3935:T3937)</f>
        <v>0</v>
      </c>
      <c r="U3934" s="328">
        <f>SUM(U3935:U3937)</f>
        <v>0</v>
      </c>
      <c r="V3934" s="328">
        <f>SUM(V3935:V3936)</f>
        <v>0</v>
      </c>
      <c r="W3934" s="436">
        <f>SUM(W3935:W3937)</f>
        <v>0</v>
      </c>
      <c r="X3934" s="314">
        <f t="shared" si="1182"/>
        <v>0</v>
      </c>
    </row>
    <row r="3935" spans="2:24" ht="18.75">
      <c r="B3935" s="175"/>
      <c r="C3935" s="176">
        <v>5701</v>
      </c>
      <c r="D3935" s="177" t="s">
        <v>1056</v>
      </c>
      <c r="E3935" s="818"/>
      <c r="F3935" s="477"/>
      <c r="G3935" s="437"/>
      <c r="H3935" s="437"/>
      <c r="I3935" s="480">
        <f>F3935+G3935+H3935</f>
        <v>0</v>
      </c>
      <c r="J3935" s="244" t="str">
        <f t="shared" si="1181"/>
        <v/>
      </c>
      <c r="K3935" s="245"/>
      <c r="L3935" s="438"/>
      <c r="M3935" s="439"/>
      <c r="N3935" s="331">
        <f>I3935</f>
        <v>0</v>
      </c>
      <c r="O3935" s="427">
        <f>L3935+M3935-N3935</f>
        <v>0</v>
      </c>
      <c r="P3935" s="245"/>
      <c r="Q3935" s="438"/>
      <c r="R3935" s="439"/>
      <c r="S3935" s="432">
        <f>+IF(+(L3935+M3935)&gt;=I3935,+M3935,+(+I3935-L3935))</f>
        <v>0</v>
      </c>
      <c r="T3935" s="316">
        <f>Q3935+R3935-S3935</f>
        <v>0</v>
      </c>
      <c r="U3935" s="439"/>
      <c r="V3935" s="439"/>
      <c r="W3935" s="254"/>
      <c r="X3935" s="314">
        <f t="shared" si="1182"/>
        <v>0</v>
      </c>
    </row>
    <row r="3936" spans="2:24" ht="18.75">
      <c r="B3936" s="175"/>
      <c r="C3936" s="180">
        <v>5702</v>
      </c>
      <c r="D3936" s="181" t="s">
        <v>1057</v>
      </c>
      <c r="E3936" s="818"/>
      <c r="F3936" s="477"/>
      <c r="G3936" s="437"/>
      <c r="H3936" s="437"/>
      <c r="I3936" s="480">
        <f>F3936+G3936+H3936</f>
        <v>0</v>
      </c>
      <c r="J3936" s="244" t="str">
        <f t="shared" si="1181"/>
        <v/>
      </c>
      <c r="K3936" s="245"/>
      <c r="L3936" s="438"/>
      <c r="M3936" s="439"/>
      <c r="N3936" s="331">
        <f>I3936</f>
        <v>0</v>
      </c>
      <c r="O3936" s="427">
        <f>L3936+M3936-N3936</f>
        <v>0</v>
      </c>
      <c r="P3936" s="245"/>
      <c r="Q3936" s="438"/>
      <c r="R3936" s="439"/>
      <c r="S3936" s="432">
        <f>+IF(+(L3936+M3936)&gt;=I3936,+M3936,+(+I3936-L3936))</f>
        <v>0</v>
      </c>
      <c r="T3936" s="316">
        <f>Q3936+R3936-S3936</f>
        <v>0</v>
      </c>
      <c r="U3936" s="439"/>
      <c r="V3936" s="439"/>
      <c r="W3936" s="254"/>
      <c r="X3936" s="314">
        <f t="shared" si="1182"/>
        <v>0</v>
      </c>
    </row>
    <row r="3937" spans="2:24" ht="18.75">
      <c r="B3937" s="136"/>
      <c r="C3937" s="182">
        <v>4071</v>
      </c>
      <c r="D3937" s="467" t="s">
        <v>1058</v>
      </c>
      <c r="E3937" s="817"/>
      <c r="F3937" s="458"/>
      <c r="G3937" s="275"/>
      <c r="H3937" s="275"/>
      <c r="I3937" s="480">
        <f>F3937+G3937+H3937</f>
        <v>0</v>
      </c>
      <c r="J3937" s="244" t="str">
        <f t="shared" si="1181"/>
        <v/>
      </c>
      <c r="K3937" s="245"/>
      <c r="L3937" s="826"/>
      <c r="M3937" s="779"/>
      <c r="N3937" s="779"/>
      <c r="O3937" s="827"/>
      <c r="P3937" s="245"/>
      <c r="Q3937" s="775"/>
      <c r="R3937" s="779"/>
      <c r="S3937" s="779"/>
      <c r="T3937" s="779"/>
      <c r="U3937" s="779"/>
      <c r="V3937" s="779"/>
      <c r="W3937" s="824"/>
      <c r="X3937" s="314">
        <f t="shared" si="1182"/>
        <v>0</v>
      </c>
    </row>
    <row r="3938" spans="2:24">
      <c r="B3938" s="173"/>
      <c r="C3938" s="183"/>
      <c r="D3938" s="335"/>
      <c r="E3938" s="819"/>
      <c r="F3938" s="249"/>
      <c r="G3938" s="249"/>
      <c r="H3938" s="249"/>
      <c r="I3938" s="250"/>
      <c r="J3938" s="244" t="str">
        <f t="shared" si="1181"/>
        <v/>
      </c>
      <c r="K3938" s="245"/>
      <c r="L3938" s="440"/>
      <c r="M3938" s="441"/>
      <c r="N3938" s="324"/>
      <c r="O3938" s="325"/>
      <c r="P3938" s="245"/>
      <c r="Q3938" s="440"/>
      <c r="R3938" s="441"/>
      <c r="S3938" s="324"/>
      <c r="T3938" s="324"/>
      <c r="U3938" s="441"/>
      <c r="V3938" s="324"/>
      <c r="W3938" s="325"/>
      <c r="X3938" s="325"/>
    </row>
    <row r="3939" spans="2:24" ht="18.75">
      <c r="B3939" s="812">
        <v>98</v>
      </c>
      <c r="C3939" s="976" t="s">
        <v>1059</v>
      </c>
      <c r="D3939" s="955"/>
      <c r="E3939" s="800"/>
      <c r="F3939" s="803"/>
      <c r="G3939" s="804"/>
      <c r="H3939" s="804"/>
      <c r="I3939" s="805">
        <f>F3939+G3939+H3939</f>
        <v>0</v>
      </c>
      <c r="J3939" s="244" t="str">
        <f t="shared" si="1181"/>
        <v/>
      </c>
      <c r="K3939" s="245"/>
      <c r="L3939" s="431"/>
      <c r="M3939" s="255"/>
      <c r="N3939" s="318">
        <f>I3939</f>
        <v>0</v>
      </c>
      <c r="O3939" s="427">
        <f>L3939+M3939-N3939</f>
        <v>0</v>
      </c>
      <c r="P3939" s="245"/>
      <c r="Q3939" s="431"/>
      <c r="R3939" s="255"/>
      <c r="S3939" s="432">
        <f>+IF(+(L3939+M3939)&gt;=I3939,+M3939,+(+I3939-L3939))</f>
        <v>0</v>
      </c>
      <c r="T3939" s="316">
        <f>Q3939+R3939-S3939</f>
        <v>0</v>
      </c>
      <c r="U3939" s="255"/>
      <c r="V3939" s="255"/>
      <c r="W3939" s="254"/>
      <c r="X3939" s="314">
        <f>T3939-U3939-V3939-W3939</f>
        <v>0</v>
      </c>
    </row>
    <row r="3940" spans="2:24">
      <c r="B3940" s="184"/>
      <c r="C3940" s="336" t="s">
        <v>1060</v>
      </c>
      <c r="D3940" s="337"/>
      <c r="E3940" s="398"/>
      <c r="F3940" s="398"/>
      <c r="G3940" s="398"/>
      <c r="H3940" s="398"/>
      <c r="I3940" s="338"/>
      <c r="J3940" s="244" t="str">
        <f t="shared" si="1181"/>
        <v/>
      </c>
      <c r="K3940" s="245"/>
      <c r="L3940" s="339"/>
      <c r="M3940" s="340"/>
      <c r="N3940" s="340"/>
      <c r="O3940" s="341"/>
      <c r="P3940" s="245"/>
      <c r="Q3940" s="339"/>
      <c r="R3940" s="340"/>
      <c r="S3940" s="340"/>
      <c r="T3940" s="340"/>
      <c r="U3940" s="340"/>
      <c r="V3940" s="340"/>
      <c r="W3940" s="341"/>
      <c r="X3940" s="341"/>
    </row>
    <row r="3941" spans="2:24">
      <c r="B3941" s="184"/>
      <c r="C3941" s="342" t="s">
        <v>1061</v>
      </c>
      <c r="D3941" s="335"/>
      <c r="E3941" s="386"/>
      <c r="F3941" s="386"/>
      <c r="G3941" s="386"/>
      <c r="H3941" s="386"/>
      <c r="I3941" s="308"/>
      <c r="J3941" s="244" t="str">
        <f t="shared" si="1181"/>
        <v/>
      </c>
      <c r="K3941" s="245"/>
      <c r="L3941" s="343"/>
      <c r="M3941" s="344"/>
      <c r="N3941" s="344"/>
      <c r="O3941" s="345"/>
      <c r="P3941" s="245"/>
      <c r="Q3941" s="343"/>
      <c r="R3941" s="344"/>
      <c r="S3941" s="344"/>
      <c r="T3941" s="344"/>
      <c r="U3941" s="344"/>
      <c r="V3941" s="344"/>
      <c r="W3941" s="345"/>
      <c r="X3941" s="345"/>
    </row>
    <row r="3942" spans="2:24">
      <c r="B3942" s="185"/>
      <c r="C3942" s="346" t="s">
        <v>1743</v>
      </c>
      <c r="D3942" s="347"/>
      <c r="E3942" s="399"/>
      <c r="F3942" s="399"/>
      <c r="G3942" s="399"/>
      <c r="H3942" s="399"/>
      <c r="I3942" s="310"/>
      <c r="J3942" s="244" t="str">
        <f t="shared" si="1181"/>
        <v/>
      </c>
      <c r="K3942" s="245"/>
      <c r="L3942" s="348"/>
      <c r="M3942" s="349"/>
      <c r="N3942" s="349"/>
      <c r="O3942" s="350"/>
      <c r="P3942" s="245"/>
      <c r="Q3942" s="348"/>
      <c r="R3942" s="349"/>
      <c r="S3942" s="349"/>
      <c r="T3942" s="349"/>
      <c r="U3942" s="349"/>
      <c r="V3942" s="349"/>
      <c r="W3942" s="350"/>
      <c r="X3942" s="350"/>
    </row>
    <row r="3943" spans="2:24" ht="18.75">
      <c r="B3943" s="719"/>
      <c r="C3943" s="720" t="s">
        <v>1281</v>
      </c>
      <c r="D3943" s="721" t="s">
        <v>1062</v>
      </c>
      <c r="E3943" s="813"/>
      <c r="F3943" s="813">
        <f>SUM(F3827,F3830,F3836,F3844,F3845,F3863,F3867,F3873,F3876,F3877,F3878,F3879,F3880,F3889,F3896,F3897,F3898,F3899,F3906,F3910,F3911,F3912,F3913,F3916,F3917,F3925,F3928,F3929,F3934)+F3939</f>
        <v>0</v>
      </c>
      <c r="G3943" s="813">
        <f>SUM(G3827,G3830,G3836,G3844,G3845,G3863,G3867,G3873,G3876,G3877,G3878,G3879,G3880,G3889,G3896,G3897,G3898,G3899,G3906,G3910,G3911,G3912,G3913,G3916,G3917,G3925,G3928,G3929,G3934)+G3939</f>
        <v>147500</v>
      </c>
      <c r="H3943" s="813">
        <f>SUM(H3827,H3830,H3836,H3844,H3845,H3863,H3867,H3873,H3876,H3877,H3878,H3879,H3880,H3889,H3896,H3897,H3898,H3899,H3906,H3910,H3911,H3912,H3913,H3916,H3917,H3925,H3928,H3929,H3934)+H3939</f>
        <v>0</v>
      </c>
      <c r="I3943" s="813">
        <f>SUM(I3827,I3830,I3836,I3844,I3845,I3863,I3867,I3873,I3876,I3877,I3878,I3879,I3880,I3889,I3896,I3897,I3898,I3899,I3906,I3910,I3911,I3912,I3913,I3916,I3917,I3925,I3928,I3929,I3934)+I3939</f>
        <v>147500</v>
      </c>
      <c r="J3943" s="244">
        <f t="shared" si="1181"/>
        <v>1</v>
      </c>
      <c r="K3943" s="442" t="str">
        <f>LEFT(C3824,1)</f>
        <v>6</v>
      </c>
      <c r="L3943" s="277">
        <f>SUM(L3827,L3830,L3836,L3844,L3845,L3863,L3867,L3873,L3876,L3877,L3878,L3879,L3880,L3889,L3896,L3897,L3898,L3899,L3906,L3910,L3911,L3912,L3913,L3916,L3917,L3925,L3928,L3929,L3934)+L3939</f>
        <v>0</v>
      </c>
      <c r="M3943" s="277">
        <f>SUM(M3827,M3830,M3836,M3844,M3845,M3863,M3867,M3873,M3876,M3877,M3878,M3879,M3880,M3889,M3896,M3897,M3898,M3899,M3906,M3910,M3911,M3912,M3913,M3916,M3917,M3925,M3928,M3929,M3934)+M3939</f>
        <v>0</v>
      </c>
      <c r="N3943" s="277">
        <f>SUM(N3827,N3830,N3836,N3844,N3845,N3863,N3867,N3873,N3876,N3877,N3878,N3879,N3880,N3889,N3896,N3897,N3898,N3899,N3906,N3910,N3911,N3912,N3913,N3916,N3917,N3925,N3928,N3929,N3934)+N3939</f>
        <v>147500</v>
      </c>
      <c r="O3943" s="277">
        <f>SUM(O3827,O3830,O3836,O3844,O3845,O3863,O3867,O3873,O3876,O3877,O3878,O3879,O3880,O3889,O3896,O3897,O3898,O3899,O3906,O3910,O3911,O3912,O3913,O3916,O3917,O3925,O3928,O3929,O3934)+O3939</f>
        <v>-147500</v>
      </c>
      <c r="P3943" s="223"/>
      <c r="Q3943" s="277">
        <f t="shared" ref="Q3943:W3943" si="1185">SUM(Q3827,Q3830,Q3836,Q3844,Q3845,Q3863,Q3867,Q3873,Q3876,Q3877,Q3878,Q3879,Q3880,Q3889,Q3896,Q3897,Q3898,Q3899,Q3906,Q3910,Q3911,Q3912,Q3913,Q3916,Q3917,Q3925,Q3928,Q3929,Q3934)+Q3939</f>
        <v>0</v>
      </c>
      <c r="R3943" s="277">
        <f t="shared" si="1185"/>
        <v>0</v>
      </c>
      <c r="S3943" s="277">
        <f t="shared" si="1185"/>
        <v>145000</v>
      </c>
      <c r="T3943" s="277">
        <f t="shared" si="1185"/>
        <v>-145000</v>
      </c>
      <c r="U3943" s="277">
        <f t="shared" si="1185"/>
        <v>0</v>
      </c>
      <c r="V3943" s="277">
        <f t="shared" si="1185"/>
        <v>0</v>
      </c>
      <c r="W3943" s="277">
        <f t="shared" si="1185"/>
        <v>0</v>
      </c>
      <c r="X3943" s="314">
        <f>T3943-U3943-V3943-W3943</f>
        <v>-145000</v>
      </c>
    </row>
    <row r="3944" spans="2:24">
      <c r="B3944" s="664" t="s">
        <v>32</v>
      </c>
      <c r="C3944" s="186"/>
      <c r="I3944" s="220"/>
      <c r="J3944" s="222">
        <f>J3943</f>
        <v>1</v>
      </c>
      <c r="P3944"/>
    </row>
    <row r="3945" spans="2:24">
      <c r="B3945" s="395"/>
      <c r="C3945" s="395"/>
      <c r="D3945" s="396"/>
      <c r="E3945" s="395"/>
      <c r="F3945" s="395"/>
      <c r="G3945" s="395"/>
      <c r="H3945" s="395"/>
      <c r="I3945" s="397"/>
      <c r="J3945" s="222">
        <f>J3943</f>
        <v>1</v>
      </c>
      <c r="L3945" s="395"/>
      <c r="M3945" s="395"/>
      <c r="N3945" s="397"/>
      <c r="O3945" s="397"/>
      <c r="P3945" s="397"/>
      <c r="Q3945" s="395"/>
      <c r="R3945" s="395"/>
      <c r="S3945" s="397"/>
      <c r="T3945" s="397"/>
      <c r="U3945" s="395"/>
      <c r="V3945" s="397"/>
      <c r="W3945" s="397"/>
      <c r="X3945" s="397"/>
    </row>
    <row r="3946" spans="2:24" ht="18.75">
      <c r="B3946" s="405"/>
      <c r="C3946" s="405"/>
      <c r="D3946" s="405"/>
      <c r="E3946" s="405"/>
      <c r="F3946" s="405"/>
      <c r="G3946" s="405"/>
      <c r="H3946" s="405"/>
      <c r="I3946" s="488"/>
      <c r="J3946" s="443">
        <f>(IF(E3943&lt;&gt;0,$G$2,IF(I3943&lt;&gt;0,$G$2,"")))</f>
        <v>0</v>
      </c>
    </row>
    <row r="3947" spans="2:24" ht="18.75">
      <c r="B3947" s="405"/>
      <c r="C3947" s="405"/>
      <c r="D3947" s="478"/>
      <c r="E3947" s="405"/>
      <c r="F3947" s="405"/>
      <c r="G3947" s="405"/>
      <c r="H3947" s="405"/>
      <c r="I3947" s="488"/>
      <c r="J3947" s="443" t="str">
        <f>(IF(E3944&lt;&gt;0,$G$2,IF(I3944&lt;&gt;0,$G$2,"")))</f>
        <v/>
      </c>
    </row>
    <row r="3948" spans="2:24">
      <c r="E3948" s="279"/>
      <c r="F3948" s="279"/>
      <c r="G3948" s="279"/>
      <c r="H3948" s="279"/>
      <c r="I3948" s="283"/>
      <c r="J3948" s="222">
        <f>(IF($E4082&lt;&gt;0,$J$2,IF($I4082&lt;&gt;0,$J$2,"")))</f>
        <v>1</v>
      </c>
      <c r="L3948" s="279"/>
      <c r="M3948" s="279"/>
      <c r="N3948" s="283"/>
      <c r="O3948" s="283"/>
      <c r="P3948" s="283"/>
      <c r="Q3948" s="279"/>
      <c r="R3948" s="279"/>
      <c r="S3948" s="283"/>
      <c r="T3948" s="283"/>
      <c r="U3948" s="279"/>
      <c r="V3948" s="283"/>
      <c r="W3948" s="283"/>
    </row>
    <row r="3949" spans="2:24">
      <c r="C3949" s="228"/>
      <c r="D3949" s="229"/>
      <c r="E3949" s="279"/>
      <c r="F3949" s="279"/>
      <c r="G3949" s="279"/>
      <c r="H3949" s="279"/>
      <c r="I3949" s="283"/>
      <c r="J3949" s="222">
        <f>(IF($E4082&lt;&gt;0,$J$2,IF($I4082&lt;&gt;0,$J$2,"")))</f>
        <v>1</v>
      </c>
      <c r="L3949" s="279"/>
      <c r="M3949" s="279"/>
      <c r="N3949" s="283"/>
      <c r="O3949" s="283"/>
      <c r="P3949" s="283"/>
      <c r="Q3949" s="279"/>
      <c r="R3949" s="279"/>
      <c r="S3949" s="283"/>
      <c r="T3949" s="283"/>
      <c r="U3949" s="279"/>
      <c r="V3949" s="283"/>
      <c r="W3949" s="283"/>
    </row>
    <row r="3950" spans="2:24">
      <c r="B3950" s="910" t="str">
        <f>$B$7</f>
        <v>БЮДЖЕТ - НАЧАЛЕН ПЛАН
ПО ПЪЛНА ЕДИННА БЮДЖЕТНА КЛАСИФИКАЦИЯ</v>
      </c>
      <c r="C3950" s="911"/>
      <c r="D3950" s="911"/>
      <c r="E3950" s="279"/>
      <c r="F3950" s="279"/>
      <c r="G3950" s="279"/>
      <c r="H3950" s="279"/>
      <c r="I3950" s="283"/>
      <c r="J3950" s="222">
        <f>(IF($E4082&lt;&gt;0,$J$2,IF($I4082&lt;&gt;0,$J$2,"")))</f>
        <v>1</v>
      </c>
      <c r="L3950" s="279"/>
      <c r="M3950" s="279"/>
      <c r="N3950" s="283"/>
      <c r="O3950" s="283"/>
      <c r="P3950" s="283"/>
      <c r="Q3950" s="279"/>
      <c r="R3950" s="279"/>
      <c r="S3950" s="283"/>
      <c r="T3950" s="283"/>
      <c r="U3950" s="279"/>
      <c r="V3950" s="283"/>
      <c r="W3950" s="283"/>
    </row>
    <row r="3951" spans="2:24">
      <c r="C3951" s="228"/>
      <c r="D3951" s="229"/>
      <c r="E3951" s="280" t="s">
        <v>1711</v>
      </c>
      <c r="F3951" s="280" t="s">
        <v>1568</v>
      </c>
      <c r="G3951" s="279"/>
      <c r="H3951" s="279"/>
      <c r="I3951" s="283"/>
      <c r="J3951" s="222">
        <f>(IF($E4082&lt;&gt;0,$J$2,IF($I4082&lt;&gt;0,$J$2,"")))</f>
        <v>1</v>
      </c>
      <c r="L3951" s="279"/>
      <c r="M3951" s="279"/>
      <c r="N3951" s="283"/>
      <c r="O3951" s="283"/>
      <c r="P3951" s="283"/>
      <c r="Q3951" s="279"/>
      <c r="R3951" s="279"/>
      <c r="S3951" s="283"/>
      <c r="T3951" s="283"/>
      <c r="U3951" s="279"/>
      <c r="V3951" s="283"/>
      <c r="W3951" s="283"/>
    </row>
    <row r="3952" spans="2:24" ht="18.75">
      <c r="B3952" s="912" t="str">
        <f>$B$9</f>
        <v>Несебър</v>
      </c>
      <c r="C3952" s="913"/>
      <c r="D3952" s="914"/>
      <c r="E3952" s="690">
        <f>$E$9</f>
        <v>43101</v>
      </c>
      <c r="F3952" s="691">
        <f>$F$9</f>
        <v>43465</v>
      </c>
      <c r="G3952" s="279"/>
      <c r="H3952" s="279"/>
      <c r="I3952" s="283"/>
      <c r="J3952" s="222">
        <f>(IF($E4082&lt;&gt;0,$J$2,IF($I4082&lt;&gt;0,$J$2,"")))</f>
        <v>1</v>
      </c>
      <c r="L3952" s="279"/>
      <c r="M3952" s="279"/>
      <c r="N3952" s="283"/>
      <c r="O3952" s="283"/>
      <c r="P3952" s="283"/>
      <c r="Q3952" s="279"/>
      <c r="R3952" s="279"/>
      <c r="S3952" s="283"/>
      <c r="T3952" s="283"/>
      <c r="U3952" s="279"/>
      <c r="V3952" s="283"/>
      <c r="W3952" s="283"/>
    </row>
    <row r="3953" spans="2:24">
      <c r="B3953" s="231" t="str">
        <f>$B$10</f>
        <v>(наименование на разпоредителя с бюджет)</v>
      </c>
      <c r="E3953" s="279"/>
      <c r="F3953" s="281">
        <f>$F$10</f>
        <v>0</v>
      </c>
      <c r="G3953" s="279"/>
      <c r="H3953" s="279"/>
      <c r="I3953" s="283"/>
      <c r="J3953" s="222">
        <f>(IF($E4082&lt;&gt;0,$J$2,IF($I4082&lt;&gt;0,$J$2,"")))</f>
        <v>1</v>
      </c>
      <c r="L3953" s="279"/>
      <c r="M3953" s="279"/>
      <c r="N3953" s="283"/>
      <c r="O3953" s="283"/>
      <c r="P3953" s="283"/>
      <c r="Q3953" s="279"/>
      <c r="R3953" s="279"/>
      <c r="S3953" s="283"/>
      <c r="T3953" s="283"/>
      <c r="U3953" s="279"/>
      <c r="V3953" s="283"/>
      <c r="W3953" s="283"/>
    </row>
    <row r="3954" spans="2:24">
      <c r="B3954" s="231"/>
      <c r="E3954" s="282"/>
      <c r="F3954" s="279"/>
      <c r="G3954" s="279"/>
      <c r="H3954" s="279"/>
      <c r="I3954" s="283"/>
      <c r="J3954" s="222">
        <f>(IF($E4082&lt;&gt;0,$J$2,IF($I4082&lt;&gt;0,$J$2,"")))</f>
        <v>1</v>
      </c>
      <c r="L3954" s="279"/>
      <c r="M3954" s="279"/>
      <c r="N3954" s="283"/>
      <c r="O3954" s="283"/>
      <c r="P3954" s="283"/>
      <c r="Q3954" s="279"/>
      <c r="R3954" s="279"/>
      <c r="S3954" s="283"/>
      <c r="T3954" s="283"/>
      <c r="U3954" s="279"/>
      <c r="V3954" s="283"/>
      <c r="W3954" s="283"/>
    </row>
    <row r="3955" spans="2:24" ht="19.5">
      <c r="B3955" s="896" t="str">
        <f>$B$12</f>
        <v>Несебър</v>
      </c>
      <c r="C3955" s="897"/>
      <c r="D3955" s="898"/>
      <c r="E3955" s="230" t="s">
        <v>1712</v>
      </c>
      <c r="F3955" s="692" t="str">
        <f>$F$12</f>
        <v>5206</v>
      </c>
      <c r="G3955" s="279"/>
      <c r="H3955" s="279"/>
      <c r="I3955" s="283"/>
      <c r="J3955" s="222">
        <f>(IF($E4082&lt;&gt;0,$J$2,IF($I4082&lt;&gt;0,$J$2,"")))</f>
        <v>1</v>
      </c>
      <c r="L3955" s="279"/>
      <c r="M3955" s="279"/>
      <c r="N3955" s="283"/>
      <c r="O3955" s="283"/>
      <c r="P3955" s="283"/>
      <c r="Q3955" s="279"/>
      <c r="R3955" s="279"/>
      <c r="S3955" s="283"/>
      <c r="T3955" s="283"/>
      <c r="U3955" s="279"/>
      <c r="V3955" s="283"/>
      <c r="W3955" s="283"/>
    </row>
    <row r="3956" spans="2:24">
      <c r="B3956" s="693" t="str">
        <f>$B$13</f>
        <v>(наименование на първостепенния разпоредител с бюджет)</v>
      </c>
      <c r="E3956" s="282" t="s">
        <v>1713</v>
      </c>
      <c r="F3956" s="279"/>
      <c r="G3956" s="279"/>
      <c r="H3956" s="279"/>
      <c r="I3956" s="283"/>
      <c r="J3956" s="222">
        <f>(IF($E4082&lt;&gt;0,$J$2,IF($I4082&lt;&gt;0,$J$2,"")))</f>
        <v>1</v>
      </c>
      <c r="L3956" s="279"/>
      <c r="M3956" s="279"/>
      <c r="N3956" s="283"/>
      <c r="O3956" s="283"/>
      <c r="P3956" s="283"/>
      <c r="Q3956" s="279"/>
      <c r="R3956" s="279"/>
      <c r="S3956" s="283"/>
      <c r="T3956" s="283"/>
      <c r="U3956" s="279"/>
      <c r="V3956" s="283"/>
      <c r="W3956" s="283"/>
    </row>
    <row r="3957" spans="2:24" ht="18.75">
      <c r="B3957" s="231"/>
      <c r="D3957" s="444"/>
      <c r="E3957" s="278"/>
      <c r="F3957" s="278"/>
      <c r="G3957" s="278"/>
      <c r="H3957" s="278"/>
      <c r="I3957" s="386"/>
      <c r="J3957" s="222">
        <f>(IF($E4082&lt;&gt;0,$J$2,IF($I4082&lt;&gt;0,$J$2,"")))</f>
        <v>1</v>
      </c>
      <c r="L3957" s="279"/>
      <c r="M3957" s="279"/>
      <c r="N3957" s="283"/>
      <c r="O3957" s="283"/>
      <c r="P3957" s="283"/>
      <c r="Q3957" s="279"/>
      <c r="R3957" s="279"/>
      <c r="S3957" s="283"/>
      <c r="T3957" s="283"/>
      <c r="U3957" s="279"/>
      <c r="V3957" s="283"/>
      <c r="W3957" s="283"/>
    </row>
    <row r="3958" spans="2:24">
      <c r="C3958" s="228"/>
      <c r="D3958" s="229"/>
      <c r="E3958" s="279"/>
      <c r="F3958" s="282"/>
      <c r="G3958" s="282"/>
      <c r="H3958" s="282"/>
      <c r="I3958" s="285" t="s">
        <v>1714</v>
      </c>
      <c r="J3958" s="222">
        <f>(IF($E4082&lt;&gt;0,$J$2,IF($I4082&lt;&gt;0,$J$2,"")))</f>
        <v>1</v>
      </c>
      <c r="L3958" s="284" t="s">
        <v>94</v>
      </c>
      <c r="M3958" s="279"/>
      <c r="N3958" s="283"/>
      <c r="O3958" s="285" t="s">
        <v>1714</v>
      </c>
      <c r="P3958" s="283"/>
      <c r="Q3958" s="284" t="s">
        <v>95</v>
      </c>
      <c r="R3958" s="279"/>
      <c r="S3958" s="283"/>
      <c r="T3958" s="285" t="s">
        <v>1714</v>
      </c>
      <c r="U3958" s="279"/>
      <c r="V3958" s="283"/>
      <c r="W3958" s="285" t="s">
        <v>1714</v>
      </c>
    </row>
    <row r="3959" spans="2:24" ht="18.75">
      <c r="B3959" s="787"/>
      <c r="C3959" s="788"/>
      <c r="D3959" s="789" t="s">
        <v>1093</v>
      </c>
      <c r="E3959" s="790"/>
      <c r="F3959" s="968" t="s">
        <v>1504</v>
      </c>
      <c r="G3959" s="969"/>
      <c r="H3959" s="970"/>
      <c r="I3959" s="971"/>
      <c r="J3959" s="222">
        <f>(IF($E4082&lt;&gt;0,$J$2,IF($I4082&lt;&gt;0,$J$2,"")))</f>
        <v>1</v>
      </c>
      <c r="L3959" s="925" t="s">
        <v>1800</v>
      </c>
      <c r="M3959" s="925" t="s">
        <v>1801</v>
      </c>
      <c r="N3959" s="918" t="s">
        <v>1802</v>
      </c>
      <c r="O3959" s="918" t="s">
        <v>96</v>
      </c>
      <c r="P3959" s="223"/>
      <c r="Q3959" s="918" t="s">
        <v>1803</v>
      </c>
      <c r="R3959" s="918" t="s">
        <v>1804</v>
      </c>
      <c r="S3959" s="918" t="s">
        <v>1805</v>
      </c>
      <c r="T3959" s="918" t="s">
        <v>97</v>
      </c>
      <c r="U3959" s="412" t="s">
        <v>98</v>
      </c>
      <c r="V3959" s="413"/>
      <c r="W3959" s="414"/>
      <c r="X3959" s="292"/>
    </row>
    <row r="3960" spans="2:24" ht="31.5">
      <c r="B3960" s="791" t="s">
        <v>1626</v>
      </c>
      <c r="C3960" s="792" t="s">
        <v>1715</v>
      </c>
      <c r="D3960" s="793" t="s">
        <v>1094</v>
      </c>
      <c r="E3960" s="794"/>
      <c r="F3960" s="717" t="s">
        <v>1505</v>
      </c>
      <c r="G3960" s="717" t="s">
        <v>1506</v>
      </c>
      <c r="H3960" s="717" t="s">
        <v>1503</v>
      </c>
      <c r="I3960" s="717" t="s">
        <v>1087</v>
      </c>
      <c r="J3960" s="222">
        <f>(IF($E4082&lt;&gt;0,$J$2,IF($I4082&lt;&gt;0,$J$2,"")))</f>
        <v>1</v>
      </c>
      <c r="L3960" s="961"/>
      <c r="M3960" s="967"/>
      <c r="N3960" s="961"/>
      <c r="O3960" s="967"/>
      <c r="P3960" s="223"/>
      <c r="Q3960" s="958"/>
      <c r="R3960" s="958"/>
      <c r="S3960" s="958"/>
      <c r="T3960" s="958"/>
      <c r="U3960" s="415">
        <v>2018</v>
      </c>
      <c r="V3960" s="415">
        <v>2019</v>
      </c>
      <c r="W3960" s="415" t="s">
        <v>1806</v>
      </c>
      <c r="X3960" s="416" t="s">
        <v>99</v>
      </c>
    </row>
    <row r="3961" spans="2:24" ht="18.75">
      <c r="B3961" s="616"/>
      <c r="C3961" s="400"/>
      <c r="D3961" s="296" t="s">
        <v>1283</v>
      </c>
      <c r="E3961" s="814"/>
      <c r="F3961" s="297"/>
      <c r="G3961" s="297"/>
      <c r="H3961" s="297"/>
      <c r="I3961" s="487"/>
      <c r="J3961" s="222">
        <f>(IF($E4082&lt;&gt;0,$J$2,IF($I4082&lt;&gt;0,$J$2,"")))</f>
        <v>1</v>
      </c>
      <c r="L3961" s="298" t="s">
        <v>100</v>
      </c>
      <c r="M3961" s="298" t="s">
        <v>101</v>
      </c>
      <c r="N3961" s="299" t="s">
        <v>102</v>
      </c>
      <c r="O3961" s="299" t="s">
        <v>103</v>
      </c>
      <c r="P3961" s="223"/>
      <c r="Q3961" s="614" t="s">
        <v>104</v>
      </c>
      <c r="R3961" s="614" t="s">
        <v>105</v>
      </c>
      <c r="S3961" s="614" t="s">
        <v>106</v>
      </c>
      <c r="T3961" s="614" t="s">
        <v>107</v>
      </c>
      <c r="U3961" s="614" t="s">
        <v>1064</v>
      </c>
      <c r="V3961" s="614" t="s">
        <v>1065</v>
      </c>
      <c r="W3961" s="614" t="s">
        <v>1066</v>
      </c>
      <c r="X3961" s="417" t="s">
        <v>1067</v>
      </c>
    </row>
    <row r="3962" spans="2:24" ht="131.25">
      <c r="B3962" s="237"/>
      <c r="C3962" s="621" t="e">
        <f>VLOOKUP(D3962,OP_LIST2,2,FALSE)</f>
        <v>#N/A</v>
      </c>
      <c r="D3962" s="622" t="s">
        <v>976</v>
      </c>
      <c r="E3962" s="815"/>
      <c r="F3962" s="369"/>
      <c r="G3962" s="369"/>
      <c r="H3962" s="369"/>
      <c r="I3962" s="304"/>
      <c r="J3962" s="222">
        <f>(IF($E4082&lt;&gt;0,$J$2,IF($I4082&lt;&gt;0,$J$2,"")))</f>
        <v>1</v>
      </c>
      <c r="L3962" s="418" t="s">
        <v>1068</v>
      </c>
      <c r="M3962" s="418" t="s">
        <v>1068</v>
      </c>
      <c r="N3962" s="418" t="s">
        <v>1069</v>
      </c>
      <c r="O3962" s="418" t="s">
        <v>1070</v>
      </c>
      <c r="P3962" s="223"/>
      <c r="Q3962" s="418" t="s">
        <v>1068</v>
      </c>
      <c r="R3962" s="418" t="s">
        <v>1068</v>
      </c>
      <c r="S3962" s="418" t="s">
        <v>1095</v>
      </c>
      <c r="T3962" s="418" t="s">
        <v>1072</v>
      </c>
      <c r="U3962" s="418" t="s">
        <v>1068</v>
      </c>
      <c r="V3962" s="418" t="s">
        <v>1068</v>
      </c>
      <c r="W3962" s="418" t="s">
        <v>1068</v>
      </c>
      <c r="X3962" s="307" t="s">
        <v>1073</v>
      </c>
    </row>
    <row r="3963" spans="2:24" ht="18.75">
      <c r="B3963" s="620"/>
      <c r="C3963" s="623">
        <f>VLOOKUP(D3964,EBK_DEIN2,2,FALSE)</f>
        <v>6622</v>
      </c>
      <c r="D3963" s="615" t="s">
        <v>1483</v>
      </c>
      <c r="E3963" s="816"/>
      <c r="F3963" s="369"/>
      <c r="G3963" s="369"/>
      <c r="H3963" s="369"/>
      <c r="I3963" s="304"/>
      <c r="J3963" s="222">
        <f>(IF($E4082&lt;&gt;0,$J$2,IF($I4082&lt;&gt;0,$J$2,"")))</f>
        <v>1</v>
      </c>
      <c r="L3963" s="419"/>
      <c r="M3963" s="419"/>
      <c r="N3963" s="345"/>
      <c r="O3963" s="420"/>
      <c r="P3963" s="223"/>
      <c r="Q3963" s="419"/>
      <c r="R3963" s="419"/>
      <c r="S3963" s="345"/>
      <c r="T3963" s="420"/>
      <c r="U3963" s="419"/>
      <c r="V3963" s="345"/>
      <c r="W3963" s="420"/>
      <c r="X3963" s="421"/>
    </row>
    <row r="3964" spans="2:24" ht="18.75">
      <c r="B3964" s="422"/>
      <c r="C3964" s="239"/>
      <c r="D3964" s="527" t="s">
        <v>929</v>
      </c>
      <c r="E3964" s="816"/>
      <c r="F3964" s="369"/>
      <c r="G3964" s="369"/>
      <c r="H3964" s="369"/>
      <c r="I3964" s="304"/>
      <c r="J3964" s="222">
        <f>(IF($E4082&lt;&gt;0,$J$2,IF($I4082&lt;&gt;0,$J$2,"")))</f>
        <v>1</v>
      </c>
      <c r="L3964" s="419"/>
      <c r="M3964" s="419"/>
      <c r="N3964" s="345"/>
      <c r="O3964" s="423">
        <f>SUMIF(O3967:O3968,"&lt;0")+SUMIF(O3970:O3974,"&lt;0")+SUMIF(O3976:O3983,"&lt;0")+SUMIF(O3985:O4001,"&lt;0")+SUMIF(O4007:O4011,"&lt;0")+SUMIF(O4013:O4018,"&lt;0")+SUMIF(O4021:O4027,"&lt;0")+SUMIF(O4035:O4036,"&lt;0")+SUMIF(O4039:O4044,"&lt;0")+SUMIF(O4046:O4051,"&lt;0")+SUMIF(O4055,"&lt;0")+SUMIF(O4057:O4063,"&lt;0")+SUMIF(O4065:O4067,"&lt;0")+SUMIF(O4069:O4072,"&lt;0")+SUMIF(O4074:O4075,"&lt;0")+SUMIF(O4078,"&lt;0")</f>
        <v>-1751600</v>
      </c>
      <c r="P3964" s="223"/>
      <c r="Q3964" s="419"/>
      <c r="R3964" s="419"/>
      <c r="S3964" s="345"/>
      <c r="T3964" s="423">
        <f>SUMIF(T3967:T3968,"&lt;0")+SUMIF(T3970:T3974,"&lt;0")+SUMIF(T3976:T3983,"&lt;0")+SUMIF(T3985:T4001,"&lt;0")+SUMIF(T4007:T4011,"&lt;0")+SUMIF(T4013:T4018,"&lt;0")+SUMIF(T4021:T4027,"&lt;0")+SUMIF(T4035:T4036,"&lt;0")+SUMIF(T4039:T4044,"&lt;0")+SUMIF(T4046:T4051,"&lt;0")+SUMIF(T4055,"&lt;0")+SUMIF(T4057:T4063,"&lt;0")+SUMIF(T4065:T4067,"&lt;0")+SUMIF(T4069:T4072,"&lt;0")+SUMIF(T4074:T4075,"&lt;0")+SUMIF(T4078,"&lt;0")</f>
        <v>-964600</v>
      </c>
      <c r="U3964" s="419"/>
      <c r="V3964" s="345"/>
      <c r="W3964" s="420"/>
      <c r="X3964" s="309"/>
    </row>
    <row r="3965" spans="2:24" ht="18.75">
      <c r="B3965" s="355"/>
      <c r="C3965" s="239"/>
      <c r="D3965" s="293" t="s">
        <v>1096</v>
      </c>
      <c r="E3965" s="816"/>
      <c r="F3965" s="369"/>
      <c r="G3965" s="369"/>
      <c r="H3965" s="369"/>
      <c r="I3965" s="304"/>
      <c r="J3965" s="222">
        <f>(IF($E4082&lt;&gt;0,$J$2,IF($I4082&lt;&gt;0,$J$2,"")))</f>
        <v>1</v>
      </c>
      <c r="L3965" s="419"/>
      <c r="M3965" s="419"/>
      <c r="N3965" s="345"/>
      <c r="O3965" s="420"/>
      <c r="P3965" s="223"/>
      <c r="Q3965" s="419"/>
      <c r="R3965" s="419"/>
      <c r="S3965" s="345"/>
      <c r="T3965" s="420"/>
      <c r="U3965" s="419"/>
      <c r="V3965" s="345"/>
      <c r="W3965" s="420"/>
      <c r="X3965" s="311"/>
    </row>
    <row r="3966" spans="2:24" ht="18.75">
      <c r="B3966" s="795">
        <v>100</v>
      </c>
      <c r="C3966" s="972" t="s">
        <v>1284</v>
      </c>
      <c r="D3966" s="973"/>
      <c r="E3966" s="796"/>
      <c r="F3966" s="797">
        <f>SUM(F3967:F3968)</f>
        <v>0</v>
      </c>
      <c r="G3966" s="798">
        <f>SUM(G3967:G3968)</f>
        <v>625000</v>
      </c>
      <c r="H3966" s="798">
        <f>SUM(H3967:H3968)</f>
        <v>0</v>
      </c>
      <c r="I3966" s="798">
        <f>SUM(I3967:I3968)</f>
        <v>625000</v>
      </c>
      <c r="J3966" s="244">
        <f t="shared" ref="J3966:J3997" si="1186">(IF($E3966&lt;&gt;0,$J$2,IF($I3966&lt;&gt;0,$J$2,"")))</f>
        <v>1</v>
      </c>
      <c r="K3966" s="245"/>
      <c r="L3966" s="312">
        <f>SUM(L3967:L3968)</f>
        <v>0</v>
      </c>
      <c r="M3966" s="313">
        <f>SUM(M3967:M3968)</f>
        <v>0</v>
      </c>
      <c r="N3966" s="424">
        <f>SUM(N3967:N3968)</f>
        <v>625000</v>
      </c>
      <c r="O3966" s="425">
        <f>SUM(O3967:O3968)</f>
        <v>-625000</v>
      </c>
      <c r="P3966" s="245"/>
      <c r="Q3966" s="820"/>
      <c r="R3966" s="821"/>
      <c r="S3966" s="822"/>
      <c r="T3966" s="821"/>
      <c r="U3966" s="821"/>
      <c r="V3966" s="821"/>
      <c r="W3966" s="823"/>
      <c r="X3966" s="314">
        <f t="shared" ref="X3966:X3997" si="1187">T3966-U3966-V3966-W3966</f>
        <v>0</v>
      </c>
    </row>
    <row r="3967" spans="2:24" ht="18.75">
      <c r="B3967" s="140"/>
      <c r="C3967" s="144">
        <v>101</v>
      </c>
      <c r="D3967" s="138" t="s">
        <v>1285</v>
      </c>
      <c r="E3967" s="817"/>
      <c r="F3967" s="452"/>
      <c r="G3967" s="246">
        <v>625000</v>
      </c>
      <c r="H3967" s="246"/>
      <c r="I3967" s="480">
        <f>F3967+G3967+H3967</f>
        <v>625000</v>
      </c>
      <c r="J3967" s="244">
        <f t="shared" si="1186"/>
        <v>1</v>
      </c>
      <c r="K3967" s="245"/>
      <c r="L3967" s="426"/>
      <c r="M3967" s="253"/>
      <c r="N3967" s="316">
        <f>I3967</f>
        <v>625000</v>
      </c>
      <c r="O3967" s="427">
        <f>L3967+M3967-N3967</f>
        <v>-625000</v>
      </c>
      <c r="P3967" s="245"/>
      <c r="Q3967" s="775"/>
      <c r="R3967" s="779"/>
      <c r="S3967" s="779"/>
      <c r="T3967" s="779"/>
      <c r="U3967" s="779"/>
      <c r="V3967" s="779"/>
      <c r="W3967" s="824"/>
      <c r="X3967" s="314">
        <f t="shared" si="1187"/>
        <v>0</v>
      </c>
    </row>
    <row r="3968" spans="2:24" ht="18.75">
      <c r="B3968" s="140"/>
      <c r="C3968" s="137">
        <v>102</v>
      </c>
      <c r="D3968" s="139" t="s">
        <v>1286</v>
      </c>
      <c r="E3968" s="817"/>
      <c r="F3968" s="452"/>
      <c r="G3968" s="246"/>
      <c r="H3968" s="246"/>
      <c r="I3968" s="480">
        <f>F3968+G3968+H3968</f>
        <v>0</v>
      </c>
      <c r="J3968" s="244" t="str">
        <f t="shared" si="1186"/>
        <v/>
      </c>
      <c r="K3968" s="245"/>
      <c r="L3968" s="426"/>
      <c r="M3968" s="253"/>
      <c r="N3968" s="316">
        <f>I3968</f>
        <v>0</v>
      </c>
      <c r="O3968" s="427">
        <f>L3968+M3968-N3968</f>
        <v>0</v>
      </c>
      <c r="P3968" s="245"/>
      <c r="Q3968" s="775"/>
      <c r="R3968" s="779"/>
      <c r="S3968" s="779"/>
      <c r="T3968" s="779"/>
      <c r="U3968" s="779"/>
      <c r="V3968" s="779"/>
      <c r="W3968" s="824"/>
      <c r="X3968" s="314">
        <f t="shared" si="1187"/>
        <v>0</v>
      </c>
    </row>
    <row r="3969" spans="2:24" ht="18.75">
      <c r="B3969" s="799">
        <v>200</v>
      </c>
      <c r="C3969" s="959" t="s">
        <v>1287</v>
      </c>
      <c r="D3969" s="959"/>
      <c r="E3969" s="800"/>
      <c r="F3969" s="801">
        <f>SUM(F3970:F3974)</f>
        <v>0</v>
      </c>
      <c r="G3969" s="802">
        <f>SUM(G3970:G3974)</f>
        <v>25000</v>
      </c>
      <c r="H3969" s="802">
        <f>SUM(H3970:H3974)</f>
        <v>0</v>
      </c>
      <c r="I3969" s="802">
        <f>SUM(I3970:I3974)</f>
        <v>25000</v>
      </c>
      <c r="J3969" s="244">
        <f t="shared" si="1186"/>
        <v>1</v>
      </c>
      <c r="K3969" s="245"/>
      <c r="L3969" s="317">
        <f>SUM(L3970:L3974)</f>
        <v>0</v>
      </c>
      <c r="M3969" s="318">
        <f>SUM(M3970:M3974)</f>
        <v>0</v>
      </c>
      <c r="N3969" s="428">
        <f>SUM(N3970:N3974)</f>
        <v>25000</v>
      </c>
      <c r="O3969" s="429">
        <f>SUM(O3970:O3974)</f>
        <v>-25000</v>
      </c>
      <c r="P3969" s="245"/>
      <c r="Q3969" s="777"/>
      <c r="R3969" s="778"/>
      <c r="S3969" s="778"/>
      <c r="T3969" s="778"/>
      <c r="U3969" s="778"/>
      <c r="V3969" s="778"/>
      <c r="W3969" s="825"/>
      <c r="X3969" s="314">
        <f t="shared" si="1187"/>
        <v>0</v>
      </c>
    </row>
    <row r="3970" spans="2:24" ht="18.75">
      <c r="B3970" s="143"/>
      <c r="C3970" s="144">
        <v>201</v>
      </c>
      <c r="D3970" s="138" t="s">
        <v>1288</v>
      </c>
      <c r="E3970" s="817"/>
      <c r="F3970" s="452"/>
      <c r="G3970" s="246"/>
      <c r="H3970" s="246"/>
      <c r="I3970" s="480">
        <f>F3970+G3970+H3970</f>
        <v>0</v>
      </c>
      <c r="J3970" s="244" t="str">
        <f t="shared" si="1186"/>
        <v/>
      </c>
      <c r="K3970" s="245"/>
      <c r="L3970" s="426"/>
      <c r="M3970" s="253"/>
      <c r="N3970" s="316">
        <f>I3970</f>
        <v>0</v>
      </c>
      <c r="O3970" s="427">
        <f>L3970+M3970-N3970</f>
        <v>0</v>
      </c>
      <c r="P3970" s="245"/>
      <c r="Q3970" s="775"/>
      <c r="R3970" s="779"/>
      <c r="S3970" s="779"/>
      <c r="T3970" s="779"/>
      <c r="U3970" s="779"/>
      <c r="V3970" s="779"/>
      <c r="W3970" s="824"/>
      <c r="X3970" s="314">
        <f t="shared" si="1187"/>
        <v>0</v>
      </c>
    </row>
    <row r="3971" spans="2:24" ht="18.75">
      <c r="B3971" s="136"/>
      <c r="C3971" s="137">
        <v>202</v>
      </c>
      <c r="D3971" s="145" t="s">
        <v>1289</v>
      </c>
      <c r="E3971" s="817"/>
      <c r="F3971" s="452"/>
      <c r="G3971" s="246"/>
      <c r="H3971" s="246"/>
      <c r="I3971" s="480">
        <f>F3971+G3971+H3971</f>
        <v>0</v>
      </c>
      <c r="J3971" s="244" t="str">
        <f t="shared" si="1186"/>
        <v/>
      </c>
      <c r="K3971" s="245"/>
      <c r="L3971" s="426"/>
      <c r="M3971" s="253"/>
      <c r="N3971" s="316">
        <f>I3971</f>
        <v>0</v>
      </c>
      <c r="O3971" s="427">
        <f>L3971+M3971-N3971</f>
        <v>0</v>
      </c>
      <c r="P3971" s="245"/>
      <c r="Q3971" s="775"/>
      <c r="R3971" s="779"/>
      <c r="S3971" s="779"/>
      <c r="T3971" s="779"/>
      <c r="U3971" s="779"/>
      <c r="V3971" s="779"/>
      <c r="W3971" s="824"/>
      <c r="X3971" s="314">
        <f t="shared" si="1187"/>
        <v>0</v>
      </c>
    </row>
    <row r="3972" spans="2:24" ht="31.5">
      <c r="B3972" s="152"/>
      <c r="C3972" s="137">
        <v>205</v>
      </c>
      <c r="D3972" s="145" t="s">
        <v>933</v>
      </c>
      <c r="E3972" s="817"/>
      <c r="F3972" s="452"/>
      <c r="G3972" s="246">
        <v>19000</v>
      </c>
      <c r="H3972" s="246"/>
      <c r="I3972" s="480">
        <f>F3972+G3972+H3972</f>
        <v>19000</v>
      </c>
      <c r="J3972" s="244">
        <f t="shared" si="1186"/>
        <v>1</v>
      </c>
      <c r="K3972" s="245"/>
      <c r="L3972" s="426"/>
      <c r="M3972" s="253"/>
      <c r="N3972" s="316">
        <f>I3972</f>
        <v>19000</v>
      </c>
      <c r="O3972" s="427">
        <f>L3972+M3972-N3972</f>
        <v>-19000</v>
      </c>
      <c r="P3972" s="245"/>
      <c r="Q3972" s="775"/>
      <c r="R3972" s="779"/>
      <c r="S3972" s="779"/>
      <c r="T3972" s="779"/>
      <c r="U3972" s="779"/>
      <c r="V3972" s="779"/>
      <c r="W3972" s="824"/>
      <c r="X3972" s="314">
        <f t="shared" si="1187"/>
        <v>0</v>
      </c>
    </row>
    <row r="3973" spans="2:24" ht="18.75">
      <c r="B3973" s="152"/>
      <c r="C3973" s="137">
        <v>208</v>
      </c>
      <c r="D3973" s="159" t="s">
        <v>934</v>
      </c>
      <c r="E3973" s="817"/>
      <c r="F3973" s="452"/>
      <c r="G3973" s="246">
        <v>6000</v>
      </c>
      <c r="H3973" s="246"/>
      <c r="I3973" s="480">
        <f>F3973+G3973+H3973</f>
        <v>6000</v>
      </c>
      <c r="J3973" s="244">
        <f t="shared" si="1186"/>
        <v>1</v>
      </c>
      <c r="K3973" s="245"/>
      <c r="L3973" s="426"/>
      <c r="M3973" s="253"/>
      <c r="N3973" s="316">
        <f>I3973</f>
        <v>6000</v>
      </c>
      <c r="O3973" s="427">
        <f>L3973+M3973-N3973</f>
        <v>-6000</v>
      </c>
      <c r="P3973" s="245"/>
      <c r="Q3973" s="775"/>
      <c r="R3973" s="779"/>
      <c r="S3973" s="779"/>
      <c r="T3973" s="779"/>
      <c r="U3973" s="779"/>
      <c r="V3973" s="779"/>
      <c r="W3973" s="824"/>
      <c r="X3973" s="314">
        <f t="shared" si="1187"/>
        <v>0</v>
      </c>
    </row>
    <row r="3974" spans="2:24" ht="18.75">
      <c r="B3974" s="143"/>
      <c r="C3974" s="142">
        <v>209</v>
      </c>
      <c r="D3974" s="148" t="s">
        <v>935</v>
      </c>
      <c r="E3974" s="817"/>
      <c r="F3974" s="452"/>
      <c r="G3974" s="246"/>
      <c r="H3974" s="246"/>
      <c r="I3974" s="480">
        <f>F3974+G3974+H3974</f>
        <v>0</v>
      </c>
      <c r="J3974" s="244" t="str">
        <f t="shared" si="1186"/>
        <v/>
      </c>
      <c r="K3974" s="245"/>
      <c r="L3974" s="426"/>
      <c r="M3974" s="253"/>
      <c r="N3974" s="316">
        <f>I3974</f>
        <v>0</v>
      </c>
      <c r="O3974" s="427">
        <f>L3974+M3974-N3974</f>
        <v>0</v>
      </c>
      <c r="P3974" s="245"/>
      <c r="Q3974" s="775"/>
      <c r="R3974" s="779"/>
      <c r="S3974" s="779"/>
      <c r="T3974" s="779"/>
      <c r="U3974" s="779"/>
      <c r="V3974" s="779"/>
      <c r="W3974" s="824"/>
      <c r="X3974" s="314">
        <f t="shared" si="1187"/>
        <v>0</v>
      </c>
    </row>
    <row r="3975" spans="2:24" ht="18.75">
      <c r="B3975" s="799">
        <v>500</v>
      </c>
      <c r="C3975" s="960" t="s">
        <v>210</v>
      </c>
      <c r="D3975" s="960"/>
      <c r="E3975" s="800"/>
      <c r="F3975" s="801">
        <f>SUM(F3976:F3982)</f>
        <v>0</v>
      </c>
      <c r="G3975" s="802">
        <f>SUM(G3976:G3982)</f>
        <v>135000</v>
      </c>
      <c r="H3975" s="802">
        <f>SUM(H3976:H3982)</f>
        <v>0</v>
      </c>
      <c r="I3975" s="802">
        <f>SUM(I3976:I3982)</f>
        <v>135000</v>
      </c>
      <c r="J3975" s="244">
        <f t="shared" si="1186"/>
        <v>1</v>
      </c>
      <c r="K3975" s="245"/>
      <c r="L3975" s="317">
        <f>SUM(L3976:L3982)</f>
        <v>0</v>
      </c>
      <c r="M3975" s="318">
        <f>SUM(M3976:M3982)</f>
        <v>0</v>
      </c>
      <c r="N3975" s="428">
        <f>SUM(N3976:N3982)</f>
        <v>135000</v>
      </c>
      <c r="O3975" s="429">
        <f>SUM(O3976:O3982)</f>
        <v>-135000</v>
      </c>
      <c r="P3975" s="245"/>
      <c r="Q3975" s="777"/>
      <c r="R3975" s="778"/>
      <c r="S3975" s="779"/>
      <c r="T3975" s="778"/>
      <c r="U3975" s="778"/>
      <c r="V3975" s="778"/>
      <c r="W3975" s="825"/>
      <c r="X3975" s="314">
        <f t="shared" si="1187"/>
        <v>0</v>
      </c>
    </row>
    <row r="3976" spans="2:24" ht="18.75">
      <c r="B3976" s="143"/>
      <c r="C3976" s="160">
        <v>551</v>
      </c>
      <c r="D3976" s="459" t="s">
        <v>211</v>
      </c>
      <c r="E3976" s="817"/>
      <c r="F3976" s="452"/>
      <c r="G3976" s="246">
        <v>90000</v>
      </c>
      <c r="H3976" s="246"/>
      <c r="I3976" s="480">
        <f t="shared" ref="I3976:I3983" si="1188">F3976+G3976+H3976</f>
        <v>90000</v>
      </c>
      <c r="J3976" s="244">
        <f t="shared" si="1186"/>
        <v>1</v>
      </c>
      <c r="K3976" s="245"/>
      <c r="L3976" s="426"/>
      <c r="M3976" s="253"/>
      <c r="N3976" s="316">
        <f t="shared" ref="N3976:N3983" si="1189">I3976</f>
        <v>90000</v>
      </c>
      <c r="O3976" s="427">
        <f t="shared" ref="O3976:O3983" si="1190">L3976+M3976-N3976</f>
        <v>-90000</v>
      </c>
      <c r="P3976" s="245"/>
      <c r="Q3976" s="775"/>
      <c r="R3976" s="779"/>
      <c r="S3976" s="779"/>
      <c r="T3976" s="779"/>
      <c r="U3976" s="779"/>
      <c r="V3976" s="779"/>
      <c r="W3976" s="824"/>
      <c r="X3976" s="314">
        <f t="shared" si="1187"/>
        <v>0</v>
      </c>
    </row>
    <row r="3977" spans="2:24" ht="18.75">
      <c r="B3977" s="143"/>
      <c r="C3977" s="161">
        <v>552</v>
      </c>
      <c r="D3977" s="460" t="s">
        <v>212</v>
      </c>
      <c r="E3977" s="817"/>
      <c r="F3977" s="452"/>
      <c r="G3977" s="246"/>
      <c r="H3977" s="246"/>
      <c r="I3977" s="480">
        <f t="shared" si="1188"/>
        <v>0</v>
      </c>
      <c r="J3977" s="244" t="str">
        <f t="shared" si="1186"/>
        <v/>
      </c>
      <c r="K3977" s="245"/>
      <c r="L3977" s="426"/>
      <c r="M3977" s="253"/>
      <c r="N3977" s="316">
        <f t="shared" si="1189"/>
        <v>0</v>
      </c>
      <c r="O3977" s="427">
        <f t="shared" si="1190"/>
        <v>0</v>
      </c>
      <c r="P3977" s="245"/>
      <c r="Q3977" s="775"/>
      <c r="R3977" s="779"/>
      <c r="S3977" s="779"/>
      <c r="T3977" s="779"/>
      <c r="U3977" s="779"/>
      <c r="V3977" s="779"/>
      <c r="W3977" s="824"/>
      <c r="X3977" s="314">
        <f t="shared" si="1187"/>
        <v>0</v>
      </c>
    </row>
    <row r="3978" spans="2:24" ht="18.75">
      <c r="B3978" s="143"/>
      <c r="C3978" s="161">
        <v>558</v>
      </c>
      <c r="D3978" s="460" t="s">
        <v>1731</v>
      </c>
      <c r="E3978" s="817"/>
      <c r="F3978" s="452"/>
      <c r="G3978" s="246"/>
      <c r="H3978" s="246"/>
      <c r="I3978" s="480">
        <f t="shared" si="1188"/>
        <v>0</v>
      </c>
      <c r="J3978" s="244" t="str">
        <f t="shared" si="1186"/>
        <v/>
      </c>
      <c r="K3978" s="245"/>
      <c r="L3978" s="426"/>
      <c r="M3978" s="253"/>
      <c r="N3978" s="316">
        <f t="shared" si="1189"/>
        <v>0</v>
      </c>
      <c r="O3978" s="427">
        <f t="shared" si="1190"/>
        <v>0</v>
      </c>
      <c r="P3978" s="245"/>
      <c r="Q3978" s="775"/>
      <c r="R3978" s="779"/>
      <c r="S3978" s="779"/>
      <c r="T3978" s="779"/>
      <c r="U3978" s="779"/>
      <c r="V3978" s="779"/>
      <c r="W3978" s="824"/>
      <c r="X3978" s="314">
        <f t="shared" si="1187"/>
        <v>0</v>
      </c>
    </row>
    <row r="3979" spans="2:24" ht="18.75">
      <c r="B3979" s="143"/>
      <c r="C3979" s="161">
        <v>560</v>
      </c>
      <c r="D3979" s="461" t="s">
        <v>213</v>
      </c>
      <c r="E3979" s="817"/>
      <c r="F3979" s="452"/>
      <c r="G3979" s="246">
        <v>30000</v>
      </c>
      <c r="H3979" s="246"/>
      <c r="I3979" s="480">
        <f t="shared" si="1188"/>
        <v>30000</v>
      </c>
      <c r="J3979" s="244">
        <f t="shared" si="1186"/>
        <v>1</v>
      </c>
      <c r="K3979" s="245"/>
      <c r="L3979" s="426"/>
      <c r="M3979" s="253"/>
      <c r="N3979" s="316">
        <f t="shared" si="1189"/>
        <v>30000</v>
      </c>
      <c r="O3979" s="427">
        <f t="shared" si="1190"/>
        <v>-30000</v>
      </c>
      <c r="P3979" s="245"/>
      <c r="Q3979" s="775"/>
      <c r="R3979" s="779"/>
      <c r="S3979" s="779"/>
      <c r="T3979" s="779"/>
      <c r="U3979" s="779"/>
      <c r="V3979" s="779"/>
      <c r="W3979" s="824"/>
      <c r="X3979" s="314">
        <f t="shared" si="1187"/>
        <v>0</v>
      </c>
    </row>
    <row r="3980" spans="2:24" ht="18.75">
      <c r="B3980" s="143"/>
      <c r="C3980" s="161">
        <v>580</v>
      </c>
      <c r="D3980" s="460" t="s">
        <v>214</v>
      </c>
      <c r="E3980" s="817"/>
      <c r="F3980" s="452"/>
      <c r="G3980" s="246">
        <v>15000</v>
      </c>
      <c r="H3980" s="246"/>
      <c r="I3980" s="480">
        <f t="shared" si="1188"/>
        <v>15000</v>
      </c>
      <c r="J3980" s="244">
        <f t="shared" si="1186"/>
        <v>1</v>
      </c>
      <c r="K3980" s="245"/>
      <c r="L3980" s="426"/>
      <c r="M3980" s="253"/>
      <c r="N3980" s="316">
        <f t="shared" si="1189"/>
        <v>15000</v>
      </c>
      <c r="O3980" s="427">
        <f t="shared" si="1190"/>
        <v>-15000</v>
      </c>
      <c r="P3980" s="245"/>
      <c r="Q3980" s="775"/>
      <c r="R3980" s="779"/>
      <c r="S3980" s="779"/>
      <c r="T3980" s="779"/>
      <c r="U3980" s="779"/>
      <c r="V3980" s="779"/>
      <c r="W3980" s="824"/>
      <c r="X3980" s="314">
        <f t="shared" si="1187"/>
        <v>0</v>
      </c>
    </row>
    <row r="3981" spans="2:24" ht="18.75">
      <c r="B3981" s="143"/>
      <c r="C3981" s="161">
        <v>588</v>
      </c>
      <c r="D3981" s="460" t="s">
        <v>1736</v>
      </c>
      <c r="E3981" s="817"/>
      <c r="F3981" s="452"/>
      <c r="G3981" s="246"/>
      <c r="H3981" s="246"/>
      <c r="I3981" s="480">
        <f t="shared" si="1188"/>
        <v>0</v>
      </c>
      <c r="J3981" s="244" t="str">
        <f t="shared" si="1186"/>
        <v/>
      </c>
      <c r="K3981" s="245"/>
      <c r="L3981" s="426"/>
      <c r="M3981" s="253"/>
      <c r="N3981" s="316">
        <f t="shared" si="1189"/>
        <v>0</v>
      </c>
      <c r="O3981" s="427">
        <f t="shared" si="1190"/>
        <v>0</v>
      </c>
      <c r="P3981" s="245"/>
      <c r="Q3981" s="775"/>
      <c r="R3981" s="779"/>
      <c r="S3981" s="779"/>
      <c r="T3981" s="779"/>
      <c r="U3981" s="779"/>
      <c r="V3981" s="779"/>
      <c r="W3981" s="824"/>
      <c r="X3981" s="314">
        <f t="shared" si="1187"/>
        <v>0</v>
      </c>
    </row>
    <row r="3982" spans="2:24" ht="31.5">
      <c r="B3982" s="143"/>
      <c r="C3982" s="162">
        <v>590</v>
      </c>
      <c r="D3982" s="462" t="s">
        <v>215</v>
      </c>
      <c r="E3982" s="817"/>
      <c r="F3982" s="452"/>
      <c r="G3982" s="246"/>
      <c r="H3982" s="246"/>
      <c r="I3982" s="480">
        <f t="shared" si="1188"/>
        <v>0</v>
      </c>
      <c r="J3982" s="244" t="str">
        <f t="shared" si="1186"/>
        <v/>
      </c>
      <c r="K3982" s="245"/>
      <c r="L3982" s="426"/>
      <c r="M3982" s="253"/>
      <c r="N3982" s="316">
        <f t="shared" si="1189"/>
        <v>0</v>
      </c>
      <c r="O3982" s="427">
        <f t="shared" si="1190"/>
        <v>0</v>
      </c>
      <c r="P3982" s="245"/>
      <c r="Q3982" s="775"/>
      <c r="R3982" s="779"/>
      <c r="S3982" s="779"/>
      <c r="T3982" s="779"/>
      <c r="U3982" s="779"/>
      <c r="V3982" s="779"/>
      <c r="W3982" s="824"/>
      <c r="X3982" s="314">
        <f t="shared" si="1187"/>
        <v>0</v>
      </c>
    </row>
    <row r="3983" spans="2:24" ht="18.75">
      <c r="B3983" s="799">
        <v>800</v>
      </c>
      <c r="C3983" s="960" t="s">
        <v>1097</v>
      </c>
      <c r="D3983" s="960"/>
      <c r="E3983" s="800"/>
      <c r="F3983" s="803"/>
      <c r="G3983" s="804"/>
      <c r="H3983" s="804"/>
      <c r="I3983" s="805">
        <f t="shared" si="1188"/>
        <v>0</v>
      </c>
      <c r="J3983" s="244" t="str">
        <f t="shared" si="1186"/>
        <v/>
      </c>
      <c r="K3983" s="245"/>
      <c r="L3983" s="431"/>
      <c r="M3983" s="255"/>
      <c r="N3983" s="316">
        <f t="shared" si="1189"/>
        <v>0</v>
      </c>
      <c r="O3983" s="427">
        <f t="shared" si="1190"/>
        <v>0</v>
      </c>
      <c r="P3983" s="245"/>
      <c r="Q3983" s="777"/>
      <c r="R3983" s="778"/>
      <c r="S3983" s="779"/>
      <c r="T3983" s="779"/>
      <c r="U3983" s="778"/>
      <c r="V3983" s="779"/>
      <c r="W3983" s="824"/>
      <c r="X3983" s="314">
        <f t="shared" si="1187"/>
        <v>0</v>
      </c>
    </row>
    <row r="3984" spans="2:24" ht="18.75">
      <c r="B3984" s="799">
        <v>1000</v>
      </c>
      <c r="C3984" s="956" t="s">
        <v>217</v>
      </c>
      <c r="D3984" s="956"/>
      <c r="E3984" s="800"/>
      <c r="F3984" s="801">
        <f>SUM(F3985:F4001)</f>
        <v>0</v>
      </c>
      <c r="G3984" s="802">
        <f>SUM(G3985:G4001)</f>
        <v>485000</v>
      </c>
      <c r="H3984" s="802">
        <f>SUM(H3985:H4001)</f>
        <v>0</v>
      </c>
      <c r="I3984" s="802">
        <f>SUM(I3985:I4001)</f>
        <v>485000</v>
      </c>
      <c r="J3984" s="244">
        <f t="shared" si="1186"/>
        <v>1</v>
      </c>
      <c r="K3984" s="245"/>
      <c r="L3984" s="317">
        <f>SUM(L3985:L4001)</f>
        <v>0</v>
      </c>
      <c r="M3984" s="318">
        <f>SUM(M3985:M4001)</f>
        <v>0</v>
      </c>
      <c r="N3984" s="428">
        <f>SUM(N3985:N4001)</f>
        <v>485000</v>
      </c>
      <c r="O3984" s="429">
        <f>SUM(O3985:O4001)</f>
        <v>-485000</v>
      </c>
      <c r="P3984" s="245"/>
      <c r="Q3984" s="317">
        <f t="shared" ref="Q3984:W3984" si="1191">SUM(Q3985:Q4001)</f>
        <v>0</v>
      </c>
      <c r="R3984" s="318">
        <f t="shared" si="1191"/>
        <v>0</v>
      </c>
      <c r="S3984" s="318">
        <f t="shared" si="1191"/>
        <v>483000</v>
      </c>
      <c r="T3984" s="318">
        <f t="shared" si="1191"/>
        <v>-483000</v>
      </c>
      <c r="U3984" s="318">
        <f t="shared" si="1191"/>
        <v>0</v>
      </c>
      <c r="V3984" s="318">
        <f t="shared" si="1191"/>
        <v>0</v>
      </c>
      <c r="W3984" s="429">
        <f t="shared" si="1191"/>
        <v>0</v>
      </c>
      <c r="X3984" s="314">
        <f t="shared" si="1187"/>
        <v>-483000</v>
      </c>
    </row>
    <row r="3985" spans="2:24" ht="18.75">
      <c r="B3985" s="136"/>
      <c r="C3985" s="144">
        <v>1011</v>
      </c>
      <c r="D3985" s="163" t="s">
        <v>218</v>
      </c>
      <c r="E3985" s="817"/>
      <c r="F3985" s="452"/>
      <c r="G3985" s="246"/>
      <c r="H3985" s="246"/>
      <c r="I3985" s="480">
        <f t="shared" ref="I3985:I4001" si="1192">F3985+G3985+H3985</f>
        <v>0</v>
      </c>
      <c r="J3985" s="244" t="str">
        <f t="shared" si="1186"/>
        <v/>
      </c>
      <c r="K3985" s="245"/>
      <c r="L3985" s="426"/>
      <c r="M3985" s="253"/>
      <c r="N3985" s="316">
        <f t="shared" ref="N3985:N4001" si="1193">I3985</f>
        <v>0</v>
      </c>
      <c r="O3985" s="427">
        <f t="shared" ref="O3985:O4001" si="1194">L3985+M3985-N3985</f>
        <v>0</v>
      </c>
      <c r="P3985" s="245"/>
      <c r="Q3985" s="426"/>
      <c r="R3985" s="253"/>
      <c r="S3985" s="432">
        <f t="shared" ref="S3985:S3992" si="1195">+IF(+(L3985+M3985)&gt;=I3985,+M3985,+(+I3985-L3985))</f>
        <v>0</v>
      </c>
      <c r="T3985" s="316">
        <f t="shared" ref="T3985:T3992" si="1196">Q3985+R3985-S3985</f>
        <v>0</v>
      </c>
      <c r="U3985" s="253"/>
      <c r="V3985" s="253"/>
      <c r="W3985" s="254"/>
      <c r="X3985" s="314">
        <f t="shared" si="1187"/>
        <v>0</v>
      </c>
    </row>
    <row r="3986" spans="2:24" ht="18.75">
      <c r="B3986" s="136"/>
      <c r="C3986" s="137">
        <v>1012</v>
      </c>
      <c r="D3986" s="145" t="s">
        <v>219</v>
      </c>
      <c r="E3986" s="817"/>
      <c r="F3986" s="452"/>
      <c r="G3986" s="246"/>
      <c r="H3986" s="246"/>
      <c r="I3986" s="480">
        <f t="shared" si="1192"/>
        <v>0</v>
      </c>
      <c r="J3986" s="244" t="str">
        <f t="shared" si="1186"/>
        <v/>
      </c>
      <c r="K3986" s="245"/>
      <c r="L3986" s="426"/>
      <c r="M3986" s="253"/>
      <c r="N3986" s="316">
        <f t="shared" si="1193"/>
        <v>0</v>
      </c>
      <c r="O3986" s="427">
        <f t="shared" si="1194"/>
        <v>0</v>
      </c>
      <c r="P3986" s="245"/>
      <c r="Q3986" s="426"/>
      <c r="R3986" s="253"/>
      <c r="S3986" s="432">
        <f t="shared" si="1195"/>
        <v>0</v>
      </c>
      <c r="T3986" s="316">
        <f t="shared" si="1196"/>
        <v>0</v>
      </c>
      <c r="U3986" s="253"/>
      <c r="V3986" s="253"/>
      <c r="W3986" s="254"/>
      <c r="X3986" s="314">
        <f t="shared" si="1187"/>
        <v>0</v>
      </c>
    </row>
    <row r="3987" spans="2:24" ht="18.75">
      <c r="B3987" s="136"/>
      <c r="C3987" s="137">
        <v>1013</v>
      </c>
      <c r="D3987" s="145" t="s">
        <v>220</v>
      </c>
      <c r="E3987" s="817"/>
      <c r="F3987" s="452"/>
      <c r="G3987" s="246"/>
      <c r="H3987" s="246"/>
      <c r="I3987" s="480">
        <f t="shared" si="1192"/>
        <v>0</v>
      </c>
      <c r="J3987" s="244" t="str">
        <f t="shared" si="1186"/>
        <v/>
      </c>
      <c r="K3987" s="245"/>
      <c r="L3987" s="426"/>
      <c r="M3987" s="253"/>
      <c r="N3987" s="316">
        <f t="shared" si="1193"/>
        <v>0</v>
      </c>
      <c r="O3987" s="427">
        <f t="shared" si="1194"/>
        <v>0</v>
      </c>
      <c r="P3987" s="245"/>
      <c r="Q3987" s="426"/>
      <c r="R3987" s="253"/>
      <c r="S3987" s="432">
        <f t="shared" si="1195"/>
        <v>0</v>
      </c>
      <c r="T3987" s="316">
        <f t="shared" si="1196"/>
        <v>0</v>
      </c>
      <c r="U3987" s="253"/>
      <c r="V3987" s="253"/>
      <c r="W3987" s="254"/>
      <c r="X3987" s="314">
        <f t="shared" si="1187"/>
        <v>0</v>
      </c>
    </row>
    <row r="3988" spans="2:24" ht="18.75">
      <c r="B3988" s="136"/>
      <c r="C3988" s="137">
        <v>1014</v>
      </c>
      <c r="D3988" s="145" t="s">
        <v>221</v>
      </c>
      <c r="E3988" s="817"/>
      <c r="F3988" s="452"/>
      <c r="G3988" s="246"/>
      <c r="H3988" s="246"/>
      <c r="I3988" s="480">
        <f t="shared" si="1192"/>
        <v>0</v>
      </c>
      <c r="J3988" s="244" t="str">
        <f t="shared" si="1186"/>
        <v/>
      </c>
      <c r="K3988" s="245"/>
      <c r="L3988" s="426"/>
      <c r="M3988" s="253"/>
      <c r="N3988" s="316">
        <f t="shared" si="1193"/>
        <v>0</v>
      </c>
      <c r="O3988" s="427">
        <f t="shared" si="1194"/>
        <v>0</v>
      </c>
      <c r="P3988" s="245"/>
      <c r="Q3988" s="426"/>
      <c r="R3988" s="253"/>
      <c r="S3988" s="432">
        <f t="shared" si="1195"/>
        <v>0</v>
      </c>
      <c r="T3988" s="316">
        <f t="shared" si="1196"/>
        <v>0</v>
      </c>
      <c r="U3988" s="253"/>
      <c r="V3988" s="253"/>
      <c r="W3988" s="254"/>
      <c r="X3988" s="314">
        <f t="shared" si="1187"/>
        <v>0</v>
      </c>
    </row>
    <row r="3989" spans="2:24" ht="18.75">
      <c r="B3989" s="136"/>
      <c r="C3989" s="137">
        <v>1015</v>
      </c>
      <c r="D3989" s="145" t="s">
        <v>222</v>
      </c>
      <c r="E3989" s="817"/>
      <c r="F3989" s="452"/>
      <c r="G3989" s="246">
        <v>225000</v>
      </c>
      <c r="H3989" s="246"/>
      <c r="I3989" s="480">
        <f t="shared" si="1192"/>
        <v>225000</v>
      </c>
      <c r="J3989" s="244">
        <f t="shared" si="1186"/>
        <v>1</v>
      </c>
      <c r="K3989" s="245"/>
      <c r="L3989" s="426"/>
      <c r="M3989" s="253"/>
      <c r="N3989" s="316">
        <f t="shared" si="1193"/>
        <v>225000</v>
      </c>
      <c r="O3989" s="427">
        <f t="shared" si="1194"/>
        <v>-225000</v>
      </c>
      <c r="P3989" s="245"/>
      <c r="Q3989" s="426"/>
      <c r="R3989" s="253"/>
      <c r="S3989" s="432">
        <f t="shared" si="1195"/>
        <v>225000</v>
      </c>
      <c r="T3989" s="316">
        <f t="shared" si="1196"/>
        <v>-225000</v>
      </c>
      <c r="U3989" s="253"/>
      <c r="V3989" s="253"/>
      <c r="W3989" s="254"/>
      <c r="X3989" s="314">
        <f t="shared" si="1187"/>
        <v>-225000</v>
      </c>
    </row>
    <row r="3990" spans="2:24" ht="18.75">
      <c r="B3990" s="136"/>
      <c r="C3990" s="137">
        <v>1016</v>
      </c>
      <c r="D3990" s="145" t="s">
        <v>223</v>
      </c>
      <c r="E3990" s="817"/>
      <c r="F3990" s="452"/>
      <c r="G3990" s="246">
        <v>90000</v>
      </c>
      <c r="H3990" s="246"/>
      <c r="I3990" s="480">
        <f t="shared" si="1192"/>
        <v>90000</v>
      </c>
      <c r="J3990" s="244">
        <f t="shared" si="1186"/>
        <v>1</v>
      </c>
      <c r="K3990" s="245"/>
      <c r="L3990" s="426"/>
      <c r="M3990" s="253"/>
      <c r="N3990" s="316">
        <f t="shared" si="1193"/>
        <v>90000</v>
      </c>
      <c r="O3990" s="427">
        <f t="shared" si="1194"/>
        <v>-90000</v>
      </c>
      <c r="P3990" s="245"/>
      <c r="Q3990" s="426"/>
      <c r="R3990" s="253"/>
      <c r="S3990" s="432">
        <f t="shared" si="1195"/>
        <v>90000</v>
      </c>
      <c r="T3990" s="316">
        <f t="shared" si="1196"/>
        <v>-90000</v>
      </c>
      <c r="U3990" s="253"/>
      <c r="V3990" s="253"/>
      <c r="W3990" s="254"/>
      <c r="X3990" s="314">
        <f t="shared" si="1187"/>
        <v>-90000</v>
      </c>
    </row>
    <row r="3991" spans="2:24" ht="18.75">
      <c r="B3991" s="140"/>
      <c r="C3991" s="164">
        <v>1020</v>
      </c>
      <c r="D3991" s="165" t="s">
        <v>224</v>
      </c>
      <c r="E3991" s="817"/>
      <c r="F3991" s="452"/>
      <c r="G3991" s="246">
        <v>163000</v>
      </c>
      <c r="H3991" s="246"/>
      <c r="I3991" s="480">
        <f t="shared" si="1192"/>
        <v>163000</v>
      </c>
      <c r="J3991" s="244">
        <f t="shared" si="1186"/>
        <v>1</v>
      </c>
      <c r="K3991" s="245"/>
      <c r="L3991" s="426"/>
      <c r="M3991" s="253"/>
      <c r="N3991" s="316">
        <f t="shared" si="1193"/>
        <v>163000</v>
      </c>
      <c r="O3991" s="427">
        <f t="shared" si="1194"/>
        <v>-163000</v>
      </c>
      <c r="P3991" s="245"/>
      <c r="Q3991" s="426"/>
      <c r="R3991" s="253"/>
      <c r="S3991" s="432">
        <f t="shared" si="1195"/>
        <v>163000</v>
      </c>
      <c r="T3991" s="316">
        <f t="shared" si="1196"/>
        <v>-163000</v>
      </c>
      <c r="U3991" s="253"/>
      <c r="V3991" s="253"/>
      <c r="W3991" s="254"/>
      <c r="X3991" s="314">
        <f t="shared" si="1187"/>
        <v>-163000</v>
      </c>
    </row>
    <row r="3992" spans="2:24" ht="18.75">
      <c r="B3992" s="136"/>
      <c r="C3992" s="137">
        <v>1030</v>
      </c>
      <c r="D3992" s="145" t="s">
        <v>225</v>
      </c>
      <c r="E3992" s="817"/>
      <c r="F3992" s="452"/>
      <c r="G3992" s="246">
        <v>5000</v>
      </c>
      <c r="H3992" s="246"/>
      <c r="I3992" s="480">
        <f t="shared" si="1192"/>
        <v>5000</v>
      </c>
      <c r="J3992" s="244">
        <f t="shared" si="1186"/>
        <v>1</v>
      </c>
      <c r="K3992" s="245"/>
      <c r="L3992" s="426"/>
      <c r="M3992" s="253"/>
      <c r="N3992" s="316">
        <f t="shared" si="1193"/>
        <v>5000</v>
      </c>
      <c r="O3992" s="427">
        <f t="shared" si="1194"/>
        <v>-5000</v>
      </c>
      <c r="P3992" s="245"/>
      <c r="Q3992" s="426"/>
      <c r="R3992" s="253"/>
      <c r="S3992" s="432">
        <f t="shared" si="1195"/>
        <v>5000</v>
      </c>
      <c r="T3992" s="316">
        <f t="shared" si="1196"/>
        <v>-5000</v>
      </c>
      <c r="U3992" s="253"/>
      <c r="V3992" s="253"/>
      <c r="W3992" s="254"/>
      <c r="X3992" s="314">
        <f t="shared" si="1187"/>
        <v>-5000</v>
      </c>
    </row>
    <row r="3993" spans="2:24" ht="18.75">
      <c r="B3993" s="136"/>
      <c r="C3993" s="164">
        <v>1051</v>
      </c>
      <c r="D3993" s="167" t="s">
        <v>226</v>
      </c>
      <c r="E3993" s="817"/>
      <c r="F3993" s="452"/>
      <c r="G3993" s="246">
        <v>2000</v>
      </c>
      <c r="H3993" s="246"/>
      <c r="I3993" s="480">
        <f t="shared" si="1192"/>
        <v>2000</v>
      </c>
      <c r="J3993" s="244">
        <f t="shared" si="1186"/>
        <v>1</v>
      </c>
      <c r="K3993" s="245"/>
      <c r="L3993" s="426"/>
      <c r="M3993" s="253"/>
      <c r="N3993" s="316">
        <f t="shared" si="1193"/>
        <v>2000</v>
      </c>
      <c r="O3993" s="427">
        <f t="shared" si="1194"/>
        <v>-2000</v>
      </c>
      <c r="P3993" s="245"/>
      <c r="Q3993" s="775"/>
      <c r="R3993" s="779"/>
      <c r="S3993" s="779"/>
      <c r="T3993" s="779"/>
      <c r="U3993" s="779"/>
      <c r="V3993" s="779"/>
      <c r="W3993" s="824"/>
      <c r="X3993" s="314">
        <f t="shared" si="1187"/>
        <v>0</v>
      </c>
    </row>
    <row r="3994" spans="2:24" ht="18.75">
      <c r="B3994" s="136"/>
      <c r="C3994" s="137">
        <v>1052</v>
      </c>
      <c r="D3994" s="145" t="s">
        <v>227</v>
      </c>
      <c r="E3994" s="817"/>
      <c r="F3994" s="452"/>
      <c r="G3994" s="246"/>
      <c r="H3994" s="246"/>
      <c r="I3994" s="480">
        <f t="shared" si="1192"/>
        <v>0</v>
      </c>
      <c r="J3994" s="244" t="str">
        <f t="shared" si="1186"/>
        <v/>
      </c>
      <c r="K3994" s="245"/>
      <c r="L3994" s="426"/>
      <c r="M3994" s="253"/>
      <c r="N3994" s="316">
        <f t="shared" si="1193"/>
        <v>0</v>
      </c>
      <c r="O3994" s="427">
        <f t="shared" si="1194"/>
        <v>0</v>
      </c>
      <c r="P3994" s="245"/>
      <c r="Q3994" s="775"/>
      <c r="R3994" s="779"/>
      <c r="S3994" s="779"/>
      <c r="T3994" s="779"/>
      <c r="U3994" s="779"/>
      <c r="V3994" s="779"/>
      <c r="W3994" s="824"/>
      <c r="X3994" s="314">
        <f t="shared" si="1187"/>
        <v>0</v>
      </c>
    </row>
    <row r="3995" spans="2:24" ht="18.75">
      <c r="B3995" s="136"/>
      <c r="C3995" s="168">
        <v>1053</v>
      </c>
      <c r="D3995" s="169" t="s">
        <v>1737</v>
      </c>
      <c r="E3995" s="817"/>
      <c r="F3995" s="452"/>
      <c r="G3995" s="246"/>
      <c r="H3995" s="246"/>
      <c r="I3995" s="480">
        <f t="shared" si="1192"/>
        <v>0</v>
      </c>
      <c r="J3995" s="244" t="str">
        <f t="shared" si="1186"/>
        <v/>
      </c>
      <c r="K3995" s="245"/>
      <c r="L3995" s="426"/>
      <c r="M3995" s="253"/>
      <c r="N3995" s="316">
        <f t="shared" si="1193"/>
        <v>0</v>
      </c>
      <c r="O3995" s="427">
        <f t="shared" si="1194"/>
        <v>0</v>
      </c>
      <c r="P3995" s="245"/>
      <c r="Q3995" s="775"/>
      <c r="R3995" s="779"/>
      <c r="S3995" s="779"/>
      <c r="T3995" s="779"/>
      <c r="U3995" s="779"/>
      <c r="V3995" s="779"/>
      <c r="W3995" s="824"/>
      <c r="X3995" s="314">
        <f t="shared" si="1187"/>
        <v>0</v>
      </c>
    </row>
    <row r="3996" spans="2:24" ht="18.75">
      <c r="B3996" s="136"/>
      <c r="C3996" s="137">
        <v>1062</v>
      </c>
      <c r="D3996" s="139" t="s">
        <v>228</v>
      </c>
      <c r="E3996" s="817"/>
      <c r="F3996" s="452"/>
      <c r="G3996" s="246"/>
      <c r="H3996" s="246"/>
      <c r="I3996" s="480">
        <f t="shared" si="1192"/>
        <v>0</v>
      </c>
      <c r="J3996" s="244" t="str">
        <f t="shared" si="1186"/>
        <v/>
      </c>
      <c r="K3996" s="245"/>
      <c r="L3996" s="426"/>
      <c r="M3996" s="253"/>
      <c r="N3996" s="316">
        <f t="shared" si="1193"/>
        <v>0</v>
      </c>
      <c r="O3996" s="427">
        <f t="shared" si="1194"/>
        <v>0</v>
      </c>
      <c r="P3996" s="245"/>
      <c r="Q3996" s="426"/>
      <c r="R3996" s="253"/>
      <c r="S3996" s="432">
        <f>+IF(+(L3996+M3996)&gt;=I3996,+M3996,+(+I3996-L3996))</f>
        <v>0</v>
      </c>
      <c r="T3996" s="316">
        <f>Q3996+R3996-S3996</f>
        <v>0</v>
      </c>
      <c r="U3996" s="253"/>
      <c r="V3996" s="253"/>
      <c r="W3996" s="254"/>
      <c r="X3996" s="314">
        <f t="shared" si="1187"/>
        <v>0</v>
      </c>
    </row>
    <row r="3997" spans="2:24" ht="18.75">
      <c r="B3997" s="136"/>
      <c r="C3997" s="137">
        <v>1063</v>
      </c>
      <c r="D3997" s="139" t="s">
        <v>229</v>
      </c>
      <c r="E3997" s="817"/>
      <c r="F3997" s="452"/>
      <c r="G3997" s="246"/>
      <c r="H3997" s="246"/>
      <c r="I3997" s="480">
        <f t="shared" si="1192"/>
        <v>0</v>
      </c>
      <c r="J3997" s="244" t="str">
        <f t="shared" si="1186"/>
        <v/>
      </c>
      <c r="K3997" s="245"/>
      <c r="L3997" s="426"/>
      <c r="M3997" s="253"/>
      <c r="N3997" s="316">
        <f t="shared" si="1193"/>
        <v>0</v>
      </c>
      <c r="O3997" s="427">
        <f t="shared" si="1194"/>
        <v>0</v>
      </c>
      <c r="P3997" s="245"/>
      <c r="Q3997" s="775"/>
      <c r="R3997" s="779"/>
      <c r="S3997" s="779"/>
      <c r="T3997" s="779"/>
      <c r="U3997" s="779"/>
      <c r="V3997" s="779"/>
      <c r="W3997" s="824"/>
      <c r="X3997" s="314">
        <f t="shared" si="1187"/>
        <v>0</v>
      </c>
    </row>
    <row r="3998" spans="2:24" ht="18.75">
      <c r="B3998" s="136"/>
      <c r="C3998" s="168">
        <v>1069</v>
      </c>
      <c r="D3998" s="170" t="s">
        <v>230</v>
      </c>
      <c r="E3998" s="817"/>
      <c r="F3998" s="452"/>
      <c r="G3998" s="246"/>
      <c r="H3998" s="246"/>
      <c r="I3998" s="480">
        <f t="shared" si="1192"/>
        <v>0</v>
      </c>
      <c r="J3998" s="244" t="str">
        <f t="shared" ref="J3998:J4029" si="1197">(IF($E3998&lt;&gt;0,$J$2,IF($I3998&lt;&gt;0,$J$2,"")))</f>
        <v/>
      </c>
      <c r="K3998" s="245"/>
      <c r="L3998" s="426"/>
      <c r="M3998" s="253"/>
      <c r="N3998" s="316">
        <f t="shared" si="1193"/>
        <v>0</v>
      </c>
      <c r="O3998" s="427">
        <f t="shared" si="1194"/>
        <v>0</v>
      </c>
      <c r="P3998" s="245"/>
      <c r="Q3998" s="426"/>
      <c r="R3998" s="253"/>
      <c r="S3998" s="432">
        <f>+IF(+(L3998+M3998)&gt;=I3998,+M3998,+(+I3998-L3998))</f>
        <v>0</v>
      </c>
      <c r="T3998" s="316">
        <f>Q3998+R3998-S3998</f>
        <v>0</v>
      </c>
      <c r="U3998" s="253"/>
      <c r="V3998" s="253"/>
      <c r="W3998" s="254"/>
      <c r="X3998" s="314">
        <f t="shared" ref="X3998:X4029" si="1198">T3998-U3998-V3998-W3998</f>
        <v>0</v>
      </c>
    </row>
    <row r="3999" spans="2:24" ht="31.5">
      <c r="B3999" s="140"/>
      <c r="C3999" s="137">
        <v>1091</v>
      </c>
      <c r="D3999" s="145" t="s">
        <v>231</v>
      </c>
      <c r="E3999" s="817"/>
      <c r="F3999" s="452"/>
      <c r="G3999" s="246"/>
      <c r="H3999" s="246"/>
      <c r="I3999" s="480">
        <f t="shared" si="1192"/>
        <v>0</v>
      </c>
      <c r="J3999" s="244" t="str">
        <f t="shared" si="1197"/>
        <v/>
      </c>
      <c r="K3999" s="245"/>
      <c r="L3999" s="426"/>
      <c r="M3999" s="253"/>
      <c r="N3999" s="316">
        <f t="shared" si="1193"/>
        <v>0</v>
      </c>
      <c r="O3999" s="427">
        <f t="shared" si="1194"/>
        <v>0</v>
      </c>
      <c r="P3999" s="245"/>
      <c r="Q3999" s="426"/>
      <c r="R3999" s="253"/>
      <c r="S3999" s="432">
        <f>+IF(+(L3999+M3999)&gt;=I3999,+M3999,+(+I3999-L3999))</f>
        <v>0</v>
      </c>
      <c r="T3999" s="316">
        <f>Q3999+R3999-S3999</f>
        <v>0</v>
      </c>
      <c r="U3999" s="253"/>
      <c r="V3999" s="253"/>
      <c r="W3999" s="254"/>
      <c r="X3999" s="314">
        <f t="shared" si="1198"/>
        <v>0</v>
      </c>
    </row>
    <row r="4000" spans="2:24" ht="18.75">
      <c r="B4000" s="136"/>
      <c r="C4000" s="137">
        <v>1092</v>
      </c>
      <c r="D4000" s="145" t="s">
        <v>364</v>
      </c>
      <c r="E4000" s="817"/>
      <c r="F4000" s="452"/>
      <c r="G4000" s="246"/>
      <c r="H4000" s="246"/>
      <c r="I4000" s="480">
        <f t="shared" si="1192"/>
        <v>0</v>
      </c>
      <c r="J4000" s="244" t="str">
        <f t="shared" si="1197"/>
        <v/>
      </c>
      <c r="K4000" s="245"/>
      <c r="L4000" s="426"/>
      <c r="M4000" s="253"/>
      <c r="N4000" s="316">
        <f t="shared" si="1193"/>
        <v>0</v>
      </c>
      <c r="O4000" s="427">
        <f t="shared" si="1194"/>
        <v>0</v>
      </c>
      <c r="P4000" s="245"/>
      <c r="Q4000" s="775"/>
      <c r="R4000" s="779"/>
      <c r="S4000" s="779"/>
      <c r="T4000" s="779"/>
      <c r="U4000" s="779"/>
      <c r="V4000" s="779"/>
      <c r="W4000" s="824"/>
      <c r="X4000" s="314">
        <f t="shared" si="1198"/>
        <v>0</v>
      </c>
    </row>
    <row r="4001" spans="2:24" ht="18.75">
      <c r="B4001" s="136"/>
      <c r="C4001" s="142">
        <v>1098</v>
      </c>
      <c r="D4001" s="146" t="s">
        <v>232</v>
      </c>
      <c r="E4001" s="817"/>
      <c r="F4001" s="452"/>
      <c r="G4001" s="246"/>
      <c r="H4001" s="246"/>
      <c r="I4001" s="480">
        <f t="shared" si="1192"/>
        <v>0</v>
      </c>
      <c r="J4001" s="244" t="str">
        <f t="shared" si="1197"/>
        <v/>
      </c>
      <c r="K4001" s="245"/>
      <c r="L4001" s="426"/>
      <c r="M4001" s="253"/>
      <c r="N4001" s="316">
        <f t="shared" si="1193"/>
        <v>0</v>
      </c>
      <c r="O4001" s="427">
        <f t="shared" si="1194"/>
        <v>0</v>
      </c>
      <c r="P4001" s="245"/>
      <c r="Q4001" s="426"/>
      <c r="R4001" s="253"/>
      <c r="S4001" s="432">
        <f>+IF(+(L4001+M4001)&gt;=I4001,+M4001,+(+I4001-L4001))</f>
        <v>0</v>
      </c>
      <c r="T4001" s="316">
        <f>Q4001+R4001-S4001</f>
        <v>0</v>
      </c>
      <c r="U4001" s="253"/>
      <c r="V4001" s="253"/>
      <c r="W4001" s="254"/>
      <c r="X4001" s="314">
        <f t="shared" si="1198"/>
        <v>0</v>
      </c>
    </row>
    <row r="4002" spans="2:24" ht="18.75">
      <c r="B4002" s="799">
        <v>1900</v>
      </c>
      <c r="C4002" s="955" t="s">
        <v>296</v>
      </c>
      <c r="D4002" s="955"/>
      <c r="E4002" s="800"/>
      <c r="F4002" s="801">
        <f>SUM(F4003:F4005)</f>
        <v>0</v>
      </c>
      <c r="G4002" s="802">
        <f>SUM(G4003:G4005)</f>
        <v>3000</v>
      </c>
      <c r="H4002" s="802">
        <f>SUM(H4003:H4005)</f>
        <v>0</v>
      </c>
      <c r="I4002" s="802">
        <f>SUM(I4003:I4005)</f>
        <v>3000</v>
      </c>
      <c r="J4002" s="244">
        <f t="shared" si="1197"/>
        <v>1</v>
      </c>
      <c r="K4002" s="245"/>
      <c r="L4002" s="317">
        <f>SUM(L4003:L4005)</f>
        <v>0</v>
      </c>
      <c r="M4002" s="318">
        <f>SUM(M4003:M4005)</f>
        <v>0</v>
      </c>
      <c r="N4002" s="428">
        <f>SUM(N4003:N4005)</f>
        <v>3000</v>
      </c>
      <c r="O4002" s="429">
        <f>SUM(O4003:O4005)</f>
        <v>-3000</v>
      </c>
      <c r="P4002" s="245"/>
      <c r="Q4002" s="777"/>
      <c r="R4002" s="778"/>
      <c r="S4002" s="778"/>
      <c r="T4002" s="778"/>
      <c r="U4002" s="778"/>
      <c r="V4002" s="778"/>
      <c r="W4002" s="825"/>
      <c r="X4002" s="314">
        <f t="shared" si="1198"/>
        <v>0</v>
      </c>
    </row>
    <row r="4003" spans="2:24" ht="18.75">
      <c r="B4003" s="136"/>
      <c r="C4003" s="144">
        <v>1901</v>
      </c>
      <c r="D4003" s="138" t="s">
        <v>297</v>
      </c>
      <c r="E4003" s="817"/>
      <c r="F4003" s="452"/>
      <c r="G4003" s="246">
        <v>3000</v>
      </c>
      <c r="H4003" s="246"/>
      <c r="I4003" s="480">
        <f>F4003+G4003+H4003</f>
        <v>3000</v>
      </c>
      <c r="J4003" s="244">
        <f t="shared" si="1197"/>
        <v>1</v>
      </c>
      <c r="K4003" s="245"/>
      <c r="L4003" s="426"/>
      <c r="M4003" s="253"/>
      <c r="N4003" s="316">
        <f>I4003</f>
        <v>3000</v>
      </c>
      <c r="O4003" s="427">
        <f>L4003+M4003-N4003</f>
        <v>-3000</v>
      </c>
      <c r="P4003" s="245"/>
      <c r="Q4003" s="775"/>
      <c r="R4003" s="779"/>
      <c r="S4003" s="779"/>
      <c r="T4003" s="779"/>
      <c r="U4003" s="779"/>
      <c r="V4003" s="779"/>
      <c r="W4003" s="824"/>
      <c r="X4003" s="314">
        <f t="shared" si="1198"/>
        <v>0</v>
      </c>
    </row>
    <row r="4004" spans="2:24" ht="18.75">
      <c r="B4004" s="136"/>
      <c r="C4004" s="137">
        <v>1981</v>
      </c>
      <c r="D4004" s="139" t="s">
        <v>298</v>
      </c>
      <c r="E4004" s="817"/>
      <c r="F4004" s="452"/>
      <c r="G4004" s="246"/>
      <c r="H4004" s="246"/>
      <c r="I4004" s="480">
        <f>F4004+G4004+H4004</f>
        <v>0</v>
      </c>
      <c r="J4004" s="244" t="str">
        <f t="shared" si="1197"/>
        <v/>
      </c>
      <c r="K4004" s="245"/>
      <c r="L4004" s="426"/>
      <c r="M4004" s="253"/>
      <c r="N4004" s="316">
        <f>I4004</f>
        <v>0</v>
      </c>
      <c r="O4004" s="427">
        <f>L4004+M4004-N4004</f>
        <v>0</v>
      </c>
      <c r="P4004" s="245"/>
      <c r="Q4004" s="775"/>
      <c r="R4004" s="779"/>
      <c r="S4004" s="779"/>
      <c r="T4004" s="779"/>
      <c r="U4004" s="779"/>
      <c r="V4004" s="779"/>
      <c r="W4004" s="824"/>
      <c r="X4004" s="314">
        <f t="shared" si="1198"/>
        <v>0</v>
      </c>
    </row>
    <row r="4005" spans="2:24" ht="18.75">
      <c r="B4005" s="136"/>
      <c r="C4005" s="142">
        <v>1991</v>
      </c>
      <c r="D4005" s="141" t="s">
        <v>299</v>
      </c>
      <c r="E4005" s="817"/>
      <c r="F4005" s="452"/>
      <c r="G4005" s="246"/>
      <c r="H4005" s="246"/>
      <c r="I4005" s="480">
        <f>F4005+G4005+H4005</f>
        <v>0</v>
      </c>
      <c r="J4005" s="244" t="str">
        <f t="shared" si="1197"/>
        <v/>
      </c>
      <c r="K4005" s="245"/>
      <c r="L4005" s="426"/>
      <c r="M4005" s="253"/>
      <c r="N4005" s="316">
        <f>I4005</f>
        <v>0</v>
      </c>
      <c r="O4005" s="427">
        <f>L4005+M4005-N4005</f>
        <v>0</v>
      </c>
      <c r="P4005" s="245"/>
      <c r="Q4005" s="775"/>
      <c r="R4005" s="779"/>
      <c r="S4005" s="779"/>
      <c r="T4005" s="779"/>
      <c r="U4005" s="779"/>
      <c r="V4005" s="779"/>
      <c r="W4005" s="824"/>
      <c r="X4005" s="314">
        <f t="shared" si="1198"/>
        <v>0</v>
      </c>
    </row>
    <row r="4006" spans="2:24" ht="18.75">
      <c r="B4006" s="799">
        <v>2100</v>
      </c>
      <c r="C4006" s="955" t="s">
        <v>1106</v>
      </c>
      <c r="D4006" s="955"/>
      <c r="E4006" s="800"/>
      <c r="F4006" s="801">
        <f>SUM(F4007:F4011)</f>
        <v>0</v>
      </c>
      <c r="G4006" s="802">
        <f>SUM(G4007:G4011)</f>
        <v>0</v>
      </c>
      <c r="H4006" s="802">
        <f>SUM(H4007:H4011)</f>
        <v>0</v>
      </c>
      <c r="I4006" s="802">
        <f>SUM(I4007:I4011)</f>
        <v>0</v>
      </c>
      <c r="J4006" s="244" t="str">
        <f t="shared" si="1197"/>
        <v/>
      </c>
      <c r="K4006" s="245"/>
      <c r="L4006" s="317">
        <f>SUM(L4007:L4011)</f>
        <v>0</v>
      </c>
      <c r="M4006" s="318">
        <f>SUM(M4007:M4011)</f>
        <v>0</v>
      </c>
      <c r="N4006" s="428">
        <f>SUM(N4007:N4011)</f>
        <v>0</v>
      </c>
      <c r="O4006" s="429">
        <f>SUM(O4007:O4011)</f>
        <v>0</v>
      </c>
      <c r="P4006" s="245"/>
      <c r="Q4006" s="777"/>
      <c r="R4006" s="778"/>
      <c r="S4006" s="778"/>
      <c r="T4006" s="778"/>
      <c r="U4006" s="778"/>
      <c r="V4006" s="778"/>
      <c r="W4006" s="825"/>
      <c r="X4006" s="314">
        <f t="shared" si="1198"/>
        <v>0</v>
      </c>
    </row>
    <row r="4007" spans="2:24" ht="18.75">
      <c r="B4007" s="136"/>
      <c r="C4007" s="144">
        <v>2110</v>
      </c>
      <c r="D4007" s="147" t="s">
        <v>233</v>
      </c>
      <c r="E4007" s="817"/>
      <c r="F4007" s="452"/>
      <c r="G4007" s="246"/>
      <c r="H4007" s="246"/>
      <c r="I4007" s="480">
        <f>F4007+G4007+H4007</f>
        <v>0</v>
      </c>
      <c r="J4007" s="244" t="str">
        <f t="shared" si="1197"/>
        <v/>
      </c>
      <c r="K4007" s="245"/>
      <c r="L4007" s="426"/>
      <c r="M4007" s="253"/>
      <c r="N4007" s="316">
        <f>I4007</f>
        <v>0</v>
      </c>
      <c r="O4007" s="427">
        <f>L4007+M4007-N4007</f>
        <v>0</v>
      </c>
      <c r="P4007" s="245"/>
      <c r="Q4007" s="775"/>
      <c r="R4007" s="779"/>
      <c r="S4007" s="779"/>
      <c r="T4007" s="779"/>
      <c r="U4007" s="779"/>
      <c r="V4007" s="779"/>
      <c r="W4007" s="824"/>
      <c r="X4007" s="314">
        <f t="shared" si="1198"/>
        <v>0</v>
      </c>
    </row>
    <row r="4008" spans="2:24" ht="18.75">
      <c r="B4008" s="171"/>
      <c r="C4008" s="137">
        <v>2120</v>
      </c>
      <c r="D4008" s="159" t="s">
        <v>234</v>
      </c>
      <c r="E4008" s="817"/>
      <c r="F4008" s="452"/>
      <c r="G4008" s="246"/>
      <c r="H4008" s="246"/>
      <c r="I4008" s="480">
        <f>F4008+G4008+H4008</f>
        <v>0</v>
      </c>
      <c r="J4008" s="244" t="str">
        <f t="shared" si="1197"/>
        <v/>
      </c>
      <c r="K4008" s="245"/>
      <c r="L4008" s="426"/>
      <c r="M4008" s="253"/>
      <c r="N4008" s="316">
        <f>I4008</f>
        <v>0</v>
      </c>
      <c r="O4008" s="427">
        <f>L4008+M4008-N4008</f>
        <v>0</v>
      </c>
      <c r="P4008" s="245"/>
      <c r="Q4008" s="775"/>
      <c r="R4008" s="779"/>
      <c r="S4008" s="779"/>
      <c r="T4008" s="779"/>
      <c r="U4008" s="779"/>
      <c r="V4008" s="779"/>
      <c r="W4008" s="824"/>
      <c r="X4008" s="314">
        <f t="shared" si="1198"/>
        <v>0</v>
      </c>
    </row>
    <row r="4009" spans="2:24" ht="18.75">
      <c r="B4009" s="171"/>
      <c r="C4009" s="137">
        <v>2125</v>
      </c>
      <c r="D4009" s="156" t="s">
        <v>1098</v>
      </c>
      <c r="E4009" s="817"/>
      <c r="F4009" s="452"/>
      <c r="G4009" s="246"/>
      <c r="H4009" s="246"/>
      <c r="I4009" s="480">
        <f>F4009+G4009+H4009</f>
        <v>0</v>
      </c>
      <c r="J4009" s="244" t="str">
        <f t="shared" si="1197"/>
        <v/>
      </c>
      <c r="K4009" s="245"/>
      <c r="L4009" s="426"/>
      <c r="M4009" s="253"/>
      <c r="N4009" s="316">
        <f>I4009</f>
        <v>0</v>
      </c>
      <c r="O4009" s="427">
        <f>L4009+M4009-N4009</f>
        <v>0</v>
      </c>
      <c r="P4009" s="245"/>
      <c r="Q4009" s="775"/>
      <c r="R4009" s="779"/>
      <c r="S4009" s="779"/>
      <c r="T4009" s="779"/>
      <c r="U4009" s="779"/>
      <c r="V4009" s="779"/>
      <c r="W4009" s="824"/>
      <c r="X4009" s="314">
        <f t="shared" si="1198"/>
        <v>0</v>
      </c>
    </row>
    <row r="4010" spans="2:24" ht="18.75">
      <c r="B4010" s="143"/>
      <c r="C4010" s="137">
        <v>2140</v>
      </c>
      <c r="D4010" s="159" t="s">
        <v>236</v>
      </c>
      <c r="E4010" s="817"/>
      <c r="F4010" s="452"/>
      <c r="G4010" s="246"/>
      <c r="H4010" s="246"/>
      <c r="I4010" s="480">
        <f>F4010+G4010+H4010</f>
        <v>0</v>
      </c>
      <c r="J4010" s="244" t="str">
        <f t="shared" si="1197"/>
        <v/>
      </c>
      <c r="K4010" s="245"/>
      <c r="L4010" s="426"/>
      <c r="M4010" s="253"/>
      <c r="N4010" s="316">
        <f>I4010</f>
        <v>0</v>
      </c>
      <c r="O4010" s="427">
        <f>L4010+M4010-N4010</f>
        <v>0</v>
      </c>
      <c r="P4010" s="245"/>
      <c r="Q4010" s="775"/>
      <c r="R4010" s="779"/>
      <c r="S4010" s="779"/>
      <c r="T4010" s="779"/>
      <c r="U4010" s="779"/>
      <c r="V4010" s="779"/>
      <c r="W4010" s="824"/>
      <c r="X4010" s="314">
        <f t="shared" si="1198"/>
        <v>0</v>
      </c>
    </row>
    <row r="4011" spans="2:24" ht="18.75">
      <c r="B4011" s="136"/>
      <c r="C4011" s="142">
        <v>2190</v>
      </c>
      <c r="D4011" s="516" t="s">
        <v>237</v>
      </c>
      <c r="E4011" s="817"/>
      <c r="F4011" s="452"/>
      <c r="G4011" s="246"/>
      <c r="H4011" s="246"/>
      <c r="I4011" s="480">
        <f>F4011+G4011+H4011</f>
        <v>0</v>
      </c>
      <c r="J4011" s="244" t="str">
        <f t="shared" si="1197"/>
        <v/>
      </c>
      <c r="K4011" s="245"/>
      <c r="L4011" s="426"/>
      <c r="M4011" s="253"/>
      <c r="N4011" s="316">
        <f>I4011</f>
        <v>0</v>
      </c>
      <c r="O4011" s="427">
        <f>L4011+M4011-N4011</f>
        <v>0</v>
      </c>
      <c r="P4011" s="245"/>
      <c r="Q4011" s="775"/>
      <c r="R4011" s="779"/>
      <c r="S4011" s="779"/>
      <c r="T4011" s="779"/>
      <c r="U4011" s="779"/>
      <c r="V4011" s="779"/>
      <c r="W4011" s="824"/>
      <c r="X4011" s="314">
        <f t="shared" si="1198"/>
        <v>0</v>
      </c>
    </row>
    <row r="4012" spans="2:24" ht="18.75">
      <c r="B4012" s="799">
        <v>2200</v>
      </c>
      <c r="C4012" s="955" t="s">
        <v>238</v>
      </c>
      <c r="D4012" s="955"/>
      <c r="E4012" s="800"/>
      <c r="F4012" s="801">
        <f>SUM(F4013:F4014)</f>
        <v>0</v>
      </c>
      <c r="G4012" s="802">
        <f>SUM(G4013:G4014)</f>
        <v>0</v>
      </c>
      <c r="H4012" s="802">
        <f>SUM(H4013:H4014)</f>
        <v>0</v>
      </c>
      <c r="I4012" s="802">
        <f>SUM(I4013:I4014)</f>
        <v>0</v>
      </c>
      <c r="J4012" s="244" t="str">
        <f t="shared" si="1197"/>
        <v/>
      </c>
      <c r="K4012" s="245"/>
      <c r="L4012" s="317">
        <f>SUM(L4013:L4014)</f>
        <v>0</v>
      </c>
      <c r="M4012" s="318">
        <f>SUM(M4013:M4014)</f>
        <v>0</v>
      </c>
      <c r="N4012" s="428">
        <f>SUM(N4013:N4014)</f>
        <v>0</v>
      </c>
      <c r="O4012" s="429">
        <f>SUM(O4013:O4014)</f>
        <v>0</v>
      </c>
      <c r="P4012" s="245"/>
      <c r="Q4012" s="777"/>
      <c r="R4012" s="778"/>
      <c r="S4012" s="778"/>
      <c r="T4012" s="778"/>
      <c r="U4012" s="778"/>
      <c r="V4012" s="778"/>
      <c r="W4012" s="825"/>
      <c r="X4012" s="314">
        <f t="shared" si="1198"/>
        <v>0</v>
      </c>
    </row>
    <row r="4013" spans="2:24" ht="18.75">
      <c r="B4013" s="136"/>
      <c r="C4013" s="137">
        <v>2221</v>
      </c>
      <c r="D4013" s="139" t="s">
        <v>1479</v>
      </c>
      <c r="E4013" s="817"/>
      <c r="F4013" s="452"/>
      <c r="G4013" s="246"/>
      <c r="H4013" s="246"/>
      <c r="I4013" s="480">
        <f t="shared" ref="I4013:I4018" si="1199">F4013+G4013+H4013</f>
        <v>0</v>
      </c>
      <c r="J4013" s="244" t="str">
        <f t="shared" si="1197"/>
        <v/>
      </c>
      <c r="K4013" s="245"/>
      <c r="L4013" s="426"/>
      <c r="M4013" s="253"/>
      <c r="N4013" s="316">
        <f t="shared" ref="N4013:N4018" si="1200">I4013</f>
        <v>0</v>
      </c>
      <c r="O4013" s="427">
        <f t="shared" ref="O4013:O4018" si="1201">L4013+M4013-N4013</f>
        <v>0</v>
      </c>
      <c r="P4013" s="245"/>
      <c r="Q4013" s="775"/>
      <c r="R4013" s="779"/>
      <c r="S4013" s="779"/>
      <c r="T4013" s="779"/>
      <c r="U4013" s="779"/>
      <c r="V4013" s="779"/>
      <c r="W4013" s="824"/>
      <c r="X4013" s="314">
        <f t="shared" si="1198"/>
        <v>0</v>
      </c>
    </row>
    <row r="4014" spans="2:24" ht="18.75">
      <c r="B4014" s="136"/>
      <c r="C4014" s="142">
        <v>2224</v>
      </c>
      <c r="D4014" s="141" t="s">
        <v>239</v>
      </c>
      <c r="E4014" s="817"/>
      <c r="F4014" s="452"/>
      <c r="G4014" s="246"/>
      <c r="H4014" s="246"/>
      <c r="I4014" s="480">
        <f t="shared" si="1199"/>
        <v>0</v>
      </c>
      <c r="J4014" s="244" t="str">
        <f t="shared" si="1197"/>
        <v/>
      </c>
      <c r="K4014" s="245"/>
      <c r="L4014" s="426"/>
      <c r="M4014" s="253"/>
      <c r="N4014" s="316">
        <f t="shared" si="1200"/>
        <v>0</v>
      </c>
      <c r="O4014" s="427">
        <f t="shared" si="1201"/>
        <v>0</v>
      </c>
      <c r="P4014" s="245"/>
      <c r="Q4014" s="775"/>
      <c r="R4014" s="779"/>
      <c r="S4014" s="779"/>
      <c r="T4014" s="779"/>
      <c r="U4014" s="779"/>
      <c r="V4014" s="779"/>
      <c r="W4014" s="824"/>
      <c r="X4014" s="314">
        <f t="shared" si="1198"/>
        <v>0</v>
      </c>
    </row>
    <row r="4015" spans="2:24" ht="18.75">
      <c r="B4015" s="799">
        <v>2500</v>
      </c>
      <c r="C4015" s="957" t="s">
        <v>240</v>
      </c>
      <c r="D4015" s="957"/>
      <c r="E4015" s="800"/>
      <c r="F4015" s="803"/>
      <c r="G4015" s="804"/>
      <c r="H4015" s="804"/>
      <c r="I4015" s="805">
        <f t="shared" si="1199"/>
        <v>0</v>
      </c>
      <c r="J4015" s="244" t="str">
        <f t="shared" si="1197"/>
        <v/>
      </c>
      <c r="K4015" s="245"/>
      <c r="L4015" s="431"/>
      <c r="M4015" s="255"/>
      <c r="N4015" s="316">
        <f t="shared" si="1200"/>
        <v>0</v>
      </c>
      <c r="O4015" s="427">
        <f t="shared" si="1201"/>
        <v>0</v>
      </c>
      <c r="P4015" s="245"/>
      <c r="Q4015" s="777"/>
      <c r="R4015" s="778"/>
      <c r="S4015" s="779"/>
      <c r="T4015" s="779"/>
      <c r="U4015" s="778"/>
      <c r="V4015" s="779"/>
      <c r="W4015" s="824"/>
      <c r="X4015" s="314">
        <f t="shared" si="1198"/>
        <v>0</v>
      </c>
    </row>
    <row r="4016" spans="2:24" ht="18.75">
      <c r="B4016" s="799">
        <v>2600</v>
      </c>
      <c r="C4016" s="974" t="s">
        <v>241</v>
      </c>
      <c r="D4016" s="975"/>
      <c r="E4016" s="800"/>
      <c r="F4016" s="803"/>
      <c r="G4016" s="804"/>
      <c r="H4016" s="804"/>
      <c r="I4016" s="805">
        <f t="shared" si="1199"/>
        <v>0</v>
      </c>
      <c r="J4016" s="244" t="str">
        <f t="shared" si="1197"/>
        <v/>
      </c>
      <c r="K4016" s="245"/>
      <c r="L4016" s="431"/>
      <c r="M4016" s="255"/>
      <c r="N4016" s="316">
        <f t="shared" si="1200"/>
        <v>0</v>
      </c>
      <c r="O4016" s="427">
        <f t="shared" si="1201"/>
        <v>0</v>
      </c>
      <c r="P4016" s="245"/>
      <c r="Q4016" s="777"/>
      <c r="R4016" s="778"/>
      <c r="S4016" s="779"/>
      <c r="T4016" s="779"/>
      <c r="U4016" s="778"/>
      <c r="V4016" s="779"/>
      <c r="W4016" s="824"/>
      <c r="X4016" s="314">
        <f t="shared" si="1198"/>
        <v>0</v>
      </c>
    </row>
    <row r="4017" spans="2:24" ht="18.75">
      <c r="B4017" s="799">
        <v>2700</v>
      </c>
      <c r="C4017" s="974" t="s">
        <v>242</v>
      </c>
      <c r="D4017" s="975"/>
      <c r="E4017" s="800"/>
      <c r="F4017" s="803"/>
      <c r="G4017" s="804"/>
      <c r="H4017" s="804"/>
      <c r="I4017" s="805">
        <f t="shared" si="1199"/>
        <v>0</v>
      </c>
      <c r="J4017" s="244" t="str">
        <f t="shared" si="1197"/>
        <v/>
      </c>
      <c r="K4017" s="245"/>
      <c r="L4017" s="431"/>
      <c r="M4017" s="255"/>
      <c r="N4017" s="316">
        <f t="shared" si="1200"/>
        <v>0</v>
      </c>
      <c r="O4017" s="427">
        <f t="shared" si="1201"/>
        <v>0</v>
      </c>
      <c r="P4017" s="245"/>
      <c r="Q4017" s="777"/>
      <c r="R4017" s="778"/>
      <c r="S4017" s="779"/>
      <c r="T4017" s="779"/>
      <c r="U4017" s="778"/>
      <c r="V4017" s="779"/>
      <c r="W4017" s="824"/>
      <c r="X4017" s="314">
        <f t="shared" si="1198"/>
        <v>0</v>
      </c>
    </row>
    <row r="4018" spans="2:24" ht="18.75">
      <c r="B4018" s="799">
        <v>2800</v>
      </c>
      <c r="C4018" s="974" t="s">
        <v>1738</v>
      </c>
      <c r="D4018" s="975"/>
      <c r="E4018" s="800"/>
      <c r="F4018" s="803"/>
      <c r="G4018" s="804"/>
      <c r="H4018" s="804"/>
      <c r="I4018" s="805">
        <f t="shared" si="1199"/>
        <v>0</v>
      </c>
      <c r="J4018" s="244" t="str">
        <f t="shared" si="1197"/>
        <v/>
      </c>
      <c r="K4018" s="245"/>
      <c r="L4018" s="431"/>
      <c r="M4018" s="255"/>
      <c r="N4018" s="316">
        <f t="shared" si="1200"/>
        <v>0</v>
      </c>
      <c r="O4018" s="427">
        <f t="shared" si="1201"/>
        <v>0</v>
      </c>
      <c r="P4018" s="245"/>
      <c r="Q4018" s="777"/>
      <c r="R4018" s="778"/>
      <c r="S4018" s="779"/>
      <c r="T4018" s="779"/>
      <c r="U4018" s="778"/>
      <c r="V4018" s="779"/>
      <c r="W4018" s="824"/>
      <c r="X4018" s="314">
        <f t="shared" si="1198"/>
        <v>0</v>
      </c>
    </row>
    <row r="4019" spans="2:24" ht="18.75">
      <c r="B4019" s="799">
        <v>2900</v>
      </c>
      <c r="C4019" s="965" t="s">
        <v>243</v>
      </c>
      <c r="D4019" s="966"/>
      <c r="E4019" s="800"/>
      <c r="F4019" s="801">
        <f>SUM(F4020:F4027)</f>
        <v>0</v>
      </c>
      <c r="G4019" s="802">
        <f>SUM(G4020:G4027)</f>
        <v>0</v>
      </c>
      <c r="H4019" s="802">
        <f>SUM(H4020:H4027)</f>
        <v>0</v>
      </c>
      <c r="I4019" s="802">
        <f>SUM(I4020:I4027)</f>
        <v>0</v>
      </c>
      <c r="J4019" s="244" t="str">
        <f t="shared" si="1197"/>
        <v/>
      </c>
      <c r="K4019" s="245"/>
      <c r="L4019" s="317">
        <f>SUM(L4020:L4027)</f>
        <v>0</v>
      </c>
      <c r="M4019" s="318">
        <f>SUM(M4020:M4027)</f>
        <v>0</v>
      </c>
      <c r="N4019" s="428">
        <f>SUM(N4020:N4027)</f>
        <v>0</v>
      </c>
      <c r="O4019" s="429">
        <f>SUM(O4020:O4027)</f>
        <v>0</v>
      </c>
      <c r="P4019" s="245"/>
      <c r="Q4019" s="777"/>
      <c r="R4019" s="778"/>
      <c r="S4019" s="778"/>
      <c r="T4019" s="778"/>
      <c r="U4019" s="778"/>
      <c r="V4019" s="778"/>
      <c r="W4019" s="825"/>
      <c r="X4019" s="314">
        <f t="shared" si="1198"/>
        <v>0</v>
      </c>
    </row>
    <row r="4020" spans="2:24" ht="18.75">
      <c r="B4020" s="172"/>
      <c r="C4020" s="144">
        <v>2910</v>
      </c>
      <c r="D4020" s="320" t="s">
        <v>1780</v>
      </c>
      <c r="E4020" s="817"/>
      <c r="F4020" s="452"/>
      <c r="G4020" s="246"/>
      <c r="H4020" s="246"/>
      <c r="I4020" s="480">
        <f t="shared" ref="I4020:I4027" si="1202">F4020+G4020+H4020</f>
        <v>0</v>
      </c>
      <c r="J4020" s="244" t="str">
        <f t="shared" si="1197"/>
        <v/>
      </c>
      <c r="K4020" s="245"/>
      <c r="L4020" s="426"/>
      <c r="M4020" s="253"/>
      <c r="N4020" s="316">
        <f t="shared" ref="N4020:N4027" si="1203">I4020</f>
        <v>0</v>
      </c>
      <c r="O4020" s="427">
        <f t="shared" ref="O4020:O4027" si="1204">L4020+M4020-N4020</f>
        <v>0</v>
      </c>
      <c r="P4020" s="245"/>
      <c r="Q4020" s="775"/>
      <c r="R4020" s="779"/>
      <c r="S4020" s="779"/>
      <c r="T4020" s="779"/>
      <c r="U4020" s="779"/>
      <c r="V4020" s="779"/>
      <c r="W4020" s="824"/>
      <c r="X4020" s="314">
        <f t="shared" si="1198"/>
        <v>0</v>
      </c>
    </row>
    <row r="4021" spans="2:24" ht="18.75">
      <c r="B4021" s="172"/>
      <c r="C4021" s="144">
        <v>2920</v>
      </c>
      <c r="D4021" s="320" t="s">
        <v>244</v>
      </c>
      <c r="E4021" s="817"/>
      <c r="F4021" s="452"/>
      <c r="G4021" s="246"/>
      <c r="H4021" s="246"/>
      <c r="I4021" s="480">
        <f t="shared" si="1202"/>
        <v>0</v>
      </c>
      <c r="J4021" s="244" t="str">
        <f t="shared" si="1197"/>
        <v/>
      </c>
      <c r="K4021" s="245"/>
      <c r="L4021" s="426"/>
      <c r="M4021" s="253"/>
      <c r="N4021" s="316">
        <f t="shared" si="1203"/>
        <v>0</v>
      </c>
      <c r="O4021" s="427">
        <f t="shared" si="1204"/>
        <v>0</v>
      </c>
      <c r="P4021" s="245"/>
      <c r="Q4021" s="775"/>
      <c r="R4021" s="779"/>
      <c r="S4021" s="779"/>
      <c r="T4021" s="779"/>
      <c r="U4021" s="779"/>
      <c r="V4021" s="779"/>
      <c r="W4021" s="824"/>
      <c r="X4021" s="314">
        <f t="shared" si="1198"/>
        <v>0</v>
      </c>
    </row>
    <row r="4022" spans="2:24" ht="31.5">
      <c r="B4022" s="172"/>
      <c r="C4022" s="168">
        <v>2969</v>
      </c>
      <c r="D4022" s="321" t="s">
        <v>245</v>
      </c>
      <c r="E4022" s="817"/>
      <c r="F4022" s="452"/>
      <c r="G4022" s="246"/>
      <c r="H4022" s="246"/>
      <c r="I4022" s="480">
        <f t="shared" si="1202"/>
        <v>0</v>
      </c>
      <c r="J4022" s="244" t="str">
        <f t="shared" si="1197"/>
        <v/>
      </c>
      <c r="K4022" s="245"/>
      <c r="L4022" s="426"/>
      <c r="M4022" s="253"/>
      <c r="N4022" s="316">
        <f t="shared" si="1203"/>
        <v>0</v>
      </c>
      <c r="O4022" s="427">
        <f t="shared" si="1204"/>
        <v>0</v>
      </c>
      <c r="P4022" s="245"/>
      <c r="Q4022" s="775"/>
      <c r="R4022" s="779"/>
      <c r="S4022" s="779"/>
      <c r="T4022" s="779"/>
      <c r="U4022" s="779"/>
      <c r="V4022" s="779"/>
      <c r="W4022" s="824"/>
      <c r="X4022" s="314">
        <f t="shared" si="1198"/>
        <v>0</v>
      </c>
    </row>
    <row r="4023" spans="2:24" ht="31.5">
      <c r="B4023" s="172"/>
      <c r="C4023" s="168">
        <v>2970</v>
      </c>
      <c r="D4023" s="321" t="s">
        <v>246</v>
      </c>
      <c r="E4023" s="817"/>
      <c r="F4023" s="452"/>
      <c r="G4023" s="246"/>
      <c r="H4023" s="246"/>
      <c r="I4023" s="480">
        <f t="shared" si="1202"/>
        <v>0</v>
      </c>
      <c r="J4023" s="244" t="str">
        <f t="shared" si="1197"/>
        <v/>
      </c>
      <c r="K4023" s="245"/>
      <c r="L4023" s="426"/>
      <c r="M4023" s="253"/>
      <c r="N4023" s="316">
        <f t="shared" si="1203"/>
        <v>0</v>
      </c>
      <c r="O4023" s="427">
        <f t="shared" si="1204"/>
        <v>0</v>
      </c>
      <c r="P4023" s="245"/>
      <c r="Q4023" s="775"/>
      <c r="R4023" s="779"/>
      <c r="S4023" s="779"/>
      <c r="T4023" s="779"/>
      <c r="U4023" s="779"/>
      <c r="V4023" s="779"/>
      <c r="W4023" s="824"/>
      <c r="X4023" s="314">
        <f t="shared" si="1198"/>
        <v>0</v>
      </c>
    </row>
    <row r="4024" spans="2:24" ht="18.75">
      <c r="B4024" s="172"/>
      <c r="C4024" s="166">
        <v>2989</v>
      </c>
      <c r="D4024" s="322" t="s">
        <v>247</v>
      </c>
      <c r="E4024" s="817"/>
      <c r="F4024" s="452"/>
      <c r="G4024" s="246"/>
      <c r="H4024" s="246"/>
      <c r="I4024" s="480">
        <f t="shared" si="1202"/>
        <v>0</v>
      </c>
      <c r="J4024" s="244" t="str">
        <f t="shared" si="1197"/>
        <v/>
      </c>
      <c r="K4024" s="245"/>
      <c r="L4024" s="426"/>
      <c r="M4024" s="253"/>
      <c r="N4024" s="316">
        <f t="shared" si="1203"/>
        <v>0</v>
      </c>
      <c r="O4024" s="427">
        <f t="shared" si="1204"/>
        <v>0</v>
      </c>
      <c r="P4024" s="245"/>
      <c r="Q4024" s="775"/>
      <c r="R4024" s="779"/>
      <c r="S4024" s="779"/>
      <c r="T4024" s="779"/>
      <c r="U4024" s="779"/>
      <c r="V4024" s="779"/>
      <c r="W4024" s="824"/>
      <c r="X4024" s="314">
        <f t="shared" si="1198"/>
        <v>0</v>
      </c>
    </row>
    <row r="4025" spans="2:24" ht="31.5">
      <c r="B4025" s="136"/>
      <c r="C4025" s="137">
        <v>2990</v>
      </c>
      <c r="D4025" s="323" t="s">
        <v>1760</v>
      </c>
      <c r="E4025" s="817"/>
      <c r="F4025" s="452"/>
      <c r="G4025" s="246"/>
      <c r="H4025" s="246"/>
      <c r="I4025" s="480">
        <f t="shared" si="1202"/>
        <v>0</v>
      </c>
      <c r="J4025" s="244" t="str">
        <f t="shared" si="1197"/>
        <v/>
      </c>
      <c r="K4025" s="245"/>
      <c r="L4025" s="426"/>
      <c r="M4025" s="253"/>
      <c r="N4025" s="316">
        <f t="shared" si="1203"/>
        <v>0</v>
      </c>
      <c r="O4025" s="427">
        <f t="shared" si="1204"/>
        <v>0</v>
      </c>
      <c r="P4025" s="245"/>
      <c r="Q4025" s="775"/>
      <c r="R4025" s="779"/>
      <c r="S4025" s="779"/>
      <c r="T4025" s="779"/>
      <c r="U4025" s="779"/>
      <c r="V4025" s="779"/>
      <c r="W4025" s="824"/>
      <c r="X4025" s="314">
        <f t="shared" si="1198"/>
        <v>0</v>
      </c>
    </row>
    <row r="4026" spans="2:24" ht="18.75">
      <c r="B4026" s="136"/>
      <c r="C4026" s="137">
        <v>2991</v>
      </c>
      <c r="D4026" s="323" t="s">
        <v>248</v>
      </c>
      <c r="E4026" s="817"/>
      <c r="F4026" s="452"/>
      <c r="G4026" s="246"/>
      <c r="H4026" s="246"/>
      <c r="I4026" s="480">
        <f t="shared" si="1202"/>
        <v>0</v>
      </c>
      <c r="J4026" s="244" t="str">
        <f t="shared" si="1197"/>
        <v/>
      </c>
      <c r="K4026" s="245"/>
      <c r="L4026" s="426"/>
      <c r="M4026" s="253"/>
      <c r="N4026" s="316">
        <f t="shared" si="1203"/>
        <v>0</v>
      </c>
      <c r="O4026" s="427">
        <f t="shared" si="1204"/>
        <v>0</v>
      </c>
      <c r="P4026" s="245"/>
      <c r="Q4026" s="775"/>
      <c r="R4026" s="779"/>
      <c r="S4026" s="779"/>
      <c r="T4026" s="779"/>
      <c r="U4026" s="779"/>
      <c r="V4026" s="779"/>
      <c r="W4026" s="824"/>
      <c r="X4026" s="314">
        <f t="shared" si="1198"/>
        <v>0</v>
      </c>
    </row>
    <row r="4027" spans="2:24" ht="18.75">
      <c r="B4027" s="136"/>
      <c r="C4027" s="142">
        <v>2992</v>
      </c>
      <c r="D4027" s="154" t="s">
        <v>249</v>
      </c>
      <c r="E4027" s="817"/>
      <c r="F4027" s="452"/>
      <c r="G4027" s="246"/>
      <c r="H4027" s="246"/>
      <c r="I4027" s="480">
        <f t="shared" si="1202"/>
        <v>0</v>
      </c>
      <c r="J4027" s="244" t="str">
        <f t="shared" si="1197"/>
        <v/>
      </c>
      <c r="K4027" s="245"/>
      <c r="L4027" s="426"/>
      <c r="M4027" s="253"/>
      <c r="N4027" s="316">
        <f t="shared" si="1203"/>
        <v>0</v>
      </c>
      <c r="O4027" s="427">
        <f t="shared" si="1204"/>
        <v>0</v>
      </c>
      <c r="P4027" s="245"/>
      <c r="Q4027" s="775"/>
      <c r="R4027" s="779"/>
      <c r="S4027" s="779"/>
      <c r="T4027" s="779"/>
      <c r="U4027" s="779"/>
      <c r="V4027" s="779"/>
      <c r="W4027" s="824"/>
      <c r="X4027" s="314">
        <f t="shared" si="1198"/>
        <v>0</v>
      </c>
    </row>
    <row r="4028" spans="2:24" ht="18.75">
      <c r="B4028" s="799">
        <v>3300</v>
      </c>
      <c r="C4028" s="965" t="s">
        <v>250</v>
      </c>
      <c r="D4028" s="965"/>
      <c r="E4028" s="800"/>
      <c r="F4028" s="801">
        <f>SUM(F4029:F4034)</f>
        <v>0</v>
      </c>
      <c r="G4028" s="802">
        <f>SUM(G4029:G4034)</f>
        <v>0</v>
      </c>
      <c r="H4028" s="802">
        <f>SUM(H4029:H4034)</f>
        <v>0</v>
      </c>
      <c r="I4028" s="802">
        <f>SUM(I4029:I4034)</f>
        <v>0</v>
      </c>
      <c r="J4028" s="244" t="str">
        <f t="shared" si="1197"/>
        <v/>
      </c>
      <c r="K4028" s="245"/>
      <c r="L4028" s="777"/>
      <c r="M4028" s="778"/>
      <c r="N4028" s="778"/>
      <c r="O4028" s="825"/>
      <c r="P4028" s="245"/>
      <c r="Q4028" s="777"/>
      <c r="R4028" s="778"/>
      <c r="S4028" s="778"/>
      <c r="T4028" s="778"/>
      <c r="U4028" s="778"/>
      <c r="V4028" s="778"/>
      <c r="W4028" s="825"/>
      <c r="X4028" s="314">
        <f t="shared" si="1198"/>
        <v>0</v>
      </c>
    </row>
    <row r="4029" spans="2:24" ht="18.75">
      <c r="B4029" s="143"/>
      <c r="C4029" s="144">
        <v>3301</v>
      </c>
      <c r="D4029" s="463" t="s">
        <v>251</v>
      </c>
      <c r="E4029" s="817"/>
      <c r="F4029" s="452"/>
      <c r="G4029" s="246"/>
      <c r="H4029" s="246"/>
      <c r="I4029" s="480">
        <f t="shared" ref="I4029:I4037" si="1205">F4029+G4029+H4029</f>
        <v>0</v>
      </c>
      <c r="J4029" s="244" t="str">
        <f t="shared" si="1197"/>
        <v/>
      </c>
      <c r="K4029" s="245"/>
      <c r="L4029" s="775"/>
      <c r="M4029" s="779"/>
      <c r="N4029" s="779"/>
      <c r="O4029" s="824"/>
      <c r="P4029" s="245"/>
      <c r="Q4029" s="775"/>
      <c r="R4029" s="779"/>
      <c r="S4029" s="779"/>
      <c r="T4029" s="779"/>
      <c r="U4029" s="779"/>
      <c r="V4029" s="779"/>
      <c r="W4029" s="824"/>
      <c r="X4029" s="314">
        <f t="shared" si="1198"/>
        <v>0</v>
      </c>
    </row>
    <row r="4030" spans="2:24" ht="18.75">
      <c r="B4030" s="143"/>
      <c r="C4030" s="168">
        <v>3302</v>
      </c>
      <c r="D4030" s="464" t="s">
        <v>1099</v>
      </c>
      <c r="E4030" s="817"/>
      <c r="F4030" s="452"/>
      <c r="G4030" s="246"/>
      <c r="H4030" s="246"/>
      <c r="I4030" s="480">
        <f t="shared" si="1205"/>
        <v>0</v>
      </c>
      <c r="J4030" s="244" t="str">
        <f t="shared" ref="J4030:J4061" si="1206">(IF($E4030&lt;&gt;0,$J$2,IF($I4030&lt;&gt;0,$J$2,"")))</f>
        <v/>
      </c>
      <c r="K4030" s="245"/>
      <c r="L4030" s="775"/>
      <c r="M4030" s="779"/>
      <c r="N4030" s="779"/>
      <c r="O4030" s="824"/>
      <c r="P4030" s="245"/>
      <c r="Q4030" s="775"/>
      <c r="R4030" s="779"/>
      <c r="S4030" s="779"/>
      <c r="T4030" s="779"/>
      <c r="U4030" s="779"/>
      <c r="V4030" s="779"/>
      <c r="W4030" s="824"/>
      <c r="X4030" s="314">
        <f t="shared" ref="X4030:X4061" si="1207">T4030-U4030-V4030-W4030</f>
        <v>0</v>
      </c>
    </row>
    <row r="4031" spans="2:24" ht="18.75">
      <c r="B4031" s="143"/>
      <c r="C4031" s="168">
        <v>3303</v>
      </c>
      <c r="D4031" s="464" t="s">
        <v>253</v>
      </c>
      <c r="E4031" s="817"/>
      <c r="F4031" s="452"/>
      <c r="G4031" s="246"/>
      <c r="H4031" s="246"/>
      <c r="I4031" s="480">
        <f t="shared" si="1205"/>
        <v>0</v>
      </c>
      <c r="J4031" s="244" t="str">
        <f t="shared" si="1206"/>
        <v/>
      </c>
      <c r="K4031" s="245"/>
      <c r="L4031" s="775"/>
      <c r="M4031" s="779"/>
      <c r="N4031" s="779"/>
      <c r="O4031" s="824"/>
      <c r="P4031" s="245"/>
      <c r="Q4031" s="775"/>
      <c r="R4031" s="779"/>
      <c r="S4031" s="779"/>
      <c r="T4031" s="779"/>
      <c r="U4031" s="779"/>
      <c r="V4031" s="779"/>
      <c r="W4031" s="824"/>
      <c r="X4031" s="314">
        <f t="shared" si="1207"/>
        <v>0</v>
      </c>
    </row>
    <row r="4032" spans="2:24" ht="18.75">
      <c r="B4032" s="143"/>
      <c r="C4032" s="166">
        <v>3304</v>
      </c>
      <c r="D4032" s="465" t="s">
        <v>254</v>
      </c>
      <c r="E4032" s="817"/>
      <c r="F4032" s="452"/>
      <c r="G4032" s="246"/>
      <c r="H4032" s="246"/>
      <c r="I4032" s="480">
        <f t="shared" si="1205"/>
        <v>0</v>
      </c>
      <c r="J4032" s="244" t="str">
        <f t="shared" si="1206"/>
        <v/>
      </c>
      <c r="K4032" s="245"/>
      <c r="L4032" s="775"/>
      <c r="M4032" s="779"/>
      <c r="N4032" s="779"/>
      <c r="O4032" s="824"/>
      <c r="P4032" s="245"/>
      <c r="Q4032" s="775"/>
      <c r="R4032" s="779"/>
      <c r="S4032" s="779"/>
      <c r="T4032" s="779"/>
      <c r="U4032" s="779"/>
      <c r="V4032" s="779"/>
      <c r="W4032" s="824"/>
      <c r="X4032" s="314">
        <f t="shared" si="1207"/>
        <v>0</v>
      </c>
    </row>
    <row r="4033" spans="2:24" ht="18.75">
      <c r="B4033" s="143"/>
      <c r="C4033" s="142">
        <v>3305</v>
      </c>
      <c r="D4033" s="466" t="s">
        <v>255</v>
      </c>
      <c r="E4033" s="817"/>
      <c r="F4033" s="452"/>
      <c r="G4033" s="246"/>
      <c r="H4033" s="246"/>
      <c r="I4033" s="480">
        <f t="shared" si="1205"/>
        <v>0</v>
      </c>
      <c r="J4033" s="244" t="str">
        <f t="shared" si="1206"/>
        <v/>
      </c>
      <c r="K4033" s="245"/>
      <c r="L4033" s="775"/>
      <c r="M4033" s="779"/>
      <c r="N4033" s="779"/>
      <c r="O4033" s="824"/>
      <c r="P4033" s="245"/>
      <c r="Q4033" s="775"/>
      <c r="R4033" s="779"/>
      <c r="S4033" s="779"/>
      <c r="T4033" s="779"/>
      <c r="U4033" s="779"/>
      <c r="V4033" s="779"/>
      <c r="W4033" s="824"/>
      <c r="X4033" s="314">
        <f t="shared" si="1207"/>
        <v>0</v>
      </c>
    </row>
    <row r="4034" spans="2:24" ht="31.5">
      <c r="B4034" s="143"/>
      <c r="C4034" s="142">
        <v>3306</v>
      </c>
      <c r="D4034" s="466" t="s">
        <v>1739</v>
      </c>
      <c r="E4034" s="817"/>
      <c r="F4034" s="452"/>
      <c r="G4034" s="246"/>
      <c r="H4034" s="246"/>
      <c r="I4034" s="480">
        <f t="shared" si="1205"/>
        <v>0</v>
      </c>
      <c r="J4034" s="244" t="str">
        <f t="shared" si="1206"/>
        <v/>
      </c>
      <c r="K4034" s="245"/>
      <c r="L4034" s="775"/>
      <c r="M4034" s="779"/>
      <c r="N4034" s="779"/>
      <c r="O4034" s="824"/>
      <c r="P4034" s="245"/>
      <c r="Q4034" s="775"/>
      <c r="R4034" s="779"/>
      <c r="S4034" s="779"/>
      <c r="T4034" s="779"/>
      <c r="U4034" s="779"/>
      <c r="V4034" s="779"/>
      <c r="W4034" s="824"/>
      <c r="X4034" s="314">
        <f t="shared" si="1207"/>
        <v>0</v>
      </c>
    </row>
    <row r="4035" spans="2:24" ht="18.75">
      <c r="B4035" s="799">
        <v>3900</v>
      </c>
      <c r="C4035" s="957" t="s">
        <v>256</v>
      </c>
      <c r="D4035" s="978"/>
      <c r="E4035" s="800"/>
      <c r="F4035" s="803"/>
      <c r="G4035" s="804"/>
      <c r="H4035" s="804"/>
      <c r="I4035" s="805">
        <f t="shared" si="1205"/>
        <v>0</v>
      </c>
      <c r="J4035" s="244" t="str">
        <f t="shared" si="1206"/>
        <v/>
      </c>
      <c r="K4035" s="245"/>
      <c r="L4035" s="431"/>
      <c r="M4035" s="255"/>
      <c r="N4035" s="318">
        <f>I4035</f>
        <v>0</v>
      </c>
      <c r="O4035" s="427">
        <f>L4035+M4035-N4035</f>
        <v>0</v>
      </c>
      <c r="P4035" s="245"/>
      <c r="Q4035" s="431"/>
      <c r="R4035" s="255"/>
      <c r="S4035" s="432">
        <f>+IF(+(L4035+M4035)&gt;=I4035,+M4035,+(+I4035-L4035))</f>
        <v>0</v>
      </c>
      <c r="T4035" s="316">
        <f>Q4035+R4035-S4035</f>
        <v>0</v>
      </c>
      <c r="U4035" s="255"/>
      <c r="V4035" s="255"/>
      <c r="W4035" s="254"/>
      <c r="X4035" s="314">
        <f t="shared" si="1207"/>
        <v>0</v>
      </c>
    </row>
    <row r="4036" spans="2:24" ht="18.75">
      <c r="B4036" s="799">
        <v>4000</v>
      </c>
      <c r="C4036" s="979" t="s">
        <v>257</v>
      </c>
      <c r="D4036" s="979"/>
      <c r="E4036" s="800"/>
      <c r="F4036" s="803"/>
      <c r="G4036" s="804"/>
      <c r="H4036" s="804"/>
      <c r="I4036" s="805">
        <f t="shared" si="1205"/>
        <v>0</v>
      </c>
      <c r="J4036" s="244" t="str">
        <f t="shared" si="1206"/>
        <v/>
      </c>
      <c r="K4036" s="245"/>
      <c r="L4036" s="431"/>
      <c r="M4036" s="255"/>
      <c r="N4036" s="318">
        <f>I4036</f>
        <v>0</v>
      </c>
      <c r="O4036" s="427">
        <f>L4036+M4036-N4036</f>
        <v>0</v>
      </c>
      <c r="P4036" s="245"/>
      <c r="Q4036" s="777"/>
      <c r="R4036" s="778"/>
      <c r="S4036" s="778"/>
      <c r="T4036" s="779"/>
      <c r="U4036" s="778"/>
      <c r="V4036" s="778"/>
      <c r="W4036" s="824"/>
      <c r="X4036" s="314">
        <f t="shared" si="1207"/>
        <v>0</v>
      </c>
    </row>
    <row r="4037" spans="2:24" ht="18.75">
      <c r="B4037" s="799">
        <v>4100</v>
      </c>
      <c r="C4037" s="979" t="s">
        <v>258</v>
      </c>
      <c r="D4037" s="979"/>
      <c r="E4037" s="800"/>
      <c r="F4037" s="803"/>
      <c r="G4037" s="804"/>
      <c r="H4037" s="804"/>
      <c r="I4037" s="805">
        <f t="shared" si="1205"/>
        <v>0</v>
      </c>
      <c r="J4037" s="244" t="str">
        <f t="shared" si="1206"/>
        <v/>
      </c>
      <c r="K4037" s="245"/>
      <c r="L4037" s="777"/>
      <c r="M4037" s="778"/>
      <c r="N4037" s="778"/>
      <c r="O4037" s="825"/>
      <c r="P4037" s="245"/>
      <c r="Q4037" s="777"/>
      <c r="R4037" s="778"/>
      <c r="S4037" s="778"/>
      <c r="T4037" s="778"/>
      <c r="U4037" s="778"/>
      <c r="V4037" s="778"/>
      <c r="W4037" s="825"/>
      <c r="X4037" s="314">
        <f t="shared" si="1207"/>
        <v>0</v>
      </c>
    </row>
    <row r="4038" spans="2:24" ht="18.75">
      <c r="B4038" s="799">
        <v>4200</v>
      </c>
      <c r="C4038" s="965" t="s">
        <v>259</v>
      </c>
      <c r="D4038" s="966"/>
      <c r="E4038" s="800"/>
      <c r="F4038" s="801">
        <f>SUM(F4039:F4044)</f>
        <v>0</v>
      </c>
      <c r="G4038" s="802">
        <f>SUM(G4039:G4044)</f>
        <v>0</v>
      </c>
      <c r="H4038" s="802">
        <f>SUM(H4039:H4044)</f>
        <v>0</v>
      </c>
      <c r="I4038" s="802">
        <f>SUM(I4039:I4044)</f>
        <v>0</v>
      </c>
      <c r="J4038" s="244" t="str">
        <f t="shared" si="1206"/>
        <v/>
      </c>
      <c r="K4038" s="245"/>
      <c r="L4038" s="317">
        <f>SUM(L4039:L4044)</f>
        <v>0</v>
      </c>
      <c r="M4038" s="318">
        <f>SUM(M4039:M4044)</f>
        <v>0</v>
      </c>
      <c r="N4038" s="428">
        <f>SUM(N4039:N4044)</f>
        <v>0</v>
      </c>
      <c r="O4038" s="429">
        <f>SUM(O4039:O4044)</f>
        <v>0</v>
      </c>
      <c r="P4038" s="245"/>
      <c r="Q4038" s="317">
        <f t="shared" ref="Q4038:W4038" si="1208">SUM(Q4039:Q4044)</f>
        <v>0</v>
      </c>
      <c r="R4038" s="318">
        <f t="shared" si="1208"/>
        <v>0</v>
      </c>
      <c r="S4038" s="318">
        <f t="shared" si="1208"/>
        <v>0</v>
      </c>
      <c r="T4038" s="318">
        <f t="shared" si="1208"/>
        <v>0</v>
      </c>
      <c r="U4038" s="318">
        <f t="shared" si="1208"/>
        <v>0</v>
      </c>
      <c r="V4038" s="318">
        <f t="shared" si="1208"/>
        <v>0</v>
      </c>
      <c r="W4038" s="429">
        <f t="shared" si="1208"/>
        <v>0</v>
      </c>
      <c r="X4038" s="314">
        <f t="shared" si="1207"/>
        <v>0</v>
      </c>
    </row>
    <row r="4039" spans="2:24" ht="18.75">
      <c r="B4039" s="173"/>
      <c r="C4039" s="144">
        <v>4201</v>
      </c>
      <c r="D4039" s="138" t="s">
        <v>260</v>
      </c>
      <c r="E4039" s="817"/>
      <c r="F4039" s="452"/>
      <c r="G4039" s="246"/>
      <c r="H4039" s="246"/>
      <c r="I4039" s="480">
        <f t="shared" ref="I4039:I4044" si="1209">F4039+G4039+H4039</f>
        <v>0</v>
      </c>
      <c r="J4039" s="244" t="str">
        <f t="shared" si="1206"/>
        <v/>
      </c>
      <c r="K4039" s="245"/>
      <c r="L4039" s="426"/>
      <c r="M4039" s="253"/>
      <c r="N4039" s="316">
        <f t="shared" ref="N4039:N4044" si="1210">I4039</f>
        <v>0</v>
      </c>
      <c r="O4039" s="427">
        <f t="shared" ref="O4039:O4044" si="1211">L4039+M4039-N4039</f>
        <v>0</v>
      </c>
      <c r="P4039" s="245"/>
      <c r="Q4039" s="426"/>
      <c r="R4039" s="253"/>
      <c r="S4039" s="432">
        <f t="shared" ref="S4039:S4044" si="1212">+IF(+(L4039+M4039)&gt;=I4039,+M4039,+(+I4039-L4039))</f>
        <v>0</v>
      </c>
      <c r="T4039" s="316">
        <f t="shared" ref="T4039:T4044" si="1213">Q4039+R4039-S4039</f>
        <v>0</v>
      </c>
      <c r="U4039" s="253"/>
      <c r="V4039" s="253"/>
      <c r="W4039" s="254"/>
      <c r="X4039" s="314">
        <f t="shared" si="1207"/>
        <v>0</v>
      </c>
    </row>
    <row r="4040" spans="2:24" ht="18.75">
      <c r="B4040" s="173"/>
      <c r="C4040" s="137">
        <v>4202</v>
      </c>
      <c r="D4040" s="139" t="s">
        <v>261</v>
      </c>
      <c r="E4040" s="817"/>
      <c r="F4040" s="452"/>
      <c r="G4040" s="246"/>
      <c r="H4040" s="246"/>
      <c r="I4040" s="480">
        <f t="shared" si="1209"/>
        <v>0</v>
      </c>
      <c r="J4040" s="244" t="str">
        <f t="shared" si="1206"/>
        <v/>
      </c>
      <c r="K4040" s="245"/>
      <c r="L4040" s="426"/>
      <c r="M4040" s="253"/>
      <c r="N4040" s="316">
        <f t="shared" si="1210"/>
        <v>0</v>
      </c>
      <c r="O4040" s="427">
        <f t="shared" si="1211"/>
        <v>0</v>
      </c>
      <c r="P4040" s="245"/>
      <c r="Q4040" s="426"/>
      <c r="R4040" s="253"/>
      <c r="S4040" s="432">
        <f t="shared" si="1212"/>
        <v>0</v>
      </c>
      <c r="T4040" s="316">
        <f t="shared" si="1213"/>
        <v>0</v>
      </c>
      <c r="U4040" s="253"/>
      <c r="V4040" s="253"/>
      <c r="W4040" s="254"/>
      <c r="X4040" s="314">
        <f t="shared" si="1207"/>
        <v>0</v>
      </c>
    </row>
    <row r="4041" spans="2:24" ht="18.75">
      <c r="B4041" s="173"/>
      <c r="C4041" s="137">
        <v>4214</v>
      </c>
      <c r="D4041" s="139" t="s">
        <v>262</v>
      </c>
      <c r="E4041" s="817"/>
      <c r="F4041" s="452"/>
      <c r="G4041" s="246"/>
      <c r="H4041" s="246"/>
      <c r="I4041" s="480">
        <f t="shared" si="1209"/>
        <v>0</v>
      </c>
      <c r="J4041" s="244" t="str">
        <f t="shared" si="1206"/>
        <v/>
      </c>
      <c r="K4041" s="245"/>
      <c r="L4041" s="426"/>
      <c r="M4041" s="253"/>
      <c r="N4041" s="316">
        <f t="shared" si="1210"/>
        <v>0</v>
      </c>
      <c r="O4041" s="427">
        <f t="shared" si="1211"/>
        <v>0</v>
      </c>
      <c r="P4041" s="245"/>
      <c r="Q4041" s="426"/>
      <c r="R4041" s="253"/>
      <c r="S4041" s="432">
        <f t="shared" si="1212"/>
        <v>0</v>
      </c>
      <c r="T4041" s="316">
        <f t="shared" si="1213"/>
        <v>0</v>
      </c>
      <c r="U4041" s="253"/>
      <c r="V4041" s="253"/>
      <c r="W4041" s="254"/>
      <c r="X4041" s="314">
        <f t="shared" si="1207"/>
        <v>0</v>
      </c>
    </row>
    <row r="4042" spans="2:24" ht="18.75">
      <c r="B4042" s="173"/>
      <c r="C4042" s="137">
        <v>4217</v>
      </c>
      <c r="D4042" s="139" t="s">
        <v>263</v>
      </c>
      <c r="E4042" s="817"/>
      <c r="F4042" s="452"/>
      <c r="G4042" s="246"/>
      <c r="H4042" s="246"/>
      <c r="I4042" s="480">
        <f t="shared" si="1209"/>
        <v>0</v>
      </c>
      <c r="J4042" s="244" t="str">
        <f t="shared" si="1206"/>
        <v/>
      </c>
      <c r="K4042" s="245"/>
      <c r="L4042" s="426"/>
      <c r="M4042" s="253"/>
      <c r="N4042" s="316">
        <f t="shared" si="1210"/>
        <v>0</v>
      </c>
      <c r="O4042" s="427">
        <f t="shared" si="1211"/>
        <v>0</v>
      </c>
      <c r="P4042" s="245"/>
      <c r="Q4042" s="426"/>
      <c r="R4042" s="253"/>
      <c r="S4042" s="432">
        <f t="shared" si="1212"/>
        <v>0</v>
      </c>
      <c r="T4042" s="316">
        <f t="shared" si="1213"/>
        <v>0</v>
      </c>
      <c r="U4042" s="253"/>
      <c r="V4042" s="253"/>
      <c r="W4042" s="254"/>
      <c r="X4042" s="314">
        <f t="shared" si="1207"/>
        <v>0</v>
      </c>
    </row>
    <row r="4043" spans="2:24" ht="18.75">
      <c r="B4043" s="173"/>
      <c r="C4043" s="137">
        <v>4218</v>
      </c>
      <c r="D4043" s="145" t="s">
        <v>264</v>
      </c>
      <c r="E4043" s="817"/>
      <c r="F4043" s="452"/>
      <c r="G4043" s="246"/>
      <c r="H4043" s="246"/>
      <c r="I4043" s="480">
        <f t="shared" si="1209"/>
        <v>0</v>
      </c>
      <c r="J4043" s="244" t="str">
        <f t="shared" si="1206"/>
        <v/>
      </c>
      <c r="K4043" s="245"/>
      <c r="L4043" s="426"/>
      <c r="M4043" s="253"/>
      <c r="N4043" s="316">
        <f t="shared" si="1210"/>
        <v>0</v>
      </c>
      <c r="O4043" s="427">
        <f t="shared" si="1211"/>
        <v>0</v>
      </c>
      <c r="P4043" s="245"/>
      <c r="Q4043" s="426"/>
      <c r="R4043" s="253"/>
      <c r="S4043" s="432">
        <f t="shared" si="1212"/>
        <v>0</v>
      </c>
      <c r="T4043" s="316">
        <f t="shared" si="1213"/>
        <v>0</v>
      </c>
      <c r="U4043" s="253"/>
      <c r="V4043" s="253"/>
      <c r="W4043" s="254"/>
      <c r="X4043" s="314">
        <f t="shared" si="1207"/>
        <v>0</v>
      </c>
    </row>
    <row r="4044" spans="2:24" ht="18.75">
      <c r="B4044" s="173"/>
      <c r="C4044" s="137">
        <v>4219</v>
      </c>
      <c r="D4044" s="156" t="s">
        <v>265</v>
      </c>
      <c r="E4044" s="817"/>
      <c r="F4044" s="452"/>
      <c r="G4044" s="246"/>
      <c r="H4044" s="246"/>
      <c r="I4044" s="480">
        <f t="shared" si="1209"/>
        <v>0</v>
      </c>
      <c r="J4044" s="244" t="str">
        <f t="shared" si="1206"/>
        <v/>
      </c>
      <c r="K4044" s="245"/>
      <c r="L4044" s="426"/>
      <c r="M4044" s="253"/>
      <c r="N4044" s="316">
        <f t="shared" si="1210"/>
        <v>0</v>
      </c>
      <c r="O4044" s="427">
        <f t="shared" si="1211"/>
        <v>0</v>
      </c>
      <c r="P4044" s="245"/>
      <c r="Q4044" s="426"/>
      <c r="R4044" s="253"/>
      <c r="S4044" s="432">
        <f t="shared" si="1212"/>
        <v>0</v>
      </c>
      <c r="T4044" s="316">
        <f t="shared" si="1213"/>
        <v>0</v>
      </c>
      <c r="U4044" s="253"/>
      <c r="V4044" s="253"/>
      <c r="W4044" s="254"/>
      <c r="X4044" s="314">
        <f t="shared" si="1207"/>
        <v>0</v>
      </c>
    </row>
    <row r="4045" spans="2:24" ht="18.75">
      <c r="B4045" s="799">
        <v>4300</v>
      </c>
      <c r="C4045" s="955" t="s">
        <v>1740</v>
      </c>
      <c r="D4045" s="955"/>
      <c r="E4045" s="800"/>
      <c r="F4045" s="801">
        <f>SUM(F4046:F4048)</f>
        <v>0</v>
      </c>
      <c r="G4045" s="802">
        <f>SUM(G4046:G4048)</f>
        <v>0</v>
      </c>
      <c r="H4045" s="802">
        <f>SUM(H4046:H4048)</f>
        <v>0</v>
      </c>
      <c r="I4045" s="802">
        <f>SUM(I4046:I4048)</f>
        <v>0</v>
      </c>
      <c r="J4045" s="244" t="str">
        <f t="shared" si="1206"/>
        <v/>
      </c>
      <c r="K4045" s="245"/>
      <c r="L4045" s="317">
        <f>SUM(L4046:L4048)</f>
        <v>0</v>
      </c>
      <c r="M4045" s="318">
        <f>SUM(M4046:M4048)</f>
        <v>0</v>
      </c>
      <c r="N4045" s="428">
        <f>SUM(N4046:N4048)</f>
        <v>0</v>
      </c>
      <c r="O4045" s="429">
        <f>SUM(O4046:O4048)</f>
        <v>0</v>
      </c>
      <c r="P4045" s="245"/>
      <c r="Q4045" s="317">
        <f t="shared" ref="Q4045:W4045" si="1214">SUM(Q4046:Q4048)</f>
        <v>0</v>
      </c>
      <c r="R4045" s="318">
        <f t="shared" si="1214"/>
        <v>0</v>
      </c>
      <c r="S4045" s="318">
        <f t="shared" si="1214"/>
        <v>0</v>
      </c>
      <c r="T4045" s="318">
        <f t="shared" si="1214"/>
        <v>0</v>
      </c>
      <c r="U4045" s="318">
        <f t="shared" si="1214"/>
        <v>0</v>
      </c>
      <c r="V4045" s="318">
        <f t="shared" si="1214"/>
        <v>0</v>
      </c>
      <c r="W4045" s="429">
        <f t="shared" si="1214"/>
        <v>0</v>
      </c>
      <c r="X4045" s="314">
        <f t="shared" si="1207"/>
        <v>0</v>
      </c>
    </row>
    <row r="4046" spans="2:24" ht="18.75">
      <c r="B4046" s="173"/>
      <c r="C4046" s="144">
        <v>4301</v>
      </c>
      <c r="D4046" s="163" t="s">
        <v>266</v>
      </c>
      <c r="E4046" s="817"/>
      <c r="F4046" s="452"/>
      <c r="G4046" s="246"/>
      <c r="H4046" s="246"/>
      <c r="I4046" s="480">
        <f t="shared" ref="I4046:I4051" si="1215">F4046+G4046+H4046</f>
        <v>0</v>
      </c>
      <c r="J4046" s="244" t="str">
        <f t="shared" si="1206"/>
        <v/>
      </c>
      <c r="K4046" s="245"/>
      <c r="L4046" s="426"/>
      <c r="M4046" s="253"/>
      <c r="N4046" s="316">
        <f t="shared" ref="N4046:N4051" si="1216">I4046</f>
        <v>0</v>
      </c>
      <c r="O4046" s="427">
        <f t="shared" ref="O4046:O4051" si="1217">L4046+M4046-N4046</f>
        <v>0</v>
      </c>
      <c r="P4046" s="245"/>
      <c r="Q4046" s="426"/>
      <c r="R4046" s="253"/>
      <c r="S4046" s="432">
        <f t="shared" ref="S4046:S4051" si="1218">+IF(+(L4046+M4046)&gt;=I4046,+M4046,+(+I4046-L4046))</f>
        <v>0</v>
      </c>
      <c r="T4046" s="316">
        <f t="shared" ref="T4046:T4051" si="1219">Q4046+R4046-S4046</f>
        <v>0</v>
      </c>
      <c r="U4046" s="253"/>
      <c r="V4046" s="253"/>
      <c r="W4046" s="254"/>
      <c r="X4046" s="314">
        <f t="shared" si="1207"/>
        <v>0</v>
      </c>
    </row>
    <row r="4047" spans="2:24" ht="18.75">
      <c r="B4047" s="173"/>
      <c r="C4047" s="137">
        <v>4302</v>
      </c>
      <c r="D4047" s="139" t="s">
        <v>1100</v>
      </c>
      <c r="E4047" s="817"/>
      <c r="F4047" s="452"/>
      <c r="G4047" s="246"/>
      <c r="H4047" s="246"/>
      <c r="I4047" s="480">
        <f t="shared" si="1215"/>
        <v>0</v>
      </c>
      <c r="J4047" s="244" t="str">
        <f t="shared" si="1206"/>
        <v/>
      </c>
      <c r="K4047" s="245"/>
      <c r="L4047" s="426"/>
      <c r="M4047" s="253"/>
      <c r="N4047" s="316">
        <f t="shared" si="1216"/>
        <v>0</v>
      </c>
      <c r="O4047" s="427">
        <f t="shared" si="1217"/>
        <v>0</v>
      </c>
      <c r="P4047" s="245"/>
      <c r="Q4047" s="426"/>
      <c r="R4047" s="253"/>
      <c r="S4047" s="432">
        <f t="shared" si="1218"/>
        <v>0</v>
      </c>
      <c r="T4047" s="316">
        <f t="shared" si="1219"/>
        <v>0</v>
      </c>
      <c r="U4047" s="253"/>
      <c r="V4047" s="253"/>
      <c r="W4047" s="254"/>
      <c r="X4047" s="314">
        <f t="shared" si="1207"/>
        <v>0</v>
      </c>
    </row>
    <row r="4048" spans="2:24" ht="18.75">
      <c r="B4048" s="173"/>
      <c r="C4048" s="142">
        <v>4309</v>
      </c>
      <c r="D4048" s="148" t="s">
        <v>268</v>
      </c>
      <c r="E4048" s="817"/>
      <c r="F4048" s="452"/>
      <c r="G4048" s="246"/>
      <c r="H4048" s="246"/>
      <c r="I4048" s="480">
        <f t="shared" si="1215"/>
        <v>0</v>
      </c>
      <c r="J4048" s="244" t="str">
        <f t="shared" si="1206"/>
        <v/>
      </c>
      <c r="K4048" s="245"/>
      <c r="L4048" s="426"/>
      <c r="M4048" s="253"/>
      <c r="N4048" s="316">
        <f t="shared" si="1216"/>
        <v>0</v>
      </c>
      <c r="O4048" s="427">
        <f t="shared" si="1217"/>
        <v>0</v>
      </c>
      <c r="P4048" s="245"/>
      <c r="Q4048" s="426"/>
      <c r="R4048" s="253"/>
      <c r="S4048" s="432">
        <f t="shared" si="1218"/>
        <v>0</v>
      </c>
      <c r="T4048" s="316">
        <f t="shared" si="1219"/>
        <v>0</v>
      </c>
      <c r="U4048" s="253"/>
      <c r="V4048" s="253"/>
      <c r="W4048" s="254"/>
      <c r="X4048" s="314">
        <f t="shared" si="1207"/>
        <v>0</v>
      </c>
    </row>
    <row r="4049" spans="2:24" ht="18.75">
      <c r="B4049" s="799">
        <v>4400</v>
      </c>
      <c r="C4049" s="957" t="s">
        <v>1741</v>
      </c>
      <c r="D4049" s="957"/>
      <c r="E4049" s="800"/>
      <c r="F4049" s="803"/>
      <c r="G4049" s="804"/>
      <c r="H4049" s="804"/>
      <c r="I4049" s="805">
        <f t="shared" si="1215"/>
        <v>0</v>
      </c>
      <c r="J4049" s="244" t="str">
        <f t="shared" si="1206"/>
        <v/>
      </c>
      <c r="K4049" s="245"/>
      <c r="L4049" s="431"/>
      <c r="M4049" s="255"/>
      <c r="N4049" s="318">
        <f t="shared" si="1216"/>
        <v>0</v>
      </c>
      <c r="O4049" s="427">
        <f t="shared" si="1217"/>
        <v>0</v>
      </c>
      <c r="P4049" s="245"/>
      <c r="Q4049" s="431"/>
      <c r="R4049" s="255"/>
      <c r="S4049" s="432">
        <f t="shared" si="1218"/>
        <v>0</v>
      </c>
      <c r="T4049" s="316">
        <f t="shared" si="1219"/>
        <v>0</v>
      </c>
      <c r="U4049" s="255"/>
      <c r="V4049" s="255"/>
      <c r="W4049" s="254"/>
      <c r="X4049" s="314">
        <f t="shared" si="1207"/>
        <v>0</v>
      </c>
    </row>
    <row r="4050" spans="2:24" ht="18.75">
      <c r="B4050" s="799">
        <v>4500</v>
      </c>
      <c r="C4050" s="979" t="s">
        <v>1742</v>
      </c>
      <c r="D4050" s="979"/>
      <c r="E4050" s="800"/>
      <c r="F4050" s="803"/>
      <c r="G4050" s="804"/>
      <c r="H4050" s="804"/>
      <c r="I4050" s="805">
        <f t="shared" si="1215"/>
        <v>0</v>
      </c>
      <c r="J4050" s="244" t="str">
        <f t="shared" si="1206"/>
        <v/>
      </c>
      <c r="K4050" s="245"/>
      <c r="L4050" s="431"/>
      <c r="M4050" s="255"/>
      <c r="N4050" s="318">
        <f t="shared" si="1216"/>
        <v>0</v>
      </c>
      <c r="O4050" s="427">
        <f t="shared" si="1217"/>
        <v>0</v>
      </c>
      <c r="P4050" s="245"/>
      <c r="Q4050" s="431"/>
      <c r="R4050" s="255"/>
      <c r="S4050" s="432">
        <f t="shared" si="1218"/>
        <v>0</v>
      </c>
      <c r="T4050" s="316">
        <f t="shared" si="1219"/>
        <v>0</v>
      </c>
      <c r="U4050" s="255"/>
      <c r="V4050" s="255"/>
      <c r="W4050" s="254"/>
      <c r="X4050" s="314">
        <f t="shared" si="1207"/>
        <v>0</v>
      </c>
    </row>
    <row r="4051" spans="2:24" ht="18.75">
      <c r="B4051" s="799">
        <v>4600</v>
      </c>
      <c r="C4051" s="974" t="s">
        <v>269</v>
      </c>
      <c r="D4051" s="980"/>
      <c r="E4051" s="800"/>
      <c r="F4051" s="803"/>
      <c r="G4051" s="804"/>
      <c r="H4051" s="804"/>
      <c r="I4051" s="805">
        <f t="shared" si="1215"/>
        <v>0</v>
      </c>
      <c r="J4051" s="244" t="str">
        <f t="shared" si="1206"/>
        <v/>
      </c>
      <c r="K4051" s="245"/>
      <c r="L4051" s="431"/>
      <c r="M4051" s="255"/>
      <c r="N4051" s="318">
        <f t="shared" si="1216"/>
        <v>0</v>
      </c>
      <c r="O4051" s="427">
        <f t="shared" si="1217"/>
        <v>0</v>
      </c>
      <c r="P4051" s="245"/>
      <c r="Q4051" s="431"/>
      <c r="R4051" s="255"/>
      <c r="S4051" s="432">
        <f t="shared" si="1218"/>
        <v>0</v>
      </c>
      <c r="T4051" s="316">
        <f t="shared" si="1219"/>
        <v>0</v>
      </c>
      <c r="U4051" s="255"/>
      <c r="V4051" s="255"/>
      <c r="W4051" s="254"/>
      <c r="X4051" s="314">
        <f t="shared" si="1207"/>
        <v>0</v>
      </c>
    </row>
    <row r="4052" spans="2:24" ht="18.75">
      <c r="B4052" s="799">
        <v>4900</v>
      </c>
      <c r="C4052" s="965" t="s">
        <v>300</v>
      </c>
      <c r="D4052" s="965"/>
      <c r="E4052" s="800"/>
      <c r="F4052" s="801">
        <f>+F4053+F4054</f>
        <v>0</v>
      </c>
      <c r="G4052" s="802">
        <f>+G4053+G4054</f>
        <v>0</v>
      </c>
      <c r="H4052" s="802">
        <f>+H4053+H4054</f>
        <v>0</v>
      </c>
      <c r="I4052" s="802">
        <f>+I4053+I4054</f>
        <v>0</v>
      </c>
      <c r="J4052" s="244" t="str">
        <f t="shared" si="1206"/>
        <v/>
      </c>
      <c r="K4052" s="245"/>
      <c r="L4052" s="777"/>
      <c r="M4052" s="778"/>
      <c r="N4052" s="778"/>
      <c r="O4052" s="825"/>
      <c r="P4052" s="245"/>
      <c r="Q4052" s="777"/>
      <c r="R4052" s="778"/>
      <c r="S4052" s="778"/>
      <c r="T4052" s="778"/>
      <c r="U4052" s="778"/>
      <c r="V4052" s="778"/>
      <c r="W4052" s="825"/>
      <c r="X4052" s="314">
        <f t="shared" si="1207"/>
        <v>0</v>
      </c>
    </row>
    <row r="4053" spans="2:24" ht="18.75">
      <c r="B4053" s="173"/>
      <c r="C4053" s="144">
        <v>4901</v>
      </c>
      <c r="D4053" s="174" t="s">
        <v>301</v>
      </c>
      <c r="E4053" s="817"/>
      <c r="F4053" s="452"/>
      <c r="G4053" s="246"/>
      <c r="H4053" s="246"/>
      <c r="I4053" s="480">
        <f>F4053+G4053+H4053</f>
        <v>0</v>
      </c>
      <c r="J4053" s="244" t="str">
        <f t="shared" si="1206"/>
        <v/>
      </c>
      <c r="K4053" s="245"/>
      <c r="L4053" s="775"/>
      <c r="M4053" s="779"/>
      <c r="N4053" s="779"/>
      <c r="O4053" s="824"/>
      <c r="P4053" s="245"/>
      <c r="Q4053" s="775"/>
      <c r="R4053" s="779"/>
      <c r="S4053" s="779"/>
      <c r="T4053" s="779"/>
      <c r="U4053" s="779"/>
      <c r="V4053" s="779"/>
      <c r="W4053" s="824"/>
      <c r="X4053" s="314">
        <f t="shared" si="1207"/>
        <v>0</v>
      </c>
    </row>
    <row r="4054" spans="2:24" ht="18.75">
      <c r="B4054" s="173"/>
      <c r="C4054" s="142">
        <v>4902</v>
      </c>
      <c r="D4054" s="148" t="s">
        <v>302</v>
      </c>
      <c r="E4054" s="817"/>
      <c r="F4054" s="452"/>
      <c r="G4054" s="246"/>
      <c r="H4054" s="246"/>
      <c r="I4054" s="480">
        <f>F4054+G4054+H4054</f>
        <v>0</v>
      </c>
      <c r="J4054" s="244" t="str">
        <f t="shared" si="1206"/>
        <v/>
      </c>
      <c r="K4054" s="245"/>
      <c r="L4054" s="775"/>
      <c r="M4054" s="779"/>
      <c r="N4054" s="779"/>
      <c r="O4054" s="824"/>
      <c r="P4054" s="245"/>
      <c r="Q4054" s="775"/>
      <c r="R4054" s="779"/>
      <c r="S4054" s="779"/>
      <c r="T4054" s="779"/>
      <c r="U4054" s="779"/>
      <c r="V4054" s="779"/>
      <c r="W4054" s="824"/>
      <c r="X4054" s="314">
        <f t="shared" si="1207"/>
        <v>0</v>
      </c>
    </row>
    <row r="4055" spans="2:24" ht="18.75">
      <c r="B4055" s="806">
        <v>5100</v>
      </c>
      <c r="C4055" s="962" t="s">
        <v>270</v>
      </c>
      <c r="D4055" s="962"/>
      <c r="E4055" s="807"/>
      <c r="F4055" s="808"/>
      <c r="G4055" s="809"/>
      <c r="H4055" s="809"/>
      <c r="I4055" s="805">
        <f>F4055+G4055+H4055</f>
        <v>0</v>
      </c>
      <c r="J4055" s="244" t="str">
        <f t="shared" si="1206"/>
        <v/>
      </c>
      <c r="K4055" s="245"/>
      <c r="L4055" s="433"/>
      <c r="M4055" s="434"/>
      <c r="N4055" s="328">
        <f>I4055</f>
        <v>0</v>
      </c>
      <c r="O4055" s="427">
        <f>L4055+M4055-N4055</f>
        <v>0</v>
      </c>
      <c r="P4055" s="245"/>
      <c r="Q4055" s="433"/>
      <c r="R4055" s="434"/>
      <c r="S4055" s="432">
        <f>+IF(+(L4055+M4055)&gt;=I4055,+M4055,+(+I4055-L4055))</f>
        <v>0</v>
      </c>
      <c r="T4055" s="316">
        <f>Q4055+R4055-S4055</f>
        <v>0</v>
      </c>
      <c r="U4055" s="434"/>
      <c r="V4055" s="434"/>
      <c r="W4055" s="254"/>
      <c r="X4055" s="314">
        <f t="shared" si="1207"/>
        <v>0</v>
      </c>
    </row>
    <row r="4056" spans="2:24" ht="18.75">
      <c r="B4056" s="806">
        <v>5200</v>
      </c>
      <c r="C4056" s="977" t="s">
        <v>271</v>
      </c>
      <c r="D4056" s="977"/>
      <c r="E4056" s="807"/>
      <c r="F4056" s="810">
        <f>SUM(F4057:F4063)</f>
        <v>0</v>
      </c>
      <c r="G4056" s="811">
        <f>SUM(G4057:G4063)</f>
        <v>481600</v>
      </c>
      <c r="H4056" s="811">
        <f>SUM(H4057:H4063)</f>
        <v>0</v>
      </c>
      <c r="I4056" s="811">
        <f>SUM(I4057:I4063)</f>
        <v>481600</v>
      </c>
      <c r="J4056" s="244">
        <f t="shared" si="1206"/>
        <v>1</v>
      </c>
      <c r="K4056" s="245"/>
      <c r="L4056" s="327">
        <f>SUM(L4057:L4063)</f>
        <v>0</v>
      </c>
      <c r="M4056" s="328">
        <f>SUM(M4057:M4063)</f>
        <v>0</v>
      </c>
      <c r="N4056" s="435">
        <f>SUM(N4057:N4063)</f>
        <v>481600</v>
      </c>
      <c r="O4056" s="436">
        <f>SUM(O4057:O4063)</f>
        <v>-481600</v>
      </c>
      <c r="P4056" s="245"/>
      <c r="Q4056" s="327">
        <f t="shared" ref="Q4056:W4056" si="1220">SUM(Q4057:Q4063)</f>
        <v>0</v>
      </c>
      <c r="R4056" s="328">
        <f t="shared" si="1220"/>
        <v>0</v>
      </c>
      <c r="S4056" s="328">
        <f t="shared" si="1220"/>
        <v>481600</v>
      </c>
      <c r="T4056" s="328">
        <f t="shared" si="1220"/>
        <v>-481600</v>
      </c>
      <c r="U4056" s="328">
        <f t="shared" si="1220"/>
        <v>0</v>
      </c>
      <c r="V4056" s="328">
        <f t="shared" si="1220"/>
        <v>0</v>
      </c>
      <c r="W4056" s="436">
        <f t="shared" si="1220"/>
        <v>0</v>
      </c>
      <c r="X4056" s="314">
        <f t="shared" si="1207"/>
        <v>-481600</v>
      </c>
    </row>
    <row r="4057" spans="2:24" ht="18.75">
      <c r="B4057" s="175"/>
      <c r="C4057" s="176">
        <v>5201</v>
      </c>
      <c r="D4057" s="177" t="s">
        <v>272</v>
      </c>
      <c r="E4057" s="818"/>
      <c r="F4057" s="477"/>
      <c r="G4057" s="437"/>
      <c r="H4057" s="437"/>
      <c r="I4057" s="480">
        <f t="shared" ref="I4057:I4063" si="1221">F4057+G4057+H4057</f>
        <v>0</v>
      </c>
      <c r="J4057" s="244" t="str">
        <f t="shared" si="1206"/>
        <v/>
      </c>
      <c r="K4057" s="245"/>
      <c r="L4057" s="438"/>
      <c r="M4057" s="439"/>
      <c r="N4057" s="331">
        <f t="shared" ref="N4057:N4063" si="1222">I4057</f>
        <v>0</v>
      </c>
      <c r="O4057" s="427">
        <f t="shared" ref="O4057:O4063" si="1223">L4057+M4057-N4057</f>
        <v>0</v>
      </c>
      <c r="P4057" s="245"/>
      <c r="Q4057" s="438"/>
      <c r="R4057" s="439"/>
      <c r="S4057" s="432">
        <f t="shared" ref="S4057:S4063" si="1224">+IF(+(L4057+M4057)&gt;=I4057,+M4057,+(+I4057-L4057))</f>
        <v>0</v>
      </c>
      <c r="T4057" s="316">
        <f t="shared" ref="T4057:T4063" si="1225">Q4057+R4057-S4057</f>
        <v>0</v>
      </c>
      <c r="U4057" s="439"/>
      <c r="V4057" s="439"/>
      <c r="W4057" s="254"/>
      <c r="X4057" s="314">
        <f t="shared" si="1207"/>
        <v>0</v>
      </c>
    </row>
    <row r="4058" spans="2:24" ht="18.75">
      <c r="B4058" s="175"/>
      <c r="C4058" s="178">
        <v>5202</v>
      </c>
      <c r="D4058" s="179" t="s">
        <v>273</v>
      </c>
      <c r="E4058" s="818"/>
      <c r="F4058" s="477"/>
      <c r="G4058" s="437"/>
      <c r="H4058" s="437"/>
      <c r="I4058" s="480">
        <f t="shared" si="1221"/>
        <v>0</v>
      </c>
      <c r="J4058" s="244" t="str">
        <f t="shared" si="1206"/>
        <v/>
      </c>
      <c r="K4058" s="245"/>
      <c r="L4058" s="438"/>
      <c r="M4058" s="439"/>
      <c r="N4058" s="331">
        <f t="shared" si="1222"/>
        <v>0</v>
      </c>
      <c r="O4058" s="427">
        <f t="shared" si="1223"/>
        <v>0</v>
      </c>
      <c r="P4058" s="245"/>
      <c r="Q4058" s="438"/>
      <c r="R4058" s="439"/>
      <c r="S4058" s="432">
        <f t="shared" si="1224"/>
        <v>0</v>
      </c>
      <c r="T4058" s="316">
        <f t="shared" si="1225"/>
        <v>0</v>
      </c>
      <c r="U4058" s="439"/>
      <c r="V4058" s="439"/>
      <c r="W4058" s="254"/>
      <c r="X4058" s="314">
        <f t="shared" si="1207"/>
        <v>0</v>
      </c>
    </row>
    <row r="4059" spans="2:24" ht="18.75">
      <c r="B4059" s="175"/>
      <c r="C4059" s="178">
        <v>5203</v>
      </c>
      <c r="D4059" s="179" t="s">
        <v>956</v>
      </c>
      <c r="E4059" s="818"/>
      <c r="F4059" s="477"/>
      <c r="G4059" s="437">
        <v>81600</v>
      </c>
      <c r="H4059" s="437"/>
      <c r="I4059" s="480">
        <f t="shared" si="1221"/>
        <v>81600</v>
      </c>
      <c r="J4059" s="244">
        <f t="shared" si="1206"/>
        <v>1</v>
      </c>
      <c r="K4059" s="245"/>
      <c r="L4059" s="438"/>
      <c r="M4059" s="439"/>
      <c r="N4059" s="331">
        <f t="shared" si="1222"/>
        <v>81600</v>
      </c>
      <c r="O4059" s="427">
        <f t="shared" si="1223"/>
        <v>-81600</v>
      </c>
      <c r="P4059" s="245"/>
      <c r="Q4059" s="438"/>
      <c r="R4059" s="439"/>
      <c r="S4059" s="432">
        <f t="shared" si="1224"/>
        <v>81600</v>
      </c>
      <c r="T4059" s="316">
        <f t="shared" si="1225"/>
        <v>-81600</v>
      </c>
      <c r="U4059" s="439"/>
      <c r="V4059" s="439"/>
      <c r="W4059" s="254"/>
      <c r="X4059" s="314">
        <f t="shared" si="1207"/>
        <v>-81600</v>
      </c>
    </row>
    <row r="4060" spans="2:24" ht="18.75">
      <c r="B4060" s="175"/>
      <c r="C4060" s="178">
        <v>5204</v>
      </c>
      <c r="D4060" s="179" t="s">
        <v>957</v>
      </c>
      <c r="E4060" s="818"/>
      <c r="F4060" s="477"/>
      <c r="G4060" s="437"/>
      <c r="H4060" s="437"/>
      <c r="I4060" s="480">
        <f t="shared" si="1221"/>
        <v>0</v>
      </c>
      <c r="J4060" s="244" t="str">
        <f t="shared" si="1206"/>
        <v/>
      </c>
      <c r="K4060" s="245"/>
      <c r="L4060" s="438"/>
      <c r="M4060" s="439"/>
      <c r="N4060" s="331">
        <f t="shared" si="1222"/>
        <v>0</v>
      </c>
      <c r="O4060" s="427">
        <f t="shared" si="1223"/>
        <v>0</v>
      </c>
      <c r="P4060" s="245"/>
      <c r="Q4060" s="438"/>
      <c r="R4060" s="439"/>
      <c r="S4060" s="432">
        <f t="shared" si="1224"/>
        <v>0</v>
      </c>
      <c r="T4060" s="316">
        <f t="shared" si="1225"/>
        <v>0</v>
      </c>
      <c r="U4060" s="439"/>
      <c r="V4060" s="439"/>
      <c r="W4060" s="254"/>
      <c r="X4060" s="314">
        <f t="shared" si="1207"/>
        <v>0</v>
      </c>
    </row>
    <row r="4061" spans="2:24" ht="18.75">
      <c r="B4061" s="175"/>
      <c r="C4061" s="178">
        <v>5205</v>
      </c>
      <c r="D4061" s="179" t="s">
        <v>958</v>
      </c>
      <c r="E4061" s="818"/>
      <c r="F4061" s="477"/>
      <c r="G4061" s="437"/>
      <c r="H4061" s="437"/>
      <c r="I4061" s="480">
        <f t="shared" si="1221"/>
        <v>0</v>
      </c>
      <c r="J4061" s="244" t="str">
        <f t="shared" si="1206"/>
        <v/>
      </c>
      <c r="K4061" s="245"/>
      <c r="L4061" s="438"/>
      <c r="M4061" s="439"/>
      <c r="N4061" s="331">
        <f t="shared" si="1222"/>
        <v>0</v>
      </c>
      <c r="O4061" s="427">
        <f t="shared" si="1223"/>
        <v>0</v>
      </c>
      <c r="P4061" s="245"/>
      <c r="Q4061" s="438"/>
      <c r="R4061" s="439"/>
      <c r="S4061" s="432">
        <f t="shared" si="1224"/>
        <v>0</v>
      </c>
      <c r="T4061" s="316">
        <f t="shared" si="1225"/>
        <v>0</v>
      </c>
      <c r="U4061" s="439"/>
      <c r="V4061" s="439"/>
      <c r="W4061" s="254"/>
      <c r="X4061" s="314">
        <f t="shared" si="1207"/>
        <v>0</v>
      </c>
    </row>
    <row r="4062" spans="2:24" ht="18.75">
      <c r="B4062" s="175"/>
      <c r="C4062" s="178">
        <v>5206</v>
      </c>
      <c r="D4062" s="179" t="s">
        <v>959</v>
      </c>
      <c r="E4062" s="818"/>
      <c r="F4062" s="477"/>
      <c r="G4062" s="437">
        <v>400000</v>
      </c>
      <c r="H4062" s="437"/>
      <c r="I4062" s="480">
        <f t="shared" si="1221"/>
        <v>400000</v>
      </c>
      <c r="J4062" s="244">
        <f t="shared" ref="J4062:J4082" si="1226">(IF($E4062&lt;&gt;0,$J$2,IF($I4062&lt;&gt;0,$J$2,"")))</f>
        <v>1</v>
      </c>
      <c r="K4062" s="245"/>
      <c r="L4062" s="438"/>
      <c r="M4062" s="439"/>
      <c r="N4062" s="331">
        <f t="shared" si="1222"/>
        <v>400000</v>
      </c>
      <c r="O4062" s="427">
        <f t="shared" si="1223"/>
        <v>-400000</v>
      </c>
      <c r="P4062" s="245"/>
      <c r="Q4062" s="438"/>
      <c r="R4062" s="439"/>
      <c r="S4062" s="432">
        <f t="shared" si="1224"/>
        <v>400000</v>
      </c>
      <c r="T4062" s="316">
        <f t="shared" si="1225"/>
        <v>-400000</v>
      </c>
      <c r="U4062" s="439"/>
      <c r="V4062" s="439"/>
      <c r="W4062" s="254"/>
      <c r="X4062" s="314">
        <f t="shared" ref="X4062:X4093" si="1227">T4062-U4062-V4062-W4062</f>
        <v>-400000</v>
      </c>
    </row>
    <row r="4063" spans="2:24" ht="18.75">
      <c r="B4063" s="175"/>
      <c r="C4063" s="180">
        <v>5219</v>
      </c>
      <c r="D4063" s="181" t="s">
        <v>960</v>
      </c>
      <c r="E4063" s="818"/>
      <c r="F4063" s="477"/>
      <c r="G4063" s="437"/>
      <c r="H4063" s="437"/>
      <c r="I4063" s="480">
        <f t="shared" si="1221"/>
        <v>0</v>
      </c>
      <c r="J4063" s="244" t="str">
        <f t="shared" si="1226"/>
        <v/>
      </c>
      <c r="K4063" s="245"/>
      <c r="L4063" s="438"/>
      <c r="M4063" s="439"/>
      <c r="N4063" s="331">
        <f t="shared" si="1222"/>
        <v>0</v>
      </c>
      <c r="O4063" s="427">
        <f t="shared" si="1223"/>
        <v>0</v>
      </c>
      <c r="P4063" s="245"/>
      <c r="Q4063" s="438"/>
      <c r="R4063" s="439"/>
      <c r="S4063" s="432">
        <f t="shared" si="1224"/>
        <v>0</v>
      </c>
      <c r="T4063" s="316">
        <f t="shared" si="1225"/>
        <v>0</v>
      </c>
      <c r="U4063" s="439"/>
      <c r="V4063" s="439"/>
      <c r="W4063" s="254"/>
      <c r="X4063" s="314">
        <f t="shared" si="1227"/>
        <v>0</v>
      </c>
    </row>
    <row r="4064" spans="2:24" ht="18.75">
      <c r="B4064" s="806">
        <v>5300</v>
      </c>
      <c r="C4064" s="981" t="s">
        <v>961</v>
      </c>
      <c r="D4064" s="981"/>
      <c r="E4064" s="807"/>
      <c r="F4064" s="810">
        <f>SUM(F4065:F4066)</f>
        <v>0</v>
      </c>
      <c r="G4064" s="811">
        <f>SUM(G4065:G4066)</f>
        <v>0</v>
      </c>
      <c r="H4064" s="811">
        <f>SUM(H4065:H4066)</f>
        <v>0</v>
      </c>
      <c r="I4064" s="811">
        <f>SUM(I4065:I4066)</f>
        <v>0</v>
      </c>
      <c r="J4064" s="244" t="str">
        <f t="shared" si="1226"/>
        <v/>
      </c>
      <c r="K4064" s="245"/>
      <c r="L4064" s="327">
        <f>SUM(L4065:L4066)</f>
        <v>0</v>
      </c>
      <c r="M4064" s="328">
        <f>SUM(M4065:M4066)</f>
        <v>0</v>
      </c>
      <c r="N4064" s="435">
        <f>SUM(N4065:N4066)</f>
        <v>0</v>
      </c>
      <c r="O4064" s="436">
        <f>SUM(O4065:O4066)</f>
        <v>0</v>
      </c>
      <c r="P4064" s="245"/>
      <c r="Q4064" s="327">
        <f t="shared" ref="Q4064:W4064" si="1228">SUM(Q4065:Q4066)</f>
        <v>0</v>
      </c>
      <c r="R4064" s="328">
        <f t="shared" si="1228"/>
        <v>0</v>
      </c>
      <c r="S4064" s="328">
        <f t="shared" si="1228"/>
        <v>0</v>
      </c>
      <c r="T4064" s="328">
        <f t="shared" si="1228"/>
        <v>0</v>
      </c>
      <c r="U4064" s="328">
        <f t="shared" si="1228"/>
        <v>0</v>
      </c>
      <c r="V4064" s="328">
        <f t="shared" si="1228"/>
        <v>0</v>
      </c>
      <c r="W4064" s="436">
        <f t="shared" si="1228"/>
        <v>0</v>
      </c>
      <c r="X4064" s="314">
        <f t="shared" si="1227"/>
        <v>0</v>
      </c>
    </row>
    <row r="4065" spans="2:24" ht="18.75">
      <c r="B4065" s="175"/>
      <c r="C4065" s="176">
        <v>5301</v>
      </c>
      <c r="D4065" s="177" t="s">
        <v>1480</v>
      </c>
      <c r="E4065" s="818"/>
      <c r="F4065" s="477"/>
      <c r="G4065" s="437"/>
      <c r="H4065" s="437"/>
      <c r="I4065" s="480">
        <f>F4065+G4065+H4065</f>
        <v>0</v>
      </c>
      <c r="J4065" s="244" t="str">
        <f t="shared" si="1226"/>
        <v/>
      </c>
      <c r="K4065" s="245"/>
      <c r="L4065" s="438"/>
      <c r="M4065" s="439"/>
      <c r="N4065" s="331">
        <f>I4065</f>
        <v>0</v>
      </c>
      <c r="O4065" s="427">
        <f>L4065+M4065-N4065</f>
        <v>0</v>
      </c>
      <c r="P4065" s="245"/>
      <c r="Q4065" s="438"/>
      <c r="R4065" s="439"/>
      <c r="S4065" s="432">
        <f>+IF(+(L4065+M4065)&gt;=I4065,+M4065,+(+I4065-L4065))</f>
        <v>0</v>
      </c>
      <c r="T4065" s="316">
        <f>Q4065+R4065-S4065</f>
        <v>0</v>
      </c>
      <c r="U4065" s="439"/>
      <c r="V4065" s="439"/>
      <c r="W4065" s="254"/>
      <c r="X4065" s="314">
        <f t="shared" si="1227"/>
        <v>0</v>
      </c>
    </row>
    <row r="4066" spans="2:24" ht="18.75">
      <c r="B4066" s="175"/>
      <c r="C4066" s="180">
        <v>5309</v>
      </c>
      <c r="D4066" s="181" t="s">
        <v>962</v>
      </c>
      <c r="E4066" s="818"/>
      <c r="F4066" s="477"/>
      <c r="G4066" s="437"/>
      <c r="H4066" s="437"/>
      <c r="I4066" s="480">
        <f>F4066+G4066+H4066</f>
        <v>0</v>
      </c>
      <c r="J4066" s="244" t="str">
        <f t="shared" si="1226"/>
        <v/>
      </c>
      <c r="K4066" s="245"/>
      <c r="L4066" s="438"/>
      <c r="M4066" s="439"/>
      <c r="N4066" s="331">
        <f>I4066</f>
        <v>0</v>
      </c>
      <c r="O4066" s="427">
        <f>L4066+M4066-N4066</f>
        <v>0</v>
      </c>
      <c r="P4066" s="245"/>
      <c r="Q4066" s="438"/>
      <c r="R4066" s="439"/>
      <c r="S4066" s="432">
        <f>+IF(+(L4066+M4066)&gt;=I4066,+M4066,+(+I4066-L4066))</f>
        <v>0</v>
      </c>
      <c r="T4066" s="316">
        <f>Q4066+R4066-S4066</f>
        <v>0</v>
      </c>
      <c r="U4066" s="439"/>
      <c r="V4066" s="439"/>
      <c r="W4066" s="254"/>
      <c r="X4066" s="314">
        <f t="shared" si="1227"/>
        <v>0</v>
      </c>
    </row>
    <row r="4067" spans="2:24" ht="18.75">
      <c r="B4067" s="806">
        <v>5400</v>
      </c>
      <c r="C4067" s="962" t="s">
        <v>1049</v>
      </c>
      <c r="D4067" s="962"/>
      <c r="E4067" s="807"/>
      <c r="F4067" s="808"/>
      <c r="G4067" s="809"/>
      <c r="H4067" s="809"/>
      <c r="I4067" s="805">
        <f>F4067+G4067+H4067</f>
        <v>0</v>
      </c>
      <c r="J4067" s="244" t="str">
        <f t="shared" si="1226"/>
        <v/>
      </c>
      <c r="K4067" s="245"/>
      <c r="L4067" s="433"/>
      <c r="M4067" s="434"/>
      <c r="N4067" s="328">
        <f>I4067</f>
        <v>0</v>
      </c>
      <c r="O4067" s="427">
        <f>L4067+M4067-N4067</f>
        <v>0</v>
      </c>
      <c r="P4067" s="245"/>
      <c r="Q4067" s="433"/>
      <c r="R4067" s="434"/>
      <c r="S4067" s="432">
        <f>+IF(+(L4067+M4067)&gt;=I4067,+M4067,+(+I4067-L4067))</f>
        <v>0</v>
      </c>
      <c r="T4067" s="316">
        <f>Q4067+R4067-S4067</f>
        <v>0</v>
      </c>
      <c r="U4067" s="434"/>
      <c r="V4067" s="434"/>
      <c r="W4067" s="254"/>
      <c r="X4067" s="314">
        <f t="shared" si="1227"/>
        <v>0</v>
      </c>
    </row>
    <row r="4068" spans="2:24" ht="18.75">
      <c r="B4068" s="799">
        <v>5500</v>
      </c>
      <c r="C4068" s="965" t="s">
        <v>1050</v>
      </c>
      <c r="D4068" s="965"/>
      <c r="E4068" s="800"/>
      <c r="F4068" s="801">
        <f>SUM(F4069:F4072)</f>
        <v>0</v>
      </c>
      <c r="G4068" s="802">
        <f>SUM(G4069:G4072)</f>
        <v>0</v>
      </c>
      <c r="H4068" s="802">
        <f>SUM(H4069:H4072)</f>
        <v>0</v>
      </c>
      <c r="I4068" s="802">
        <f>SUM(I4069:I4072)</f>
        <v>0</v>
      </c>
      <c r="J4068" s="244" t="str">
        <f t="shared" si="1226"/>
        <v/>
      </c>
      <c r="K4068" s="245"/>
      <c r="L4068" s="317">
        <f>SUM(L4069:L4072)</f>
        <v>0</v>
      </c>
      <c r="M4068" s="318">
        <f>SUM(M4069:M4072)</f>
        <v>0</v>
      </c>
      <c r="N4068" s="428">
        <f>SUM(N4069:N4072)</f>
        <v>0</v>
      </c>
      <c r="O4068" s="429">
        <f>SUM(O4069:O4072)</f>
        <v>0</v>
      </c>
      <c r="P4068" s="245"/>
      <c r="Q4068" s="317">
        <f t="shared" ref="Q4068:W4068" si="1229">SUM(Q4069:Q4072)</f>
        <v>0</v>
      </c>
      <c r="R4068" s="318">
        <f t="shared" si="1229"/>
        <v>0</v>
      </c>
      <c r="S4068" s="318">
        <f t="shared" si="1229"/>
        <v>0</v>
      </c>
      <c r="T4068" s="318">
        <f t="shared" si="1229"/>
        <v>0</v>
      </c>
      <c r="U4068" s="318">
        <f t="shared" si="1229"/>
        <v>0</v>
      </c>
      <c r="V4068" s="318">
        <f t="shared" si="1229"/>
        <v>0</v>
      </c>
      <c r="W4068" s="429">
        <f t="shared" si="1229"/>
        <v>0</v>
      </c>
      <c r="X4068" s="314">
        <f t="shared" si="1227"/>
        <v>0</v>
      </c>
    </row>
    <row r="4069" spans="2:24" ht="18.75">
      <c r="B4069" s="173"/>
      <c r="C4069" s="144">
        <v>5501</v>
      </c>
      <c r="D4069" s="163" t="s">
        <v>1051</v>
      </c>
      <c r="E4069" s="817"/>
      <c r="F4069" s="452"/>
      <c r="G4069" s="246"/>
      <c r="H4069" s="246"/>
      <c r="I4069" s="480">
        <f>F4069+G4069+H4069</f>
        <v>0</v>
      </c>
      <c r="J4069" s="244" t="str">
        <f t="shared" si="1226"/>
        <v/>
      </c>
      <c r="K4069" s="245"/>
      <c r="L4069" s="426"/>
      <c r="M4069" s="253"/>
      <c r="N4069" s="316">
        <f>I4069</f>
        <v>0</v>
      </c>
      <c r="O4069" s="427">
        <f>L4069+M4069-N4069</f>
        <v>0</v>
      </c>
      <c r="P4069" s="245"/>
      <c r="Q4069" s="426"/>
      <c r="R4069" s="253"/>
      <c r="S4069" s="432">
        <f>+IF(+(L4069+M4069)&gt;=I4069,+M4069,+(+I4069-L4069))</f>
        <v>0</v>
      </c>
      <c r="T4069" s="316">
        <f>Q4069+R4069-S4069</f>
        <v>0</v>
      </c>
      <c r="U4069" s="253"/>
      <c r="V4069" s="253"/>
      <c r="W4069" s="254"/>
      <c r="X4069" s="314">
        <f t="shared" si="1227"/>
        <v>0</v>
      </c>
    </row>
    <row r="4070" spans="2:24" ht="18.75">
      <c r="B4070" s="173"/>
      <c r="C4070" s="137">
        <v>5502</v>
      </c>
      <c r="D4070" s="145" t="s">
        <v>1052</v>
      </c>
      <c r="E4070" s="817"/>
      <c r="F4070" s="452"/>
      <c r="G4070" s="246"/>
      <c r="H4070" s="246"/>
      <c r="I4070" s="480">
        <f>F4070+G4070+H4070</f>
        <v>0</v>
      </c>
      <c r="J4070" s="244" t="str">
        <f t="shared" si="1226"/>
        <v/>
      </c>
      <c r="K4070" s="245"/>
      <c r="L4070" s="426"/>
      <c r="M4070" s="253"/>
      <c r="N4070" s="316">
        <f>I4070</f>
        <v>0</v>
      </c>
      <c r="O4070" s="427">
        <f>L4070+M4070-N4070</f>
        <v>0</v>
      </c>
      <c r="P4070" s="245"/>
      <c r="Q4070" s="426"/>
      <c r="R4070" s="253"/>
      <c r="S4070" s="432">
        <f>+IF(+(L4070+M4070)&gt;=I4070,+M4070,+(+I4070-L4070))</f>
        <v>0</v>
      </c>
      <c r="T4070" s="316">
        <f>Q4070+R4070-S4070</f>
        <v>0</v>
      </c>
      <c r="U4070" s="253"/>
      <c r="V4070" s="253"/>
      <c r="W4070" s="254"/>
      <c r="X4070" s="314">
        <f t="shared" si="1227"/>
        <v>0</v>
      </c>
    </row>
    <row r="4071" spans="2:24" ht="18.75">
      <c r="B4071" s="173"/>
      <c r="C4071" s="137">
        <v>5503</v>
      </c>
      <c r="D4071" s="139" t="s">
        <v>1053</v>
      </c>
      <c r="E4071" s="817"/>
      <c r="F4071" s="452"/>
      <c r="G4071" s="246"/>
      <c r="H4071" s="246"/>
      <c r="I4071" s="480">
        <f>F4071+G4071+H4071</f>
        <v>0</v>
      </c>
      <c r="J4071" s="244" t="str">
        <f t="shared" si="1226"/>
        <v/>
      </c>
      <c r="K4071" s="245"/>
      <c r="L4071" s="426"/>
      <c r="M4071" s="253"/>
      <c r="N4071" s="316">
        <f>I4071</f>
        <v>0</v>
      </c>
      <c r="O4071" s="427">
        <f>L4071+M4071-N4071</f>
        <v>0</v>
      </c>
      <c r="P4071" s="245"/>
      <c r="Q4071" s="426"/>
      <c r="R4071" s="253"/>
      <c r="S4071" s="432">
        <f>+IF(+(L4071+M4071)&gt;=I4071,+M4071,+(+I4071-L4071))</f>
        <v>0</v>
      </c>
      <c r="T4071" s="316">
        <f>Q4071+R4071-S4071</f>
        <v>0</v>
      </c>
      <c r="U4071" s="253"/>
      <c r="V4071" s="253"/>
      <c r="W4071" s="254"/>
      <c r="X4071" s="314">
        <f t="shared" si="1227"/>
        <v>0</v>
      </c>
    </row>
    <row r="4072" spans="2:24" ht="18.75">
      <c r="B4072" s="173"/>
      <c r="C4072" s="137">
        <v>5504</v>
      </c>
      <c r="D4072" s="145" t="s">
        <v>1054</v>
      </c>
      <c r="E4072" s="817"/>
      <c r="F4072" s="452"/>
      <c r="G4072" s="246"/>
      <c r="H4072" s="246"/>
      <c r="I4072" s="480">
        <f>F4072+G4072+H4072</f>
        <v>0</v>
      </c>
      <c r="J4072" s="244" t="str">
        <f t="shared" si="1226"/>
        <v/>
      </c>
      <c r="K4072" s="245"/>
      <c r="L4072" s="426"/>
      <c r="M4072" s="253"/>
      <c r="N4072" s="316">
        <f>I4072</f>
        <v>0</v>
      </c>
      <c r="O4072" s="427">
        <f>L4072+M4072-N4072</f>
        <v>0</v>
      </c>
      <c r="P4072" s="245"/>
      <c r="Q4072" s="426"/>
      <c r="R4072" s="253"/>
      <c r="S4072" s="432">
        <f>+IF(+(L4072+M4072)&gt;=I4072,+M4072,+(+I4072-L4072))</f>
        <v>0</v>
      </c>
      <c r="T4072" s="316">
        <f>Q4072+R4072-S4072</f>
        <v>0</v>
      </c>
      <c r="U4072" s="253"/>
      <c r="V4072" s="253"/>
      <c r="W4072" s="254"/>
      <c r="X4072" s="314">
        <f t="shared" si="1227"/>
        <v>0</v>
      </c>
    </row>
    <row r="4073" spans="2:24" ht="18.75">
      <c r="B4073" s="799">
        <v>5700</v>
      </c>
      <c r="C4073" s="963" t="s">
        <v>1055</v>
      </c>
      <c r="D4073" s="964"/>
      <c r="E4073" s="807"/>
      <c r="F4073" s="810">
        <f>SUM(F4074:F4076)</f>
        <v>0</v>
      </c>
      <c r="G4073" s="811">
        <f>SUM(G4074:G4076)</f>
        <v>0</v>
      </c>
      <c r="H4073" s="811">
        <f>SUM(H4074:H4076)</f>
        <v>0</v>
      </c>
      <c r="I4073" s="811">
        <f>SUM(I4074:I4076)</f>
        <v>0</v>
      </c>
      <c r="J4073" s="244" t="str">
        <f t="shared" si="1226"/>
        <v/>
      </c>
      <c r="K4073" s="245"/>
      <c r="L4073" s="327">
        <f>SUM(L4074:L4076)</f>
        <v>0</v>
      </c>
      <c r="M4073" s="328">
        <f>SUM(M4074:M4076)</f>
        <v>0</v>
      </c>
      <c r="N4073" s="435">
        <f>SUM(N4074:N4075)</f>
        <v>0</v>
      </c>
      <c r="O4073" s="436">
        <f>SUM(O4074:O4076)</f>
        <v>0</v>
      </c>
      <c r="P4073" s="245"/>
      <c r="Q4073" s="327">
        <f>SUM(Q4074:Q4076)</f>
        <v>0</v>
      </c>
      <c r="R4073" s="328">
        <f>SUM(R4074:R4076)</f>
        <v>0</v>
      </c>
      <c r="S4073" s="328">
        <f>SUM(S4074:S4076)</f>
        <v>0</v>
      </c>
      <c r="T4073" s="328">
        <f>SUM(T4074:T4076)</f>
        <v>0</v>
      </c>
      <c r="U4073" s="328">
        <f>SUM(U4074:U4076)</f>
        <v>0</v>
      </c>
      <c r="V4073" s="328">
        <f>SUM(V4074:V4075)</f>
        <v>0</v>
      </c>
      <c r="W4073" s="436">
        <f>SUM(W4074:W4076)</f>
        <v>0</v>
      </c>
      <c r="X4073" s="314">
        <f t="shared" si="1227"/>
        <v>0</v>
      </c>
    </row>
    <row r="4074" spans="2:24" ht="18.75">
      <c r="B4074" s="175"/>
      <c r="C4074" s="176">
        <v>5701</v>
      </c>
      <c r="D4074" s="177" t="s">
        <v>1056</v>
      </c>
      <c r="E4074" s="818"/>
      <c r="F4074" s="477"/>
      <c r="G4074" s="437"/>
      <c r="H4074" s="437"/>
      <c r="I4074" s="480">
        <f>F4074+G4074+H4074</f>
        <v>0</v>
      </c>
      <c r="J4074" s="244" t="str">
        <f t="shared" si="1226"/>
        <v/>
      </c>
      <c r="K4074" s="245"/>
      <c r="L4074" s="438"/>
      <c r="M4074" s="439"/>
      <c r="N4074" s="331">
        <f>I4074</f>
        <v>0</v>
      </c>
      <c r="O4074" s="427">
        <f>L4074+M4074-N4074</f>
        <v>0</v>
      </c>
      <c r="P4074" s="245"/>
      <c r="Q4074" s="438"/>
      <c r="R4074" s="439"/>
      <c r="S4074" s="432">
        <f>+IF(+(L4074+M4074)&gt;=I4074,+M4074,+(+I4074-L4074))</f>
        <v>0</v>
      </c>
      <c r="T4074" s="316">
        <f>Q4074+R4074-S4074</f>
        <v>0</v>
      </c>
      <c r="U4074" s="439"/>
      <c r="V4074" s="439"/>
      <c r="W4074" s="254"/>
      <c r="X4074" s="314">
        <f t="shared" si="1227"/>
        <v>0</v>
      </c>
    </row>
    <row r="4075" spans="2:24" ht="18.75">
      <c r="B4075" s="175"/>
      <c r="C4075" s="180">
        <v>5702</v>
      </c>
      <c r="D4075" s="181" t="s">
        <v>1057</v>
      </c>
      <c r="E4075" s="818"/>
      <c r="F4075" s="477"/>
      <c r="G4075" s="437"/>
      <c r="H4075" s="437"/>
      <c r="I4075" s="480">
        <f>F4075+G4075+H4075</f>
        <v>0</v>
      </c>
      <c r="J4075" s="244" t="str">
        <f t="shared" si="1226"/>
        <v/>
      </c>
      <c r="K4075" s="245"/>
      <c r="L4075" s="438"/>
      <c r="M4075" s="439"/>
      <c r="N4075" s="331">
        <f>I4075</f>
        <v>0</v>
      </c>
      <c r="O4075" s="427">
        <f>L4075+M4075-N4075</f>
        <v>0</v>
      </c>
      <c r="P4075" s="245"/>
      <c r="Q4075" s="438"/>
      <c r="R4075" s="439"/>
      <c r="S4075" s="432">
        <f>+IF(+(L4075+M4075)&gt;=I4075,+M4075,+(+I4075-L4075))</f>
        <v>0</v>
      </c>
      <c r="T4075" s="316">
        <f>Q4075+R4075-S4075</f>
        <v>0</v>
      </c>
      <c r="U4075" s="439"/>
      <c r="V4075" s="439"/>
      <c r="W4075" s="254"/>
      <c r="X4075" s="314">
        <f t="shared" si="1227"/>
        <v>0</v>
      </c>
    </row>
    <row r="4076" spans="2:24" ht="18.75">
      <c r="B4076" s="136"/>
      <c r="C4076" s="182">
        <v>4071</v>
      </c>
      <c r="D4076" s="467" t="s">
        <v>1058</v>
      </c>
      <c r="E4076" s="817"/>
      <c r="F4076" s="458"/>
      <c r="G4076" s="275"/>
      <c r="H4076" s="275"/>
      <c r="I4076" s="480">
        <f>F4076+G4076+H4076</f>
        <v>0</v>
      </c>
      <c r="J4076" s="244" t="str">
        <f t="shared" si="1226"/>
        <v/>
      </c>
      <c r="K4076" s="245"/>
      <c r="L4076" s="826"/>
      <c r="M4076" s="779"/>
      <c r="N4076" s="779"/>
      <c r="O4076" s="827"/>
      <c r="P4076" s="245"/>
      <c r="Q4076" s="775"/>
      <c r="R4076" s="779"/>
      <c r="S4076" s="779"/>
      <c r="T4076" s="779"/>
      <c r="U4076" s="779"/>
      <c r="V4076" s="779"/>
      <c r="W4076" s="824"/>
      <c r="X4076" s="314">
        <f t="shared" si="1227"/>
        <v>0</v>
      </c>
    </row>
    <row r="4077" spans="2:24">
      <c r="B4077" s="173"/>
      <c r="C4077" s="183"/>
      <c r="D4077" s="335"/>
      <c r="E4077" s="819"/>
      <c r="F4077" s="249"/>
      <c r="G4077" s="249"/>
      <c r="H4077" s="249"/>
      <c r="I4077" s="250"/>
      <c r="J4077" s="244" t="str">
        <f t="shared" si="1226"/>
        <v/>
      </c>
      <c r="K4077" s="245"/>
      <c r="L4077" s="440"/>
      <c r="M4077" s="441"/>
      <c r="N4077" s="324"/>
      <c r="O4077" s="325"/>
      <c r="P4077" s="245"/>
      <c r="Q4077" s="440"/>
      <c r="R4077" s="441"/>
      <c r="S4077" s="324"/>
      <c r="T4077" s="324"/>
      <c r="U4077" s="441"/>
      <c r="V4077" s="324"/>
      <c r="W4077" s="325"/>
      <c r="X4077" s="325"/>
    </row>
    <row r="4078" spans="2:24" ht="18.75">
      <c r="B4078" s="812">
        <v>98</v>
      </c>
      <c r="C4078" s="976" t="s">
        <v>1059</v>
      </c>
      <c r="D4078" s="955"/>
      <c r="E4078" s="800"/>
      <c r="F4078" s="803"/>
      <c r="G4078" s="804"/>
      <c r="H4078" s="804"/>
      <c r="I4078" s="805">
        <f>F4078+G4078+H4078</f>
        <v>0</v>
      </c>
      <c r="J4078" s="244" t="str">
        <f t="shared" si="1226"/>
        <v/>
      </c>
      <c r="K4078" s="245"/>
      <c r="L4078" s="431"/>
      <c r="M4078" s="255"/>
      <c r="N4078" s="318">
        <f>I4078</f>
        <v>0</v>
      </c>
      <c r="O4078" s="427">
        <f>L4078+M4078-N4078</f>
        <v>0</v>
      </c>
      <c r="P4078" s="245"/>
      <c r="Q4078" s="431"/>
      <c r="R4078" s="255"/>
      <c r="S4078" s="432">
        <f>+IF(+(L4078+M4078)&gt;=I4078,+M4078,+(+I4078-L4078))</f>
        <v>0</v>
      </c>
      <c r="T4078" s="316">
        <f>Q4078+R4078-S4078</f>
        <v>0</v>
      </c>
      <c r="U4078" s="255"/>
      <c r="V4078" s="255"/>
      <c r="W4078" s="254"/>
      <c r="X4078" s="314">
        <f>T4078-U4078-V4078-W4078</f>
        <v>0</v>
      </c>
    </row>
    <row r="4079" spans="2:24">
      <c r="B4079" s="184"/>
      <c r="C4079" s="336" t="s">
        <v>1060</v>
      </c>
      <c r="D4079" s="337"/>
      <c r="E4079" s="398"/>
      <c r="F4079" s="398"/>
      <c r="G4079" s="398"/>
      <c r="H4079" s="398"/>
      <c r="I4079" s="338"/>
      <c r="J4079" s="244" t="str">
        <f t="shared" si="1226"/>
        <v/>
      </c>
      <c r="K4079" s="245"/>
      <c r="L4079" s="339"/>
      <c r="M4079" s="340"/>
      <c r="N4079" s="340"/>
      <c r="O4079" s="341"/>
      <c r="P4079" s="245"/>
      <c r="Q4079" s="339"/>
      <c r="R4079" s="340"/>
      <c r="S4079" s="340"/>
      <c r="T4079" s="340"/>
      <c r="U4079" s="340"/>
      <c r="V4079" s="340"/>
      <c r="W4079" s="341"/>
      <c r="X4079" s="341"/>
    </row>
    <row r="4080" spans="2:24">
      <c r="B4080" s="184"/>
      <c r="C4080" s="342" t="s">
        <v>1061</v>
      </c>
      <c r="D4080" s="335"/>
      <c r="E4080" s="386"/>
      <c r="F4080" s="386"/>
      <c r="G4080" s="386"/>
      <c r="H4080" s="386"/>
      <c r="I4080" s="308"/>
      <c r="J4080" s="244" t="str">
        <f t="shared" si="1226"/>
        <v/>
      </c>
      <c r="K4080" s="245"/>
      <c r="L4080" s="343"/>
      <c r="M4080" s="344"/>
      <c r="N4080" s="344"/>
      <c r="O4080" s="345"/>
      <c r="P4080" s="245"/>
      <c r="Q4080" s="343"/>
      <c r="R4080" s="344"/>
      <c r="S4080" s="344"/>
      <c r="T4080" s="344"/>
      <c r="U4080" s="344"/>
      <c r="V4080" s="344"/>
      <c r="W4080" s="345"/>
      <c r="X4080" s="345"/>
    </row>
    <row r="4081" spans="2:24">
      <c r="B4081" s="185"/>
      <c r="C4081" s="346" t="s">
        <v>1743</v>
      </c>
      <c r="D4081" s="347"/>
      <c r="E4081" s="399"/>
      <c r="F4081" s="399"/>
      <c r="G4081" s="399"/>
      <c r="H4081" s="399"/>
      <c r="I4081" s="310"/>
      <c r="J4081" s="244" t="str">
        <f t="shared" si="1226"/>
        <v/>
      </c>
      <c r="K4081" s="245"/>
      <c r="L4081" s="348"/>
      <c r="M4081" s="349"/>
      <c r="N4081" s="349"/>
      <c r="O4081" s="350"/>
      <c r="P4081" s="245"/>
      <c r="Q4081" s="348"/>
      <c r="R4081" s="349"/>
      <c r="S4081" s="349"/>
      <c r="T4081" s="349"/>
      <c r="U4081" s="349"/>
      <c r="V4081" s="349"/>
      <c r="W4081" s="350"/>
      <c r="X4081" s="350"/>
    </row>
    <row r="4082" spans="2:24" ht="18.75">
      <c r="B4082" s="719"/>
      <c r="C4082" s="720" t="s">
        <v>1281</v>
      </c>
      <c r="D4082" s="721" t="s">
        <v>1062</v>
      </c>
      <c r="E4082" s="813"/>
      <c r="F4082" s="813">
        <f>SUM(F3966,F3969,F3975,F3983,F3984,F4002,F4006,F4012,F4015,F4016,F4017,F4018,F4019,F4028,F4035,F4036,F4037,F4038,F4045,F4049,F4050,F4051,F4052,F4055,F4056,F4064,F4067,F4068,F4073)+F4078</f>
        <v>0</v>
      </c>
      <c r="G4082" s="813">
        <f>SUM(G3966,G3969,G3975,G3983,G3984,G4002,G4006,G4012,G4015,G4016,G4017,G4018,G4019,G4028,G4035,G4036,G4037,G4038,G4045,G4049,G4050,G4051,G4052,G4055,G4056,G4064,G4067,G4068,G4073)+G4078</f>
        <v>1754600</v>
      </c>
      <c r="H4082" s="813">
        <f>SUM(H3966,H3969,H3975,H3983,H3984,H4002,H4006,H4012,H4015,H4016,H4017,H4018,H4019,H4028,H4035,H4036,H4037,H4038,H4045,H4049,H4050,H4051,H4052,H4055,H4056,H4064,H4067,H4068,H4073)+H4078</f>
        <v>0</v>
      </c>
      <c r="I4082" s="813">
        <f>SUM(I3966,I3969,I3975,I3983,I3984,I4002,I4006,I4012,I4015,I4016,I4017,I4018,I4019,I4028,I4035,I4036,I4037,I4038,I4045,I4049,I4050,I4051,I4052,I4055,I4056,I4064,I4067,I4068,I4073)+I4078</f>
        <v>1754600</v>
      </c>
      <c r="J4082" s="244">
        <f t="shared" si="1226"/>
        <v>1</v>
      </c>
      <c r="K4082" s="442" t="str">
        <f>LEFT(C3963,1)</f>
        <v>6</v>
      </c>
      <c r="L4082" s="277">
        <f>SUM(L3966,L3969,L3975,L3983,L3984,L4002,L4006,L4012,L4015,L4016,L4017,L4018,L4019,L4028,L4035,L4036,L4037,L4038,L4045,L4049,L4050,L4051,L4052,L4055,L4056,L4064,L4067,L4068,L4073)+L4078</f>
        <v>0</v>
      </c>
      <c r="M4082" s="277">
        <f>SUM(M3966,M3969,M3975,M3983,M3984,M4002,M4006,M4012,M4015,M4016,M4017,M4018,M4019,M4028,M4035,M4036,M4037,M4038,M4045,M4049,M4050,M4051,M4052,M4055,M4056,M4064,M4067,M4068,M4073)+M4078</f>
        <v>0</v>
      </c>
      <c r="N4082" s="277">
        <f>SUM(N3966,N3969,N3975,N3983,N3984,N4002,N4006,N4012,N4015,N4016,N4017,N4018,N4019,N4028,N4035,N4036,N4037,N4038,N4045,N4049,N4050,N4051,N4052,N4055,N4056,N4064,N4067,N4068,N4073)+N4078</f>
        <v>1754600</v>
      </c>
      <c r="O4082" s="277">
        <f>SUM(O3966,O3969,O3975,O3983,O3984,O4002,O4006,O4012,O4015,O4016,O4017,O4018,O4019,O4028,O4035,O4036,O4037,O4038,O4045,O4049,O4050,O4051,O4052,O4055,O4056,O4064,O4067,O4068,O4073)+O4078</f>
        <v>-1754600</v>
      </c>
      <c r="P4082" s="223"/>
      <c r="Q4082" s="277">
        <f t="shared" ref="Q4082:W4082" si="1230">SUM(Q3966,Q3969,Q3975,Q3983,Q3984,Q4002,Q4006,Q4012,Q4015,Q4016,Q4017,Q4018,Q4019,Q4028,Q4035,Q4036,Q4037,Q4038,Q4045,Q4049,Q4050,Q4051,Q4052,Q4055,Q4056,Q4064,Q4067,Q4068,Q4073)+Q4078</f>
        <v>0</v>
      </c>
      <c r="R4082" s="277">
        <f t="shared" si="1230"/>
        <v>0</v>
      </c>
      <c r="S4082" s="277">
        <f t="shared" si="1230"/>
        <v>964600</v>
      </c>
      <c r="T4082" s="277">
        <f t="shared" si="1230"/>
        <v>-964600</v>
      </c>
      <c r="U4082" s="277">
        <f t="shared" si="1230"/>
        <v>0</v>
      </c>
      <c r="V4082" s="277">
        <f t="shared" si="1230"/>
        <v>0</v>
      </c>
      <c r="W4082" s="277">
        <f t="shared" si="1230"/>
        <v>0</v>
      </c>
      <c r="X4082" s="314">
        <f>T4082-U4082-V4082-W4082</f>
        <v>-964600</v>
      </c>
    </row>
    <row r="4083" spans="2:24">
      <c r="B4083" s="664" t="s">
        <v>32</v>
      </c>
      <c r="C4083" s="186"/>
      <c r="I4083" s="220"/>
      <c r="J4083" s="222">
        <f>J4082</f>
        <v>1</v>
      </c>
      <c r="P4083"/>
    </row>
    <row r="4084" spans="2:24">
      <c r="B4084" s="395"/>
      <c r="C4084" s="395"/>
      <c r="D4084" s="396"/>
      <c r="E4084" s="395"/>
      <c r="F4084" s="395"/>
      <c r="G4084" s="395"/>
      <c r="H4084" s="395"/>
      <c r="I4084" s="397"/>
      <c r="J4084" s="222">
        <f>J4082</f>
        <v>1</v>
      </c>
      <c r="L4084" s="395"/>
      <c r="M4084" s="395"/>
      <c r="N4084" s="397"/>
      <c r="O4084" s="397"/>
      <c r="P4084" s="397"/>
      <c r="Q4084" s="395"/>
      <c r="R4084" s="395"/>
      <c r="S4084" s="397"/>
      <c r="T4084" s="397"/>
      <c r="U4084" s="395"/>
      <c r="V4084" s="397"/>
      <c r="W4084" s="397"/>
      <c r="X4084" s="397"/>
    </row>
    <row r="4085" spans="2:24" ht="18.75">
      <c r="B4085" s="405"/>
      <c r="C4085" s="405"/>
      <c r="D4085" s="405"/>
      <c r="E4085" s="405"/>
      <c r="F4085" s="405"/>
      <c r="G4085" s="405"/>
      <c r="H4085" s="405"/>
      <c r="I4085" s="488"/>
      <c r="J4085" s="443">
        <f>(IF(E4082&lt;&gt;0,$G$2,IF(I4082&lt;&gt;0,$G$2,"")))</f>
        <v>0</v>
      </c>
    </row>
    <row r="4086" spans="2:24" ht="18.75">
      <c r="B4086" s="405"/>
      <c r="C4086" s="405"/>
      <c r="D4086" s="478"/>
      <c r="E4086" s="405"/>
      <c r="F4086" s="405"/>
      <c r="G4086" s="405"/>
      <c r="H4086" s="405"/>
      <c r="I4086" s="488"/>
      <c r="J4086" s="443" t="str">
        <f>(IF(E4083&lt;&gt;0,$G$2,IF(I4083&lt;&gt;0,$G$2,"")))</f>
        <v/>
      </c>
    </row>
    <row r="4087" spans="2:24">
      <c r="E4087" s="279"/>
      <c r="F4087" s="279"/>
      <c r="G4087" s="279"/>
      <c r="H4087" s="279"/>
      <c r="I4087" s="283"/>
      <c r="J4087" s="222">
        <f>(IF($E4221&lt;&gt;0,$J$2,IF($I4221&lt;&gt;0,$J$2,"")))</f>
        <v>1</v>
      </c>
      <c r="L4087" s="279"/>
      <c r="M4087" s="279"/>
      <c r="N4087" s="283"/>
      <c r="O4087" s="283"/>
      <c r="P4087" s="283"/>
      <c r="Q4087" s="279"/>
      <c r="R4087" s="279"/>
      <c r="S4087" s="283"/>
      <c r="T4087" s="283"/>
      <c r="U4087" s="279"/>
      <c r="V4087" s="283"/>
      <c r="W4087" s="283"/>
    </row>
    <row r="4088" spans="2:24">
      <c r="C4088" s="228"/>
      <c r="D4088" s="229"/>
      <c r="E4088" s="279"/>
      <c r="F4088" s="279"/>
      <c r="G4088" s="279"/>
      <c r="H4088" s="279"/>
      <c r="I4088" s="283"/>
      <c r="J4088" s="222">
        <f>(IF($E4221&lt;&gt;0,$J$2,IF($I4221&lt;&gt;0,$J$2,"")))</f>
        <v>1</v>
      </c>
      <c r="L4088" s="279"/>
      <c r="M4088" s="279"/>
      <c r="N4088" s="283"/>
      <c r="O4088" s="283"/>
      <c r="P4088" s="283"/>
      <c r="Q4088" s="279"/>
      <c r="R4088" s="279"/>
      <c r="S4088" s="283"/>
      <c r="T4088" s="283"/>
      <c r="U4088" s="279"/>
      <c r="V4088" s="283"/>
      <c r="W4088" s="283"/>
    </row>
    <row r="4089" spans="2:24">
      <c r="B4089" s="910" t="str">
        <f>$B$7</f>
        <v>БЮДЖЕТ - НАЧАЛЕН ПЛАН
ПО ПЪЛНА ЕДИННА БЮДЖЕТНА КЛАСИФИКАЦИЯ</v>
      </c>
      <c r="C4089" s="911"/>
      <c r="D4089" s="911"/>
      <c r="E4089" s="279"/>
      <c r="F4089" s="279"/>
      <c r="G4089" s="279"/>
      <c r="H4089" s="279"/>
      <c r="I4089" s="283"/>
      <c r="J4089" s="222">
        <f>(IF($E4221&lt;&gt;0,$J$2,IF($I4221&lt;&gt;0,$J$2,"")))</f>
        <v>1</v>
      </c>
      <c r="L4089" s="279"/>
      <c r="M4089" s="279"/>
      <c r="N4089" s="283"/>
      <c r="O4089" s="283"/>
      <c r="P4089" s="283"/>
      <c r="Q4089" s="279"/>
      <c r="R4089" s="279"/>
      <c r="S4089" s="283"/>
      <c r="T4089" s="283"/>
      <c r="U4089" s="279"/>
      <c r="V4089" s="283"/>
      <c r="W4089" s="283"/>
    </row>
    <row r="4090" spans="2:24">
      <c r="C4090" s="228"/>
      <c r="D4090" s="229"/>
      <c r="E4090" s="280" t="s">
        <v>1711</v>
      </c>
      <c r="F4090" s="280" t="s">
        <v>1568</v>
      </c>
      <c r="G4090" s="279"/>
      <c r="H4090" s="279"/>
      <c r="I4090" s="283"/>
      <c r="J4090" s="222">
        <f>(IF($E4221&lt;&gt;0,$J$2,IF($I4221&lt;&gt;0,$J$2,"")))</f>
        <v>1</v>
      </c>
      <c r="L4090" s="279"/>
      <c r="M4090" s="279"/>
      <c r="N4090" s="283"/>
      <c r="O4090" s="283"/>
      <c r="P4090" s="283"/>
      <c r="Q4090" s="279"/>
      <c r="R4090" s="279"/>
      <c r="S4090" s="283"/>
      <c r="T4090" s="283"/>
      <c r="U4090" s="279"/>
      <c r="V4090" s="283"/>
      <c r="W4090" s="283"/>
    </row>
    <row r="4091" spans="2:24" ht="18.75">
      <c r="B4091" s="912" t="str">
        <f>$B$9</f>
        <v>Несебър</v>
      </c>
      <c r="C4091" s="913"/>
      <c r="D4091" s="914"/>
      <c r="E4091" s="690">
        <f>$E$9</f>
        <v>43101</v>
      </c>
      <c r="F4091" s="691">
        <f>$F$9</f>
        <v>43465</v>
      </c>
      <c r="G4091" s="279"/>
      <c r="H4091" s="279"/>
      <c r="I4091" s="283"/>
      <c r="J4091" s="222">
        <f>(IF($E4221&lt;&gt;0,$J$2,IF($I4221&lt;&gt;0,$J$2,"")))</f>
        <v>1</v>
      </c>
      <c r="L4091" s="279"/>
      <c r="M4091" s="279"/>
      <c r="N4091" s="283"/>
      <c r="O4091" s="283"/>
      <c r="P4091" s="283"/>
      <c r="Q4091" s="279"/>
      <c r="R4091" s="279"/>
      <c r="S4091" s="283"/>
      <c r="T4091" s="283"/>
      <c r="U4091" s="279"/>
      <c r="V4091" s="283"/>
      <c r="W4091" s="283"/>
    </row>
    <row r="4092" spans="2:24">
      <c r="B4092" s="231" t="str">
        <f>$B$10</f>
        <v>(наименование на разпоредителя с бюджет)</v>
      </c>
      <c r="E4092" s="279"/>
      <c r="F4092" s="281">
        <f>$F$10</f>
        <v>0</v>
      </c>
      <c r="G4092" s="279"/>
      <c r="H4092" s="279"/>
      <c r="I4092" s="283"/>
      <c r="J4092" s="222">
        <f>(IF($E4221&lt;&gt;0,$J$2,IF($I4221&lt;&gt;0,$J$2,"")))</f>
        <v>1</v>
      </c>
      <c r="L4092" s="279"/>
      <c r="M4092" s="279"/>
      <c r="N4092" s="283"/>
      <c r="O4092" s="283"/>
      <c r="P4092" s="283"/>
      <c r="Q4092" s="279"/>
      <c r="R4092" s="279"/>
      <c r="S4092" s="283"/>
      <c r="T4092" s="283"/>
      <c r="U4092" s="279"/>
      <c r="V4092" s="283"/>
      <c r="W4092" s="283"/>
    </row>
    <row r="4093" spans="2:24">
      <c r="B4093" s="231"/>
      <c r="E4093" s="282"/>
      <c r="F4093" s="279"/>
      <c r="G4093" s="279"/>
      <c r="H4093" s="279"/>
      <c r="I4093" s="283"/>
      <c r="J4093" s="222">
        <f>(IF($E4221&lt;&gt;0,$J$2,IF($I4221&lt;&gt;0,$J$2,"")))</f>
        <v>1</v>
      </c>
      <c r="L4093" s="279"/>
      <c r="M4093" s="279"/>
      <c r="N4093" s="283"/>
      <c r="O4093" s="283"/>
      <c r="P4093" s="283"/>
      <c r="Q4093" s="279"/>
      <c r="R4093" s="279"/>
      <c r="S4093" s="283"/>
      <c r="T4093" s="283"/>
      <c r="U4093" s="279"/>
      <c r="V4093" s="283"/>
      <c r="W4093" s="283"/>
    </row>
    <row r="4094" spans="2:24" ht="19.5">
      <c r="B4094" s="896" t="str">
        <f>$B$12</f>
        <v>Несебър</v>
      </c>
      <c r="C4094" s="897"/>
      <c r="D4094" s="898"/>
      <c r="E4094" s="230" t="s">
        <v>1712</v>
      </c>
      <c r="F4094" s="692" t="str">
        <f>$F$12</f>
        <v>5206</v>
      </c>
      <c r="G4094" s="279"/>
      <c r="H4094" s="279"/>
      <c r="I4094" s="283"/>
      <c r="J4094" s="222">
        <f>(IF($E4221&lt;&gt;0,$J$2,IF($I4221&lt;&gt;0,$J$2,"")))</f>
        <v>1</v>
      </c>
      <c r="L4094" s="279"/>
      <c r="M4094" s="279"/>
      <c r="N4094" s="283"/>
      <c r="O4094" s="283"/>
      <c r="P4094" s="283"/>
      <c r="Q4094" s="279"/>
      <c r="R4094" s="279"/>
      <c r="S4094" s="283"/>
      <c r="T4094" s="283"/>
      <c r="U4094" s="279"/>
      <c r="V4094" s="283"/>
      <c r="W4094" s="283"/>
    </row>
    <row r="4095" spans="2:24">
      <c r="B4095" s="693" t="str">
        <f>$B$13</f>
        <v>(наименование на първостепенния разпоредител с бюджет)</v>
      </c>
      <c r="E4095" s="282" t="s">
        <v>1713</v>
      </c>
      <c r="F4095" s="279"/>
      <c r="G4095" s="279"/>
      <c r="H4095" s="279"/>
      <c r="I4095" s="283"/>
      <c r="J4095" s="222">
        <f>(IF($E4221&lt;&gt;0,$J$2,IF($I4221&lt;&gt;0,$J$2,"")))</f>
        <v>1</v>
      </c>
      <c r="L4095" s="279"/>
      <c r="M4095" s="279"/>
      <c r="N4095" s="283"/>
      <c r="O4095" s="283"/>
      <c r="P4095" s="283"/>
      <c r="Q4095" s="279"/>
      <c r="R4095" s="279"/>
      <c r="S4095" s="283"/>
      <c r="T4095" s="283"/>
      <c r="U4095" s="279"/>
      <c r="V4095" s="283"/>
      <c r="W4095" s="283"/>
    </row>
    <row r="4096" spans="2:24" ht="18.75">
      <c r="B4096" s="231"/>
      <c r="D4096" s="444"/>
      <c r="E4096" s="278"/>
      <c r="F4096" s="278"/>
      <c r="G4096" s="278"/>
      <c r="H4096" s="278"/>
      <c r="I4096" s="386"/>
      <c r="J4096" s="222">
        <f>(IF($E4221&lt;&gt;0,$J$2,IF($I4221&lt;&gt;0,$J$2,"")))</f>
        <v>1</v>
      </c>
      <c r="L4096" s="279"/>
      <c r="M4096" s="279"/>
      <c r="N4096" s="283"/>
      <c r="O4096" s="283"/>
      <c r="P4096" s="283"/>
      <c r="Q4096" s="279"/>
      <c r="R4096" s="279"/>
      <c r="S4096" s="283"/>
      <c r="T4096" s="283"/>
      <c r="U4096" s="279"/>
      <c r="V4096" s="283"/>
      <c r="W4096" s="283"/>
    </row>
    <row r="4097" spans="2:24">
      <c r="C4097" s="228"/>
      <c r="D4097" s="229"/>
      <c r="E4097" s="279"/>
      <c r="F4097" s="282"/>
      <c r="G4097" s="282"/>
      <c r="H4097" s="282"/>
      <c r="I4097" s="285" t="s">
        <v>1714</v>
      </c>
      <c r="J4097" s="222">
        <f>(IF($E4221&lt;&gt;0,$J$2,IF($I4221&lt;&gt;0,$J$2,"")))</f>
        <v>1</v>
      </c>
      <c r="L4097" s="284" t="s">
        <v>94</v>
      </c>
      <c r="M4097" s="279"/>
      <c r="N4097" s="283"/>
      <c r="O4097" s="285" t="s">
        <v>1714</v>
      </c>
      <c r="P4097" s="283"/>
      <c r="Q4097" s="284" t="s">
        <v>95</v>
      </c>
      <c r="R4097" s="279"/>
      <c r="S4097" s="283"/>
      <c r="T4097" s="285" t="s">
        <v>1714</v>
      </c>
      <c r="U4097" s="279"/>
      <c r="V4097" s="283"/>
      <c r="W4097" s="285" t="s">
        <v>1714</v>
      </c>
    </row>
    <row r="4098" spans="2:24" ht="18.75">
      <c r="B4098" s="787"/>
      <c r="C4098" s="788"/>
      <c r="D4098" s="789" t="s">
        <v>1093</v>
      </c>
      <c r="E4098" s="790"/>
      <c r="F4098" s="968" t="s">
        <v>1504</v>
      </c>
      <c r="G4098" s="969"/>
      <c r="H4098" s="970"/>
      <c r="I4098" s="971"/>
      <c r="J4098" s="222">
        <f>(IF($E4221&lt;&gt;0,$J$2,IF($I4221&lt;&gt;0,$J$2,"")))</f>
        <v>1</v>
      </c>
      <c r="L4098" s="925" t="s">
        <v>1800</v>
      </c>
      <c r="M4098" s="925" t="s">
        <v>1801</v>
      </c>
      <c r="N4098" s="918" t="s">
        <v>1802</v>
      </c>
      <c r="O4098" s="918" t="s">
        <v>96</v>
      </c>
      <c r="P4098" s="223"/>
      <c r="Q4098" s="918" t="s">
        <v>1803</v>
      </c>
      <c r="R4098" s="918" t="s">
        <v>1804</v>
      </c>
      <c r="S4098" s="918" t="s">
        <v>1805</v>
      </c>
      <c r="T4098" s="918" t="s">
        <v>97</v>
      </c>
      <c r="U4098" s="412" t="s">
        <v>98</v>
      </c>
      <c r="V4098" s="413"/>
      <c r="W4098" s="414"/>
      <c r="X4098" s="292"/>
    </row>
    <row r="4099" spans="2:24" ht="31.5">
      <c r="B4099" s="791" t="s">
        <v>1626</v>
      </c>
      <c r="C4099" s="792" t="s">
        <v>1715</v>
      </c>
      <c r="D4099" s="793" t="s">
        <v>1094</v>
      </c>
      <c r="E4099" s="794"/>
      <c r="F4099" s="717" t="s">
        <v>1505</v>
      </c>
      <c r="G4099" s="717" t="s">
        <v>1506</v>
      </c>
      <c r="H4099" s="717" t="s">
        <v>1503</v>
      </c>
      <c r="I4099" s="717" t="s">
        <v>1087</v>
      </c>
      <c r="J4099" s="222">
        <f>(IF($E4221&lt;&gt;0,$J$2,IF($I4221&lt;&gt;0,$J$2,"")))</f>
        <v>1</v>
      </c>
      <c r="L4099" s="961"/>
      <c r="M4099" s="967"/>
      <c r="N4099" s="961"/>
      <c r="O4099" s="967"/>
      <c r="P4099" s="223"/>
      <c r="Q4099" s="958"/>
      <c r="R4099" s="958"/>
      <c r="S4099" s="958"/>
      <c r="T4099" s="958"/>
      <c r="U4099" s="415">
        <v>2018</v>
      </c>
      <c r="V4099" s="415">
        <v>2019</v>
      </c>
      <c r="W4099" s="415" t="s">
        <v>1806</v>
      </c>
      <c r="X4099" s="416" t="s">
        <v>99</v>
      </c>
    </row>
    <row r="4100" spans="2:24" ht="18.75">
      <c r="B4100" s="616"/>
      <c r="C4100" s="400"/>
      <c r="D4100" s="296" t="s">
        <v>1283</v>
      </c>
      <c r="E4100" s="814"/>
      <c r="F4100" s="297"/>
      <c r="G4100" s="297"/>
      <c r="H4100" s="297"/>
      <c r="I4100" s="487"/>
      <c r="J4100" s="222">
        <f>(IF($E4221&lt;&gt;0,$J$2,IF($I4221&lt;&gt;0,$J$2,"")))</f>
        <v>1</v>
      </c>
      <c r="L4100" s="298" t="s">
        <v>100</v>
      </c>
      <c r="M4100" s="298" t="s">
        <v>101</v>
      </c>
      <c r="N4100" s="299" t="s">
        <v>102</v>
      </c>
      <c r="O4100" s="299" t="s">
        <v>103</v>
      </c>
      <c r="P4100" s="223"/>
      <c r="Q4100" s="614" t="s">
        <v>104</v>
      </c>
      <c r="R4100" s="614" t="s">
        <v>105</v>
      </c>
      <c r="S4100" s="614" t="s">
        <v>106</v>
      </c>
      <c r="T4100" s="614" t="s">
        <v>107</v>
      </c>
      <c r="U4100" s="614" t="s">
        <v>1064</v>
      </c>
      <c r="V4100" s="614" t="s">
        <v>1065</v>
      </c>
      <c r="W4100" s="614" t="s">
        <v>1066</v>
      </c>
      <c r="X4100" s="417" t="s">
        <v>1067</v>
      </c>
    </row>
    <row r="4101" spans="2:24" ht="131.25">
      <c r="B4101" s="237"/>
      <c r="C4101" s="621" t="e">
        <f>VLOOKUP(D4101,OP_LIST2,2,FALSE)</f>
        <v>#N/A</v>
      </c>
      <c r="D4101" s="622" t="s">
        <v>976</v>
      </c>
      <c r="E4101" s="815"/>
      <c r="F4101" s="369"/>
      <c r="G4101" s="369"/>
      <c r="H4101" s="369"/>
      <c r="I4101" s="304"/>
      <c r="J4101" s="222">
        <f>(IF($E4221&lt;&gt;0,$J$2,IF($I4221&lt;&gt;0,$J$2,"")))</f>
        <v>1</v>
      </c>
      <c r="L4101" s="418" t="s">
        <v>1068</v>
      </c>
      <c r="M4101" s="418" t="s">
        <v>1068</v>
      </c>
      <c r="N4101" s="418" t="s">
        <v>1069</v>
      </c>
      <c r="O4101" s="418" t="s">
        <v>1070</v>
      </c>
      <c r="P4101" s="223"/>
      <c r="Q4101" s="418" t="s">
        <v>1068</v>
      </c>
      <c r="R4101" s="418" t="s">
        <v>1068</v>
      </c>
      <c r="S4101" s="418" t="s">
        <v>1095</v>
      </c>
      <c r="T4101" s="418" t="s">
        <v>1072</v>
      </c>
      <c r="U4101" s="418" t="s">
        <v>1068</v>
      </c>
      <c r="V4101" s="418" t="s">
        <v>1068</v>
      </c>
      <c r="W4101" s="418" t="s">
        <v>1068</v>
      </c>
      <c r="X4101" s="307" t="s">
        <v>1073</v>
      </c>
    </row>
    <row r="4102" spans="2:24" ht="18.75">
      <c r="B4102" s="620"/>
      <c r="C4102" s="623">
        <f>VLOOKUP(D4103,EBK_DEIN2,2,FALSE)</f>
        <v>6623</v>
      </c>
      <c r="D4102" s="615" t="s">
        <v>1483</v>
      </c>
      <c r="E4102" s="816"/>
      <c r="F4102" s="369"/>
      <c r="G4102" s="369"/>
      <c r="H4102" s="369"/>
      <c r="I4102" s="304"/>
      <c r="J4102" s="222">
        <f>(IF($E4221&lt;&gt;0,$J$2,IF($I4221&lt;&gt;0,$J$2,"")))</f>
        <v>1</v>
      </c>
      <c r="L4102" s="419"/>
      <c r="M4102" s="419"/>
      <c r="N4102" s="345"/>
      <c r="O4102" s="420"/>
      <c r="P4102" s="223"/>
      <c r="Q4102" s="419"/>
      <c r="R4102" s="419"/>
      <c r="S4102" s="345"/>
      <c r="T4102" s="420"/>
      <c r="U4102" s="419"/>
      <c r="V4102" s="345"/>
      <c r="W4102" s="420"/>
      <c r="X4102" s="421"/>
    </row>
    <row r="4103" spans="2:24" ht="18.75">
      <c r="B4103" s="422"/>
      <c r="C4103" s="239"/>
      <c r="D4103" s="527" t="s">
        <v>930</v>
      </c>
      <c r="E4103" s="816"/>
      <c r="F4103" s="369"/>
      <c r="G4103" s="369"/>
      <c r="H4103" s="369"/>
      <c r="I4103" s="304"/>
      <c r="J4103" s="222">
        <f>(IF($E4221&lt;&gt;0,$J$2,IF($I4221&lt;&gt;0,$J$2,"")))</f>
        <v>1</v>
      </c>
      <c r="L4103" s="419"/>
      <c r="M4103" s="419"/>
      <c r="N4103" s="345"/>
      <c r="O4103" s="423">
        <f>SUMIF(O4106:O4107,"&lt;0")+SUMIF(O4109:O4113,"&lt;0")+SUMIF(O4115:O4122,"&lt;0")+SUMIF(O4124:O4140,"&lt;0")+SUMIF(O4146:O4150,"&lt;0")+SUMIF(O4152:O4157,"&lt;0")+SUMIF(O4160:O4166,"&lt;0")+SUMIF(O4174:O4175,"&lt;0")+SUMIF(O4178:O4183,"&lt;0")+SUMIF(O4185:O4190,"&lt;0")+SUMIF(O4194,"&lt;0")+SUMIF(O4196:O4202,"&lt;0")+SUMIF(O4204:O4206,"&lt;0")+SUMIF(O4208:O4211,"&lt;0")+SUMIF(O4213:O4214,"&lt;0")+SUMIF(O4217,"&lt;0")</f>
        <v>-13106400</v>
      </c>
      <c r="P4103" s="223"/>
      <c r="Q4103" s="419"/>
      <c r="R4103" s="419"/>
      <c r="S4103" s="345"/>
      <c r="T4103" s="423">
        <f>SUMIF(T4106:T4107,"&lt;0")+SUMIF(T4109:T4113,"&lt;0")+SUMIF(T4115:T4122,"&lt;0")+SUMIF(T4124:T4140,"&lt;0")+SUMIF(T4146:T4150,"&lt;0")+SUMIF(T4152:T4157,"&lt;0")+SUMIF(T4160:T4166,"&lt;0")+SUMIF(T4174:T4175,"&lt;0")+SUMIF(T4178:T4183,"&lt;0")+SUMIF(T4185:T4190,"&lt;0")+SUMIF(T4194,"&lt;0")+SUMIF(T4196:T4202,"&lt;0")+SUMIF(T4204:T4206,"&lt;0")+SUMIF(T4208:T4211,"&lt;0")+SUMIF(T4213:T4214,"&lt;0")+SUMIF(T4217,"&lt;0")</f>
        <v>-6782400</v>
      </c>
      <c r="U4103" s="419"/>
      <c r="V4103" s="345"/>
      <c r="W4103" s="420"/>
      <c r="X4103" s="309"/>
    </row>
    <row r="4104" spans="2:24" ht="18.75">
      <c r="B4104" s="355"/>
      <c r="C4104" s="239"/>
      <c r="D4104" s="293" t="s">
        <v>1096</v>
      </c>
      <c r="E4104" s="816"/>
      <c r="F4104" s="369"/>
      <c r="G4104" s="369"/>
      <c r="H4104" s="369"/>
      <c r="I4104" s="304"/>
      <c r="J4104" s="222">
        <f>(IF($E4221&lt;&gt;0,$J$2,IF($I4221&lt;&gt;0,$J$2,"")))</f>
        <v>1</v>
      </c>
      <c r="L4104" s="419"/>
      <c r="M4104" s="419"/>
      <c r="N4104" s="345"/>
      <c r="O4104" s="420"/>
      <c r="P4104" s="223"/>
      <c r="Q4104" s="419"/>
      <c r="R4104" s="419"/>
      <c r="S4104" s="345"/>
      <c r="T4104" s="420"/>
      <c r="U4104" s="419"/>
      <c r="V4104" s="345"/>
      <c r="W4104" s="420"/>
      <c r="X4104" s="311"/>
    </row>
    <row r="4105" spans="2:24" ht="18.75">
      <c r="B4105" s="795">
        <v>100</v>
      </c>
      <c r="C4105" s="972" t="s">
        <v>1284</v>
      </c>
      <c r="D4105" s="973"/>
      <c r="E4105" s="796"/>
      <c r="F4105" s="797">
        <f>SUM(F4106:F4107)</f>
        <v>0</v>
      </c>
      <c r="G4105" s="798">
        <f>SUM(G4106:G4107)</f>
        <v>4855000</v>
      </c>
      <c r="H4105" s="798">
        <f>SUM(H4106:H4107)</f>
        <v>0</v>
      </c>
      <c r="I4105" s="798">
        <f>SUM(I4106:I4107)</f>
        <v>4855000</v>
      </c>
      <c r="J4105" s="244">
        <f t="shared" ref="J4105:J4136" si="1231">(IF($E4105&lt;&gt;0,$J$2,IF($I4105&lt;&gt;0,$J$2,"")))</f>
        <v>1</v>
      </c>
      <c r="K4105" s="245"/>
      <c r="L4105" s="312">
        <f>SUM(L4106:L4107)</f>
        <v>0</v>
      </c>
      <c r="M4105" s="313">
        <f>SUM(M4106:M4107)</f>
        <v>0</v>
      </c>
      <c r="N4105" s="424">
        <f>SUM(N4106:N4107)</f>
        <v>4855000</v>
      </c>
      <c r="O4105" s="425">
        <f>SUM(O4106:O4107)</f>
        <v>-4855000</v>
      </c>
      <c r="P4105" s="245"/>
      <c r="Q4105" s="820"/>
      <c r="R4105" s="821"/>
      <c r="S4105" s="822"/>
      <c r="T4105" s="821"/>
      <c r="U4105" s="821"/>
      <c r="V4105" s="821"/>
      <c r="W4105" s="823"/>
      <c r="X4105" s="314">
        <f t="shared" ref="X4105:X4136" si="1232">T4105-U4105-V4105-W4105</f>
        <v>0</v>
      </c>
    </row>
    <row r="4106" spans="2:24" ht="18.75">
      <c r="B4106" s="140"/>
      <c r="C4106" s="144">
        <v>101</v>
      </c>
      <c r="D4106" s="138" t="s">
        <v>1285</v>
      </c>
      <c r="E4106" s="817"/>
      <c r="F4106" s="452"/>
      <c r="G4106" s="246">
        <v>4855000</v>
      </c>
      <c r="H4106" s="246"/>
      <c r="I4106" s="480">
        <f>F4106+G4106+H4106</f>
        <v>4855000</v>
      </c>
      <c r="J4106" s="244">
        <f t="shared" si="1231"/>
        <v>1</v>
      </c>
      <c r="K4106" s="245"/>
      <c r="L4106" s="426"/>
      <c r="M4106" s="253"/>
      <c r="N4106" s="316">
        <f>I4106</f>
        <v>4855000</v>
      </c>
      <c r="O4106" s="427">
        <f>L4106+M4106-N4106</f>
        <v>-4855000</v>
      </c>
      <c r="P4106" s="245"/>
      <c r="Q4106" s="775"/>
      <c r="R4106" s="779"/>
      <c r="S4106" s="779"/>
      <c r="T4106" s="779"/>
      <c r="U4106" s="779"/>
      <c r="V4106" s="779"/>
      <c r="W4106" s="824"/>
      <c r="X4106" s="314">
        <f t="shared" si="1232"/>
        <v>0</v>
      </c>
    </row>
    <row r="4107" spans="2:24" ht="18.75">
      <c r="B4107" s="140"/>
      <c r="C4107" s="137">
        <v>102</v>
      </c>
      <c r="D4107" s="139" t="s">
        <v>1286</v>
      </c>
      <c r="E4107" s="817"/>
      <c r="F4107" s="452"/>
      <c r="G4107" s="246"/>
      <c r="H4107" s="246"/>
      <c r="I4107" s="480">
        <f>F4107+G4107+H4107</f>
        <v>0</v>
      </c>
      <c r="J4107" s="244" t="str">
        <f t="shared" si="1231"/>
        <v/>
      </c>
      <c r="K4107" s="245"/>
      <c r="L4107" s="426"/>
      <c r="M4107" s="253"/>
      <c r="N4107" s="316">
        <f>I4107</f>
        <v>0</v>
      </c>
      <c r="O4107" s="427">
        <f>L4107+M4107-N4107</f>
        <v>0</v>
      </c>
      <c r="P4107" s="245"/>
      <c r="Q4107" s="775"/>
      <c r="R4107" s="779"/>
      <c r="S4107" s="779"/>
      <c r="T4107" s="779"/>
      <c r="U4107" s="779"/>
      <c r="V4107" s="779"/>
      <c r="W4107" s="824"/>
      <c r="X4107" s="314">
        <f t="shared" si="1232"/>
        <v>0</v>
      </c>
    </row>
    <row r="4108" spans="2:24" ht="18.75">
      <c r="B4108" s="799">
        <v>200</v>
      </c>
      <c r="C4108" s="959" t="s">
        <v>1287</v>
      </c>
      <c r="D4108" s="959"/>
      <c r="E4108" s="800"/>
      <c r="F4108" s="801">
        <f>SUM(F4109:F4113)</f>
        <v>0</v>
      </c>
      <c r="G4108" s="802">
        <f>SUM(G4109:G4113)</f>
        <v>246000</v>
      </c>
      <c r="H4108" s="802">
        <f>SUM(H4109:H4113)</f>
        <v>0</v>
      </c>
      <c r="I4108" s="802">
        <f>SUM(I4109:I4113)</f>
        <v>246000</v>
      </c>
      <c r="J4108" s="244">
        <f t="shared" si="1231"/>
        <v>1</v>
      </c>
      <c r="K4108" s="245"/>
      <c r="L4108" s="317">
        <f>SUM(L4109:L4113)</f>
        <v>0</v>
      </c>
      <c r="M4108" s="318">
        <f>SUM(M4109:M4113)</f>
        <v>0</v>
      </c>
      <c r="N4108" s="428">
        <f>SUM(N4109:N4113)</f>
        <v>246000</v>
      </c>
      <c r="O4108" s="429">
        <f>SUM(O4109:O4113)</f>
        <v>-246000</v>
      </c>
      <c r="P4108" s="245"/>
      <c r="Q4108" s="777"/>
      <c r="R4108" s="778"/>
      <c r="S4108" s="778"/>
      <c r="T4108" s="778"/>
      <c r="U4108" s="778"/>
      <c r="V4108" s="778"/>
      <c r="W4108" s="825"/>
      <c r="X4108" s="314">
        <f t="shared" si="1232"/>
        <v>0</v>
      </c>
    </row>
    <row r="4109" spans="2:24" ht="18.75">
      <c r="B4109" s="143"/>
      <c r="C4109" s="144">
        <v>201</v>
      </c>
      <c r="D4109" s="138" t="s">
        <v>1288</v>
      </c>
      <c r="E4109" s="817"/>
      <c r="F4109" s="452"/>
      <c r="G4109" s="246"/>
      <c r="H4109" s="246"/>
      <c r="I4109" s="480">
        <f>F4109+G4109+H4109</f>
        <v>0</v>
      </c>
      <c r="J4109" s="244" t="str">
        <f t="shared" si="1231"/>
        <v/>
      </c>
      <c r="K4109" s="245"/>
      <c r="L4109" s="426"/>
      <c r="M4109" s="253"/>
      <c r="N4109" s="316">
        <f>I4109</f>
        <v>0</v>
      </c>
      <c r="O4109" s="427">
        <f>L4109+M4109-N4109</f>
        <v>0</v>
      </c>
      <c r="P4109" s="245"/>
      <c r="Q4109" s="775"/>
      <c r="R4109" s="779"/>
      <c r="S4109" s="779"/>
      <c r="T4109" s="779"/>
      <c r="U4109" s="779"/>
      <c r="V4109" s="779"/>
      <c r="W4109" s="824"/>
      <c r="X4109" s="314">
        <f t="shared" si="1232"/>
        <v>0</v>
      </c>
    </row>
    <row r="4110" spans="2:24" ht="18.75">
      <c r="B4110" s="136"/>
      <c r="C4110" s="137">
        <v>202</v>
      </c>
      <c r="D4110" s="145" t="s">
        <v>1289</v>
      </c>
      <c r="E4110" s="817"/>
      <c r="F4110" s="452"/>
      <c r="G4110" s="246">
        <v>6000</v>
      </c>
      <c r="H4110" s="246"/>
      <c r="I4110" s="480">
        <f>F4110+G4110+H4110</f>
        <v>6000</v>
      </c>
      <c r="J4110" s="244">
        <f t="shared" si="1231"/>
        <v>1</v>
      </c>
      <c r="K4110" s="245"/>
      <c r="L4110" s="426"/>
      <c r="M4110" s="253"/>
      <c r="N4110" s="316">
        <f>I4110</f>
        <v>6000</v>
      </c>
      <c r="O4110" s="427">
        <f>L4110+M4110-N4110</f>
        <v>-6000</v>
      </c>
      <c r="P4110" s="245"/>
      <c r="Q4110" s="775"/>
      <c r="R4110" s="779"/>
      <c r="S4110" s="779"/>
      <c r="T4110" s="779"/>
      <c r="U4110" s="779"/>
      <c r="V4110" s="779"/>
      <c r="W4110" s="824"/>
      <c r="X4110" s="314">
        <f t="shared" si="1232"/>
        <v>0</v>
      </c>
    </row>
    <row r="4111" spans="2:24" ht="31.5">
      <c r="B4111" s="152"/>
      <c r="C4111" s="137">
        <v>205</v>
      </c>
      <c r="D4111" s="145" t="s">
        <v>933</v>
      </c>
      <c r="E4111" s="817"/>
      <c r="F4111" s="452"/>
      <c r="G4111" s="246">
        <v>150000</v>
      </c>
      <c r="H4111" s="246"/>
      <c r="I4111" s="480">
        <f>F4111+G4111+H4111</f>
        <v>150000</v>
      </c>
      <c r="J4111" s="244">
        <f t="shared" si="1231"/>
        <v>1</v>
      </c>
      <c r="K4111" s="245"/>
      <c r="L4111" s="426"/>
      <c r="M4111" s="253"/>
      <c r="N4111" s="316">
        <f>I4111</f>
        <v>150000</v>
      </c>
      <c r="O4111" s="427">
        <f>L4111+M4111-N4111</f>
        <v>-150000</v>
      </c>
      <c r="P4111" s="245"/>
      <c r="Q4111" s="775"/>
      <c r="R4111" s="779"/>
      <c r="S4111" s="779"/>
      <c r="T4111" s="779"/>
      <c r="U4111" s="779"/>
      <c r="V4111" s="779"/>
      <c r="W4111" s="824"/>
      <c r="X4111" s="314">
        <f t="shared" si="1232"/>
        <v>0</v>
      </c>
    </row>
    <row r="4112" spans="2:24" ht="18.75">
      <c r="B4112" s="152"/>
      <c r="C4112" s="137">
        <v>208</v>
      </c>
      <c r="D4112" s="159" t="s">
        <v>934</v>
      </c>
      <c r="E4112" s="817"/>
      <c r="F4112" s="452"/>
      <c r="G4112" s="246">
        <v>90000</v>
      </c>
      <c r="H4112" s="246"/>
      <c r="I4112" s="480">
        <f>F4112+G4112+H4112</f>
        <v>90000</v>
      </c>
      <c r="J4112" s="244">
        <f t="shared" si="1231"/>
        <v>1</v>
      </c>
      <c r="K4112" s="245"/>
      <c r="L4112" s="426"/>
      <c r="M4112" s="253"/>
      <c r="N4112" s="316">
        <f>I4112</f>
        <v>90000</v>
      </c>
      <c r="O4112" s="427">
        <f>L4112+M4112-N4112</f>
        <v>-90000</v>
      </c>
      <c r="P4112" s="245"/>
      <c r="Q4112" s="775"/>
      <c r="R4112" s="779"/>
      <c r="S4112" s="779"/>
      <c r="T4112" s="779"/>
      <c r="U4112" s="779"/>
      <c r="V4112" s="779"/>
      <c r="W4112" s="824"/>
      <c r="X4112" s="314">
        <f t="shared" si="1232"/>
        <v>0</v>
      </c>
    </row>
    <row r="4113" spans="2:24" ht="18.75">
      <c r="B4113" s="143"/>
      <c r="C4113" s="142">
        <v>209</v>
      </c>
      <c r="D4113" s="148" t="s">
        <v>935</v>
      </c>
      <c r="E4113" s="817"/>
      <c r="F4113" s="452"/>
      <c r="G4113" s="246"/>
      <c r="H4113" s="246"/>
      <c r="I4113" s="480">
        <f>F4113+G4113+H4113</f>
        <v>0</v>
      </c>
      <c r="J4113" s="244" t="str">
        <f t="shared" si="1231"/>
        <v/>
      </c>
      <c r="K4113" s="245"/>
      <c r="L4113" s="426"/>
      <c r="M4113" s="253"/>
      <c r="N4113" s="316">
        <f>I4113</f>
        <v>0</v>
      </c>
      <c r="O4113" s="427">
        <f>L4113+M4113-N4113</f>
        <v>0</v>
      </c>
      <c r="P4113" s="245"/>
      <c r="Q4113" s="775"/>
      <c r="R4113" s="779"/>
      <c r="S4113" s="779"/>
      <c r="T4113" s="779"/>
      <c r="U4113" s="779"/>
      <c r="V4113" s="779"/>
      <c r="W4113" s="824"/>
      <c r="X4113" s="314">
        <f t="shared" si="1232"/>
        <v>0</v>
      </c>
    </row>
    <row r="4114" spans="2:24" ht="18.75">
      <c r="B4114" s="799">
        <v>500</v>
      </c>
      <c r="C4114" s="960" t="s">
        <v>210</v>
      </c>
      <c r="D4114" s="960"/>
      <c r="E4114" s="800"/>
      <c r="F4114" s="801">
        <f>SUM(F4115:F4121)</f>
        <v>0</v>
      </c>
      <c r="G4114" s="802">
        <f>SUM(G4115:G4121)</f>
        <v>1188000</v>
      </c>
      <c r="H4114" s="802">
        <f>SUM(H4115:H4121)</f>
        <v>0</v>
      </c>
      <c r="I4114" s="802">
        <f>SUM(I4115:I4121)</f>
        <v>1188000</v>
      </c>
      <c r="J4114" s="244">
        <f t="shared" si="1231"/>
        <v>1</v>
      </c>
      <c r="K4114" s="245"/>
      <c r="L4114" s="317">
        <f>SUM(L4115:L4121)</f>
        <v>0</v>
      </c>
      <c r="M4114" s="318">
        <f>SUM(M4115:M4121)</f>
        <v>0</v>
      </c>
      <c r="N4114" s="428">
        <f>SUM(N4115:N4121)</f>
        <v>1188000</v>
      </c>
      <c r="O4114" s="429">
        <f>SUM(O4115:O4121)</f>
        <v>-1188000</v>
      </c>
      <c r="P4114" s="245"/>
      <c r="Q4114" s="777"/>
      <c r="R4114" s="778"/>
      <c r="S4114" s="779"/>
      <c r="T4114" s="778"/>
      <c r="U4114" s="778"/>
      <c r="V4114" s="778"/>
      <c r="W4114" s="825"/>
      <c r="X4114" s="314">
        <f t="shared" si="1232"/>
        <v>0</v>
      </c>
    </row>
    <row r="4115" spans="2:24" ht="18.75">
      <c r="B4115" s="143"/>
      <c r="C4115" s="160">
        <v>551</v>
      </c>
      <c r="D4115" s="459" t="s">
        <v>211</v>
      </c>
      <c r="E4115" s="817"/>
      <c r="F4115" s="452"/>
      <c r="G4115" s="246">
        <v>743000</v>
      </c>
      <c r="H4115" s="246"/>
      <c r="I4115" s="480">
        <f t="shared" ref="I4115:I4122" si="1233">F4115+G4115+H4115</f>
        <v>743000</v>
      </c>
      <c r="J4115" s="244">
        <f t="shared" si="1231"/>
        <v>1</v>
      </c>
      <c r="K4115" s="245"/>
      <c r="L4115" s="426"/>
      <c r="M4115" s="253"/>
      <c r="N4115" s="316">
        <f t="shared" ref="N4115:N4122" si="1234">I4115</f>
        <v>743000</v>
      </c>
      <c r="O4115" s="427">
        <f t="shared" ref="O4115:O4122" si="1235">L4115+M4115-N4115</f>
        <v>-743000</v>
      </c>
      <c r="P4115" s="245"/>
      <c r="Q4115" s="775"/>
      <c r="R4115" s="779"/>
      <c r="S4115" s="779"/>
      <c r="T4115" s="779"/>
      <c r="U4115" s="779"/>
      <c r="V4115" s="779"/>
      <c r="W4115" s="824"/>
      <c r="X4115" s="314">
        <f t="shared" si="1232"/>
        <v>0</v>
      </c>
    </row>
    <row r="4116" spans="2:24" ht="18.75">
      <c r="B4116" s="143"/>
      <c r="C4116" s="161">
        <v>552</v>
      </c>
      <c r="D4116" s="460" t="s">
        <v>212</v>
      </c>
      <c r="E4116" s="817"/>
      <c r="F4116" s="452"/>
      <c r="G4116" s="246"/>
      <c r="H4116" s="246"/>
      <c r="I4116" s="480">
        <f t="shared" si="1233"/>
        <v>0</v>
      </c>
      <c r="J4116" s="244" t="str">
        <f t="shared" si="1231"/>
        <v/>
      </c>
      <c r="K4116" s="245"/>
      <c r="L4116" s="426"/>
      <c r="M4116" s="253"/>
      <c r="N4116" s="316">
        <f t="shared" si="1234"/>
        <v>0</v>
      </c>
      <c r="O4116" s="427">
        <f t="shared" si="1235"/>
        <v>0</v>
      </c>
      <c r="P4116" s="245"/>
      <c r="Q4116" s="775"/>
      <c r="R4116" s="779"/>
      <c r="S4116" s="779"/>
      <c r="T4116" s="779"/>
      <c r="U4116" s="779"/>
      <c r="V4116" s="779"/>
      <c r="W4116" s="824"/>
      <c r="X4116" s="314">
        <f t="shared" si="1232"/>
        <v>0</v>
      </c>
    </row>
    <row r="4117" spans="2:24" ht="18.75">
      <c r="B4117" s="143"/>
      <c r="C4117" s="161">
        <v>558</v>
      </c>
      <c r="D4117" s="460" t="s">
        <v>1731</v>
      </c>
      <c r="E4117" s="817"/>
      <c r="F4117" s="452"/>
      <c r="G4117" s="246"/>
      <c r="H4117" s="246"/>
      <c r="I4117" s="480">
        <f t="shared" si="1233"/>
        <v>0</v>
      </c>
      <c r="J4117" s="244" t="str">
        <f t="shared" si="1231"/>
        <v/>
      </c>
      <c r="K4117" s="245"/>
      <c r="L4117" s="426"/>
      <c r="M4117" s="253"/>
      <c r="N4117" s="316">
        <f t="shared" si="1234"/>
        <v>0</v>
      </c>
      <c r="O4117" s="427">
        <f t="shared" si="1235"/>
        <v>0</v>
      </c>
      <c r="P4117" s="245"/>
      <c r="Q4117" s="775"/>
      <c r="R4117" s="779"/>
      <c r="S4117" s="779"/>
      <c r="T4117" s="779"/>
      <c r="U4117" s="779"/>
      <c r="V4117" s="779"/>
      <c r="W4117" s="824"/>
      <c r="X4117" s="314">
        <f t="shared" si="1232"/>
        <v>0</v>
      </c>
    </row>
    <row r="4118" spans="2:24" ht="18.75">
      <c r="B4118" s="143"/>
      <c r="C4118" s="161">
        <v>560</v>
      </c>
      <c r="D4118" s="461" t="s">
        <v>213</v>
      </c>
      <c r="E4118" s="817"/>
      <c r="F4118" s="452"/>
      <c r="G4118" s="246">
        <v>275000</v>
      </c>
      <c r="H4118" s="246"/>
      <c r="I4118" s="480">
        <f t="shared" si="1233"/>
        <v>275000</v>
      </c>
      <c r="J4118" s="244">
        <f t="shared" si="1231"/>
        <v>1</v>
      </c>
      <c r="K4118" s="245"/>
      <c r="L4118" s="426"/>
      <c r="M4118" s="253"/>
      <c r="N4118" s="316">
        <f t="shared" si="1234"/>
        <v>275000</v>
      </c>
      <c r="O4118" s="427">
        <f t="shared" si="1235"/>
        <v>-275000</v>
      </c>
      <c r="P4118" s="245"/>
      <c r="Q4118" s="775"/>
      <c r="R4118" s="779"/>
      <c r="S4118" s="779"/>
      <c r="T4118" s="779"/>
      <c r="U4118" s="779"/>
      <c r="V4118" s="779"/>
      <c r="W4118" s="824"/>
      <c r="X4118" s="314">
        <f t="shared" si="1232"/>
        <v>0</v>
      </c>
    </row>
    <row r="4119" spans="2:24" ht="18.75">
      <c r="B4119" s="143"/>
      <c r="C4119" s="161">
        <v>580</v>
      </c>
      <c r="D4119" s="460" t="s">
        <v>214</v>
      </c>
      <c r="E4119" s="817"/>
      <c r="F4119" s="452"/>
      <c r="G4119" s="246">
        <v>170000</v>
      </c>
      <c r="H4119" s="246"/>
      <c r="I4119" s="480">
        <f t="shared" si="1233"/>
        <v>170000</v>
      </c>
      <c r="J4119" s="244">
        <f t="shared" si="1231"/>
        <v>1</v>
      </c>
      <c r="K4119" s="245"/>
      <c r="L4119" s="426"/>
      <c r="M4119" s="253"/>
      <c r="N4119" s="316">
        <f t="shared" si="1234"/>
        <v>170000</v>
      </c>
      <c r="O4119" s="427">
        <f t="shared" si="1235"/>
        <v>-170000</v>
      </c>
      <c r="P4119" s="245"/>
      <c r="Q4119" s="775"/>
      <c r="R4119" s="779"/>
      <c r="S4119" s="779"/>
      <c r="T4119" s="779"/>
      <c r="U4119" s="779"/>
      <c r="V4119" s="779"/>
      <c r="W4119" s="824"/>
      <c r="X4119" s="314">
        <f t="shared" si="1232"/>
        <v>0</v>
      </c>
    </row>
    <row r="4120" spans="2:24" ht="18.75">
      <c r="B4120" s="143"/>
      <c r="C4120" s="161">
        <v>588</v>
      </c>
      <c r="D4120" s="460" t="s">
        <v>1736</v>
      </c>
      <c r="E4120" s="817"/>
      <c r="F4120" s="452"/>
      <c r="G4120" s="246"/>
      <c r="H4120" s="246"/>
      <c r="I4120" s="480">
        <f t="shared" si="1233"/>
        <v>0</v>
      </c>
      <c r="J4120" s="244" t="str">
        <f t="shared" si="1231"/>
        <v/>
      </c>
      <c r="K4120" s="245"/>
      <c r="L4120" s="426"/>
      <c r="M4120" s="253"/>
      <c r="N4120" s="316">
        <f t="shared" si="1234"/>
        <v>0</v>
      </c>
      <c r="O4120" s="427">
        <f t="shared" si="1235"/>
        <v>0</v>
      </c>
      <c r="P4120" s="245"/>
      <c r="Q4120" s="775"/>
      <c r="R4120" s="779"/>
      <c r="S4120" s="779"/>
      <c r="T4120" s="779"/>
      <c r="U4120" s="779"/>
      <c r="V4120" s="779"/>
      <c r="W4120" s="824"/>
      <c r="X4120" s="314">
        <f t="shared" si="1232"/>
        <v>0</v>
      </c>
    </row>
    <row r="4121" spans="2:24" ht="31.5">
      <c r="B4121" s="143"/>
      <c r="C4121" s="162">
        <v>590</v>
      </c>
      <c r="D4121" s="462" t="s">
        <v>215</v>
      </c>
      <c r="E4121" s="817"/>
      <c r="F4121" s="452"/>
      <c r="G4121" s="246"/>
      <c r="H4121" s="246"/>
      <c r="I4121" s="480">
        <f t="shared" si="1233"/>
        <v>0</v>
      </c>
      <c r="J4121" s="244" t="str">
        <f t="shared" si="1231"/>
        <v/>
      </c>
      <c r="K4121" s="245"/>
      <c r="L4121" s="426"/>
      <c r="M4121" s="253"/>
      <c r="N4121" s="316">
        <f t="shared" si="1234"/>
        <v>0</v>
      </c>
      <c r="O4121" s="427">
        <f t="shared" si="1235"/>
        <v>0</v>
      </c>
      <c r="P4121" s="245"/>
      <c r="Q4121" s="775"/>
      <c r="R4121" s="779"/>
      <c r="S4121" s="779"/>
      <c r="T4121" s="779"/>
      <c r="U4121" s="779"/>
      <c r="V4121" s="779"/>
      <c r="W4121" s="824"/>
      <c r="X4121" s="314">
        <f t="shared" si="1232"/>
        <v>0</v>
      </c>
    </row>
    <row r="4122" spans="2:24" ht="18.75">
      <c r="B4122" s="799">
        <v>800</v>
      </c>
      <c r="C4122" s="960" t="s">
        <v>1097</v>
      </c>
      <c r="D4122" s="960"/>
      <c r="E4122" s="800"/>
      <c r="F4122" s="803"/>
      <c r="G4122" s="804"/>
      <c r="H4122" s="804"/>
      <c r="I4122" s="805">
        <f t="shared" si="1233"/>
        <v>0</v>
      </c>
      <c r="J4122" s="244" t="str">
        <f t="shared" si="1231"/>
        <v/>
      </c>
      <c r="K4122" s="245"/>
      <c r="L4122" s="431"/>
      <c r="M4122" s="255"/>
      <c r="N4122" s="316">
        <f t="shared" si="1234"/>
        <v>0</v>
      </c>
      <c r="O4122" s="427">
        <f t="shared" si="1235"/>
        <v>0</v>
      </c>
      <c r="P4122" s="245"/>
      <c r="Q4122" s="777"/>
      <c r="R4122" s="778"/>
      <c r="S4122" s="779"/>
      <c r="T4122" s="779"/>
      <c r="U4122" s="778"/>
      <c r="V4122" s="779"/>
      <c r="W4122" s="824"/>
      <c r="X4122" s="314">
        <f t="shared" si="1232"/>
        <v>0</v>
      </c>
    </row>
    <row r="4123" spans="2:24" ht="18.75">
      <c r="B4123" s="799">
        <v>1000</v>
      </c>
      <c r="C4123" s="956" t="s">
        <v>217</v>
      </c>
      <c r="D4123" s="956"/>
      <c r="E4123" s="800"/>
      <c r="F4123" s="801">
        <f>SUM(F4124:F4140)</f>
        <v>0</v>
      </c>
      <c r="G4123" s="802">
        <f>SUM(G4124:G4140)</f>
        <v>4042000</v>
      </c>
      <c r="H4123" s="802">
        <f>SUM(H4124:H4140)</f>
        <v>0</v>
      </c>
      <c r="I4123" s="802">
        <f>SUM(I4124:I4140)</f>
        <v>4042000</v>
      </c>
      <c r="J4123" s="244">
        <f t="shared" si="1231"/>
        <v>1</v>
      </c>
      <c r="K4123" s="245"/>
      <c r="L4123" s="317">
        <f>SUM(L4124:L4140)</f>
        <v>0</v>
      </c>
      <c r="M4123" s="318">
        <f>SUM(M4124:M4140)</f>
        <v>0</v>
      </c>
      <c r="N4123" s="428">
        <f>SUM(N4124:N4140)</f>
        <v>4042000</v>
      </c>
      <c r="O4123" s="429">
        <f>SUM(O4124:O4140)</f>
        <v>-4042000</v>
      </c>
      <c r="P4123" s="245"/>
      <c r="Q4123" s="317">
        <f t="shared" ref="Q4123:W4123" si="1236">SUM(Q4124:Q4140)</f>
        <v>0</v>
      </c>
      <c r="R4123" s="318">
        <f t="shared" si="1236"/>
        <v>0</v>
      </c>
      <c r="S4123" s="318">
        <f t="shared" si="1236"/>
        <v>4007000</v>
      </c>
      <c r="T4123" s="318">
        <f t="shared" si="1236"/>
        <v>-4007000</v>
      </c>
      <c r="U4123" s="318">
        <f t="shared" si="1236"/>
        <v>0</v>
      </c>
      <c r="V4123" s="318">
        <f t="shared" si="1236"/>
        <v>0</v>
      </c>
      <c r="W4123" s="429">
        <f t="shared" si="1236"/>
        <v>0</v>
      </c>
      <c r="X4123" s="314">
        <f t="shared" si="1232"/>
        <v>-4007000</v>
      </c>
    </row>
    <row r="4124" spans="2:24" ht="18.75">
      <c r="B4124" s="136"/>
      <c r="C4124" s="144">
        <v>1011</v>
      </c>
      <c r="D4124" s="163" t="s">
        <v>218</v>
      </c>
      <c r="E4124" s="817"/>
      <c r="F4124" s="452"/>
      <c r="G4124" s="246"/>
      <c r="H4124" s="246"/>
      <c r="I4124" s="480">
        <f t="shared" ref="I4124:I4140" si="1237">F4124+G4124+H4124</f>
        <v>0</v>
      </c>
      <c r="J4124" s="244" t="str">
        <f t="shared" si="1231"/>
        <v/>
      </c>
      <c r="K4124" s="245"/>
      <c r="L4124" s="426"/>
      <c r="M4124" s="253"/>
      <c r="N4124" s="316">
        <f t="shared" ref="N4124:N4140" si="1238">I4124</f>
        <v>0</v>
      </c>
      <c r="O4124" s="427">
        <f t="shared" ref="O4124:O4140" si="1239">L4124+M4124-N4124</f>
        <v>0</v>
      </c>
      <c r="P4124" s="245"/>
      <c r="Q4124" s="426"/>
      <c r="R4124" s="253"/>
      <c r="S4124" s="432">
        <f t="shared" ref="S4124:S4131" si="1240">+IF(+(L4124+M4124)&gt;=I4124,+M4124,+(+I4124-L4124))</f>
        <v>0</v>
      </c>
      <c r="T4124" s="316">
        <f t="shared" ref="T4124:T4131" si="1241">Q4124+R4124-S4124</f>
        <v>0</v>
      </c>
      <c r="U4124" s="253"/>
      <c r="V4124" s="253"/>
      <c r="W4124" s="254"/>
      <c r="X4124" s="314">
        <f t="shared" si="1232"/>
        <v>0</v>
      </c>
    </row>
    <row r="4125" spans="2:24" ht="18.75">
      <c r="B4125" s="136"/>
      <c r="C4125" s="137">
        <v>1012</v>
      </c>
      <c r="D4125" s="145" t="s">
        <v>219</v>
      </c>
      <c r="E4125" s="817"/>
      <c r="F4125" s="452"/>
      <c r="G4125" s="246">
        <v>2000</v>
      </c>
      <c r="H4125" s="246"/>
      <c r="I4125" s="480">
        <f t="shared" si="1237"/>
        <v>2000</v>
      </c>
      <c r="J4125" s="244">
        <f t="shared" si="1231"/>
        <v>1</v>
      </c>
      <c r="K4125" s="245"/>
      <c r="L4125" s="426"/>
      <c r="M4125" s="253"/>
      <c r="N4125" s="316">
        <f t="shared" si="1238"/>
        <v>2000</v>
      </c>
      <c r="O4125" s="427">
        <f t="shared" si="1239"/>
        <v>-2000</v>
      </c>
      <c r="P4125" s="245"/>
      <c r="Q4125" s="426"/>
      <c r="R4125" s="253"/>
      <c r="S4125" s="432">
        <f t="shared" si="1240"/>
        <v>2000</v>
      </c>
      <c r="T4125" s="316">
        <f t="shared" si="1241"/>
        <v>-2000</v>
      </c>
      <c r="U4125" s="253"/>
      <c r="V4125" s="253"/>
      <c r="W4125" s="254"/>
      <c r="X4125" s="314">
        <f t="shared" si="1232"/>
        <v>-2000</v>
      </c>
    </row>
    <row r="4126" spans="2:24" ht="18.75">
      <c r="B4126" s="136"/>
      <c r="C4126" s="137">
        <v>1013</v>
      </c>
      <c r="D4126" s="145" t="s">
        <v>220</v>
      </c>
      <c r="E4126" s="817"/>
      <c r="F4126" s="452"/>
      <c r="G4126" s="246">
        <v>15000</v>
      </c>
      <c r="H4126" s="246"/>
      <c r="I4126" s="480">
        <f t="shared" si="1237"/>
        <v>15000</v>
      </c>
      <c r="J4126" s="244">
        <f t="shared" si="1231"/>
        <v>1</v>
      </c>
      <c r="K4126" s="245"/>
      <c r="L4126" s="426"/>
      <c r="M4126" s="253"/>
      <c r="N4126" s="316">
        <f t="shared" si="1238"/>
        <v>15000</v>
      </c>
      <c r="O4126" s="427">
        <f t="shared" si="1239"/>
        <v>-15000</v>
      </c>
      <c r="P4126" s="245"/>
      <c r="Q4126" s="426"/>
      <c r="R4126" s="253"/>
      <c r="S4126" s="432">
        <f t="shared" si="1240"/>
        <v>15000</v>
      </c>
      <c r="T4126" s="316">
        <f t="shared" si="1241"/>
        <v>-15000</v>
      </c>
      <c r="U4126" s="253"/>
      <c r="V4126" s="253"/>
      <c r="W4126" s="254"/>
      <c r="X4126" s="314">
        <f t="shared" si="1232"/>
        <v>-15000</v>
      </c>
    </row>
    <row r="4127" spans="2:24" ht="18.75">
      <c r="B4127" s="136"/>
      <c r="C4127" s="137">
        <v>1014</v>
      </c>
      <c r="D4127" s="145" t="s">
        <v>221</v>
      </c>
      <c r="E4127" s="817"/>
      <c r="F4127" s="452"/>
      <c r="G4127" s="246"/>
      <c r="H4127" s="246"/>
      <c r="I4127" s="480">
        <f t="shared" si="1237"/>
        <v>0</v>
      </c>
      <c r="J4127" s="244" t="str">
        <f t="shared" si="1231"/>
        <v/>
      </c>
      <c r="K4127" s="245"/>
      <c r="L4127" s="426"/>
      <c r="M4127" s="253"/>
      <c r="N4127" s="316">
        <f t="shared" si="1238"/>
        <v>0</v>
      </c>
      <c r="O4127" s="427">
        <f t="shared" si="1239"/>
        <v>0</v>
      </c>
      <c r="P4127" s="245"/>
      <c r="Q4127" s="426"/>
      <c r="R4127" s="253"/>
      <c r="S4127" s="432">
        <f t="shared" si="1240"/>
        <v>0</v>
      </c>
      <c r="T4127" s="316">
        <f t="shared" si="1241"/>
        <v>0</v>
      </c>
      <c r="U4127" s="253"/>
      <c r="V4127" s="253"/>
      <c r="W4127" s="254"/>
      <c r="X4127" s="314">
        <f t="shared" si="1232"/>
        <v>0</v>
      </c>
    </row>
    <row r="4128" spans="2:24" ht="18.75">
      <c r="B4128" s="136"/>
      <c r="C4128" s="137">
        <v>1015</v>
      </c>
      <c r="D4128" s="145" t="s">
        <v>222</v>
      </c>
      <c r="E4128" s="817"/>
      <c r="F4128" s="452"/>
      <c r="G4128" s="246">
        <v>820000</v>
      </c>
      <c r="H4128" s="246"/>
      <c r="I4128" s="480">
        <f t="shared" si="1237"/>
        <v>820000</v>
      </c>
      <c r="J4128" s="244">
        <f t="shared" si="1231"/>
        <v>1</v>
      </c>
      <c r="K4128" s="245"/>
      <c r="L4128" s="426"/>
      <c r="M4128" s="253"/>
      <c r="N4128" s="316">
        <f t="shared" si="1238"/>
        <v>820000</v>
      </c>
      <c r="O4128" s="427">
        <f t="shared" si="1239"/>
        <v>-820000</v>
      </c>
      <c r="P4128" s="245"/>
      <c r="Q4128" s="426"/>
      <c r="R4128" s="253"/>
      <c r="S4128" s="432">
        <f t="shared" si="1240"/>
        <v>820000</v>
      </c>
      <c r="T4128" s="316">
        <f t="shared" si="1241"/>
        <v>-820000</v>
      </c>
      <c r="U4128" s="253"/>
      <c r="V4128" s="253"/>
      <c r="W4128" s="254"/>
      <c r="X4128" s="314">
        <f t="shared" si="1232"/>
        <v>-820000</v>
      </c>
    </row>
    <row r="4129" spans="2:24" ht="18.75">
      <c r="B4129" s="136"/>
      <c r="C4129" s="137">
        <v>1016</v>
      </c>
      <c r="D4129" s="145" t="s">
        <v>223</v>
      </c>
      <c r="E4129" s="817"/>
      <c r="F4129" s="452"/>
      <c r="G4129" s="246">
        <v>1365000</v>
      </c>
      <c r="H4129" s="246"/>
      <c r="I4129" s="480">
        <f t="shared" si="1237"/>
        <v>1365000</v>
      </c>
      <c r="J4129" s="244">
        <f t="shared" si="1231"/>
        <v>1</v>
      </c>
      <c r="K4129" s="245"/>
      <c r="L4129" s="426"/>
      <c r="M4129" s="253"/>
      <c r="N4129" s="316">
        <f t="shared" si="1238"/>
        <v>1365000</v>
      </c>
      <c r="O4129" s="427">
        <f t="shared" si="1239"/>
        <v>-1365000</v>
      </c>
      <c r="P4129" s="245"/>
      <c r="Q4129" s="426"/>
      <c r="R4129" s="253"/>
      <c r="S4129" s="432">
        <f t="shared" si="1240"/>
        <v>1365000</v>
      </c>
      <c r="T4129" s="316">
        <f t="shared" si="1241"/>
        <v>-1365000</v>
      </c>
      <c r="U4129" s="253"/>
      <c r="V4129" s="253"/>
      <c r="W4129" s="254"/>
      <c r="X4129" s="314">
        <f t="shared" si="1232"/>
        <v>-1365000</v>
      </c>
    </row>
    <row r="4130" spans="2:24" ht="18.75">
      <c r="B4130" s="140"/>
      <c r="C4130" s="164">
        <v>1020</v>
      </c>
      <c r="D4130" s="165" t="s">
        <v>224</v>
      </c>
      <c r="E4130" s="817"/>
      <c r="F4130" s="452"/>
      <c r="G4130" s="246">
        <v>1205000</v>
      </c>
      <c r="H4130" s="246"/>
      <c r="I4130" s="480">
        <f t="shared" si="1237"/>
        <v>1205000</v>
      </c>
      <c r="J4130" s="244">
        <f t="shared" si="1231"/>
        <v>1</v>
      </c>
      <c r="K4130" s="245"/>
      <c r="L4130" s="426"/>
      <c r="M4130" s="253"/>
      <c r="N4130" s="316">
        <f t="shared" si="1238"/>
        <v>1205000</v>
      </c>
      <c r="O4130" s="427">
        <f t="shared" si="1239"/>
        <v>-1205000</v>
      </c>
      <c r="P4130" s="245"/>
      <c r="Q4130" s="426"/>
      <c r="R4130" s="253"/>
      <c r="S4130" s="432">
        <f t="shared" si="1240"/>
        <v>1205000</v>
      </c>
      <c r="T4130" s="316">
        <f t="shared" si="1241"/>
        <v>-1205000</v>
      </c>
      <c r="U4130" s="253"/>
      <c r="V4130" s="253"/>
      <c r="W4130" s="254"/>
      <c r="X4130" s="314">
        <f t="shared" si="1232"/>
        <v>-1205000</v>
      </c>
    </row>
    <row r="4131" spans="2:24" ht="18.75">
      <c r="B4131" s="136"/>
      <c r="C4131" s="137">
        <v>1030</v>
      </c>
      <c r="D4131" s="145" t="s">
        <v>225</v>
      </c>
      <c r="E4131" s="817"/>
      <c r="F4131" s="452"/>
      <c r="G4131" s="246">
        <v>540000</v>
      </c>
      <c r="H4131" s="246"/>
      <c r="I4131" s="480">
        <f t="shared" si="1237"/>
        <v>540000</v>
      </c>
      <c r="J4131" s="244">
        <f t="shared" si="1231"/>
        <v>1</v>
      </c>
      <c r="K4131" s="245"/>
      <c r="L4131" s="426"/>
      <c r="M4131" s="253"/>
      <c r="N4131" s="316">
        <f t="shared" si="1238"/>
        <v>540000</v>
      </c>
      <c r="O4131" s="427">
        <f t="shared" si="1239"/>
        <v>-540000</v>
      </c>
      <c r="P4131" s="245"/>
      <c r="Q4131" s="426"/>
      <c r="R4131" s="253"/>
      <c r="S4131" s="432">
        <f t="shared" si="1240"/>
        <v>540000</v>
      </c>
      <c r="T4131" s="316">
        <f t="shared" si="1241"/>
        <v>-540000</v>
      </c>
      <c r="U4131" s="253"/>
      <c r="V4131" s="253"/>
      <c r="W4131" s="254"/>
      <c r="X4131" s="314">
        <f t="shared" si="1232"/>
        <v>-540000</v>
      </c>
    </row>
    <row r="4132" spans="2:24" ht="18.75">
      <c r="B4132" s="136"/>
      <c r="C4132" s="164">
        <v>1051</v>
      </c>
      <c r="D4132" s="167" t="s">
        <v>226</v>
      </c>
      <c r="E4132" s="817"/>
      <c r="F4132" s="452"/>
      <c r="G4132" s="246">
        <v>35000</v>
      </c>
      <c r="H4132" s="246"/>
      <c r="I4132" s="480">
        <f t="shared" si="1237"/>
        <v>35000</v>
      </c>
      <c r="J4132" s="244">
        <f t="shared" si="1231"/>
        <v>1</v>
      </c>
      <c r="K4132" s="245"/>
      <c r="L4132" s="426"/>
      <c r="M4132" s="253"/>
      <c r="N4132" s="316">
        <f t="shared" si="1238"/>
        <v>35000</v>
      </c>
      <c r="O4132" s="427">
        <f t="shared" si="1239"/>
        <v>-35000</v>
      </c>
      <c r="P4132" s="245"/>
      <c r="Q4132" s="775"/>
      <c r="R4132" s="779"/>
      <c r="S4132" s="779"/>
      <c r="T4132" s="779"/>
      <c r="U4132" s="779"/>
      <c r="V4132" s="779"/>
      <c r="W4132" s="824"/>
      <c r="X4132" s="314">
        <f t="shared" si="1232"/>
        <v>0</v>
      </c>
    </row>
    <row r="4133" spans="2:24" ht="18.75">
      <c r="B4133" s="136"/>
      <c r="C4133" s="137">
        <v>1052</v>
      </c>
      <c r="D4133" s="145" t="s">
        <v>227</v>
      </c>
      <c r="E4133" s="817"/>
      <c r="F4133" s="452"/>
      <c r="G4133" s="246"/>
      <c r="H4133" s="246"/>
      <c r="I4133" s="480">
        <f t="shared" si="1237"/>
        <v>0</v>
      </c>
      <c r="J4133" s="244" t="str">
        <f t="shared" si="1231"/>
        <v/>
      </c>
      <c r="K4133" s="245"/>
      <c r="L4133" s="426"/>
      <c r="M4133" s="253"/>
      <c r="N4133" s="316">
        <f t="shared" si="1238"/>
        <v>0</v>
      </c>
      <c r="O4133" s="427">
        <f t="shared" si="1239"/>
        <v>0</v>
      </c>
      <c r="P4133" s="245"/>
      <c r="Q4133" s="775"/>
      <c r="R4133" s="779"/>
      <c r="S4133" s="779"/>
      <c r="T4133" s="779"/>
      <c r="U4133" s="779"/>
      <c r="V4133" s="779"/>
      <c r="W4133" s="824"/>
      <c r="X4133" s="314">
        <f t="shared" si="1232"/>
        <v>0</v>
      </c>
    </row>
    <row r="4134" spans="2:24" ht="18.75">
      <c r="B4134" s="136"/>
      <c r="C4134" s="168">
        <v>1053</v>
      </c>
      <c r="D4134" s="169" t="s">
        <v>1737</v>
      </c>
      <c r="E4134" s="817"/>
      <c r="F4134" s="452"/>
      <c r="G4134" s="246"/>
      <c r="H4134" s="246"/>
      <c r="I4134" s="480">
        <f t="shared" si="1237"/>
        <v>0</v>
      </c>
      <c r="J4134" s="244" t="str">
        <f t="shared" si="1231"/>
        <v/>
      </c>
      <c r="K4134" s="245"/>
      <c r="L4134" s="426"/>
      <c r="M4134" s="253"/>
      <c r="N4134" s="316">
        <f t="shared" si="1238"/>
        <v>0</v>
      </c>
      <c r="O4134" s="427">
        <f t="shared" si="1239"/>
        <v>0</v>
      </c>
      <c r="P4134" s="245"/>
      <c r="Q4134" s="775"/>
      <c r="R4134" s="779"/>
      <c r="S4134" s="779"/>
      <c r="T4134" s="779"/>
      <c r="U4134" s="779"/>
      <c r="V4134" s="779"/>
      <c r="W4134" s="824"/>
      <c r="X4134" s="314">
        <f t="shared" si="1232"/>
        <v>0</v>
      </c>
    </row>
    <row r="4135" spans="2:24" ht="18.75">
      <c r="B4135" s="136"/>
      <c r="C4135" s="137">
        <v>1062</v>
      </c>
      <c r="D4135" s="139" t="s">
        <v>228</v>
      </c>
      <c r="E4135" s="817"/>
      <c r="F4135" s="452"/>
      <c r="G4135" s="246">
        <v>60000</v>
      </c>
      <c r="H4135" s="246"/>
      <c r="I4135" s="480">
        <f t="shared" si="1237"/>
        <v>60000</v>
      </c>
      <c r="J4135" s="244">
        <f t="shared" si="1231"/>
        <v>1</v>
      </c>
      <c r="K4135" s="245"/>
      <c r="L4135" s="426"/>
      <c r="M4135" s="253"/>
      <c r="N4135" s="316">
        <f t="shared" si="1238"/>
        <v>60000</v>
      </c>
      <c r="O4135" s="427">
        <f t="shared" si="1239"/>
        <v>-60000</v>
      </c>
      <c r="P4135" s="245"/>
      <c r="Q4135" s="426"/>
      <c r="R4135" s="253"/>
      <c r="S4135" s="432">
        <f>+IF(+(L4135+M4135)&gt;=I4135,+M4135,+(+I4135-L4135))</f>
        <v>60000</v>
      </c>
      <c r="T4135" s="316">
        <f>Q4135+R4135-S4135</f>
        <v>-60000</v>
      </c>
      <c r="U4135" s="253"/>
      <c r="V4135" s="253"/>
      <c r="W4135" s="254"/>
      <c r="X4135" s="314">
        <f t="shared" si="1232"/>
        <v>-60000</v>
      </c>
    </row>
    <row r="4136" spans="2:24" ht="18.75">
      <c r="B4136" s="136"/>
      <c r="C4136" s="137">
        <v>1063</v>
      </c>
      <c r="D4136" s="139" t="s">
        <v>229</v>
      </c>
      <c r="E4136" s="817"/>
      <c r="F4136" s="452"/>
      <c r="G4136" s="246"/>
      <c r="H4136" s="246"/>
      <c r="I4136" s="480">
        <f t="shared" si="1237"/>
        <v>0</v>
      </c>
      <c r="J4136" s="244" t="str">
        <f t="shared" si="1231"/>
        <v/>
      </c>
      <c r="K4136" s="245"/>
      <c r="L4136" s="426"/>
      <c r="M4136" s="253"/>
      <c r="N4136" s="316">
        <f t="shared" si="1238"/>
        <v>0</v>
      </c>
      <c r="O4136" s="427">
        <f t="shared" si="1239"/>
        <v>0</v>
      </c>
      <c r="P4136" s="245"/>
      <c r="Q4136" s="775"/>
      <c r="R4136" s="779"/>
      <c r="S4136" s="779"/>
      <c r="T4136" s="779"/>
      <c r="U4136" s="779"/>
      <c r="V4136" s="779"/>
      <c r="W4136" s="824"/>
      <c r="X4136" s="314">
        <f t="shared" si="1232"/>
        <v>0</v>
      </c>
    </row>
    <row r="4137" spans="2:24" ht="18.75">
      <c r="B4137" s="136"/>
      <c r="C4137" s="168">
        <v>1069</v>
      </c>
      <c r="D4137" s="170" t="s">
        <v>230</v>
      </c>
      <c r="E4137" s="817"/>
      <c r="F4137" s="452"/>
      <c r="G4137" s="246"/>
      <c r="H4137" s="246"/>
      <c r="I4137" s="480">
        <f t="shared" si="1237"/>
        <v>0</v>
      </c>
      <c r="J4137" s="244" t="str">
        <f t="shared" ref="J4137:J4168" si="1242">(IF($E4137&lt;&gt;0,$J$2,IF($I4137&lt;&gt;0,$J$2,"")))</f>
        <v/>
      </c>
      <c r="K4137" s="245"/>
      <c r="L4137" s="426"/>
      <c r="M4137" s="253"/>
      <c r="N4137" s="316">
        <f t="shared" si="1238"/>
        <v>0</v>
      </c>
      <c r="O4137" s="427">
        <f t="shared" si="1239"/>
        <v>0</v>
      </c>
      <c r="P4137" s="245"/>
      <c r="Q4137" s="426"/>
      <c r="R4137" s="253"/>
      <c r="S4137" s="432">
        <f>+IF(+(L4137+M4137)&gt;=I4137,+M4137,+(+I4137-L4137))</f>
        <v>0</v>
      </c>
      <c r="T4137" s="316">
        <f>Q4137+R4137-S4137</f>
        <v>0</v>
      </c>
      <c r="U4137" s="253"/>
      <c r="V4137" s="253"/>
      <c r="W4137" s="254"/>
      <c r="X4137" s="314">
        <f t="shared" ref="X4137:X4168" si="1243">T4137-U4137-V4137-W4137</f>
        <v>0</v>
      </c>
    </row>
    <row r="4138" spans="2:24" ht="31.5">
      <c r="B4138" s="140"/>
      <c r="C4138" s="137">
        <v>1091</v>
      </c>
      <c r="D4138" s="145" t="s">
        <v>231</v>
      </c>
      <c r="E4138" s="817"/>
      <c r="F4138" s="452"/>
      <c r="G4138" s="246"/>
      <c r="H4138" s="246"/>
      <c r="I4138" s="480">
        <f t="shared" si="1237"/>
        <v>0</v>
      </c>
      <c r="J4138" s="244" t="str">
        <f t="shared" si="1242"/>
        <v/>
      </c>
      <c r="K4138" s="245"/>
      <c r="L4138" s="426"/>
      <c r="M4138" s="253"/>
      <c r="N4138" s="316">
        <f t="shared" si="1238"/>
        <v>0</v>
      </c>
      <c r="O4138" s="427">
        <f t="shared" si="1239"/>
        <v>0</v>
      </c>
      <c r="P4138" s="245"/>
      <c r="Q4138" s="426"/>
      <c r="R4138" s="253"/>
      <c r="S4138" s="432">
        <f>+IF(+(L4138+M4138)&gt;=I4138,+M4138,+(+I4138-L4138))</f>
        <v>0</v>
      </c>
      <c r="T4138" s="316">
        <f>Q4138+R4138-S4138</f>
        <v>0</v>
      </c>
      <c r="U4138" s="253"/>
      <c r="V4138" s="253"/>
      <c r="W4138" s="254"/>
      <c r="X4138" s="314">
        <f t="shared" si="1243"/>
        <v>0</v>
      </c>
    </row>
    <row r="4139" spans="2:24" ht="18.75">
      <c r="B4139" s="136"/>
      <c r="C4139" s="137">
        <v>1092</v>
      </c>
      <c r="D4139" s="145" t="s">
        <v>364</v>
      </c>
      <c r="E4139" s="817"/>
      <c r="F4139" s="452"/>
      <c r="G4139" s="246"/>
      <c r="H4139" s="246"/>
      <c r="I4139" s="480">
        <f t="shared" si="1237"/>
        <v>0</v>
      </c>
      <c r="J4139" s="244" t="str">
        <f t="shared" si="1242"/>
        <v/>
      </c>
      <c r="K4139" s="245"/>
      <c r="L4139" s="426"/>
      <c r="M4139" s="253"/>
      <c r="N4139" s="316">
        <f t="shared" si="1238"/>
        <v>0</v>
      </c>
      <c r="O4139" s="427">
        <f t="shared" si="1239"/>
        <v>0</v>
      </c>
      <c r="P4139" s="245"/>
      <c r="Q4139" s="775"/>
      <c r="R4139" s="779"/>
      <c r="S4139" s="779"/>
      <c r="T4139" s="779"/>
      <c r="U4139" s="779"/>
      <c r="V4139" s="779"/>
      <c r="W4139" s="824"/>
      <c r="X4139" s="314">
        <f t="shared" si="1243"/>
        <v>0</v>
      </c>
    </row>
    <row r="4140" spans="2:24" ht="18.75">
      <c r="B4140" s="136"/>
      <c r="C4140" s="142">
        <v>1098</v>
      </c>
      <c r="D4140" s="146" t="s">
        <v>232</v>
      </c>
      <c r="E4140" s="817"/>
      <c r="F4140" s="452"/>
      <c r="G4140" s="246"/>
      <c r="H4140" s="246"/>
      <c r="I4140" s="480">
        <f t="shared" si="1237"/>
        <v>0</v>
      </c>
      <c r="J4140" s="244" t="str">
        <f t="shared" si="1242"/>
        <v/>
      </c>
      <c r="K4140" s="245"/>
      <c r="L4140" s="426"/>
      <c r="M4140" s="253"/>
      <c r="N4140" s="316">
        <f t="shared" si="1238"/>
        <v>0</v>
      </c>
      <c r="O4140" s="427">
        <f t="shared" si="1239"/>
        <v>0</v>
      </c>
      <c r="P4140" s="245"/>
      <c r="Q4140" s="426"/>
      <c r="R4140" s="253"/>
      <c r="S4140" s="432">
        <f>+IF(+(L4140+M4140)&gt;=I4140,+M4140,+(+I4140-L4140))</f>
        <v>0</v>
      </c>
      <c r="T4140" s="316">
        <f>Q4140+R4140-S4140</f>
        <v>0</v>
      </c>
      <c r="U4140" s="253"/>
      <c r="V4140" s="253"/>
      <c r="W4140" s="254"/>
      <c r="X4140" s="314">
        <f t="shared" si="1243"/>
        <v>0</v>
      </c>
    </row>
    <row r="4141" spans="2:24" ht="18.75">
      <c r="B4141" s="799">
        <v>1900</v>
      </c>
      <c r="C4141" s="955" t="s">
        <v>296</v>
      </c>
      <c r="D4141" s="955"/>
      <c r="E4141" s="800"/>
      <c r="F4141" s="801">
        <f>SUM(F4142:F4144)</f>
        <v>0</v>
      </c>
      <c r="G4141" s="802">
        <f>SUM(G4142:G4144)</f>
        <v>90000</v>
      </c>
      <c r="H4141" s="802">
        <f>SUM(H4142:H4144)</f>
        <v>0</v>
      </c>
      <c r="I4141" s="802">
        <f>SUM(I4142:I4144)</f>
        <v>90000</v>
      </c>
      <c r="J4141" s="244">
        <f t="shared" si="1242"/>
        <v>1</v>
      </c>
      <c r="K4141" s="245"/>
      <c r="L4141" s="317">
        <f>SUM(L4142:L4144)</f>
        <v>0</v>
      </c>
      <c r="M4141" s="318">
        <f>SUM(M4142:M4144)</f>
        <v>0</v>
      </c>
      <c r="N4141" s="428">
        <f>SUM(N4142:N4144)</f>
        <v>90000</v>
      </c>
      <c r="O4141" s="429">
        <f>SUM(O4142:O4144)</f>
        <v>-90000</v>
      </c>
      <c r="P4141" s="245"/>
      <c r="Q4141" s="777"/>
      <c r="R4141" s="778"/>
      <c r="S4141" s="778"/>
      <c r="T4141" s="778"/>
      <c r="U4141" s="778"/>
      <c r="V4141" s="778"/>
      <c r="W4141" s="825"/>
      <c r="X4141" s="314">
        <f t="shared" si="1243"/>
        <v>0</v>
      </c>
    </row>
    <row r="4142" spans="2:24" ht="18.75">
      <c r="B4142" s="136"/>
      <c r="C4142" s="144">
        <v>1901</v>
      </c>
      <c r="D4142" s="138" t="s">
        <v>297</v>
      </c>
      <c r="E4142" s="817"/>
      <c r="F4142" s="452"/>
      <c r="G4142" s="246">
        <v>62000</v>
      </c>
      <c r="H4142" s="246"/>
      <c r="I4142" s="480">
        <f>F4142+G4142+H4142</f>
        <v>62000</v>
      </c>
      <c r="J4142" s="244">
        <f t="shared" si="1242"/>
        <v>1</v>
      </c>
      <c r="K4142" s="245"/>
      <c r="L4142" s="426"/>
      <c r="M4142" s="253"/>
      <c r="N4142" s="316">
        <f>I4142</f>
        <v>62000</v>
      </c>
      <c r="O4142" s="427">
        <f>L4142+M4142-N4142</f>
        <v>-62000</v>
      </c>
      <c r="P4142" s="245"/>
      <c r="Q4142" s="775"/>
      <c r="R4142" s="779"/>
      <c r="S4142" s="779"/>
      <c r="T4142" s="779"/>
      <c r="U4142" s="779"/>
      <c r="V4142" s="779"/>
      <c r="W4142" s="824"/>
      <c r="X4142" s="314">
        <f t="shared" si="1243"/>
        <v>0</v>
      </c>
    </row>
    <row r="4143" spans="2:24" ht="18.75">
      <c r="B4143" s="136"/>
      <c r="C4143" s="137">
        <v>1981</v>
      </c>
      <c r="D4143" s="139" t="s">
        <v>298</v>
      </c>
      <c r="E4143" s="817"/>
      <c r="F4143" s="452"/>
      <c r="G4143" s="246">
        <v>28000</v>
      </c>
      <c r="H4143" s="246"/>
      <c r="I4143" s="480">
        <f>F4143+G4143+H4143</f>
        <v>28000</v>
      </c>
      <c r="J4143" s="244">
        <f t="shared" si="1242"/>
        <v>1</v>
      </c>
      <c r="K4143" s="245"/>
      <c r="L4143" s="426"/>
      <c r="M4143" s="253"/>
      <c r="N4143" s="316">
        <f>I4143</f>
        <v>28000</v>
      </c>
      <c r="O4143" s="427">
        <f>L4143+M4143-N4143</f>
        <v>-28000</v>
      </c>
      <c r="P4143" s="245"/>
      <c r="Q4143" s="775"/>
      <c r="R4143" s="779"/>
      <c r="S4143" s="779"/>
      <c r="T4143" s="779"/>
      <c r="U4143" s="779"/>
      <c r="V4143" s="779"/>
      <c r="W4143" s="824"/>
      <c r="X4143" s="314">
        <f t="shared" si="1243"/>
        <v>0</v>
      </c>
    </row>
    <row r="4144" spans="2:24" ht="18.75">
      <c r="B4144" s="136"/>
      <c r="C4144" s="142">
        <v>1991</v>
      </c>
      <c r="D4144" s="141" t="s">
        <v>299</v>
      </c>
      <c r="E4144" s="817"/>
      <c r="F4144" s="452"/>
      <c r="G4144" s="246"/>
      <c r="H4144" s="246"/>
      <c r="I4144" s="480">
        <f>F4144+G4144+H4144</f>
        <v>0</v>
      </c>
      <c r="J4144" s="244" t="str">
        <f t="shared" si="1242"/>
        <v/>
      </c>
      <c r="K4144" s="245"/>
      <c r="L4144" s="426"/>
      <c r="M4144" s="253"/>
      <c r="N4144" s="316">
        <f>I4144</f>
        <v>0</v>
      </c>
      <c r="O4144" s="427">
        <f>L4144+M4144-N4144</f>
        <v>0</v>
      </c>
      <c r="P4144" s="245"/>
      <c r="Q4144" s="775"/>
      <c r="R4144" s="779"/>
      <c r="S4144" s="779"/>
      <c r="T4144" s="779"/>
      <c r="U4144" s="779"/>
      <c r="V4144" s="779"/>
      <c r="W4144" s="824"/>
      <c r="X4144" s="314">
        <f t="shared" si="1243"/>
        <v>0</v>
      </c>
    </row>
    <row r="4145" spans="2:24" ht="18.75">
      <c r="B4145" s="799">
        <v>2100</v>
      </c>
      <c r="C4145" s="955" t="s">
        <v>1106</v>
      </c>
      <c r="D4145" s="955"/>
      <c r="E4145" s="800"/>
      <c r="F4145" s="801">
        <f>SUM(F4146:F4150)</f>
        <v>0</v>
      </c>
      <c r="G4145" s="802">
        <f>SUM(G4146:G4150)</f>
        <v>0</v>
      </c>
      <c r="H4145" s="802">
        <f>SUM(H4146:H4150)</f>
        <v>0</v>
      </c>
      <c r="I4145" s="802">
        <f>SUM(I4146:I4150)</f>
        <v>0</v>
      </c>
      <c r="J4145" s="244" t="str">
        <f t="shared" si="1242"/>
        <v/>
      </c>
      <c r="K4145" s="245"/>
      <c r="L4145" s="317">
        <f>SUM(L4146:L4150)</f>
        <v>0</v>
      </c>
      <c r="M4145" s="318">
        <f>SUM(M4146:M4150)</f>
        <v>0</v>
      </c>
      <c r="N4145" s="428">
        <f>SUM(N4146:N4150)</f>
        <v>0</v>
      </c>
      <c r="O4145" s="429">
        <f>SUM(O4146:O4150)</f>
        <v>0</v>
      </c>
      <c r="P4145" s="245"/>
      <c r="Q4145" s="777"/>
      <c r="R4145" s="778"/>
      <c r="S4145" s="778"/>
      <c r="T4145" s="778"/>
      <c r="U4145" s="778"/>
      <c r="V4145" s="778"/>
      <c r="W4145" s="825"/>
      <c r="X4145" s="314">
        <f t="shared" si="1243"/>
        <v>0</v>
      </c>
    </row>
    <row r="4146" spans="2:24" ht="18.75">
      <c r="B4146" s="136"/>
      <c r="C4146" s="144">
        <v>2110</v>
      </c>
      <c r="D4146" s="147" t="s">
        <v>233</v>
      </c>
      <c r="E4146" s="817"/>
      <c r="F4146" s="452"/>
      <c r="G4146" s="246"/>
      <c r="H4146" s="246"/>
      <c r="I4146" s="480">
        <f>F4146+G4146+H4146</f>
        <v>0</v>
      </c>
      <c r="J4146" s="244" t="str">
        <f t="shared" si="1242"/>
        <v/>
      </c>
      <c r="K4146" s="245"/>
      <c r="L4146" s="426"/>
      <c r="M4146" s="253"/>
      <c r="N4146" s="316">
        <f>I4146</f>
        <v>0</v>
      </c>
      <c r="O4146" s="427">
        <f>L4146+M4146-N4146</f>
        <v>0</v>
      </c>
      <c r="P4146" s="245"/>
      <c r="Q4146" s="775"/>
      <c r="R4146" s="779"/>
      <c r="S4146" s="779"/>
      <c r="T4146" s="779"/>
      <c r="U4146" s="779"/>
      <c r="V4146" s="779"/>
      <c r="W4146" s="824"/>
      <c r="X4146" s="314">
        <f t="shared" si="1243"/>
        <v>0</v>
      </c>
    </row>
    <row r="4147" spans="2:24" ht="18.75">
      <c r="B4147" s="171"/>
      <c r="C4147" s="137">
        <v>2120</v>
      </c>
      <c r="D4147" s="159" t="s">
        <v>234</v>
      </c>
      <c r="E4147" s="817"/>
      <c r="F4147" s="452"/>
      <c r="G4147" s="246"/>
      <c r="H4147" s="246"/>
      <c r="I4147" s="480">
        <f>F4147+G4147+H4147</f>
        <v>0</v>
      </c>
      <c r="J4147" s="244" t="str">
        <f t="shared" si="1242"/>
        <v/>
      </c>
      <c r="K4147" s="245"/>
      <c r="L4147" s="426"/>
      <c r="M4147" s="253"/>
      <c r="N4147" s="316">
        <f>I4147</f>
        <v>0</v>
      </c>
      <c r="O4147" s="427">
        <f>L4147+M4147-N4147</f>
        <v>0</v>
      </c>
      <c r="P4147" s="245"/>
      <c r="Q4147" s="775"/>
      <c r="R4147" s="779"/>
      <c r="S4147" s="779"/>
      <c r="T4147" s="779"/>
      <c r="U4147" s="779"/>
      <c r="V4147" s="779"/>
      <c r="W4147" s="824"/>
      <c r="X4147" s="314">
        <f t="shared" si="1243"/>
        <v>0</v>
      </c>
    </row>
    <row r="4148" spans="2:24" ht="18.75">
      <c r="B4148" s="171"/>
      <c r="C4148" s="137">
        <v>2125</v>
      </c>
      <c r="D4148" s="156" t="s">
        <v>1098</v>
      </c>
      <c r="E4148" s="817"/>
      <c r="F4148" s="452"/>
      <c r="G4148" s="246"/>
      <c r="H4148" s="246"/>
      <c r="I4148" s="480">
        <f>F4148+G4148+H4148</f>
        <v>0</v>
      </c>
      <c r="J4148" s="244" t="str">
        <f t="shared" si="1242"/>
        <v/>
      </c>
      <c r="K4148" s="245"/>
      <c r="L4148" s="426"/>
      <c r="M4148" s="253"/>
      <c r="N4148" s="316">
        <f>I4148</f>
        <v>0</v>
      </c>
      <c r="O4148" s="427">
        <f>L4148+M4148-N4148</f>
        <v>0</v>
      </c>
      <c r="P4148" s="245"/>
      <c r="Q4148" s="775"/>
      <c r="R4148" s="779"/>
      <c r="S4148" s="779"/>
      <c r="T4148" s="779"/>
      <c r="U4148" s="779"/>
      <c r="V4148" s="779"/>
      <c r="W4148" s="824"/>
      <c r="X4148" s="314">
        <f t="shared" si="1243"/>
        <v>0</v>
      </c>
    </row>
    <row r="4149" spans="2:24" ht="18.75">
      <c r="B4149" s="143"/>
      <c r="C4149" s="137">
        <v>2140</v>
      </c>
      <c r="D4149" s="159" t="s">
        <v>236</v>
      </c>
      <c r="E4149" s="817"/>
      <c r="F4149" s="452"/>
      <c r="G4149" s="246"/>
      <c r="H4149" s="246"/>
      <c r="I4149" s="480">
        <f>F4149+G4149+H4149</f>
        <v>0</v>
      </c>
      <c r="J4149" s="244" t="str">
        <f t="shared" si="1242"/>
        <v/>
      </c>
      <c r="K4149" s="245"/>
      <c r="L4149" s="426"/>
      <c r="M4149" s="253"/>
      <c r="N4149" s="316">
        <f>I4149</f>
        <v>0</v>
      </c>
      <c r="O4149" s="427">
        <f>L4149+M4149-N4149</f>
        <v>0</v>
      </c>
      <c r="P4149" s="245"/>
      <c r="Q4149" s="775"/>
      <c r="R4149" s="779"/>
      <c r="S4149" s="779"/>
      <c r="T4149" s="779"/>
      <c r="U4149" s="779"/>
      <c r="V4149" s="779"/>
      <c r="W4149" s="824"/>
      <c r="X4149" s="314">
        <f t="shared" si="1243"/>
        <v>0</v>
      </c>
    </row>
    <row r="4150" spans="2:24" ht="18.75">
      <c r="B4150" s="136"/>
      <c r="C4150" s="142">
        <v>2190</v>
      </c>
      <c r="D4150" s="516" t="s">
        <v>237</v>
      </c>
      <c r="E4150" s="817"/>
      <c r="F4150" s="452"/>
      <c r="G4150" s="246"/>
      <c r="H4150" s="246"/>
      <c r="I4150" s="480">
        <f>F4150+G4150+H4150</f>
        <v>0</v>
      </c>
      <c r="J4150" s="244" t="str">
        <f t="shared" si="1242"/>
        <v/>
      </c>
      <c r="K4150" s="245"/>
      <c r="L4150" s="426"/>
      <c r="M4150" s="253"/>
      <c r="N4150" s="316">
        <f>I4150</f>
        <v>0</v>
      </c>
      <c r="O4150" s="427">
        <f>L4150+M4150-N4150</f>
        <v>0</v>
      </c>
      <c r="P4150" s="245"/>
      <c r="Q4150" s="775"/>
      <c r="R4150" s="779"/>
      <c r="S4150" s="779"/>
      <c r="T4150" s="779"/>
      <c r="U4150" s="779"/>
      <c r="V4150" s="779"/>
      <c r="W4150" s="824"/>
      <c r="X4150" s="314">
        <f t="shared" si="1243"/>
        <v>0</v>
      </c>
    </row>
    <row r="4151" spans="2:24" ht="18.75">
      <c r="B4151" s="799">
        <v>2200</v>
      </c>
      <c r="C4151" s="955" t="s">
        <v>238</v>
      </c>
      <c r="D4151" s="955"/>
      <c r="E4151" s="800"/>
      <c r="F4151" s="801">
        <f>SUM(F4152:F4153)</f>
        <v>0</v>
      </c>
      <c r="G4151" s="802">
        <f>SUM(G4152:G4153)</f>
        <v>0</v>
      </c>
      <c r="H4151" s="802">
        <f>SUM(H4152:H4153)</f>
        <v>0</v>
      </c>
      <c r="I4151" s="802">
        <f>SUM(I4152:I4153)</f>
        <v>0</v>
      </c>
      <c r="J4151" s="244" t="str">
        <f t="shared" si="1242"/>
        <v/>
      </c>
      <c r="K4151" s="245"/>
      <c r="L4151" s="317">
        <f>SUM(L4152:L4153)</f>
        <v>0</v>
      </c>
      <c r="M4151" s="318">
        <f>SUM(M4152:M4153)</f>
        <v>0</v>
      </c>
      <c r="N4151" s="428">
        <f>SUM(N4152:N4153)</f>
        <v>0</v>
      </c>
      <c r="O4151" s="429">
        <f>SUM(O4152:O4153)</f>
        <v>0</v>
      </c>
      <c r="P4151" s="245"/>
      <c r="Q4151" s="777"/>
      <c r="R4151" s="778"/>
      <c r="S4151" s="778"/>
      <c r="T4151" s="778"/>
      <c r="U4151" s="778"/>
      <c r="V4151" s="778"/>
      <c r="W4151" s="825"/>
      <c r="X4151" s="314">
        <f t="shared" si="1243"/>
        <v>0</v>
      </c>
    </row>
    <row r="4152" spans="2:24" ht="18.75">
      <c r="B4152" s="136"/>
      <c r="C4152" s="137">
        <v>2221</v>
      </c>
      <c r="D4152" s="139" t="s">
        <v>1479</v>
      </c>
      <c r="E4152" s="817"/>
      <c r="F4152" s="452"/>
      <c r="G4152" s="246"/>
      <c r="H4152" s="246"/>
      <c r="I4152" s="480">
        <f t="shared" ref="I4152:I4157" si="1244">F4152+G4152+H4152</f>
        <v>0</v>
      </c>
      <c r="J4152" s="244" t="str">
        <f t="shared" si="1242"/>
        <v/>
      </c>
      <c r="K4152" s="245"/>
      <c r="L4152" s="426"/>
      <c r="M4152" s="253"/>
      <c r="N4152" s="316">
        <f t="shared" ref="N4152:N4157" si="1245">I4152</f>
        <v>0</v>
      </c>
      <c r="O4152" s="427">
        <f t="shared" ref="O4152:O4157" si="1246">L4152+M4152-N4152</f>
        <v>0</v>
      </c>
      <c r="P4152" s="245"/>
      <c r="Q4152" s="775"/>
      <c r="R4152" s="779"/>
      <c r="S4152" s="779"/>
      <c r="T4152" s="779"/>
      <c r="U4152" s="779"/>
      <c r="V4152" s="779"/>
      <c r="W4152" s="824"/>
      <c r="X4152" s="314">
        <f t="shared" si="1243"/>
        <v>0</v>
      </c>
    </row>
    <row r="4153" spans="2:24" ht="18.75">
      <c r="B4153" s="136"/>
      <c r="C4153" s="142">
        <v>2224</v>
      </c>
      <c r="D4153" s="141" t="s">
        <v>239</v>
      </c>
      <c r="E4153" s="817"/>
      <c r="F4153" s="452"/>
      <c r="G4153" s="246"/>
      <c r="H4153" s="246"/>
      <c r="I4153" s="480">
        <f t="shared" si="1244"/>
        <v>0</v>
      </c>
      <c r="J4153" s="244" t="str">
        <f t="shared" si="1242"/>
        <v/>
      </c>
      <c r="K4153" s="245"/>
      <c r="L4153" s="426"/>
      <c r="M4153" s="253"/>
      <c r="N4153" s="316">
        <f t="shared" si="1245"/>
        <v>0</v>
      </c>
      <c r="O4153" s="427">
        <f t="shared" si="1246"/>
        <v>0</v>
      </c>
      <c r="P4153" s="245"/>
      <c r="Q4153" s="775"/>
      <c r="R4153" s="779"/>
      <c r="S4153" s="779"/>
      <c r="T4153" s="779"/>
      <c r="U4153" s="779"/>
      <c r="V4153" s="779"/>
      <c r="W4153" s="824"/>
      <c r="X4153" s="314">
        <f t="shared" si="1243"/>
        <v>0</v>
      </c>
    </row>
    <row r="4154" spans="2:24" ht="18.75">
      <c r="B4154" s="799">
        <v>2500</v>
      </c>
      <c r="C4154" s="957" t="s">
        <v>240</v>
      </c>
      <c r="D4154" s="957"/>
      <c r="E4154" s="800"/>
      <c r="F4154" s="803"/>
      <c r="G4154" s="804"/>
      <c r="H4154" s="804"/>
      <c r="I4154" s="805">
        <f t="shared" si="1244"/>
        <v>0</v>
      </c>
      <c r="J4154" s="244" t="str">
        <f t="shared" si="1242"/>
        <v/>
      </c>
      <c r="K4154" s="245"/>
      <c r="L4154" s="431"/>
      <c r="M4154" s="255"/>
      <c r="N4154" s="316">
        <f t="shared" si="1245"/>
        <v>0</v>
      </c>
      <c r="O4154" s="427">
        <f t="shared" si="1246"/>
        <v>0</v>
      </c>
      <c r="P4154" s="245"/>
      <c r="Q4154" s="777"/>
      <c r="R4154" s="778"/>
      <c r="S4154" s="779"/>
      <c r="T4154" s="779"/>
      <c r="U4154" s="778"/>
      <c r="V4154" s="779"/>
      <c r="W4154" s="824"/>
      <c r="X4154" s="314">
        <f t="shared" si="1243"/>
        <v>0</v>
      </c>
    </row>
    <row r="4155" spans="2:24" ht="18.75">
      <c r="B4155" s="799">
        <v>2600</v>
      </c>
      <c r="C4155" s="974" t="s">
        <v>241</v>
      </c>
      <c r="D4155" s="975"/>
      <c r="E4155" s="800"/>
      <c r="F4155" s="803"/>
      <c r="G4155" s="804"/>
      <c r="H4155" s="804"/>
      <c r="I4155" s="805">
        <f t="shared" si="1244"/>
        <v>0</v>
      </c>
      <c r="J4155" s="244" t="str">
        <f t="shared" si="1242"/>
        <v/>
      </c>
      <c r="K4155" s="245"/>
      <c r="L4155" s="431"/>
      <c r="M4155" s="255"/>
      <c r="N4155" s="316">
        <f t="shared" si="1245"/>
        <v>0</v>
      </c>
      <c r="O4155" s="427">
        <f t="shared" si="1246"/>
        <v>0</v>
      </c>
      <c r="P4155" s="245"/>
      <c r="Q4155" s="777"/>
      <c r="R4155" s="778"/>
      <c r="S4155" s="779"/>
      <c r="T4155" s="779"/>
      <c r="U4155" s="778"/>
      <c r="V4155" s="779"/>
      <c r="W4155" s="824"/>
      <c r="X4155" s="314">
        <f t="shared" si="1243"/>
        <v>0</v>
      </c>
    </row>
    <row r="4156" spans="2:24" ht="18.75">
      <c r="B4156" s="799">
        <v>2700</v>
      </c>
      <c r="C4156" s="974" t="s">
        <v>242</v>
      </c>
      <c r="D4156" s="975"/>
      <c r="E4156" s="800"/>
      <c r="F4156" s="803"/>
      <c r="G4156" s="804"/>
      <c r="H4156" s="804"/>
      <c r="I4156" s="805">
        <f t="shared" si="1244"/>
        <v>0</v>
      </c>
      <c r="J4156" s="244" t="str">
        <f t="shared" si="1242"/>
        <v/>
      </c>
      <c r="K4156" s="245"/>
      <c r="L4156" s="431"/>
      <c r="M4156" s="255"/>
      <c r="N4156" s="316">
        <f t="shared" si="1245"/>
        <v>0</v>
      </c>
      <c r="O4156" s="427">
        <f t="shared" si="1246"/>
        <v>0</v>
      </c>
      <c r="P4156" s="245"/>
      <c r="Q4156" s="777"/>
      <c r="R4156" s="778"/>
      <c r="S4156" s="779"/>
      <c r="T4156" s="779"/>
      <c r="U4156" s="778"/>
      <c r="V4156" s="779"/>
      <c r="W4156" s="824"/>
      <c r="X4156" s="314">
        <f t="shared" si="1243"/>
        <v>0</v>
      </c>
    </row>
    <row r="4157" spans="2:24" ht="18.75">
      <c r="B4157" s="799">
        <v>2800</v>
      </c>
      <c r="C4157" s="974" t="s">
        <v>1738</v>
      </c>
      <c r="D4157" s="975"/>
      <c r="E4157" s="800"/>
      <c r="F4157" s="803"/>
      <c r="G4157" s="804"/>
      <c r="H4157" s="804"/>
      <c r="I4157" s="805">
        <f t="shared" si="1244"/>
        <v>0</v>
      </c>
      <c r="J4157" s="244" t="str">
        <f t="shared" si="1242"/>
        <v/>
      </c>
      <c r="K4157" s="245"/>
      <c r="L4157" s="431"/>
      <c r="M4157" s="255"/>
      <c r="N4157" s="316">
        <f t="shared" si="1245"/>
        <v>0</v>
      </c>
      <c r="O4157" s="427">
        <f t="shared" si="1246"/>
        <v>0</v>
      </c>
      <c r="P4157" s="245"/>
      <c r="Q4157" s="777"/>
      <c r="R4157" s="778"/>
      <c r="S4157" s="779"/>
      <c r="T4157" s="779"/>
      <c r="U4157" s="778"/>
      <c r="V4157" s="779"/>
      <c r="W4157" s="824"/>
      <c r="X4157" s="314">
        <f t="shared" si="1243"/>
        <v>0</v>
      </c>
    </row>
    <row r="4158" spans="2:24" ht="18.75">
      <c r="B4158" s="799">
        <v>2900</v>
      </c>
      <c r="C4158" s="965" t="s">
        <v>243</v>
      </c>
      <c r="D4158" s="966"/>
      <c r="E4158" s="800"/>
      <c r="F4158" s="801">
        <f>SUM(F4159:F4166)</f>
        <v>0</v>
      </c>
      <c r="G4158" s="802">
        <f>SUM(G4159:G4166)</f>
        <v>0</v>
      </c>
      <c r="H4158" s="802">
        <f>SUM(H4159:H4166)</f>
        <v>0</v>
      </c>
      <c r="I4158" s="802">
        <f>SUM(I4159:I4166)</f>
        <v>0</v>
      </c>
      <c r="J4158" s="244" t="str">
        <f t="shared" si="1242"/>
        <v/>
      </c>
      <c r="K4158" s="245"/>
      <c r="L4158" s="317">
        <f>SUM(L4159:L4166)</f>
        <v>0</v>
      </c>
      <c r="M4158" s="318">
        <f>SUM(M4159:M4166)</f>
        <v>0</v>
      </c>
      <c r="N4158" s="428">
        <f>SUM(N4159:N4166)</f>
        <v>0</v>
      </c>
      <c r="O4158" s="429">
        <f>SUM(O4159:O4166)</f>
        <v>0</v>
      </c>
      <c r="P4158" s="245"/>
      <c r="Q4158" s="777"/>
      <c r="R4158" s="778"/>
      <c r="S4158" s="778"/>
      <c r="T4158" s="778"/>
      <c r="U4158" s="778"/>
      <c r="V4158" s="778"/>
      <c r="W4158" s="825"/>
      <c r="X4158" s="314">
        <f t="shared" si="1243"/>
        <v>0</v>
      </c>
    </row>
    <row r="4159" spans="2:24" ht="18.75">
      <c r="B4159" s="172"/>
      <c r="C4159" s="144">
        <v>2910</v>
      </c>
      <c r="D4159" s="320" t="s">
        <v>1780</v>
      </c>
      <c r="E4159" s="817"/>
      <c r="F4159" s="452"/>
      <c r="G4159" s="246"/>
      <c r="H4159" s="246"/>
      <c r="I4159" s="480">
        <f t="shared" ref="I4159:I4166" si="1247">F4159+G4159+H4159</f>
        <v>0</v>
      </c>
      <c r="J4159" s="244" t="str">
        <f t="shared" si="1242"/>
        <v/>
      </c>
      <c r="K4159" s="245"/>
      <c r="L4159" s="426"/>
      <c r="M4159" s="253"/>
      <c r="N4159" s="316">
        <f t="shared" ref="N4159:N4166" si="1248">I4159</f>
        <v>0</v>
      </c>
      <c r="O4159" s="427">
        <f t="shared" ref="O4159:O4166" si="1249">L4159+M4159-N4159</f>
        <v>0</v>
      </c>
      <c r="P4159" s="245"/>
      <c r="Q4159" s="775"/>
      <c r="R4159" s="779"/>
      <c r="S4159" s="779"/>
      <c r="T4159" s="779"/>
      <c r="U4159" s="779"/>
      <c r="V4159" s="779"/>
      <c r="W4159" s="824"/>
      <c r="X4159" s="314">
        <f t="shared" si="1243"/>
        <v>0</v>
      </c>
    </row>
    <row r="4160" spans="2:24" ht="18.75">
      <c r="B4160" s="172"/>
      <c r="C4160" s="144">
        <v>2920</v>
      </c>
      <c r="D4160" s="320" t="s">
        <v>244</v>
      </c>
      <c r="E4160" s="817"/>
      <c r="F4160" s="452"/>
      <c r="G4160" s="246"/>
      <c r="H4160" s="246"/>
      <c r="I4160" s="480">
        <f t="shared" si="1247"/>
        <v>0</v>
      </c>
      <c r="J4160" s="244" t="str">
        <f t="shared" si="1242"/>
        <v/>
      </c>
      <c r="K4160" s="245"/>
      <c r="L4160" s="426"/>
      <c r="M4160" s="253"/>
      <c r="N4160" s="316">
        <f t="shared" si="1248"/>
        <v>0</v>
      </c>
      <c r="O4160" s="427">
        <f t="shared" si="1249"/>
        <v>0</v>
      </c>
      <c r="P4160" s="245"/>
      <c r="Q4160" s="775"/>
      <c r="R4160" s="779"/>
      <c r="S4160" s="779"/>
      <c r="T4160" s="779"/>
      <c r="U4160" s="779"/>
      <c r="V4160" s="779"/>
      <c r="W4160" s="824"/>
      <c r="X4160" s="314">
        <f t="shared" si="1243"/>
        <v>0</v>
      </c>
    </row>
    <row r="4161" spans="2:24" ht="31.5">
      <c r="B4161" s="172"/>
      <c r="C4161" s="168">
        <v>2969</v>
      </c>
      <c r="D4161" s="321" t="s">
        <v>245</v>
      </c>
      <c r="E4161" s="817"/>
      <c r="F4161" s="452"/>
      <c r="G4161" s="246"/>
      <c r="H4161" s="246"/>
      <c r="I4161" s="480">
        <f t="shared" si="1247"/>
        <v>0</v>
      </c>
      <c r="J4161" s="244" t="str">
        <f t="shared" si="1242"/>
        <v/>
      </c>
      <c r="K4161" s="245"/>
      <c r="L4161" s="426"/>
      <c r="M4161" s="253"/>
      <c r="N4161" s="316">
        <f t="shared" si="1248"/>
        <v>0</v>
      </c>
      <c r="O4161" s="427">
        <f t="shared" si="1249"/>
        <v>0</v>
      </c>
      <c r="P4161" s="245"/>
      <c r="Q4161" s="775"/>
      <c r="R4161" s="779"/>
      <c r="S4161" s="779"/>
      <c r="T4161" s="779"/>
      <c r="U4161" s="779"/>
      <c r="V4161" s="779"/>
      <c r="W4161" s="824"/>
      <c r="X4161" s="314">
        <f t="shared" si="1243"/>
        <v>0</v>
      </c>
    </row>
    <row r="4162" spans="2:24" ht="31.5">
      <c r="B4162" s="172"/>
      <c r="C4162" s="168">
        <v>2970</v>
      </c>
      <c r="D4162" s="321" t="s">
        <v>246</v>
      </c>
      <c r="E4162" s="817"/>
      <c r="F4162" s="452"/>
      <c r="G4162" s="246"/>
      <c r="H4162" s="246"/>
      <c r="I4162" s="480">
        <f t="shared" si="1247"/>
        <v>0</v>
      </c>
      <c r="J4162" s="244" t="str">
        <f t="shared" si="1242"/>
        <v/>
      </c>
      <c r="K4162" s="245"/>
      <c r="L4162" s="426"/>
      <c r="M4162" s="253"/>
      <c r="N4162" s="316">
        <f t="shared" si="1248"/>
        <v>0</v>
      </c>
      <c r="O4162" s="427">
        <f t="shared" si="1249"/>
        <v>0</v>
      </c>
      <c r="P4162" s="245"/>
      <c r="Q4162" s="775"/>
      <c r="R4162" s="779"/>
      <c r="S4162" s="779"/>
      <c r="T4162" s="779"/>
      <c r="U4162" s="779"/>
      <c r="V4162" s="779"/>
      <c r="W4162" s="824"/>
      <c r="X4162" s="314">
        <f t="shared" si="1243"/>
        <v>0</v>
      </c>
    </row>
    <row r="4163" spans="2:24" ht="18.75">
      <c r="B4163" s="172"/>
      <c r="C4163" s="166">
        <v>2989</v>
      </c>
      <c r="D4163" s="322" t="s">
        <v>247</v>
      </c>
      <c r="E4163" s="817"/>
      <c r="F4163" s="452"/>
      <c r="G4163" s="246"/>
      <c r="H4163" s="246"/>
      <c r="I4163" s="480">
        <f t="shared" si="1247"/>
        <v>0</v>
      </c>
      <c r="J4163" s="244" t="str">
        <f t="shared" si="1242"/>
        <v/>
      </c>
      <c r="K4163" s="245"/>
      <c r="L4163" s="426"/>
      <c r="M4163" s="253"/>
      <c r="N4163" s="316">
        <f t="shared" si="1248"/>
        <v>0</v>
      </c>
      <c r="O4163" s="427">
        <f t="shared" si="1249"/>
        <v>0</v>
      </c>
      <c r="P4163" s="245"/>
      <c r="Q4163" s="775"/>
      <c r="R4163" s="779"/>
      <c r="S4163" s="779"/>
      <c r="T4163" s="779"/>
      <c r="U4163" s="779"/>
      <c r="V4163" s="779"/>
      <c r="W4163" s="824"/>
      <c r="X4163" s="314">
        <f t="shared" si="1243"/>
        <v>0</v>
      </c>
    </row>
    <row r="4164" spans="2:24" ht="31.5">
      <c r="B4164" s="136"/>
      <c r="C4164" s="137">
        <v>2990</v>
      </c>
      <c r="D4164" s="323" t="s">
        <v>1760</v>
      </c>
      <c r="E4164" s="817"/>
      <c r="F4164" s="452"/>
      <c r="G4164" s="246"/>
      <c r="H4164" s="246"/>
      <c r="I4164" s="480">
        <f t="shared" si="1247"/>
        <v>0</v>
      </c>
      <c r="J4164" s="244" t="str">
        <f t="shared" si="1242"/>
        <v/>
      </c>
      <c r="K4164" s="245"/>
      <c r="L4164" s="426"/>
      <c r="M4164" s="253"/>
      <c r="N4164" s="316">
        <f t="shared" si="1248"/>
        <v>0</v>
      </c>
      <c r="O4164" s="427">
        <f t="shared" si="1249"/>
        <v>0</v>
      </c>
      <c r="P4164" s="245"/>
      <c r="Q4164" s="775"/>
      <c r="R4164" s="779"/>
      <c r="S4164" s="779"/>
      <c r="T4164" s="779"/>
      <c r="U4164" s="779"/>
      <c r="V4164" s="779"/>
      <c r="W4164" s="824"/>
      <c r="X4164" s="314">
        <f t="shared" si="1243"/>
        <v>0</v>
      </c>
    </row>
    <row r="4165" spans="2:24" ht="18.75">
      <c r="B4165" s="136"/>
      <c r="C4165" s="137">
        <v>2991</v>
      </c>
      <c r="D4165" s="323" t="s">
        <v>248</v>
      </c>
      <c r="E4165" s="817"/>
      <c r="F4165" s="452"/>
      <c r="G4165" s="246"/>
      <c r="H4165" s="246"/>
      <c r="I4165" s="480">
        <f t="shared" si="1247"/>
        <v>0</v>
      </c>
      <c r="J4165" s="244" t="str">
        <f t="shared" si="1242"/>
        <v/>
      </c>
      <c r="K4165" s="245"/>
      <c r="L4165" s="426"/>
      <c r="M4165" s="253"/>
      <c r="N4165" s="316">
        <f t="shared" si="1248"/>
        <v>0</v>
      </c>
      <c r="O4165" s="427">
        <f t="shared" si="1249"/>
        <v>0</v>
      </c>
      <c r="P4165" s="245"/>
      <c r="Q4165" s="775"/>
      <c r="R4165" s="779"/>
      <c r="S4165" s="779"/>
      <c r="T4165" s="779"/>
      <c r="U4165" s="779"/>
      <c r="V4165" s="779"/>
      <c r="W4165" s="824"/>
      <c r="X4165" s="314">
        <f t="shared" si="1243"/>
        <v>0</v>
      </c>
    </row>
    <row r="4166" spans="2:24" ht="18.75">
      <c r="B4166" s="136"/>
      <c r="C4166" s="142">
        <v>2992</v>
      </c>
      <c r="D4166" s="154" t="s">
        <v>249</v>
      </c>
      <c r="E4166" s="817"/>
      <c r="F4166" s="452"/>
      <c r="G4166" s="246"/>
      <c r="H4166" s="246"/>
      <c r="I4166" s="480">
        <f t="shared" si="1247"/>
        <v>0</v>
      </c>
      <c r="J4166" s="244" t="str">
        <f t="shared" si="1242"/>
        <v/>
      </c>
      <c r="K4166" s="245"/>
      <c r="L4166" s="426"/>
      <c r="M4166" s="253"/>
      <c r="N4166" s="316">
        <f t="shared" si="1248"/>
        <v>0</v>
      </c>
      <c r="O4166" s="427">
        <f t="shared" si="1249"/>
        <v>0</v>
      </c>
      <c r="P4166" s="245"/>
      <c r="Q4166" s="775"/>
      <c r="R4166" s="779"/>
      <c r="S4166" s="779"/>
      <c r="T4166" s="779"/>
      <c r="U4166" s="779"/>
      <c r="V4166" s="779"/>
      <c r="W4166" s="824"/>
      <c r="X4166" s="314">
        <f t="shared" si="1243"/>
        <v>0</v>
      </c>
    </row>
    <row r="4167" spans="2:24" ht="18.75">
      <c r="B4167" s="799">
        <v>3300</v>
      </c>
      <c r="C4167" s="965" t="s">
        <v>250</v>
      </c>
      <c r="D4167" s="965"/>
      <c r="E4167" s="800"/>
      <c r="F4167" s="801">
        <f>SUM(F4168:F4173)</f>
        <v>0</v>
      </c>
      <c r="G4167" s="802">
        <f>SUM(G4168:G4173)</f>
        <v>0</v>
      </c>
      <c r="H4167" s="802">
        <f>SUM(H4168:H4173)</f>
        <v>0</v>
      </c>
      <c r="I4167" s="802">
        <f>SUM(I4168:I4173)</f>
        <v>0</v>
      </c>
      <c r="J4167" s="244" t="str">
        <f t="shared" si="1242"/>
        <v/>
      </c>
      <c r="K4167" s="245"/>
      <c r="L4167" s="777"/>
      <c r="M4167" s="778"/>
      <c r="N4167" s="778"/>
      <c r="O4167" s="825"/>
      <c r="P4167" s="245"/>
      <c r="Q4167" s="777"/>
      <c r="R4167" s="778"/>
      <c r="S4167" s="778"/>
      <c r="T4167" s="778"/>
      <c r="U4167" s="778"/>
      <c r="V4167" s="778"/>
      <c r="W4167" s="825"/>
      <c r="X4167" s="314">
        <f t="shared" si="1243"/>
        <v>0</v>
      </c>
    </row>
    <row r="4168" spans="2:24" ht="18.75">
      <c r="B4168" s="143"/>
      <c r="C4168" s="144">
        <v>3301</v>
      </c>
      <c r="D4168" s="463" t="s">
        <v>251</v>
      </c>
      <c r="E4168" s="817"/>
      <c r="F4168" s="452"/>
      <c r="G4168" s="246"/>
      <c r="H4168" s="246"/>
      <c r="I4168" s="480">
        <f t="shared" ref="I4168:I4176" si="1250">F4168+G4168+H4168</f>
        <v>0</v>
      </c>
      <c r="J4168" s="244" t="str">
        <f t="shared" si="1242"/>
        <v/>
      </c>
      <c r="K4168" s="245"/>
      <c r="L4168" s="775"/>
      <c r="M4168" s="779"/>
      <c r="N4168" s="779"/>
      <c r="O4168" s="824"/>
      <c r="P4168" s="245"/>
      <c r="Q4168" s="775"/>
      <c r="R4168" s="779"/>
      <c r="S4168" s="779"/>
      <c r="T4168" s="779"/>
      <c r="U4168" s="779"/>
      <c r="V4168" s="779"/>
      <c r="W4168" s="824"/>
      <c r="X4168" s="314">
        <f t="shared" si="1243"/>
        <v>0</v>
      </c>
    </row>
    <row r="4169" spans="2:24" ht="18.75">
      <c r="B4169" s="143"/>
      <c r="C4169" s="168">
        <v>3302</v>
      </c>
      <c r="D4169" s="464" t="s">
        <v>1099</v>
      </c>
      <c r="E4169" s="817"/>
      <c r="F4169" s="452"/>
      <c r="G4169" s="246"/>
      <c r="H4169" s="246"/>
      <c r="I4169" s="480">
        <f t="shared" si="1250"/>
        <v>0</v>
      </c>
      <c r="J4169" s="244" t="str">
        <f t="shared" ref="J4169:J4200" si="1251">(IF($E4169&lt;&gt;0,$J$2,IF($I4169&lt;&gt;0,$J$2,"")))</f>
        <v/>
      </c>
      <c r="K4169" s="245"/>
      <c r="L4169" s="775"/>
      <c r="M4169" s="779"/>
      <c r="N4169" s="779"/>
      <c r="O4169" s="824"/>
      <c r="P4169" s="245"/>
      <c r="Q4169" s="775"/>
      <c r="R4169" s="779"/>
      <c r="S4169" s="779"/>
      <c r="T4169" s="779"/>
      <c r="U4169" s="779"/>
      <c r="V4169" s="779"/>
      <c r="W4169" s="824"/>
      <c r="X4169" s="314">
        <f t="shared" ref="X4169:X4200" si="1252">T4169-U4169-V4169-W4169</f>
        <v>0</v>
      </c>
    </row>
    <row r="4170" spans="2:24" ht="18.75">
      <c r="B4170" s="143"/>
      <c r="C4170" s="168">
        <v>3303</v>
      </c>
      <c r="D4170" s="464" t="s">
        <v>253</v>
      </c>
      <c r="E4170" s="817"/>
      <c r="F4170" s="452"/>
      <c r="G4170" s="246"/>
      <c r="H4170" s="246"/>
      <c r="I4170" s="480">
        <f t="shared" si="1250"/>
        <v>0</v>
      </c>
      <c r="J4170" s="244" t="str">
        <f t="shared" si="1251"/>
        <v/>
      </c>
      <c r="K4170" s="245"/>
      <c r="L4170" s="775"/>
      <c r="M4170" s="779"/>
      <c r="N4170" s="779"/>
      <c r="O4170" s="824"/>
      <c r="P4170" s="245"/>
      <c r="Q4170" s="775"/>
      <c r="R4170" s="779"/>
      <c r="S4170" s="779"/>
      <c r="T4170" s="779"/>
      <c r="U4170" s="779"/>
      <c r="V4170" s="779"/>
      <c r="W4170" s="824"/>
      <c r="X4170" s="314">
        <f t="shared" si="1252"/>
        <v>0</v>
      </c>
    </row>
    <row r="4171" spans="2:24" ht="18.75">
      <c r="B4171" s="143"/>
      <c r="C4171" s="166">
        <v>3304</v>
      </c>
      <c r="D4171" s="465" t="s">
        <v>254</v>
      </c>
      <c r="E4171" s="817"/>
      <c r="F4171" s="452"/>
      <c r="G4171" s="246"/>
      <c r="H4171" s="246"/>
      <c r="I4171" s="480">
        <f t="shared" si="1250"/>
        <v>0</v>
      </c>
      <c r="J4171" s="244" t="str">
        <f t="shared" si="1251"/>
        <v/>
      </c>
      <c r="K4171" s="245"/>
      <c r="L4171" s="775"/>
      <c r="M4171" s="779"/>
      <c r="N4171" s="779"/>
      <c r="O4171" s="824"/>
      <c r="P4171" s="245"/>
      <c r="Q4171" s="775"/>
      <c r="R4171" s="779"/>
      <c r="S4171" s="779"/>
      <c r="T4171" s="779"/>
      <c r="U4171" s="779"/>
      <c r="V4171" s="779"/>
      <c r="W4171" s="824"/>
      <c r="X4171" s="314">
        <f t="shared" si="1252"/>
        <v>0</v>
      </c>
    </row>
    <row r="4172" spans="2:24" ht="18.75">
      <c r="B4172" s="143"/>
      <c r="C4172" s="142">
        <v>3305</v>
      </c>
      <c r="D4172" s="466" t="s">
        <v>255</v>
      </c>
      <c r="E4172" s="817"/>
      <c r="F4172" s="452"/>
      <c r="G4172" s="246"/>
      <c r="H4172" s="246"/>
      <c r="I4172" s="480">
        <f t="shared" si="1250"/>
        <v>0</v>
      </c>
      <c r="J4172" s="244" t="str">
        <f t="shared" si="1251"/>
        <v/>
      </c>
      <c r="K4172" s="245"/>
      <c r="L4172" s="775"/>
      <c r="M4172" s="779"/>
      <c r="N4172" s="779"/>
      <c r="O4172" s="824"/>
      <c r="P4172" s="245"/>
      <c r="Q4172" s="775"/>
      <c r="R4172" s="779"/>
      <c r="S4172" s="779"/>
      <c r="T4172" s="779"/>
      <c r="U4172" s="779"/>
      <c r="V4172" s="779"/>
      <c r="W4172" s="824"/>
      <c r="X4172" s="314">
        <f t="shared" si="1252"/>
        <v>0</v>
      </c>
    </row>
    <row r="4173" spans="2:24" ht="31.5">
      <c r="B4173" s="143"/>
      <c r="C4173" s="142">
        <v>3306</v>
      </c>
      <c r="D4173" s="466" t="s">
        <v>1739</v>
      </c>
      <c r="E4173" s="817"/>
      <c r="F4173" s="452"/>
      <c r="G4173" s="246"/>
      <c r="H4173" s="246"/>
      <c r="I4173" s="480">
        <f t="shared" si="1250"/>
        <v>0</v>
      </c>
      <c r="J4173" s="244" t="str">
        <f t="shared" si="1251"/>
        <v/>
      </c>
      <c r="K4173" s="245"/>
      <c r="L4173" s="775"/>
      <c r="M4173" s="779"/>
      <c r="N4173" s="779"/>
      <c r="O4173" s="824"/>
      <c r="P4173" s="245"/>
      <c r="Q4173" s="775"/>
      <c r="R4173" s="779"/>
      <c r="S4173" s="779"/>
      <c r="T4173" s="779"/>
      <c r="U4173" s="779"/>
      <c r="V4173" s="779"/>
      <c r="W4173" s="824"/>
      <c r="X4173" s="314">
        <f t="shared" si="1252"/>
        <v>0</v>
      </c>
    </row>
    <row r="4174" spans="2:24" ht="18.75">
      <c r="B4174" s="799">
        <v>3900</v>
      </c>
      <c r="C4174" s="957" t="s">
        <v>256</v>
      </c>
      <c r="D4174" s="978"/>
      <c r="E4174" s="800"/>
      <c r="F4174" s="803"/>
      <c r="G4174" s="804"/>
      <c r="H4174" s="804"/>
      <c r="I4174" s="805">
        <f t="shared" si="1250"/>
        <v>0</v>
      </c>
      <c r="J4174" s="244" t="str">
        <f t="shared" si="1251"/>
        <v/>
      </c>
      <c r="K4174" s="245"/>
      <c r="L4174" s="431"/>
      <c r="M4174" s="255"/>
      <c r="N4174" s="318">
        <f>I4174</f>
        <v>0</v>
      </c>
      <c r="O4174" s="427">
        <f>L4174+M4174-N4174</f>
        <v>0</v>
      </c>
      <c r="P4174" s="245"/>
      <c r="Q4174" s="431"/>
      <c r="R4174" s="255"/>
      <c r="S4174" s="432">
        <f>+IF(+(L4174+M4174)&gt;=I4174,+M4174,+(+I4174-L4174))</f>
        <v>0</v>
      </c>
      <c r="T4174" s="316">
        <f>Q4174+R4174-S4174</f>
        <v>0</v>
      </c>
      <c r="U4174" s="255"/>
      <c r="V4174" s="255"/>
      <c r="W4174" s="254"/>
      <c r="X4174" s="314">
        <f t="shared" si="1252"/>
        <v>0</v>
      </c>
    </row>
    <row r="4175" spans="2:24" ht="18.75">
      <c r="B4175" s="799">
        <v>4000</v>
      </c>
      <c r="C4175" s="979" t="s">
        <v>257</v>
      </c>
      <c r="D4175" s="979"/>
      <c r="E4175" s="800"/>
      <c r="F4175" s="803"/>
      <c r="G4175" s="804"/>
      <c r="H4175" s="804"/>
      <c r="I4175" s="805">
        <f t="shared" si="1250"/>
        <v>0</v>
      </c>
      <c r="J4175" s="244" t="str">
        <f t="shared" si="1251"/>
        <v/>
      </c>
      <c r="K4175" s="245"/>
      <c r="L4175" s="431"/>
      <c r="M4175" s="255"/>
      <c r="N4175" s="318">
        <f>I4175</f>
        <v>0</v>
      </c>
      <c r="O4175" s="427">
        <f>L4175+M4175-N4175</f>
        <v>0</v>
      </c>
      <c r="P4175" s="245"/>
      <c r="Q4175" s="777"/>
      <c r="R4175" s="778"/>
      <c r="S4175" s="778"/>
      <c r="T4175" s="779"/>
      <c r="U4175" s="778"/>
      <c r="V4175" s="778"/>
      <c r="W4175" s="824"/>
      <c r="X4175" s="314">
        <f t="shared" si="1252"/>
        <v>0</v>
      </c>
    </row>
    <row r="4176" spans="2:24" ht="18.75">
      <c r="B4176" s="799">
        <v>4100</v>
      </c>
      <c r="C4176" s="979" t="s">
        <v>258</v>
      </c>
      <c r="D4176" s="979"/>
      <c r="E4176" s="800"/>
      <c r="F4176" s="803"/>
      <c r="G4176" s="804"/>
      <c r="H4176" s="804"/>
      <c r="I4176" s="805">
        <f t="shared" si="1250"/>
        <v>0</v>
      </c>
      <c r="J4176" s="244" t="str">
        <f t="shared" si="1251"/>
        <v/>
      </c>
      <c r="K4176" s="245"/>
      <c r="L4176" s="777"/>
      <c r="M4176" s="778"/>
      <c r="N4176" s="778"/>
      <c r="O4176" s="825"/>
      <c r="P4176" s="245"/>
      <c r="Q4176" s="777"/>
      <c r="R4176" s="778"/>
      <c r="S4176" s="778"/>
      <c r="T4176" s="778"/>
      <c r="U4176" s="778"/>
      <c r="V4176" s="778"/>
      <c r="W4176" s="825"/>
      <c r="X4176" s="314">
        <f t="shared" si="1252"/>
        <v>0</v>
      </c>
    </row>
    <row r="4177" spans="2:24" ht="18.75">
      <c r="B4177" s="799">
        <v>4200</v>
      </c>
      <c r="C4177" s="965" t="s">
        <v>259</v>
      </c>
      <c r="D4177" s="966"/>
      <c r="E4177" s="800"/>
      <c r="F4177" s="801">
        <f>SUM(F4178:F4183)</f>
        <v>0</v>
      </c>
      <c r="G4177" s="802">
        <f>SUM(G4178:G4183)</f>
        <v>0</v>
      </c>
      <c r="H4177" s="802">
        <f>SUM(H4178:H4183)</f>
        <v>0</v>
      </c>
      <c r="I4177" s="802">
        <f>SUM(I4178:I4183)</f>
        <v>0</v>
      </c>
      <c r="J4177" s="244" t="str">
        <f t="shared" si="1251"/>
        <v/>
      </c>
      <c r="K4177" s="245"/>
      <c r="L4177" s="317">
        <f>SUM(L4178:L4183)</f>
        <v>0</v>
      </c>
      <c r="M4177" s="318">
        <f>SUM(M4178:M4183)</f>
        <v>0</v>
      </c>
      <c r="N4177" s="428">
        <f>SUM(N4178:N4183)</f>
        <v>0</v>
      </c>
      <c r="O4177" s="429">
        <f>SUM(O4178:O4183)</f>
        <v>0</v>
      </c>
      <c r="P4177" s="245"/>
      <c r="Q4177" s="317">
        <f t="shared" ref="Q4177:W4177" si="1253">SUM(Q4178:Q4183)</f>
        <v>0</v>
      </c>
      <c r="R4177" s="318">
        <f t="shared" si="1253"/>
        <v>0</v>
      </c>
      <c r="S4177" s="318">
        <f t="shared" si="1253"/>
        <v>0</v>
      </c>
      <c r="T4177" s="318">
        <f t="shared" si="1253"/>
        <v>0</v>
      </c>
      <c r="U4177" s="318">
        <f t="shared" si="1253"/>
        <v>0</v>
      </c>
      <c r="V4177" s="318">
        <f t="shared" si="1253"/>
        <v>0</v>
      </c>
      <c r="W4177" s="429">
        <f t="shared" si="1253"/>
        <v>0</v>
      </c>
      <c r="X4177" s="314">
        <f t="shared" si="1252"/>
        <v>0</v>
      </c>
    </row>
    <row r="4178" spans="2:24" ht="18.75">
      <c r="B4178" s="173"/>
      <c r="C4178" s="144">
        <v>4201</v>
      </c>
      <c r="D4178" s="138" t="s">
        <v>260</v>
      </c>
      <c r="E4178" s="817"/>
      <c r="F4178" s="452"/>
      <c r="G4178" s="246"/>
      <c r="H4178" s="246"/>
      <c r="I4178" s="480">
        <f t="shared" ref="I4178:I4183" si="1254">F4178+G4178+H4178</f>
        <v>0</v>
      </c>
      <c r="J4178" s="244" t="str">
        <f t="shared" si="1251"/>
        <v/>
      </c>
      <c r="K4178" s="245"/>
      <c r="L4178" s="426"/>
      <c r="M4178" s="253"/>
      <c r="N4178" s="316">
        <f t="shared" ref="N4178:N4183" si="1255">I4178</f>
        <v>0</v>
      </c>
      <c r="O4178" s="427">
        <f t="shared" ref="O4178:O4183" si="1256">L4178+M4178-N4178</f>
        <v>0</v>
      </c>
      <c r="P4178" s="245"/>
      <c r="Q4178" s="426"/>
      <c r="R4178" s="253"/>
      <c r="S4178" s="432">
        <f t="shared" ref="S4178:S4183" si="1257">+IF(+(L4178+M4178)&gt;=I4178,+M4178,+(+I4178-L4178))</f>
        <v>0</v>
      </c>
      <c r="T4178" s="316">
        <f t="shared" ref="T4178:T4183" si="1258">Q4178+R4178-S4178</f>
        <v>0</v>
      </c>
      <c r="U4178" s="253"/>
      <c r="V4178" s="253"/>
      <c r="W4178" s="254"/>
      <c r="X4178" s="314">
        <f t="shared" si="1252"/>
        <v>0</v>
      </c>
    </row>
    <row r="4179" spans="2:24" ht="18.75">
      <c r="B4179" s="173"/>
      <c r="C4179" s="137">
        <v>4202</v>
      </c>
      <c r="D4179" s="139" t="s">
        <v>261</v>
      </c>
      <c r="E4179" s="817"/>
      <c r="F4179" s="452"/>
      <c r="G4179" s="246"/>
      <c r="H4179" s="246"/>
      <c r="I4179" s="480">
        <f t="shared" si="1254"/>
        <v>0</v>
      </c>
      <c r="J4179" s="244" t="str">
        <f t="shared" si="1251"/>
        <v/>
      </c>
      <c r="K4179" s="245"/>
      <c r="L4179" s="426"/>
      <c r="M4179" s="253"/>
      <c r="N4179" s="316">
        <f t="shared" si="1255"/>
        <v>0</v>
      </c>
      <c r="O4179" s="427">
        <f t="shared" si="1256"/>
        <v>0</v>
      </c>
      <c r="P4179" s="245"/>
      <c r="Q4179" s="426"/>
      <c r="R4179" s="253"/>
      <c r="S4179" s="432">
        <f t="shared" si="1257"/>
        <v>0</v>
      </c>
      <c r="T4179" s="316">
        <f t="shared" si="1258"/>
        <v>0</v>
      </c>
      <c r="U4179" s="253"/>
      <c r="V4179" s="253"/>
      <c r="W4179" s="254"/>
      <c r="X4179" s="314">
        <f t="shared" si="1252"/>
        <v>0</v>
      </c>
    </row>
    <row r="4180" spans="2:24" ht="18.75">
      <c r="B4180" s="173"/>
      <c r="C4180" s="137">
        <v>4214</v>
      </c>
      <c r="D4180" s="139" t="s">
        <v>262</v>
      </c>
      <c r="E4180" s="817"/>
      <c r="F4180" s="452"/>
      <c r="G4180" s="246"/>
      <c r="H4180" s="246"/>
      <c r="I4180" s="480">
        <f t="shared" si="1254"/>
        <v>0</v>
      </c>
      <c r="J4180" s="244" t="str">
        <f t="shared" si="1251"/>
        <v/>
      </c>
      <c r="K4180" s="245"/>
      <c r="L4180" s="426"/>
      <c r="M4180" s="253"/>
      <c r="N4180" s="316">
        <f t="shared" si="1255"/>
        <v>0</v>
      </c>
      <c r="O4180" s="427">
        <f t="shared" si="1256"/>
        <v>0</v>
      </c>
      <c r="P4180" s="245"/>
      <c r="Q4180" s="426"/>
      <c r="R4180" s="253"/>
      <c r="S4180" s="432">
        <f t="shared" si="1257"/>
        <v>0</v>
      </c>
      <c r="T4180" s="316">
        <f t="shared" si="1258"/>
        <v>0</v>
      </c>
      <c r="U4180" s="253"/>
      <c r="V4180" s="253"/>
      <c r="W4180" s="254"/>
      <c r="X4180" s="314">
        <f t="shared" si="1252"/>
        <v>0</v>
      </c>
    </row>
    <row r="4181" spans="2:24" ht="18.75">
      <c r="B4181" s="173"/>
      <c r="C4181" s="137">
        <v>4217</v>
      </c>
      <c r="D4181" s="139" t="s">
        <v>263</v>
      </c>
      <c r="E4181" s="817"/>
      <c r="F4181" s="452"/>
      <c r="G4181" s="246"/>
      <c r="H4181" s="246"/>
      <c r="I4181" s="480">
        <f t="shared" si="1254"/>
        <v>0</v>
      </c>
      <c r="J4181" s="244" t="str">
        <f t="shared" si="1251"/>
        <v/>
      </c>
      <c r="K4181" s="245"/>
      <c r="L4181" s="426"/>
      <c r="M4181" s="253"/>
      <c r="N4181" s="316">
        <f t="shared" si="1255"/>
        <v>0</v>
      </c>
      <c r="O4181" s="427">
        <f t="shared" si="1256"/>
        <v>0</v>
      </c>
      <c r="P4181" s="245"/>
      <c r="Q4181" s="426"/>
      <c r="R4181" s="253"/>
      <c r="S4181" s="432">
        <f t="shared" si="1257"/>
        <v>0</v>
      </c>
      <c r="T4181" s="316">
        <f t="shared" si="1258"/>
        <v>0</v>
      </c>
      <c r="U4181" s="253"/>
      <c r="V4181" s="253"/>
      <c r="W4181" s="254"/>
      <c r="X4181" s="314">
        <f t="shared" si="1252"/>
        <v>0</v>
      </c>
    </row>
    <row r="4182" spans="2:24" ht="18.75">
      <c r="B4182" s="173"/>
      <c r="C4182" s="137">
        <v>4218</v>
      </c>
      <c r="D4182" s="145" t="s">
        <v>264</v>
      </c>
      <c r="E4182" s="817"/>
      <c r="F4182" s="452"/>
      <c r="G4182" s="246"/>
      <c r="H4182" s="246"/>
      <c r="I4182" s="480">
        <f t="shared" si="1254"/>
        <v>0</v>
      </c>
      <c r="J4182" s="244" t="str">
        <f t="shared" si="1251"/>
        <v/>
      </c>
      <c r="K4182" s="245"/>
      <c r="L4182" s="426"/>
      <c r="M4182" s="253"/>
      <c r="N4182" s="316">
        <f t="shared" si="1255"/>
        <v>0</v>
      </c>
      <c r="O4182" s="427">
        <f t="shared" si="1256"/>
        <v>0</v>
      </c>
      <c r="P4182" s="245"/>
      <c r="Q4182" s="426"/>
      <c r="R4182" s="253"/>
      <c r="S4182" s="432">
        <f t="shared" si="1257"/>
        <v>0</v>
      </c>
      <c r="T4182" s="316">
        <f t="shared" si="1258"/>
        <v>0</v>
      </c>
      <c r="U4182" s="253"/>
      <c r="V4182" s="253"/>
      <c r="W4182" s="254"/>
      <c r="X4182" s="314">
        <f t="shared" si="1252"/>
        <v>0</v>
      </c>
    </row>
    <row r="4183" spans="2:24" ht="18.75">
      <c r="B4183" s="173"/>
      <c r="C4183" s="137">
        <v>4219</v>
      </c>
      <c r="D4183" s="156" t="s">
        <v>265</v>
      </c>
      <c r="E4183" s="817"/>
      <c r="F4183" s="452"/>
      <c r="G4183" s="246"/>
      <c r="H4183" s="246"/>
      <c r="I4183" s="480">
        <f t="shared" si="1254"/>
        <v>0</v>
      </c>
      <c r="J4183" s="244" t="str">
        <f t="shared" si="1251"/>
        <v/>
      </c>
      <c r="K4183" s="245"/>
      <c r="L4183" s="426"/>
      <c r="M4183" s="253"/>
      <c r="N4183" s="316">
        <f t="shared" si="1255"/>
        <v>0</v>
      </c>
      <c r="O4183" s="427">
        <f t="shared" si="1256"/>
        <v>0</v>
      </c>
      <c r="P4183" s="245"/>
      <c r="Q4183" s="426"/>
      <c r="R4183" s="253"/>
      <c r="S4183" s="432">
        <f t="shared" si="1257"/>
        <v>0</v>
      </c>
      <c r="T4183" s="316">
        <f t="shared" si="1258"/>
        <v>0</v>
      </c>
      <c r="U4183" s="253"/>
      <c r="V4183" s="253"/>
      <c r="W4183" s="254"/>
      <c r="X4183" s="314">
        <f t="shared" si="1252"/>
        <v>0</v>
      </c>
    </row>
    <row r="4184" spans="2:24" ht="18.75">
      <c r="B4184" s="799">
        <v>4300</v>
      </c>
      <c r="C4184" s="955" t="s">
        <v>1740</v>
      </c>
      <c r="D4184" s="955"/>
      <c r="E4184" s="800"/>
      <c r="F4184" s="801">
        <f>SUM(F4185:F4187)</f>
        <v>0</v>
      </c>
      <c r="G4184" s="802">
        <f>SUM(G4185:G4187)</f>
        <v>0</v>
      </c>
      <c r="H4184" s="802">
        <f>SUM(H4185:H4187)</f>
        <v>0</v>
      </c>
      <c r="I4184" s="802">
        <f>SUM(I4185:I4187)</f>
        <v>0</v>
      </c>
      <c r="J4184" s="244" t="str">
        <f t="shared" si="1251"/>
        <v/>
      </c>
      <c r="K4184" s="245"/>
      <c r="L4184" s="317">
        <f>SUM(L4185:L4187)</f>
        <v>0</v>
      </c>
      <c r="M4184" s="318">
        <f>SUM(M4185:M4187)</f>
        <v>0</v>
      </c>
      <c r="N4184" s="428">
        <f>SUM(N4185:N4187)</f>
        <v>0</v>
      </c>
      <c r="O4184" s="429">
        <f>SUM(O4185:O4187)</f>
        <v>0</v>
      </c>
      <c r="P4184" s="245"/>
      <c r="Q4184" s="317">
        <f t="shared" ref="Q4184:W4184" si="1259">SUM(Q4185:Q4187)</f>
        <v>0</v>
      </c>
      <c r="R4184" s="318">
        <f t="shared" si="1259"/>
        <v>0</v>
      </c>
      <c r="S4184" s="318">
        <f t="shared" si="1259"/>
        <v>0</v>
      </c>
      <c r="T4184" s="318">
        <f t="shared" si="1259"/>
        <v>0</v>
      </c>
      <c r="U4184" s="318">
        <f t="shared" si="1259"/>
        <v>0</v>
      </c>
      <c r="V4184" s="318">
        <f t="shared" si="1259"/>
        <v>0</v>
      </c>
      <c r="W4184" s="429">
        <f t="shared" si="1259"/>
        <v>0</v>
      </c>
      <c r="X4184" s="314">
        <f t="shared" si="1252"/>
        <v>0</v>
      </c>
    </row>
    <row r="4185" spans="2:24" ht="18.75">
      <c r="B4185" s="173"/>
      <c r="C4185" s="144">
        <v>4301</v>
      </c>
      <c r="D4185" s="163" t="s">
        <v>266</v>
      </c>
      <c r="E4185" s="817"/>
      <c r="F4185" s="452"/>
      <c r="G4185" s="246"/>
      <c r="H4185" s="246"/>
      <c r="I4185" s="480">
        <f t="shared" ref="I4185:I4190" si="1260">F4185+G4185+H4185</f>
        <v>0</v>
      </c>
      <c r="J4185" s="244" t="str">
        <f t="shared" si="1251"/>
        <v/>
      </c>
      <c r="K4185" s="245"/>
      <c r="L4185" s="426"/>
      <c r="M4185" s="253"/>
      <c r="N4185" s="316">
        <f t="shared" ref="N4185:N4190" si="1261">I4185</f>
        <v>0</v>
      </c>
      <c r="O4185" s="427">
        <f t="shared" ref="O4185:O4190" si="1262">L4185+M4185-N4185</f>
        <v>0</v>
      </c>
      <c r="P4185" s="245"/>
      <c r="Q4185" s="426"/>
      <c r="R4185" s="253"/>
      <c r="S4185" s="432">
        <f t="shared" ref="S4185:S4190" si="1263">+IF(+(L4185+M4185)&gt;=I4185,+M4185,+(+I4185-L4185))</f>
        <v>0</v>
      </c>
      <c r="T4185" s="316">
        <f t="shared" ref="T4185:T4190" si="1264">Q4185+R4185-S4185</f>
        <v>0</v>
      </c>
      <c r="U4185" s="253"/>
      <c r="V4185" s="253"/>
      <c r="W4185" s="254"/>
      <c r="X4185" s="314">
        <f t="shared" si="1252"/>
        <v>0</v>
      </c>
    </row>
    <row r="4186" spans="2:24" ht="18.75">
      <c r="B4186" s="173"/>
      <c r="C4186" s="137">
        <v>4302</v>
      </c>
      <c r="D4186" s="139" t="s">
        <v>1100</v>
      </c>
      <c r="E4186" s="817"/>
      <c r="F4186" s="452"/>
      <c r="G4186" s="246"/>
      <c r="H4186" s="246"/>
      <c r="I4186" s="480">
        <f t="shared" si="1260"/>
        <v>0</v>
      </c>
      <c r="J4186" s="244" t="str">
        <f t="shared" si="1251"/>
        <v/>
      </c>
      <c r="K4186" s="245"/>
      <c r="L4186" s="426"/>
      <c r="M4186" s="253"/>
      <c r="N4186" s="316">
        <f t="shared" si="1261"/>
        <v>0</v>
      </c>
      <c r="O4186" s="427">
        <f t="shared" si="1262"/>
        <v>0</v>
      </c>
      <c r="P4186" s="245"/>
      <c r="Q4186" s="426"/>
      <c r="R4186" s="253"/>
      <c r="S4186" s="432">
        <f t="shared" si="1263"/>
        <v>0</v>
      </c>
      <c r="T4186" s="316">
        <f t="shared" si="1264"/>
        <v>0</v>
      </c>
      <c r="U4186" s="253"/>
      <c r="V4186" s="253"/>
      <c r="W4186" s="254"/>
      <c r="X4186" s="314">
        <f t="shared" si="1252"/>
        <v>0</v>
      </c>
    </row>
    <row r="4187" spans="2:24" ht="18.75">
      <c r="B4187" s="173"/>
      <c r="C4187" s="142">
        <v>4309</v>
      </c>
      <c r="D4187" s="148" t="s">
        <v>268</v>
      </c>
      <c r="E4187" s="817"/>
      <c r="F4187" s="452"/>
      <c r="G4187" s="246"/>
      <c r="H4187" s="246"/>
      <c r="I4187" s="480">
        <f t="shared" si="1260"/>
        <v>0</v>
      </c>
      <c r="J4187" s="244" t="str">
        <f t="shared" si="1251"/>
        <v/>
      </c>
      <c r="K4187" s="245"/>
      <c r="L4187" s="426"/>
      <c r="M4187" s="253"/>
      <c r="N4187" s="316">
        <f t="shared" si="1261"/>
        <v>0</v>
      </c>
      <c r="O4187" s="427">
        <f t="shared" si="1262"/>
        <v>0</v>
      </c>
      <c r="P4187" s="245"/>
      <c r="Q4187" s="426"/>
      <c r="R4187" s="253"/>
      <c r="S4187" s="432">
        <f t="shared" si="1263"/>
        <v>0</v>
      </c>
      <c r="T4187" s="316">
        <f t="shared" si="1264"/>
        <v>0</v>
      </c>
      <c r="U4187" s="253"/>
      <c r="V4187" s="253"/>
      <c r="W4187" s="254"/>
      <c r="X4187" s="314">
        <f t="shared" si="1252"/>
        <v>0</v>
      </c>
    </row>
    <row r="4188" spans="2:24" ht="18.75">
      <c r="B4188" s="799">
        <v>4400</v>
      </c>
      <c r="C4188" s="957" t="s">
        <v>1741</v>
      </c>
      <c r="D4188" s="957"/>
      <c r="E4188" s="800"/>
      <c r="F4188" s="803"/>
      <c r="G4188" s="804"/>
      <c r="H4188" s="804"/>
      <c r="I4188" s="805">
        <f t="shared" si="1260"/>
        <v>0</v>
      </c>
      <c r="J4188" s="244" t="str">
        <f t="shared" si="1251"/>
        <v/>
      </c>
      <c r="K4188" s="245"/>
      <c r="L4188" s="431"/>
      <c r="M4188" s="255"/>
      <c r="N4188" s="318">
        <f t="shared" si="1261"/>
        <v>0</v>
      </c>
      <c r="O4188" s="427">
        <f t="shared" si="1262"/>
        <v>0</v>
      </c>
      <c r="P4188" s="245"/>
      <c r="Q4188" s="431"/>
      <c r="R4188" s="255"/>
      <c r="S4188" s="432">
        <f t="shared" si="1263"/>
        <v>0</v>
      </c>
      <c r="T4188" s="316">
        <f t="shared" si="1264"/>
        <v>0</v>
      </c>
      <c r="U4188" s="255"/>
      <c r="V4188" s="255"/>
      <c r="W4188" s="254"/>
      <c r="X4188" s="314">
        <f t="shared" si="1252"/>
        <v>0</v>
      </c>
    </row>
    <row r="4189" spans="2:24" ht="18.75">
      <c r="B4189" s="799">
        <v>4500</v>
      </c>
      <c r="C4189" s="979" t="s">
        <v>1742</v>
      </c>
      <c r="D4189" s="979"/>
      <c r="E4189" s="800"/>
      <c r="F4189" s="803"/>
      <c r="G4189" s="804"/>
      <c r="H4189" s="804"/>
      <c r="I4189" s="805">
        <f t="shared" si="1260"/>
        <v>0</v>
      </c>
      <c r="J4189" s="244" t="str">
        <f t="shared" si="1251"/>
        <v/>
      </c>
      <c r="K4189" s="245"/>
      <c r="L4189" s="431"/>
      <c r="M4189" s="255"/>
      <c r="N4189" s="318">
        <f t="shared" si="1261"/>
        <v>0</v>
      </c>
      <c r="O4189" s="427">
        <f t="shared" si="1262"/>
        <v>0</v>
      </c>
      <c r="P4189" s="245"/>
      <c r="Q4189" s="431"/>
      <c r="R4189" s="255"/>
      <c r="S4189" s="432">
        <f t="shared" si="1263"/>
        <v>0</v>
      </c>
      <c r="T4189" s="316">
        <f t="shared" si="1264"/>
        <v>0</v>
      </c>
      <c r="U4189" s="255"/>
      <c r="V4189" s="255"/>
      <c r="W4189" s="254"/>
      <c r="X4189" s="314">
        <f t="shared" si="1252"/>
        <v>0</v>
      </c>
    </row>
    <row r="4190" spans="2:24" ht="18.75">
      <c r="B4190" s="799">
        <v>4600</v>
      </c>
      <c r="C4190" s="974" t="s">
        <v>269</v>
      </c>
      <c r="D4190" s="980"/>
      <c r="E4190" s="800"/>
      <c r="F4190" s="803"/>
      <c r="G4190" s="804"/>
      <c r="H4190" s="804"/>
      <c r="I4190" s="805">
        <f t="shared" si="1260"/>
        <v>0</v>
      </c>
      <c r="J4190" s="244" t="str">
        <f t="shared" si="1251"/>
        <v/>
      </c>
      <c r="K4190" s="245"/>
      <c r="L4190" s="431"/>
      <c r="M4190" s="255"/>
      <c r="N4190" s="318">
        <f t="shared" si="1261"/>
        <v>0</v>
      </c>
      <c r="O4190" s="427">
        <f t="shared" si="1262"/>
        <v>0</v>
      </c>
      <c r="P4190" s="245"/>
      <c r="Q4190" s="431"/>
      <c r="R4190" s="255"/>
      <c r="S4190" s="432">
        <f t="shared" si="1263"/>
        <v>0</v>
      </c>
      <c r="T4190" s="316">
        <f t="shared" si="1264"/>
        <v>0</v>
      </c>
      <c r="U4190" s="255"/>
      <c r="V4190" s="255"/>
      <c r="W4190" s="254"/>
      <c r="X4190" s="314">
        <f t="shared" si="1252"/>
        <v>0</v>
      </c>
    </row>
    <row r="4191" spans="2:24" ht="18.75">
      <c r="B4191" s="799">
        <v>4900</v>
      </c>
      <c r="C4191" s="965" t="s">
        <v>300</v>
      </c>
      <c r="D4191" s="965"/>
      <c r="E4191" s="800"/>
      <c r="F4191" s="801">
        <f>+F4192+F4193</f>
        <v>0</v>
      </c>
      <c r="G4191" s="802">
        <f>+G4192+G4193</f>
        <v>0</v>
      </c>
      <c r="H4191" s="802">
        <f>+H4192+H4193</f>
        <v>0</v>
      </c>
      <c r="I4191" s="802">
        <f>+I4192+I4193</f>
        <v>0</v>
      </c>
      <c r="J4191" s="244" t="str">
        <f t="shared" si="1251"/>
        <v/>
      </c>
      <c r="K4191" s="245"/>
      <c r="L4191" s="777"/>
      <c r="M4191" s="778"/>
      <c r="N4191" s="778"/>
      <c r="O4191" s="825"/>
      <c r="P4191" s="245"/>
      <c r="Q4191" s="777"/>
      <c r="R4191" s="778"/>
      <c r="S4191" s="778"/>
      <c r="T4191" s="778"/>
      <c r="U4191" s="778"/>
      <c r="V4191" s="778"/>
      <c r="W4191" s="825"/>
      <c r="X4191" s="314">
        <f t="shared" si="1252"/>
        <v>0</v>
      </c>
    </row>
    <row r="4192" spans="2:24" ht="18.75">
      <c r="B4192" s="173"/>
      <c r="C4192" s="144">
        <v>4901</v>
      </c>
      <c r="D4192" s="174" t="s">
        <v>301</v>
      </c>
      <c r="E4192" s="817"/>
      <c r="F4192" s="452"/>
      <c r="G4192" s="246"/>
      <c r="H4192" s="246"/>
      <c r="I4192" s="480">
        <f>F4192+G4192+H4192</f>
        <v>0</v>
      </c>
      <c r="J4192" s="244" t="str">
        <f t="shared" si="1251"/>
        <v/>
      </c>
      <c r="K4192" s="245"/>
      <c r="L4192" s="775"/>
      <c r="M4192" s="779"/>
      <c r="N4192" s="779"/>
      <c r="O4192" s="824"/>
      <c r="P4192" s="245"/>
      <c r="Q4192" s="775"/>
      <c r="R4192" s="779"/>
      <c r="S4192" s="779"/>
      <c r="T4192" s="779"/>
      <c r="U4192" s="779"/>
      <c r="V4192" s="779"/>
      <c r="W4192" s="824"/>
      <c r="X4192" s="314">
        <f t="shared" si="1252"/>
        <v>0</v>
      </c>
    </row>
    <row r="4193" spans="2:24" ht="18.75">
      <c r="B4193" s="173"/>
      <c r="C4193" s="142">
        <v>4902</v>
      </c>
      <c r="D4193" s="148" t="s">
        <v>302</v>
      </c>
      <c r="E4193" s="817"/>
      <c r="F4193" s="452"/>
      <c r="G4193" s="246"/>
      <c r="H4193" s="246"/>
      <c r="I4193" s="480">
        <f>F4193+G4193+H4193</f>
        <v>0</v>
      </c>
      <c r="J4193" s="244" t="str">
        <f t="shared" si="1251"/>
        <v/>
      </c>
      <c r="K4193" s="245"/>
      <c r="L4193" s="775"/>
      <c r="M4193" s="779"/>
      <c r="N4193" s="779"/>
      <c r="O4193" s="824"/>
      <c r="P4193" s="245"/>
      <c r="Q4193" s="775"/>
      <c r="R4193" s="779"/>
      <c r="S4193" s="779"/>
      <c r="T4193" s="779"/>
      <c r="U4193" s="779"/>
      <c r="V4193" s="779"/>
      <c r="W4193" s="824"/>
      <c r="X4193" s="314">
        <f t="shared" si="1252"/>
        <v>0</v>
      </c>
    </row>
    <row r="4194" spans="2:24" ht="18.75">
      <c r="B4194" s="806">
        <v>5100</v>
      </c>
      <c r="C4194" s="962" t="s">
        <v>270</v>
      </c>
      <c r="D4194" s="962"/>
      <c r="E4194" s="807"/>
      <c r="F4194" s="808"/>
      <c r="G4194" s="809"/>
      <c r="H4194" s="809"/>
      <c r="I4194" s="805">
        <f>F4194+G4194+H4194</f>
        <v>0</v>
      </c>
      <c r="J4194" s="244" t="str">
        <f t="shared" si="1251"/>
        <v/>
      </c>
      <c r="K4194" s="245"/>
      <c r="L4194" s="433"/>
      <c r="M4194" s="434"/>
      <c r="N4194" s="328">
        <f>I4194</f>
        <v>0</v>
      </c>
      <c r="O4194" s="427">
        <f>L4194+M4194-N4194</f>
        <v>0</v>
      </c>
      <c r="P4194" s="245"/>
      <c r="Q4194" s="433"/>
      <c r="R4194" s="434"/>
      <c r="S4194" s="432">
        <f>+IF(+(L4194+M4194)&gt;=I4194,+M4194,+(+I4194-L4194))</f>
        <v>0</v>
      </c>
      <c r="T4194" s="316">
        <f>Q4194+R4194-S4194</f>
        <v>0</v>
      </c>
      <c r="U4194" s="434"/>
      <c r="V4194" s="434"/>
      <c r="W4194" s="254"/>
      <c r="X4194" s="314">
        <f t="shared" si="1252"/>
        <v>0</v>
      </c>
    </row>
    <row r="4195" spans="2:24" ht="18.75">
      <c r="B4195" s="806">
        <v>5200</v>
      </c>
      <c r="C4195" s="977" t="s">
        <v>271</v>
      </c>
      <c r="D4195" s="977"/>
      <c r="E4195" s="807"/>
      <c r="F4195" s="810">
        <f>SUM(F4196:F4202)</f>
        <v>0</v>
      </c>
      <c r="G4195" s="811">
        <f>SUM(G4196:G4202)</f>
        <v>2771400</v>
      </c>
      <c r="H4195" s="811">
        <f>SUM(H4196:H4202)</f>
        <v>0</v>
      </c>
      <c r="I4195" s="811">
        <f>SUM(I4196:I4202)</f>
        <v>2771400</v>
      </c>
      <c r="J4195" s="244">
        <f t="shared" si="1251"/>
        <v>1</v>
      </c>
      <c r="K4195" s="245"/>
      <c r="L4195" s="327">
        <f>SUM(L4196:L4202)</f>
        <v>0</v>
      </c>
      <c r="M4195" s="328">
        <f>SUM(M4196:M4202)</f>
        <v>0</v>
      </c>
      <c r="N4195" s="435">
        <f>SUM(N4196:N4202)</f>
        <v>2771400</v>
      </c>
      <c r="O4195" s="436">
        <f>SUM(O4196:O4202)</f>
        <v>-2771400</v>
      </c>
      <c r="P4195" s="245"/>
      <c r="Q4195" s="327">
        <f t="shared" ref="Q4195:W4195" si="1265">SUM(Q4196:Q4202)</f>
        <v>0</v>
      </c>
      <c r="R4195" s="328">
        <f t="shared" si="1265"/>
        <v>0</v>
      </c>
      <c r="S4195" s="328">
        <f t="shared" si="1265"/>
        <v>2771400</v>
      </c>
      <c r="T4195" s="328">
        <f t="shared" si="1265"/>
        <v>-2771400</v>
      </c>
      <c r="U4195" s="328">
        <f t="shared" si="1265"/>
        <v>0</v>
      </c>
      <c r="V4195" s="328">
        <f t="shared" si="1265"/>
        <v>0</v>
      </c>
      <c r="W4195" s="436">
        <f t="shared" si="1265"/>
        <v>0</v>
      </c>
      <c r="X4195" s="314">
        <f t="shared" si="1252"/>
        <v>-2771400</v>
      </c>
    </row>
    <row r="4196" spans="2:24" ht="18.75">
      <c r="B4196" s="175"/>
      <c r="C4196" s="176">
        <v>5201</v>
      </c>
      <c r="D4196" s="177" t="s">
        <v>272</v>
      </c>
      <c r="E4196" s="818"/>
      <c r="F4196" s="477"/>
      <c r="G4196" s="437">
        <v>2400</v>
      </c>
      <c r="H4196" s="437"/>
      <c r="I4196" s="480">
        <f t="shared" ref="I4196:I4202" si="1266">F4196+G4196+H4196</f>
        <v>2400</v>
      </c>
      <c r="J4196" s="244">
        <f t="shared" si="1251"/>
        <v>1</v>
      </c>
      <c r="K4196" s="245"/>
      <c r="L4196" s="438"/>
      <c r="M4196" s="439"/>
      <c r="N4196" s="331">
        <f t="shared" ref="N4196:N4202" si="1267">I4196</f>
        <v>2400</v>
      </c>
      <c r="O4196" s="427">
        <f t="shared" ref="O4196:O4202" si="1268">L4196+M4196-N4196</f>
        <v>-2400</v>
      </c>
      <c r="P4196" s="245"/>
      <c r="Q4196" s="438"/>
      <c r="R4196" s="439"/>
      <c r="S4196" s="432">
        <f t="shared" ref="S4196:S4202" si="1269">+IF(+(L4196+M4196)&gt;=I4196,+M4196,+(+I4196-L4196))</f>
        <v>2400</v>
      </c>
      <c r="T4196" s="316">
        <f t="shared" ref="T4196:T4202" si="1270">Q4196+R4196-S4196</f>
        <v>-2400</v>
      </c>
      <c r="U4196" s="439"/>
      <c r="V4196" s="439"/>
      <c r="W4196" s="254"/>
      <c r="X4196" s="314">
        <f t="shared" si="1252"/>
        <v>-2400</v>
      </c>
    </row>
    <row r="4197" spans="2:24" ht="18.75">
      <c r="B4197" s="175"/>
      <c r="C4197" s="178">
        <v>5202</v>
      </c>
      <c r="D4197" s="179" t="s">
        <v>273</v>
      </c>
      <c r="E4197" s="818"/>
      <c r="F4197" s="477"/>
      <c r="G4197" s="437">
        <v>900000</v>
      </c>
      <c r="H4197" s="437"/>
      <c r="I4197" s="480">
        <f t="shared" si="1266"/>
        <v>900000</v>
      </c>
      <c r="J4197" s="244">
        <f t="shared" si="1251"/>
        <v>1</v>
      </c>
      <c r="K4197" s="245"/>
      <c r="L4197" s="438"/>
      <c r="M4197" s="439"/>
      <c r="N4197" s="331">
        <f t="shared" si="1267"/>
        <v>900000</v>
      </c>
      <c r="O4197" s="427">
        <f t="shared" si="1268"/>
        <v>-900000</v>
      </c>
      <c r="P4197" s="245"/>
      <c r="Q4197" s="438"/>
      <c r="R4197" s="439"/>
      <c r="S4197" s="432">
        <f t="shared" si="1269"/>
        <v>900000</v>
      </c>
      <c r="T4197" s="316">
        <f t="shared" si="1270"/>
        <v>-900000</v>
      </c>
      <c r="U4197" s="439"/>
      <c r="V4197" s="439"/>
      <c r="W4197" s="254"/>
      <c r="X4197" s="314">
        <f t="shared" si="1252"/>
        <v>-900000</v>
      </c>
    </row>
    <row r="4198" spans="2:24" ht="18.75">
      <c r="B4198" s="175"/>
      <c r="C4198" s="178">
        <v>5203</v>
      </c>
      <c r="D4198" s="179" t="s">
        <v>956</v>
      </c>
      <c r="E4198" s="818"/>
      <c r="F4198" s="477"/>
      <c r="G4198" s="437">
        <v>467000</v>
      </c>
      <c r="H4198" s="437"/>
      <c r="I4198" s="480">
        <f t="shared" si="1266"/>
        <v>467000</v>
      </c>
      <c r="J4198" s="244">
        <f t="shared" si="1251"/>
        <v>1</v>
      </c>
      <c r="K4198" s="245"/>
      <c r="L4198" s="438"/>
      <c r="M4198" s="439"/>
      <c r="N4198" s="331">
        <f t="shared" si="1267"/>
        <v>467000</v>
      </c>
      <c r="O4198" s="427">
        <f t="shared" si="1268"/>
        <v>-467000</v>
      </c>
      <c r="P4198" s="245"/>
      <c r="Q4198" s="438"/>
      <c r="R4198" s="439"/>
      <c r="S4198" s="432">
        <f t="shared" si="1269"/>
        <v>467000</v>
      </c>
      <c r="T4198" s="316">
        <f t="shared" si="1270"/>
        <v>-467000</v>
      </c>
      <c r="U4198" s="439"/>
      <c r="V4198" s="439"/>
      <c r="W4198" s="254"/>
      <c r="X4198" s="314">
        <f t="shared" si="1252"/>
        <v>-467000</v>
      </c>
    </row>
    <row r="4199" spans="2:24" ht="18.75">
      <c r="B4199" s="175"/>
      <c r="C4199" s="178">
        <v>5204</v>
      </c>
      <c r="D4199" s="179" t="s">
        <v>957</v>
      </c>
      <c r="E4199" s="818"/>
      <c r="F4199" s="477"/>
      <c r="G4199" s="437">
        <v>1288600</v>
      </c>
      <c r="H4199" s="437"/>
      <c r="I4199" s="480">
        <f t="shared" si="1266"/>
        <v>1288600</v>
      </c>
      <c r="J4199" s="244">
        <f t="shared" si="1251"/>
        <v>1</v>
      </c>
      <c r="K4199" s="245"/>
      <c r="L4199" s="438"/>
      <c r="M4199" s="439"/>
      <c r="N4199" s="331">
        <f t="shared" si="1267"/>
        <v>1288600</v>
      </c>
      <c r="O4199" s="427">
        <f t="shared" si="1268"/>
        <v>-1288600</v>
      </c>
      <c r="P4199" s="245"/>
      <c r="Q4199" s="438"/>
      <c r="R4199" s="439"/>
      <c r="S4199" s="432">
        <f t="shared" si="1269"/>
        <v>1288600</v>
      </c>
      <c r="T4199" s="316">
        <f t="shared" si="1270"/>
        <v>-1288600</v>
      </c>
      <c r="U4199" s="439"/>
      <c r="V4199" s="439"/>
      <c r="W4199" s="254"/>
      <c r="X4199" s="314">
        <f t="shared" si="1252"/>
        <v>-1288600</v>
      </c>
    </row>
    <row r="4200" spans="2:24" ht="18.75">
      <c r="B4200" s="175"/>
      <c r="C4200" s="178">
        <v>5205</v>
      </c>
      <c r="D4200" s="179" t="s">
        <v>958</v>
      </c>
      <c r="E4200" s="818"/>
      <c r="F4200" s="477"/>
      <c r="G4200" s="437"/>
      <c r="H4200" s="437"/>
      <c r="I4200" s="480">
        <f t="shared" si="1266"/>
        <v>0</v>
      </c>
      <c r="J4200" s="244" t="str">
        <f t="shared" si="1251"/>
        <v/>
      </c>
      <c r="K4200" s="245"/>
      <c r="L4200" s="438"/>
      <c r="M4200" s="439"/>
      <c r="N4200" s="331">
        <f t="shared" si="1267"/>
        <v>0</v>
      </c>
      <c r="O4200" s="427">
        <f t="shared" si="1268"/>
        <v>0</v>
      </c>
      <c r="P4200" s="245"/>
      <c r="Q4200" s="438"/>
      <c r="R4200" s="439"/>
      <c r="S4200" s="432">
        <f t="shared" si="1269"/>
        <v>0</v>
      </c>
      <c r="T4200" s="316">
        <f t="shared" si="1270"/>
        <v>0</v>
      </c>
      <c r="U4200" s="439"/>
      <c r="V4200" s="439"/>
      <c r="W4200" s="254"/>
      <c r="X4200" s="314">
        <f t="shared" si="1252"/>
        <v>0</v>
      </c>
    </row>
    <row r="4201" spans="2:24" ht="18.75">
      <c r="B4201" s="175"/>
      <c r="C4201" s="178">
        <v>5206</v>
      </c>
      <c r="D4201" s="179" t="s">
        <v>959</v>
      </c>
      <c r="E4201" s="818"/>
      <c r="F4201" s="477"/>
      <c r="G4201" s="437">
        <v>60000</v>
      </c>
      <c r="H4201" s="437"/>
      <c r="I4201" s="480">
        <f t="shared" si="1266"/>
        <v>60000</v>
      </c>
      <c r="J4201" s="244">
        <f t="shared" ref="J4201:J4221" si="1271">(IF($E4201&lt;&gt;0,$J$2,IF($I4201&lt;&gt;0,$J$2,"")))</f>
        <v>1</v>
      </c>
      <c r="K4201" s="245"/>
      <c r="L4201" s="438"/>
      <c r="M4201" s="439"/>
      <c r="N4201" s="331">
        <f t="shared" si="1267"/>
        <v>60000</v>
      </c>
      <c r="O4201" s="427">
        <f t="shared" si="1268"/>
        <v>-60000</v>
      </c>
      <c r="P4201" s="245"/>
      <c r="Q4201" s="438"/>
      <c r="R4201" s="439"/>
      <c r="S4201" s="432">
        <f t="shared" si="1269"/>
        <v>60000</v>
      </c>
      <c r="T4201" s="316">
        <f t="shared" si="1270"/>
        <v>-60000</v>
      </c>
      <c r="U4201" s="439"/>
      <c r="V4201" s="439"/>
      <c r="W4201" s="254"/>
      <c r="X4201" s="314">
        <f t="shared" ref="X4201:X4232" si="1272">T4201-U4201-V4201-W4201</f>
        <v>-60000</v>
      </c>
    </row>
    <row r="4202" spans="2:24" ht="18.75">
      <c r="B4202" s="175"/>
      <c r="C4202" s="180">
        <v>5219</v>
      </c>
      <c r="D4202" s="181" t="s">
        <v>960</v>
      </c>
      <c r="E4202" s="818"/>
      <c r="F4202" s="477"/>
      <c r="G4202" s="437">
        <v>53400</v>
      </c>
      <c r="H4202" s="437"/>
      <c r="I4202" s="480">
        <f t="shared" si="1266"/>
        <v>53400</v>
      </c>
      <c r="J4202" s="244">
        <f t="shared" si="1271"/>
        <v>1</v>
      </c>
      <c r="K4202" s="245"/>
      <c r="L4202" s="438"/>
      <c r="M4202" s="439"/>
      <c r="N4202" s="331">
        <f t="shared" si="1267"/>
        <v>53400</v>
      </c>
      <c r="O4202" s="427">
        <f t="shared" si="1268"/>
        <v>-53400</v>
      </c>
      <c r="P4202" s="245"/>
      <c r="Q4202" s="438"/>
      <c r="R4202" s="439"/>
      <c r="S4202" s="432">
        <f t="shared" si="1269"/>
        <v>53400</v>
      </c>
      <c r="T4202" s="316">
        <f t="shared" si="1270"/>
        <v>-53400</v>
      </c>
      <c r="U4202" s="439"/>
      <c r="V4202" s="439"/>
      <c r="W4202" s="254"/>
      <c r="X4202" s="314">
        <f t="shared" si="1272"/>
        <v>-53400</v>
      </c>
    </row>
    <row r="4203" spans="2:24" ht="18.75">
      <c r="B4203" s="806">
        <v>5300</v>
      </c>
      <c r="C4203" s="981" t="s">
        <v>961</v>
      </c>
      <c r="D4203" s="981"/>
      <c r="E4203" s="807"/>
      <c r="F4203" s="810">
        <f>SUM(F4204:F4205)</f>
        <v>0</v>
      </c>
      <c r="G4203" s="811">
        <f>SUM(G4204:G4205)</f>
        <v>4000</v>
      </c>
      <c r="H4203" s="811">
        <f>SUM(H4204:H4205)</f>
        <v>0</v>
      </c>
      <c r="I4203" s="811">
        <f>SUM(I4204:I4205)</f>
        <v>4000</v>
      </c>
      <c r="J4203" s="244">
        <f t="shared" si="1271"/>
        <v>1</v>
      </c>
      <c r="K4203" s="245"/>
      <c r="L4203" s="327">
        <f>SUM(L4204:L4205)</f>
        <v>0</v>
      </c>
      <c r="M4203" s="328">
        <f>SUM(M4204:M4205)</f>
        <v>0</v>
      </c>
      <c r="N4203" s="435">
        <f>SUM(N4204:N4205)</f>
        <v>4000</v>
      </c>
      <c r="O4203" s="436">
        <f>SUM(O4204:O4205)</f>
        <v>-4000</v>
      </c>
      <c r="P4203" s="245"/>
      <c r="Q4203" s="327">
        <f t="shared" ref="Q4203:W4203" si="1273">SUM(Q4204:Q4205)</f>
        <v>0</v>
      </c>
      <c r="R4203" s="328">
        <f t="shared" si="1273"/>
        <v>0</v>
      </c>
      <c r="S4203" s="328">
        <f t="shared" si="1273"/>
        <v>4000</v>
      </c>
      <c r="T4203" s="328">
        <f t="shared" si="1273"/>
        <v>-4000</v>
      </c>
      <c r="U4203" s="328">
        <f t="shared" si="1273"/>
        <v>0</v>
      </c>
      <c r="V4203" s="328">
        <f t="shared" si="1273"/>
        <v>0</v>
      </c>
      <c r="W4203" s="436">
        <f t="shared" si="1273"/>
        <v>0</v>
      </c>
      <c r="X4203" s="314">
        <f t="shared" si="1272"/>
        <v>-4000</v>
      </c>
    </row>
    <row r="4204" spans="2:24" ht="18.75">
      <c r="B4204" s="175"/>
      <c r="C4204" s="176">
        <v>5301</v>
      </c>
      <c r="D4204" s="177" t="s">
        <v>1480</v>
      </c>
      <c r="E4204" s="818"/>
      <c r="F4204" s="477"/>
      <c r="G4204" s="437"/>
      <c r="H4204" s="437"/>
      <c r="I4204" s="480">
        <f>F4204+G4204+H4204</f>
        <v>0</v>
      </c>
      <c r="J4204" s="244" t="str">
        <f t="shared" si="1271"/>
        <v/>
      </c>
      <c r="K4204" s="245"/>
      <c r="L4204" s="438"/>
      <c r="M4204" s="439"/>
      <c r="N4204" s="331">
        <f>I4204</f>
        <v>0</v>
      </c>
      <c r="O4204" s="427">
        <f>L4204+M4204-N4204</f>
        <v>0</v>
      </c>
      <c r="P4204" s="245"/>
      <c r="Q4204" s="438"/>
      <c r="R4204" s="439"/>
      <c r="S4204" s="432">
        <f>+IF(+(L4204+M4204)&gt;=I4204,+M4204,+(+I4204-L4204))</f>
        <v>0</v>
      </c>
      <c r="T4204" s="316">
        <f>Q4204+R4204-S4204</f>
        <v>0</v>
      </c>
      <c r="U4204" s="439"/>
      <c r="V4204" s="439"/>
      <c r="W4204" s="254"/>
      <c r="X4204" s="314">
        <f t="shared" si="1272"/>
        <v>0</v>
      </c>
    </row>
    <row r="4205" spans="2:24" ht="18.75">
      <c r="B4205" s="175"/>
      <c r="C4205" s="180">
        <v>5309</v>
      </c>
      <c r="D4205" s="181" t="s">
        <v>962</v>
      </c>
      <c r="E4205" s="818"/>
      <c r="F4205" s="477"/>
      <c r="G4205" s="437">
        <v>4000</v>
      </c>
      <c r="H4205" s="437"/>
      <c r="I4205" s="480">
        <f>F4205+G4205+H4205</f>
        <v>4000</v>
      </c>
      <c r="J4205" s="244">
        <f t="shared" si="1271"/>
        <v>1</v>
      </c>
      <c r="K4205" s="245"/>
      <c r="L4205" s="438"/>
      <c r="M4205" s="439"/>
      <c r="N4205" s="331">
        <f>I4205</f>
        <v>4000</v>
      </c>
      <c r="O4205" s="427">
        <f>L4205+M4205-N4205</f>
        <v>-4000</v>
      </c>
      <c r="P4205" s="245"/>
      <c r="Q4205" s="438"/>
      <c r="R4205" s="439"/>
      <c r="S4205" s="432">
        <f>+IF(+(L4205+M4205)&gt;=I4205,+M4205,+(+I4205-L4205))</f>
        <v>4000</v>
      </c>
      <c r="T4205" s="316">
        <f>Q4205+R4205-S4205</f>
        <v>-4000</v>
      </c>
      <c r="U4205" s="439"/>
      <c r="V4205" s="439"/>
      <c r="W4205" s="254"/>
      <c r="X4205" s="314">
        <f t="shared" si="1272"/>
        <v>-4000</v>
      </c>
    </row>
    <row r="4206" spans="2:24" ht="18.75">
      <c r="B4206" s="806">
        <v>5400</v>
      </c>
      <c r="C4206" s="962" t="s">
        <v>1049</v>
      </c>
      <c r="D4206" s="962"/>
      <c r="E4206" s="807"/>
      <c r="F4206" s="808"/>
      <c r="G4206" s="809"/>
      <c r="H4206" s="809"/>
      <c r="I4206" s="805">
        <f>F4206+G4206+H4206</f>
        <v>0</v>
      </c>
      <c r="J4206" s="244" t="str">
        <f t="shared" si="1271"/>
        <v/>
      </c>
      <c r="K4206" s="245"/>
      <c r="L4206" s="433"/>
      <c r="M4206" s="434"/>
      <c r="N4206" s="328">
        <f>I4206</f>
        <v>0</v>
      </c>
      <c r="O4206" s="427">
        <f>L4206+M4206-N4206</f>
        <v>0</v>
      </c>
      <c r="P4206" s="245"/>
      <c r="Q4206" s="433"/>
      <c r="R4206" s="434"/>
      <c r="S4206" s="432">
        <f>+IF(+(L4206+M4206)&gt;=I4206,+M4206,+(+I4206-L4206))</f>
        <v>0</v>
      </c>
      <c r="T4206" s="316">
        <f>Q4206+R4206-S4206</f>
        <v>0</v>
      </c>
      <c r="U4206" s="434"/>
      <c r="V4206" s="434"/>
      <c r="W4206" s="254"/>
      <c r="X4206" s="314">
        <f t="shared" si="1272"/>
        <v>0</v>
      </c>
    </row>
    <row r="4207" spans="2:24" ht="18.75">
      <c r="B4207" s="799">
        <v>5500</v>
      </c>
      <c r="C4207" s="965" t="s">
        <v>1050</v>
      </c>
      <c r="D4207" s="965"/>
      <c r="E4207" s="800"/>
      <c r="F4207" s="801">
        <f>SUM(F4208:F4211)</f>
        <v>0</v>
      </c>
      <c r="G4207" s="802">
        <f>SUM(G4208:G4211)</f>
        <v>0</v>
      </c>
      <c r="H4207" s="802">
        <f>SUM(H4208:H4211)</f>
        <v>0</v>
      </c>
      <c r="I4207" s="802">
        <f>SUM(I4208:I4211)</f>
        <v>0</v>
      </c>
      <c r="J4207" s="244" t="str">
        <f t="shared" si="1271"/>
        <v/>
      </c>
      <c r="K4207" s="245"/>
      <c r="L4207" s="317">
        <f>SUM(L4208:L4211)</f>
        <v>0</v>
      </c>
      <c r="M4207" s="318">
        <f>SUM(M4208:M4211)</f>
        <v>0</v>
      </c>
      <c r="N4207" s="428">
        <f>SUM(N4208:N4211)</f>
        <v>0</v>
      </c>
      <c r="O4207" s="429">
        <f>SUM(O4208:O4211)</f>
        <v>0</v>
      </c>
      <c r="P4207" s="245"/>
      <c r="Q4207" s="317">
        <f t="shared" ref="Q4207:W4207" si="1274">SUM(Q4208:Q4211)</f>
        <v>0</v>
      </c>
      <c r="R4207" s="318">
        <f t="shared" si="1274"/>
        <v>0</v>
      </c>
      <c r="S4207" s="318">
        <f t="shared" si="1274"/>
        <v>0</v>
      </c>
      <c r="T4207" s="318">
        <f t="shared" si="1274"/>
        <v>0</v>
      </c>
      <c r="U4207" s="318">
        <f t="shared" si="1274"/>
        <v>0</v>
      </c>
      <c r="V4207" s="318">
        <f t="shared" si="1274"/>
        <v>0</v>
      </c>
      <c r="W4207" s="429">
        <f t="shared" si="1274"/>
        <v>0</v>
      </c>
      <c r="X4207" s="314">
        <f t="shared" si="1272"/>
        <v>0</v>
      </c>
    </row>
    <row r="4208" spans="2:24" ht="18.75">
      <c r="B4208" s="173"/>
      <c r="C4208" s="144">
        <v>5501</v>
      </c>
      <c r="D4208" s="163" t="s">
        <v>1051</v>
      </c>
      <c r="E4208" s="817"/>
      <c r="F4208" s="452"/>
      <c r="G4208" s="246"/>
      <c r="H4208" s="246"/>
      <c r="I4208" s="480">
        <f>F4208+G4208+H4208</f>
        <v>0</v>
      </c>
      <c r="J4208" s="244" t="str">
        <f t="shared" si="1271"/>
        <v/>
      </c>
      <c r="K4208" s="245"/>
      <c r="L4208" s="426"/>
      <c r="M4208" s="253"/>
      <c r="N4208" s="316">
        <f>I4208</f>
        <v>0</v>
      </c>
      <c r="O4208" s="427">
        <f>L4208+M4208-N4208</f>
        <v>0</v>
      </c>
      <c r="P4208" s="245"/>
      <c r="Q4208" s="426"/>
      <c r="R4208" s="253"/>
      <c r="S4208" s="432">
        <f>+IF(+(L4208+M4208)&gt;=I4208,+M4208,+(+I4208-L4208))</f>
        <v>0</v>
      </c>
      <c r="T4208" s="316">
        <f>Q4208+R4208-S4208</f>
        <v>0</v>
      </c>
      <c r="U4208" s="253"/>
      <c r="V4208" s="253"/>
      <c r="W4208" s="254"/>
      <c r="X4208" s="314">
        <f t="shared" si="1272"/>
        <v>0</v>
      </c>
    </row>
    <row r="4209" spans="2:24" ht="18.75">
      <c r="B4209" s="173"/>
      <c r="C4209" s="137">
        <v>5502</v>
      </c>
      <c r="D4209" s="145" t="s">
        <v>1052</v>
      </c>
      <c r="E4209" s="817"/>
      <c r="F4209" s="452"/>
      <c r="G4209" s="246"/>
      <c r="H4209" s="246"/>
      <c r="I4209" s="480">
        <f>F4209+G4209+H4209</f>
        <v>0</v>
      </c>
      <c r="J4209" s="244" t="str">
        <f t="shared" si="1271"/>
        <v/>
      </c>
      <c r="K4209" s="245"/>
      <c r="L4209" s="426"/>
      <c r="M4209" s="253"/>
      <c r="N4209" s="316">
        <f>I4209</f>
        <v>0</v>
      </c>
      <c r="O4209" s="427">
        <f>L4209+M4209-N4209</f>
        <v>0</v>
      </c>
      <c r="P4209" s="245"/>
      <c r="Q4209" s="426"/>
      <c r="R4209" s="253"/>
      <c r="S4209" s="432">
        <f>+IF(+(L4209+M4209)&gt;=I4209,+M4209,+(+I4209-L4209))</f>
        <v>0</v>
      </c>
      <c r="T4209" s="316">
        <f>Q4209+R4209-S4209</f>
        <v>0</v>
      </c>
      <c r="U4209" s="253"/>
      <c r="V4209" s="253"/>
      <c r="W4209" s="254"/>
      <c r="X4209" s="314">
        <f t="shared" si="1272"/>
        <v>0</v>
      </c>
    </row>
    <row r="4210" spans="2:24" ht="18.75">
      <c r="B4210" s="173"/>
      <c r="C4210" s="137">
        <v>5503</v>
      </c>
      <c r="D4210" s="139" t="s">
        <v>1053</v>
      </c>
      <c r="E4210" s="817"/>
      <c r="F4210" s="452"/>
      <c r="G4210" s="246"/>
      <c r="H4210" s="246"/>
      <c r="I4210" s="480">
        <f>F4210+G4210+H4210</f>
        <v>0</v>
      </c>
      <c r="J4210" s="244" t="str">
        <f t="shared" si="1271"/>
        <v/>
      </c>
      <c r="K4210" s="245"/>
      <c r="L4210" s="426"/>
      <c r="M4210" s="253"/>
      <c r="N4210" s="316">
        <f>I4210</f>
        <v>0</v>
      </c>
      <c r="O4210" s="427">
        <f>L4210+M4210-N4210</f>
        <v>0</v>
      </c>
      <c r="P4210" s="245"/>
      <c r="Q4210" s="426"/>
      <c r="R4210" s="253"/>
      <c r="S4210" s="432">
        <f>+IF(+(L4210+M4210)&gt;=I4210,+M4210,+(+I4210-L4210))</f>
        <v>0</v>
      </c>
      <c r="T4210" s="316">
        <f>Q4210+R4210-S4210</f>
        <v>0</v>
      </c>
      <c r="U4210" s="253"/>
      <c r="V4210" s="253"/>
      <c r="W4210" s="254"/>
      <c r="X4210" s="314">
        <f t="shared" si="1272"/>
        <v>0</v>
      </c>
    </row>
    <row r="4211" spans="2:24" ht="18.75">
      <c r="B4211" s="173"/>
      <c r="C4211" s="137">
        <v>5504</v>
      </c>
      <c r="D4211" s="145" t="s">
        <v>1054</v>
      </c>
      <c r="E4211" s="817"/>
      <c r="F4211" s="452"/>
      <c r="G4211" s="246"/>
      <c r="H4211" s="246"/>
      <c r="I4211" s="480">
        <f>F4211+G4211+H4211</f>
        <v>0</v>
      </c>
      <c r="J4211" s="244" t="str">
        <f t="shared" si="1271"/>
        <v/>
      </c>
      <c r="K4211" s="245"/>
      <c r="L4211" s="426"/>
      <c r="M4211" s="253"/>
      <c r="N4211" s="316">
        <f>I4211</f>
        <v>0</v>
      </c>
      <c r="O4211" s="427">
        <f>L4211+M4211-N4211</f>
        <v>0</v>
      </c>
      <c r="P4211" s="245"/>
      <c r="Q4211" s="426"/>
      <c r="R4211" s="253"/>
      <c r="S4211" s="432">
        <f>+IF(+(L4211+M4211)&gt;=I4211,+M4211,+(+I4211-L4211))</f>
        <v>0</v>
      </c>
      <c r="T4211" s="316">
        <f>Q4211+R4211-S4211</f>
        <v>0</v>
      </c>
      <c r="U4211" s="253"/>
      <c r="V4211" s="253"/>
      <c r="W4211" s="254"/>
      <c r="X4211" s="314">
        <f t="shared" si="1272"/>
        <v>0</v>
      </c>
    </row>
    <row r="4212" spans="2:24" ht="18.75">
      <c r="B4212" s="799">
        <v>5700</v>
      </c>
      <c r="C4212" s="963" t="s">
        <v>1055</v>
      </c>
      <c r="D4212" s="964"/>
      <c r="E4212" s="807"/>
      <c r="F4212" s="810">
        <f>SUM(F4213:F4215)</f>
        <v>0</v>
      </c>
      <c r="G4212" s="811">
        <f>SUM(G4213:G4215)</f>
        <v>0</v>
      </c>
      <c r="H4212" s="811">
        <f>SUM(H4213:H4215)</f>
        <v>0</v>
      </c>
      <c r="I4212" s="811">
        <f>SUM(I4213:I4215)</f>
        <v>0</v>
      </c>
      <c r="J4212" s="244" t="str">
        <f t="shared" si="1271"/>
        <v/>
      </c>
      <c r="K4212" s="245"/>
      <c r="L4212" s="327">
        <f>SUM(L4213:L4215)</f>
        <v>0</v>
      </c>
      <c r="M4212" s="328">
        <f>SUM(M4213:M4215)</f>
        <v>0</v>
      </c>
      <c r="N4212" s="435">
        <f>SUM(N4213:N4214)</f>
        <v>0</v>
      </c>
      <c r="O4212" s="436">
        <f>SUM(O4213:O4215)</f>
        <v>0</v>
      </c>
      <c r="P4212" s="245"/>
      <c r="Q4212" s="327">
        <f>SUM(Q4213:Q4215)</f>
        <v>0</v>
      </c>
      <c r="R4212" s="328">
        <f>SUM(R4213:R4215)</f>
        <v>0</v>
      </c>
      <c r="S4212" s="328">
        <f>SUM(S4213:S4215)</f>
        <v>0</v>
      </c>
      <c r="T4212" s="328">
        <f>SUM(T4213:T4215)</f>
        <v>0</v>
      </c>
      <c r="U4212" s="328">
        <f>SUM(U4213:U4215)</f>
        <v>0</v>
      </c>
      <c r="V4212" s="328">
        <f>SUM(V4213:V4214)</f>
        <v>0</v>
      </c>
      <c r="W4212" s="436">
        <f>SUM(W4213:W4215)</f>
        <v>0</v>
      </c>
      <c r="X4212" s="314">
        <f t="shared" si="1272"/>
        <v>0</v>
      </c>
    </row>
    <row r="4213" spans="2:24" ht="18.75">
      <c r="B4213" s="175"/>
      <c r="C4213" s="176">
        <v>5701</v>
      </c>
      <c r="D4213" s="177" t="s">
        <v>1056</v>
      </c>
      <c r="E4213" s="818"/>
      <c r="F4213" s="477"/>
      <c r="G4213" s="437"/>
      <c r="H4213" s="437"/>
      <c r="I4213" s="480">
        <f>F4213+G4213+H4213</f>
        <v>0</v>
      </c>
      <c r="J4213" s="244" t="str">
        <f t="shared" si="1271"/>
        <v/>
      </c>
      <c r="K4213" s="245"/>
      <c r="L4213" s="438"/>
      <c r="M4213" s="439"/>
      <c r="N4213" s="331">
        <f>I4213</f>
        <v>0</v>
      </c>
      <c r="O4213" s="427">
        <f>L4213+M4213-N4213</f>
        <v>0</v>
      </c>
      <c r="P4213" s="245"/>
      <c r="Q4213" s="438"/>
      <c r="R4213" s="439"/>
      <c r="S4213" s="432">
        <f>+IF(+(L4213+M4213)&gt;=I4213,+M4213,+(+I4213-L4213))</f>
        <v>0</v>
      </c>
      <c r="T4213" s="316">
        <f>Q4213+R4213-S4213</f>
        <v>0</v>
      </c>
      <c r="U4213" s="439"/>
      <c r="V4213" s="439"/>
      <c r="W4213" s="254"/>
      <c r="X4213" s="314">
        <f t="shared" si="1272"/>
        <v>0</v>
      </c>
    </row>
    <row r="4214" spans="2:24" ht="18.75">
      <c r="B4214" s="175"/>
      <c r="C4214" s="180">
        <v>5702</v>
      </c>
      <c r="D4214" s="181" t="s">
        <v>1057</v>
      </c>
      <c r="E4214" s="818"/>
      <c r="F4214" s="477"/>
      <c r="G4214" s="437"/>
      <c r="H4214" s="437"/>
      <c r="I4214" s="480">
        <f>F4214+G4214+H4214</f>
        <v>0</v>
      </c>
      <c r="J4214" s="244" t="str">
        <f t="shared" si="1271"/>
        <v/>
      </c>
      <c r="K4214" s="245"/>
      <c r="L4214" s="438"/>
      <c r="M4214" s="439"/>
      <c r="N4214" s="331">
        <f>I4214</f>
        <v>0</v>
      </c>
      <c r="O4214" s="427">
        <f>L4214+M4214-N4214</f>
        <v>0</v>
      </c>
      <c r="P4214" s="245"/>
      <c r="Q4214" s="438"/>
      <c r="R4214" s="439"/>
      <c r="S4214" s="432">
        <f>+IF(+(L4214+M4214)&gt;=I4214,+M4214,+(+I4214-L4214))</f>
        <v>0</v>
      </c>
      <c r="T4214" s="316">
        <f>Q4214+R4214-S4214</f>
        <v>0</v>
      </c>
      <c r="U4214" s="439"/>
      <c r="V4214" s="439"/>
      <c r="W4214" s="254"/>
      <c r="X4214" s="314">
        <f t="shared" si="1272"/>
        <v>0</v>
      </c>
    </row>
    <row r="4215" spans="2:24" ht="18.75">
      <c r="B4215" s="136"/>
      <c r="C4215" s="182">
        <v>4071</v>
      </c>
      <c r="D4215" s="467" t="s">
        <v>1058</v>
      </c>
      <c r="E4215" s="817"/>
      <c r="F4215" s="458"/>
      <c r="G4215" s="275"/>
      <c r="H4215" s="275"/>
      <c r="I4215" s="480">
        <f>F4215+G4215+H4215</f>
        <v>0</v>
      </c>
      <c r="J4215" s="244" t="str">
        <f t="shared" si="1271"/>
        <v/>
      </c>
      <c r="K4215" s="245"/>
      <c r="L4215" s="826"/>
      <c r="M4215" s="779"/>
      <c r="N4215" s="779"/>
      <c r="O4215" s="827"/>
      <c r="P4215" s="245"/>
      <c r="Q4215" s="775"/>
      <c r="R4215" s="779"/>
      <c r="S4215" s="779"/>
      <c r="T4215" s="779"/>
      <c r="U4215" s="779"/>
      <c r="V4215" s="779"/>
      <c r="W4215" s="824"/>
      <c r="X4215" s="314">
        <f t="shared" si="1272"/>
        <v>0</v>
      </c>
    </row>
    <row r="4216" spans="2:24">
      <c r="B4216" s="173"/>
      <c r="C4216" s="183"/>
      <c r="D4216" s="335"/>
      <c r="E4216" s="819"/>
      <c r="F4216" s="249"/>
      <c r="G4216" s="249"/>
      <c r="H4216" s="249"/>
      <c r="I4216" s="250"/>
      <c r="J4216" s="244" t="str">
        <f t="shared" si="1271"/>
        <v/>
      </c>
      <c r="K4216" s="245"/>
      <c r="L4216" s="440"/>
      <c r="M4216" s="441"/>
      <c r="N4216" s="324"/>
      <c r="O4216" s="325"/>
      <c r="P4216" s="245"/>
      <c r="Q4216" s="440"/>
      <c r="R4216" s="441"/>
      <c r="S4216" s="324"/>
      <c r="T4216" s="324"/>
      <c r="U4216" s="441"/>
      <c r="V4216" s="324"/>
      <c r="W4216" s="325"/>
      <c r="X4216" s="325"/>
    </row>
    <row r="4217" spans="2:24" ht="18.75">
      <c r="B4217" s="812">
        <v>98</v>
      </c>
      <c r="C4217" s="976" t="s">
        <v>1059</v>
      </c>
      <c r="D4217" s="955"/>
      <c r="E4217" s="800"/>
      <c r="F4217" s="803"/>
      <c r="G4217" s="804"/>
      <c r="H4217" s="804"/>
      <c r="I4217" s="805">
        <f>F4217+G4217+H4217</f>
        <v>0</v>
      </c>
      <c r="J4217" s="244" t="str">
        <f t="shared" si="1271"/>
        <v/>
      </c>
      <c r="K4217" s="245"/>
      <c r="L4217" s="431"/>
      <c r="M4217" s="255"/>
      <c r="N4217" s="318">
        <f>I4217</f>
        <v>0</v>
      </c>
      <c r="O4217" s="427">
        <f>L4217+M4217-N4217</f>
        <v>0</v>
      </c>
      <c r="P4217" s="245"/>
      <c r="Q4217" s="431"/>
      <c r="R4217" s="255"/>
      <c r="S4217" s="432">
        <f>+IF(+(L4217+M4217)&gt;=I4217,+M4217,+(+I4217-L4217))</f>
        <v>0</v>
      </c>
      <c r="T4217" s="316">
        <f>Q4217+R4217-S4217</f>
        <v>0</v>
      </c>
      <c r="U4217" s="255"/>
      <c r="V4217" s="255"/>
      <c r="W4217" s="254"/>
      <c r="X4217" s="314">
        <f>T4217-U4217-V4217-W4217</f>
        <v>0</v>
      </c>
    </row>
    <row r="4218" spans="2:24">
      <c r="B4218" s="184"/>
      <c r="C4218" s="336" t="s">
        <v>1060</v>
      </c>
      <c r="D4218" s="337"/>
      <c r="E4218" s="398"/>
      <c r="F4218" s="398"/>
      <c r="G4218" s="398"/>
      <c r="H4218" s="398"/>
      <c r="I4218" s="338"/>
      <c r="J4218" s="244" t="str">
        <f t="shared" si="1271"/>
        <v/>
      </c>
      <c r="K4218" s="245"/>
      <c r="L4218" s="339"/>
      <c r="M4218" s="340"/>
      <c r="N4218" s="340"/>
      <c r="O4218" s="341"/>
      <c r="P4218" s="245"/>
      <c r="Q4218" s="339"/>
      <c r="R4218" s="340"/>
      <c r="S4218" s="340"/>
      <c r="T4218" s="340"/>
      <c r="U4218" s="340"/>
      <c r="V4218" s="340"/>
      <c r="W4218" s="341"/>
      <c r="X4218" s="341"/>
    </row>
    <row r="4219" spans="2:24">
      <c r="B4219" s="184"/>
      <c r="C4219" s="342" t="s">
        <v>1061</v>
      </c>
      <c r="D4219" s="335"/>
      <c r="E4219" s="386"/>
      <c r="F4219" s="386"/>
      <c r="G4219" s="386"/>
      <c r="H4219" s="386"/>
      <c r="I4219" s="308"/>
      <c r="J4219" s="244" t="str">
        <f t="shared" si="1271"/>
        <v/>
      </c>
      <c r="K4219" s="245"/>
      <c r="L4219" s="343"/>
      <c r="M4219" s="344"/>
      <c r="N4219" s="344"/>
      <c r="O4219" s="345"/>
      <c r="P4219" s="245"/>
      <c r="Q4219" s="343"/>
      <c r="R4219" s="344"/>
      <c r="S4219" s="344"/>
      <c r="T4219" s="344"/>
      <c r="U4219" s="344"/>
      <c r="V4219" s="344"/>
      <c r="W4219" s="345"/>
      <c r="X4219" s="345"/>
    </row>
    <row r="4220" spans="2:24">
      <c r="B4220" s="185"/>
      <c r="C4220" s="346" t="s">
        <v>1743</v>
      </c>
      <c r="D4220" s="347"/>
      <c r="E4220" s="399"/>
      <c r="F4220" s="399"/>
      <c r="G4220" s="399"/>
      <c r="H4220" s="399"/>
      <c r="I4220" s="310"/>
      <c r="J4220" s="244" t="str">
        <f t="shared" si="1271"/>
        <v/>
      </c>
      <c r="K4220" s="245"/>
      <c r="L4220" s="348"/>
      <c r="M4220" s="349"/>
      <c r="N4220" s="349"/>
      <c r="O4220" s="350"/>
      <c r="P4220" s="245"/>
      <c r="Q4220" s="348"/>
      <c r="R4220" s="349"/>
      <c r="S4220" s="349"/>
      <c r="T4220" s="349"/>
      <c r="U4220" s="349"/>
      <c r="V4220" s="349"/>
      <c r="W4220" s="350"/>
      <c r="X4220" s="350"/>
    </row>
    <row r="4221" spans="2:24" ht="18.75">
      <c r="B4221" s="719"/>
      <c r="C4221" s="720" t="s">
        <v>1281</v>
      </c>
      <c r="D4221" s="721" t="s">
        <v>1062</v>
      </c>
      <c r="E4221" s="813"/>
      <c r="F4221" s="813">
        <f>SUM(F4105,F4108,F4114,F4122,F4123,F4141,F4145,F4151,F4154,F4155,F4156,F4157,F4158,F4167,F4174,F4175,F4176,F4177,F4184,F4188,F4189,F4190,F4191,F4194,F4195,F4203,F4206,F4207,F4212)+F4217</f>
        <v>0</v>
      </c>
      <c r="G4221" s="813">
        <f>SUM(G4105,G4108,G4114,G4122,G4123,G4141,G4145,G4151,G4154,G4155,G4156,G4157,G4158,G4167,G4174,G4175,G4176,G4177,G4184,G4188,G4189,G4190,G4191,G4194,G4195,G4203,G4206,G4207,G4212)+G4217</f>
        <v>13196400</v>
      </c>
      <c r="H4221" s="813">
        <f>SUM(H4105,H4108,H4114,H4122,H4123,H4141,H4145,H4151,H4154,H4155,H4156,H4157,H4158,H4167,H4174,H4175,H4176,H4177,H4184,H4188,H4189,H4190,H4191,H4194,H4195,H4203,H4206,H4207,H4212)+H4217</f>
        <v>0</v>
      </c>
      <c r="I4221" s="813">
        <f>SUM(I4105,I4108,I4114,I4122,I4123,I4141,I4145,I4151,I4154,I4155,I4156,I4157,I4158,I4167,I4174,I4175,I4176,I4177,I4184,I4188,I4189,I4190,I4191,I4194,I4195,I4203,I4206,I4207,I4212)+I4217</f>
        <v>13196400</v>
      </c>
      <c r="J4221" s="244">
        <f t="shared" si="1271"/>
        <v>1</v>
      </c>
      <c r="K4221" s="442" t="str">
        <f>LEFT(C4102,1)</f>
        <v>6</v>
      </c>
      <c r="L4221" s="277">
        <f>SUM(L4105,L4108,L4114,L4122,L4123,L4141,L4145,L4151,L4154,L4155,L4156,L4157,L4158,L4167,L4174,L4175,L4176,L4177,L4184,L4188,L4189,L4190,L4191,L4194,L4195,L4203,L4206,L4207,L4212)+L4217</f>
        <v>0</v>
      </c>
      <c r="M4221" s="277">
        <f>SUM(M4105,M4108,M4114,M4122,M4123,M4141,M4145,M4151,M4154,M4155,M4156,M4157,M4158,M4167,M4174,M4175,M4176,M4177,M4184,M4188,M4189,M4190,M4191,M4194,M4195,M4203,M4206,M4207,M4212)+M4217</f>
        <v>0</v>
      </c>
      <c r="N4221" s="277">
        <f>SUM(N4105,N4108,N4114,N4122,N4123,N4141,N4145,N4151,N4154,N4155,N4156,N4157,N4158,N4167,N4174,N4175,N4176,N4177,N4184,N4188,N4189,N4190,N4191,N4194,N4195,N4203,N4206,N4207,N4212)+N4217</f>
        <v>13196400</v>
      </c>
      <c r="O4221" s="277">
        <f>SUM(O4105,O4108,O4114,O4122,O4123,O4141,O4145,O4151,O4154,O4155,O4156,O4157,O4158,O4167,O4174,O4175,O4176,O4177,O4184,O4188,O4189,O4190,O4191,O4194,O4195,O4203,O4206,O4207,O4212)+O4217</f>
        <v>-13196400</v>
      </c>
      <c r="P4221" s="223"/>
      <c r="Q4221" s="277">
        <f t="shared" ref="Q4221:W4221" si="1275">SUM(Q4105,Q4108,Q4114,Q4122,Q4123,Q4141,Q4145,Q4151,Q4154,Q4155,Q4156,Q4157,Q4158,Q4167,Q4174,Q4175,Q4176,Q4177,Q4184,Q4188,Q4189,Q4190,Q4191,Q4194,Q4195,Q4203,Q4206,Q4207,Q4212)+Q4217</f>
        <v>0</v>
      </c>
      <c r="R4221" s="277">
        <f t="shared" si="1275"/>
        <v>0</v>
      </c>
      <c r="S4221" s="277">
        <f t="shared" si="1275"/>
        <v>6782400</v>
      </c>
      <c r="T4221" s="277">
        <f t="shared" si="1275"/>
        <v>-6782400</v>
      </c>
      <c r="U4221" s="277">
        <f t="shared" si="1275"/>
        <v>0</v>
      </c>
      <c r="V4221" s="277">
        <f t="shared" si="1275"/>
        <v>0</v>
      </c>
      <c r="W4221" s="277">
        <f t="shared" si="1275"/>
        <v>0</v>
      </c>
      <c r="X4221" s="314">
        <f>T4221-U4221-V4221-W4221</f>
        <v>-6782400</v>
      </c>
    </row>
    <row r="4222" spans="2:24">
      <c r="B4222" s="664" t="s">
        <v>32</v>
      </c>
      <c r="C4222" s="186"/>
      <c r="I4222" s="220"/>
      <c r="J4222" s="222">
        <f>J4221</f>
        <v>1</v>
      </c>
      <c r="P4222"/>
    </row>
    <row r="4223" spans="2:24">
      <c r="B4223" s="395"/>
      <c r="C4223" s="395"/>
      <c r="D4223" s="396"/>
      <c r="E4223" s="395"/>
      <c r="F4223" s="395"/>
      <c r="G4223" s="395"/>
      <c r="H4223" s="395"/>
      <c r="I4223" s="397"/>
      <c r="J4223" s="222">
        <f>J4221</f>
        <v>1</v>
      </c>
      <c r="L4223" s="395"/>
      <c r="M4223" s="395"/>
      <c r="N4223" s="397"/>
      <c r="O4223" s="397"/>
      <c r="P4223" s="397"/>
      <c r="Q4223" s="395"/>
      <c r="R4223" s="395"/>
      <c r="S4223" s="397"/>
      <c r="T4223" s="397"/>
      <c r="U4223" s="395"/>
      <c r="V4223" s="397"/>
      <c r="W4223" s="397"/>
      <c r="X4223" s="397"/>
    </row>
    <row r="4224" spans="2:24" ht="18.75">
      <c r="B4224" s="405"/>
      <c r="C4224" s="405"/>
      <c r="D4224" s="405"/>
      <c r="E4224" s="405"/>
      <c r="F4224" s="405"/>
      <c r="G4224" s="405"/>
      <c r="H4224" s="405"/>
      <c r="I4224" s="488"/>
      <c r="J4224" s="443">
        <f>(IF(E4221&lt;&gt;0,$G$2,IF(I4221&lt;&gt;0,$G$2,"")))</f>
        <v>0</v>
      </c>
    </row>
    <row r="4225" spans="2:24" ht="18.75">
      <c r="B4225" s="405"/>
      <c r="C4225" s="405"/>
      <c r="D4225" s="478"/>
      <c r="E4225" s="405"/>
      <c r="F4225" s="405"/>
      <c r="G4225" s="405"/>
      <c r="H4225" s="405"/>
      <c r="I4225" s="488"/>
      <c r="J4225" s="443" t="str">
        <f>(IF(E4222&lt;&gt;0,$G$2,IF(I4222&lt;&gt;0,$G$2,"")))</f>
        <v/>
      </c>
    </row>
    <row r="4226" spans="2:24">
      <c r="E4226" s="279"/>
      <c r="F4226" s="279"/>
      <c r="G4226" s="279"/>
      <c r="H4226" s="279"/>
      <c r="I4226" s="283"/>
      <c r="J4226" s="222">
        <f>(IF($E4360&lt;&gt;0,$J$2,IF($I4360&lt;&gt;0,$J$2,"")))</f>
        <v>1</v>
      </c>
      <c r="L4226" s="279"/>
      <c r="M4226" s="279"/>
      <c r="N4226" s="283"/>
      <c r="O4226" s="283"/>
      <c r="P4226" s="283"/>
      <c r="Q4226" s="279"/>
      <c r="R4226" s="279"/>
      <c r="S4226" s="283"/>
      <c r="T4226" s="283"/>
      <c r="U4226" s="279"/>
      <c r="V4226" s="283"/>
      <c r="W4226" s="283"/>
    </row>
    <row r="4227" spans="2:24">
      <c r="C4227" s="228"/>
      <c r="D4227" s="229"/>
      <c r="E4227" s="279"/>
      <c r="F4227" s="279"/>
      <c r="G4227" s="279"/>
      <c r="H4227" s="279"/>
      <c r="I4227" s="283"/>
      <c r="J4227" s="222">
        <f>(IF($E4360&lt;&gt;0,$J$2,IF($I4360&lt;&gt;0,$J$2,"")))</f>
        <v>1</v>
      </c>
      <c r="L4227" s="279"/>
      <c r="M4227" s="279"/>
      <c r="N4227" s="283"/>
      <c r="O4227" s="283"/>
      <c r="P4227" s="283"/>
      <c r="Q4227" s="279"/>
      <c r="R4227" s="279"/>
      <c r="S4227" s="283"/>
      <c r="T4227" s="283"/>
      <c r="U4227" s="279"/>
      <c r="V4227" s="283"/>
      <c r="W4227" s="283"/>
    </row>
    <row r="4228" spans="2:24">
      <c r="B4228" s="910" t="str">
        <f>$B$7</f>
        <v>БЮДЖЕТ - НАЧАЛЕН ПЛАН
ПО ПЪЛНА ЕДИННА БЮДЖЕТНА КЛАСИФИКАЦИЯ</v>
      </c>
      <c r="C4228" s="911"/>
      <c r="D4228" s="911"/>
      <c r="E4228" s="279"/>
      <c r="F4228" s="279"/>
      <c r="G4228" s="279"/>
      <c r="H4228" s="279"/>
      <c r="I4228" s="283"/>
      <c r="J4228" s="222">
        <f>(IF($E4360&lt;&gt;0,$J$2,IF($I4360&lt;&gt;0,$J$2,"")))</f>
        <v>1</v>
      </c>
      <c r="L4228" s="279"/>
      <c r="M4228" s="279"/>
      <c r="N4228" s="283"/>
      <c r="O4228" s="283"/>
      <c r="P4228" s="283"/>
      <c r="Q4228" s="279"/>
      <c r="R4228" s="279"/>
      <c r="S4228" s="283"/>
      <c r="T4228" s="283"/>
      <c r="U4228" s="279"/>
      <c r="V4228" s="283"/>
      <c r="W4228" s="283"/>
    </row>
    <row r="4229" spans="2:24">
      <c r="C4229" s="228"/>
      <c r="D4229" s="229"/>
      <c r="E4229" s="280" t="s">
        <v>1711</v>
      </c>
      <c r="F4229" s="280" t="s">
        <v>1568</v>
      </c>
      <c r="G4229" s="279"/>
      <c r="H4229" s="279"/>
      <c r="I4229" s="283"/>
      <c r="J4229" s="222">
        <f>(IF($E4360&lt;&gt;0,$J$2,IF($I4360&lt;&gt;0,$J$2,"")))</f>
        <v>1</v>
      </c>
      <c r="L4229" s="279"/>
      <c r="M4229" s="279"/>
      <c r="N4229" s="283"/>
      <c r="O4229" s="283"/>
      <c r="P4229" s="283"/>
      <c r="Q4229" s="279"/>
      <c r="R4229" s="279"/>
      <c r="S4229" s="283"/>
      <c r="T4229" s="283"/>
      <c r="U4229" s="279"/>
      <c r="V4229" s="283"/>
      <c r="W4229" s="283"/>
    </row>
    <row r="4230" spans="2:24" ht="18.75">
      <c r="B4230" s="912" t="str">
        <f>$B$9</f>
        <v>Несебър</v>
      </c>
      <c r="C4230" s="913"/>
      <c r="D4230" s="914"/>
      <c r="E4230" s="690">
        <f>$E$9</f>
        <v>43101</v>
      </c>
      <c r="F4230" s="691">
        <f>$F$9</f>
        <v>43465</v>
      </c>
      <c r="G4230" s="279"/>
      <c r="H4230" s="279"/>
      <c r="I4230" s="283"/>
      <c r="J4230" s="222">
        <f>(IF($E4360&lt;&gt;0,$J$2,IF($I4360&lt;&gt;0,$J$2,"")))</f>
        <v>1</v>
      </c>
      <c r="L4230" s="279"/>
      <c r="M4230" s="279"/>
      <c r="N4230" s="283"/>
      <c r="O4230" s="283"/>
      <c r="P4230" s="283"/>
      <c r="Q4230" s="279"/>
      <c r="R4230" s="279"/>
      <c r="S4230" s="283"/>
      <c r="T4230" s="283"/>
      <c r="U4230" s="279"/>
      <c r="V4230" s="283"/>
      <c r="W4230" s="283"/>
    </row>
    <row r="4231" spans="2:24">
      <c r="B4231" s="231" t="str">
        <f>$B$10</f>
        <v>(наименование на разпоредителя с бюджет)</v>
      </c>
      <c r="E4231" s="279"/>
      <c r="F4231" s="281">
        <f>$F$10</f>
        <v>0</v>
      </c>
      <c r="G4231" s="279"/>
      <c r="H4231" s="279"/>
      <c r="I4231" s="283"/>
      <c r="J4231" s="222">
        <f>(IF($E4360&lt;&gt;0,$J$2,IF($I4360&lt;&gt;0,$J$2,"")))</f>
        <v>1</v>
      </c>
      <c r="L4231" s="279"/>
      <c r="M4231" s="279"/>
      <c r="N4231" s="283"/>
      <c r="O4231" s="283"/>
      <c r="P4231" s="283"/>
      <c r="Q4231" s="279"/>
      <c r="R4231" s="279"/>
      <c r="S4231" s="283"/>
      <c r="T4231" s="283"/>
      <c r="U4231" s="279"/>
      <c r="V4231" s="283"/>
      <c r="W4231" s="283"/>
    </row>
    <row r="4232" spans="2:24">
      <c r="B4232" s="231"/>
      <c r="E4232" s="282"/>
      <c r="F4232" s="279"/>
      <c r="G4232" s="279"/>
      <c r="H4232" s="279"/>
      <c r="I4232" s="283"/>
      <c r="J4232" s="222">
        <f>(IF($E4360&lt;&gt;0,$J$2,IF($I4360&lt;&gt;0,$J$2,"")))</f>
        <v>1</v>
      </c>
      <c r="L4232" s="279"/>
      <c r="M4232" s="279"/>
      <c r="N4232" s="283"/>
      <c r="O4232" s="283"/>
      <c r="P4232" s="283"/>
      <c r="Q4232" s="279"/>
      <c r="R4232" s="279"/>
      <c r="S4232" s="283"/>
      <c r="T4232" s="283"/>
      <c r="U4232" s="279"/>
      <c r="V4232" s="283"/>
      <c r="W4232" s="283"/>
    </row>
    <row r="4233" spans="2:24" ht="19.5">
      <c r="B4233" s="896" t="str">
        <f>$B$12</f>
        <v>Несебър</v>
      </c>
      <c r="C4233" s="897"/>
      <c r="D4233" s="898"/>
      <c r="E4233" s="230" t="s">
        <v>1712</v>
      </c>
      <c r="F4233" s="692" t="str">
        <f>$F$12</f>
        <v>5206</v>
      </c>
      <c r="G4233" s="279"/>
      <c r="H4233" s="279"/>
      <c r="I4233" s="283"/>
      <c r="J4233" s="222">
        <f>(IF($E4360&lt;&gt;0,$J$2,IF($I4360&lt;&gt;0,$J$2,"")))</f>
        <v>1</v>
      </c>
      <c r="L4233" s="279"/>
      <c r="M4233" s="279"/>
      <c r="N4233" s="283"/>
      <c r="O4233" s="283"/>
      <c r="P4233" s="283"/>
      <c r="Q4233" s="279"/>
      <c r="R4233" s="279"/>
      <c r="S4233" s="283"/>
      <c r="T4233" s="283"/>
      <c r="U4233" s="279"/>
      <c r="V4233" s="283"/>
      <c r="W4233" s="283"/>
    </row>
    <row r="4234" spans="2:24">
      <c r="B4234" s="693" t="str">
        <f>$B$13</f>
        <v>(наименование на първостепенния разпоредител с бюджет)</v>
      </c>
      <c r="E4234" s="282" t="s">
        <v>1713</v>
      </c>
      <c r="F4234" s="279"/>
      <c r="G4234" s="279"/>
      <c r="H4234" s="279"/>
      <c r="I4234" s="283"/>
      <c r="J4234" s="222">
        <f>(IF($E4360&lt;&gt;0,$J$2,IF($I4360&lt;&gt;0,$J$2,"")))</f>
        <v>1</v>
      </c>
      <c r="L4234" s="279"/>
      <c r="M4234" s="279"/>
      <c r="N4234" s="283"/>
      <c r="O4234" s="283"/>
      <c r="P4234" s="283"/>
      <c r="Q4234" s="279"/>
      <c r="R4234" s="279"/>
      <c r="S4234" s="283"/>
      <c r="T4234" s="283"/>
      <c r="U4234" s="279"/>
      <c r="V4234" s="283"/>
      <c r="W4234" s="283"/>
    </row>
    <row r="4235" spans="2:24" ht="18.75">
      <c r="B4235" s="231"/>
      <c r="D4235" s="444"/>
      <c r="E4235" s="278"/>
      <c r="F4235" s="278"/>
      <c r="G4235" s="278"/>
      <c r="H4235" s="278"/>
      <c r="I4235" s="386"/>
      <c r="J4235" s="222">
        <f>(IF($E4360&lt;&gt;0,$J$2,IF($I4360&lt;&gt;0,$J$2,"")))</f>
        <v>1</v>
      </c>
      <c r="L4235" s="279"/>
      <c r="M4235" s="279"/>
      <c r="N4235" s="283"/>
      <c r="O4235" s="283"/>
      <c r="P4235" s="283"/>
      <c r="Q4235" s="279"/>
      <c r="R4235" s="279"/>
      <c r="S4235" s="283"/>
      <c r="T4235" s="283"/>
      <c r="U4235" s="279"/>
      <c r="V4235" s="283"/>
      <c r="W4235" s="283"/>
    </row>
    <row r="4236" spans="2:24">
      <c r="C4236" s="228"/>
      <c r="D4236" s="229"/>
      <c r="E4236" s="279"/>
      <c r="F4236" s="282"/>
      <c r="G4236" s="282"/>
      <c r="H4236" s="282"/>
      <c r="I4236" s="285" t="s">
        <v>1714</v>
      </c>
      <c r="J4236" s="222">
        <f>(IF($E4360&lt;&gt;0,$J$2,IF($I4360&lt;&gt;0,$J$2,"")))</f>
        <v>1</v>
      </c>
      <c r="L4236" s="284" t="s">
        <v>94</v>
      </c>
      <c r="M4236" s="279"/>
      <c r="N4236" s="283"/>
      <c r="O4236" s="285" t="s">
        <v>1714</v>
      </c>
      <c r="P4236" s="283"/>
      <c r="Q4236" s="284" t="s">
        <v>95</v>
      </c>
      <c r="R4236" s="279"/>
      <c r="S4236" s="283"/>
      <c r="T4236" s="285" t="s">
        <v>1714</v>
      </c>
      <c r="U4236" s="279"/>
      <c r="V4236" s="283"/>
      <c r="W4236" s="285" t="s">
        <v>1714</v>
      </c>
    </row>
    <row r="4237" spans="2:24" ht="18.75">
      <c r="B4237" s="787"/>
      <c r="C4237" s="788"/>
      <c r="D4237" s="789" t="s">
        <v>1093</v>
      </c>
      <c r="E4237" s="790"/>
      <c r="F4237" s="968" t="s">
        <v>1504</v>
      </c>
      <c r="G4237" s="969"/>
      <c r="H4237" s="970"/>
      <c r="I4237" s="971"/>
      <c r="J4237" s="222">
        <f>(IF($E4360&lt;&gt;0,$J$2,IF($I4360&lt;&gt;0,$J$2,"")))</f>
        <v>1</v>
      </c>
      <c r="L4237" s="925" t="s">
        <v>1800</v>
      </c>
      <c r="M4237" s="925" t="s">
        <v>1801</v>
      </c>
      <c r="N4237" s="918" t="s">
        <v>1802</v>
      </c>
      <c r="O4237" s="918" t="s">
        <v>96</v>
      </c>
      <c r="P4237" s="223"/>
      <c r="Q4237" s="918" t="s">
        <v>1803</v>
      </c>
      <c r="R4237" s="918" t="s">
        <v>1804</v>
      </c>
      <c r="S4237" s="918" t="s">
        <v>1805</v>
      </c>
      <c r="T4237" s="918" t="s">
        <v>97</v>
      </c>
      <c r="U4237" s="412" t="s">
        <v>98</v>
      </c>
      <c r="V4237" s="413"/>
      <c r="W4237" s="414"/>
      <c r="X4237" s="292"/>
    </row>
    <row r="4238" spans="2:24" ht="31.5">
      <c r="B4238" s="791" t="s">
        <v>1626</v>
      </c>
      <c r="C4238" s="792" t="s">
        <v>1715</v>
      </c>
      <c r="D4238" s="793" t="s">
        <v>1094</v>
      </c>
      <c r="E4238" s="794"/>
      <c r="F4238" s="717" t="s">
        <v>1505</v>
      </c>
      <c r="G4238" s="717" t="s">
        <v>1506</v>
      </c>
      <c r="H4238" s="717" t="s">
        <v>1503</v>
      </c>
      <c r="I4238" s="717" t="s">
        <v>1087</v>
      </c>
      <c r="J4238" s="222">
        <f>(IF($E4360&lt;&gt;0,$J$2,IF($I4360&lt;&gt;0,$J$2,"")))</f>
        <v>1</v>
      </c>
      <c r="L4238" s="961"/>
      <c r="M4238" s="967"/>
      <c r="N4238" s="961"/>
      <c r="O4238" s="967"/>
      <c r="P4238" s="223"/>
      <c r="Q4238" s="958"/>
      <c r="R4238" s="958"/>
      <c r="S4238" s="958"/>
      <c r="T4238" s="958"/>
      <c r="U4238" s="415">
        <v>2018</v>
      </c>
      <c r="V4238" s="415">
        <v>2019</v>
      </c>
      <c r="W4238" s="415" t="s">
        <v>1806</v>
      </c>
      <c r="X4238" s="416" t="s">
        <v>99</v>
      </c>
    </row>
    <row r="4239" spans="2:24" ht="18.75">
      <c r="B4239" s="616"/>
      <c r="C4239" s="400"/>
      <c r="D4239" s="296" t="s">
        <v>1283</v>
      </c>
      <c r="E4239" s="814"/>
      <c r="F4239" s="297"/>
      <c r="G4239" s="297"/>
      <c r="H4239" s="297"/>
      <c r="I4239" s="487"/>
      <c r="J4239" s="222">
        <f>(IF($E4360&lt;&gt;0,$J$2,IF($I4360&lt;&gt;0,$J$2,"")))</f>
        <v>1</v>
      </c>
      <c r="L4239" s="298" t="s">
        <v>100</v>
      </c>
      <c r="M4239" s="298" t="s">
        <v>101</v>
      </c>
      <c r="N4239" s="299" t="s">
        <v>102</v>
      </c>
      <c r="O4239" s="299" t="s">
        <v>103</v>
      </c>
      <c r="P4239" s="223"/>
      <c r="Q4239" s="614" t="s">
        <v>104</v>
      </c>
      <c r="R4239" s="614" t="s">
        <v>105</v>
      </c>
      <c r="S4239" s="614" t="s">
        <v>106</v>
      </c>
      <c r="T4239" s="614" t="s">
        <v>107</v>
      </c>
      <c r="U4239" s="614" t="s">
        <v>1064</v>
      </c>
      <c r="V4239" s="614" t="s">
        <v>1065</v>
      </c>
      <c r="W4239" s="614" t="s">
        <v>1066</v>
      </c>
      <c r="X4239" s="417" t="s">
        <v>1067</v>
      </c>
    </row>
    <row r="4240" spans="2:24" ht="131.25">
      <c r="B4240" s="237"/>
      <c r="C4240" s="621" t="e">
        <f>VLOOKUP(D4240,OP_LIST2,2,FALSE)</f>
        <v>#N/A</v>
      </c>
      <c r="D4240" s="622" t="s">
        <v>976</v>
      </c>
      <c r="E4240" s="815"/>
      <c r="F4240" s="369"/>
      <c r="G4240" s="369"/>
      <c r="H4240" s="369"/>
      <c r="I4240" s="304"/>
      <c r="J4240" s="222">
        <f>(IF($E4360&lt;&gt;0,$J$2,IF($I4360&lt;&gt;0,$J$2,"")))</f>
        <v>1</v>
      </c>
      <c r="L4240" s="418" t="s">
        <v>1068</v>
      </c>
      <c r="M4240" s="418" t="s">
        <v>1068</v>
      </c>
      <c r="N4240" s="418" t="s">
        <v>1069</v>
      </c>
      <c r="O4240" s="418" t="s">
        <v>1070</v>
      </c>
      <c r="P4240" s="223"/>
      <c r="Q4240" s="418" t="s">
        <v>1068</v>
      </c>
      <c r="R4240" s="418" t="s">
        <v>1068</v>
      </c>
      <c r="S4240" s="418" t="s">
        <v>1095</v>
      </c>
      <c r="T4240" s="418" t="s">
        <v>1072</v>
      </c>
      <c r="U4240" s="418" t="s">
        <v>1068</v>
      </c>
      <c r="V4240" s="418" t="s">
        <v>1068</v>
      </c>
      <c r="W4240" s="418" t="s">
        <v>1068</v>
      </c>
      <c r="X4240" s="307" t="s">
        <v>1073</v>
      </c>
    </row>
    <row r="4241" spans="2:24" ht="18.75">
      <c r="B4241" s="620"/>
      <c r="C4241" s="623">
        <f>VLOOKUP(D4242,EBK_DEIN2,2,FALSE)</f>
        <v>6626</v>
      </c>
      <c r="D4241" s="615" t="s">
        <v>1483</v>
      </c>
      <c r="E4241" s="816"/>
      <c r="F4241" s="369"/>
      <c r="G4241" s="369"/>
      <c r="H4241" s="369"/>
      <c r="I4241" s="304"/>
      <c r="J4241" s="222">
        <f>(IF($E4360&lt;&gt;0,$J$2,IF($I4360&lt;&gt;0,$J$2,"")))</f>
        <v>1</v>
      </c>
      <c r="L4241" s="419"/>
      <c r="M4241" s="419"/>
      <c r="N4241" s="345"/>
      <c r="O4241" s="420"/>
      <c r="P4241" s="223"/>
      <c r="Q4241" s="419"/>
      <c r="R4241" s="419"/>
      <c r="S4241" s="345"/>
      <c r="T4241" s="420"/>
      <c r="U4241" s="419"/>
      <c r="V4241" s="345"/>
      <c r="W4241" s="420"/>
      <c r="X4241" s="421"/>
    </row>
    <row r="4242" spans="2:24" ht="18.75">
      <c r="B4242" s="422"/>
      <c r="C4242" s="239"/>
      <c r="D4242" s="527" t="s">
        <v>811</v>
      </c>
      <c r="E4242" s="816"/>
      <c r="F4242" s="369"/>
      <c r="G4242" s="369"/>
      <c r="H4242" s="369"/>
      <c r="I4242" s="304"/>
      <c r="J4242" s="222">
        <f>(IF($E4360&lt;&gt;0,$J$2,IF($I4360&lt;&gt;0,$J$2,"")))</f>
        <v>1</v>
      </c>
      <c r="L4242" s="419"/>
      <c r="M4242" s="419"/>
      <c r="N4242" s="345"/>
      <c r="O4242" s="423">
        <f>SUMIF(O4245:O4246,"&lt;0")+SUMIF(O4248:O4252,"&lt;0")+SUMIF(O4254:O4261,"&lt;0")+SUMIF(O4263:O4279,"&lt;0")+SUMIF(O4285:O4289,"&lt;0")+SUMIF(O4291:O4296,"&lt;0")+SUMIF(O4299:O4305,"&lt;0")+SUMIF(O4313:O4314,"&lt;0")+SUMIF(O4317:O4322,"&lt;0")+SUMIF(O4324:O4329,"&lt;0")+SUMIF(O4333,"&lt;0")+SUMIF(O4335:O4341,"&lt;0")+SUMIF(O4343:O4345,"&lt;0")+SUMIF(O4347:O4350,"&lt;0")+SUMIF(O4352:O4353,"&lt;0")+SUMIF(O4356,"&lt;0")</f>
        <v>-40000</v>
      </c>
      <c r="P4242" s="223"/>
      <c r="Q4242" s="419"/>
      <c r="R4242" s="419"/>
      <c r="S4242" s="345"/>
      <c r="T4242" s="423">
        <f>SUMIF(T4245:T4246,"&lt;0")+SUMIF(T4248:T4252,"&lt;0")+SUMIF(T4254:T4261,"&lt;0")+SUMIF(T4263:T4279,"&lt;0")+SUMIF(T4285:T4289,"&lt;0")+SUMIF(T4291:T4296,"&lt;0")+SUMIF(T4299:T4305,"&lt;0")+SUMIF(T4313:T4314,"&lt;0")+SUMIF(T4317:T4322,"&lt;0")+SUMIF(T4324:T4329,"&lt;0")+SUMIF(T4333,"&lt;0")+SUMIF(T4335:T4341,"&lt;0")+SUMIF(T4343:T4345,"&lt;0")+SUMIF(T4347:T4350,"&lt;0")+SUMIF(T4352:T4353,"&lt;0")+SUMIF(T4356,"&lt;0")</f>
        <v>-40000</v>
      </c>
      <c r="U4242" s="419"/>
      <c r="V4242" s="345"/>
      <c r="W4242" s="420"/>
      <c r="X4242" s="309"/>
    </row>
    <row r="4243" spans="2:24" ht="18.75">
      <c r="B4243" s="355"/>
      <c r="C4243" s="239"/>
      <c r="D4243" s="293" t="s">
        <v>1096</v>
      </c>
      <c r="E4243" s="816"/>
      <c r="F4243" s="369"/>
      <c r="G4243" s="369"/>
      <c r="H4243" s="369"/>
      <c r="I4243" s="304"/>
      <c r="J4243" s="222">
        <f>(IF($E4360&lt;&gt;0,$J$2,IF($I4360&lt;&gt;0,$J$2,"")))</f>
        <v>1</v>
      </c>
      <c r="L4243" s="419"/>
      <c r="M4243" s="419"/>
      <c r="N4243" s="345"/>
      <c r="O4243" s="420"/>
      <c r="P4243" s="223"/>
      <c r="Q4243" s="419"/>
      <c r="R4243" s="419"/>
      <c r="S4243" s="345"/>
      <c r="T4243" s="420"/>
      <c r="U4243" s="419"/>
      <c r="V4243" s="345"/>
      <c r="W4243" s="420"/>
      <c r="X4243" s="311"/>
    </row>
    <row r="4244" spans="2:24" ht="18.75">
      <c r="B4244" s="795">
        <v>100</v>
      </c>
      <c r="C4244" s="972" t="s">
        <v>1284</v>
      </c>
      <c r="D4244" s="973"/>
      <c r="E4244" s="796"/>
      <c r="F4244" s="797">
        <f>SUM(F4245:F4246)</f>
        <v>0</v>
      </c>
      <c r="G4244" s="798">
        <f>SUM(G4245:G4246)</f>
        <v>0</v>
      </c>
      <c r="H4244" s="798">
        <f>SUM(H4245:H4246)</f>
        <v>0</v>
      </c>
      <c r="I4244" s="798">
        <f>SUM(I4245:I4246)</f>
        <v>0</v>
      </c>
      <c r="J4244" s="244" t="str">
        <f t="shared" ref="J4244:J4275" si="1276">(IF($E4244&lt;&gt;0,$J$2,IF($I4244&lt;&gt;0,$J$2,"")))</f>
        <v/>
      </c>
      <c r="K4244" s="245"/>
      <c r="L4244" s="312">
        <f>SUM(L4245:L4246)</f>
        <v>0</v>
      </c>
      <c r="M4244" s="313">
        <f>SUM(M4245:M4246)</f>
        <v>0</v>
      </c>
      <c r="N4244" s="424">
        <f>SUM(N4245:N4246)</f>
        <v>0</v>
      </c>
      <c r="O4244" s="425">
        <f>SUM(O4245:O4246)</f>
        <v>0</v>
      </c>
      <c r="P4244" s="245"/>
      <c r="Q4244" s="820"/>
      <c r="R4244" s="821"/>
      <c r="S4244" s="822"/>
      <c r="T4244" s="821"/>
      <c r="U4244" s="821"/>
      <c r="V4244" s="821"/>
      <c r="W4244" s="823"/>
      <c r="X4244" s="314">
        <f t="shared" ref="X4244:X4275" si="1277">T4244-U4244-V4244-W4244</f>
        <v>0</v>
      </c>
    </row>
    <row r="4245" spans="2:24" ht="18.75">
      <c r="B4245" s="140"/>
      <c r="C4245" s="144">
        <v>101</v>
      </c>
      <c r="D4245" s="138" t="s">
        <v>1285</v>
      </c>
      <c r="E4245" s="817"/>
      <c r="F4245" s="452"/>
      <c r="G4245" s="246"/>
      <c r="H4245" s="246"/>
      <c r="I4245" s="480">
        <f>F4245+G4245+H4245</f>
        <v>0</v>
      </c>
      <c r="J4245" s="244" t="str">
        <f t="shared" si="1276"/>
        <v/>
      </c>
      <c r="K4245" s="245"/>
      <c r="L4245" s="426"/>
      <c r="M4245" s="253"/>
      <c r="N4245" s="316">
        <f>I4245</f>
        <v>0</v>
      </c>
      <c r="O4245" s="427">
        <f>L4245+M4245-N4245</f>
        <v>0</v>
      </c>
      <c r="P4245" s="245"/>
      <c r="Q4245" s="775"/>
      <c r="R4245" s="779"/>
      <c r="S4245" s="779"/>
      <c r="T4245" s="779"/>
      <c r="U4245" s="779"/>
      <c r="V4245" s="779"/>
      <c r="W4245" s="824"/>
      <c r="X4245" s="314">
        <f t="shared" si="1277"/>
        <v>0</v>
      </c>
    </row>
    <row r="4246" spans="2:24" ht="18.75">
      <c r="B4246" s="140"/>
      <c r="C4246" s="137">
        <v>102</v>
      </c>
      <c r="D4246" s="139" t="s">
        <v>1286</v>
      </c>
      <c r="E4246" s="817"/>
      <c r="F4246" s="452"/>
      <c r="G4246" s="246"/>
      <c r="H4246" s="246"/>
      <c r="I4246" s="480">
        <f>F4246+G4246+H4246</f>
        <v>0</v>
      </c>
      <c r="J4246" s="244" t="str">
        <f t="shared" si="1276"/>
        <v/>
      </c>
      <c r="K4246" s="245"/>
      <c r="L4246" s="426"/>
      <c r="M4246" s="253"/>
      <c r="N4246" s="316">
        <f>I4246</f>
        <v>0</v>
      </c>
      <c r="O4246" s="427">
        <f>L4246+M4246-N4246</f>
        <v>0</v>
      </c>
      <c r="P4246" s="245"/>
      <c r="Q4246" s="775"/>
      <c r="R4246" s="779"/>
      <c r="S4246" s="779"/>
      <c r="T4246" s="779"/>
      <c r="U4246" s="779"/>
      <c r="V4246" s="779"/>
      <c r="W4246" s="824"/>
      <c r="X4246" s="314">
        <f t="shared" si="1277"/>
        <v>0</v>
      </c>
    </row>
    <row r="4247" spans="2:24" ht="18.75">
      <c r="B4247" s="799">
        <v>200</v>
      </c>
      <c r="C4247" s="959" t="s">
        <v>1287</v>
      </c>
      <c r="D4247" s="959"/>
      <c r="E4247" s="800"/>
      <c r="F4247" s="801">
        <f>SUM(F4248:F4252)</f>
        <v>0</v>
      </c>
      <c r="G4247" s="802">
        <f>SUM(G4248:G4252)</f>
        <v>0</v>
      </c>
      <c r="H4247" s="802">
        <f>SUM(H4248:H4252)</f>
        <v>0</v>
      </c>
      <c r="I4247" s="802">
        <f>SUM(I4248:I4252)</f>
        <v>0</v>
      </c>
      <c r="J4247" s="244" t="str">
        <f t="shared" si="1276"/>
        <v/>
      </c>
      <c r="K4247" s="245"/>
      <c r="L4247" s="317">
        <f>SUM(L4248:L4252)</f>
        <v>0</v>
      </c>
      <c r="M4247" s="318">
        <f>SUM(M4248:M4252)</f>
        <v>0</v>
      </c>
      <c r="N4247" s="428">
        <f>SUM(N4248:N4252)</f>
        <v>0</v>
      </c>
      <c r="O4247" s="429">
        <f>SUM(O4248:O4252)</f>
        <v>0</v>
      </c>
      <c r="P4247" s="245"/>
      <c r="Q4247" s="777"/>
      <c r="R4247" s="778"/>
      <c r="S4247" s="778"/>
      <c r="T4247" s="778"/>
      <c r="U4247" s="778"/>
      <c r="V4247" s="778"/>
      <c r="W4247" s="825"/>
      <c r="X4247" s="314">
        <f t="shared" si="1277"/>
        <v>0</v>
      </c>
    </row>
    <row r="4248" spans="2:24" ht="18.75">
      <c r="B4248" s="143"/>
      <c r="C4248" s="144">
        <v>201</v>
      </c>
      <c r="D4248" s="138" t="s">
        <v>1288</v>
      </c>
      <c r="E4248" s="817"/>
      <c r="F4248" s="452"/>
      <c r="G4248" s="246"/>
      <c r="H4248" s="246"/>
      <c r="I4248" s="480">
        <f>F4248+G4248+H4248</f>
        <v>0</v>
      </c>
      <c r="J4248" s="244" t="str">
        <f t="shared" si="1276"/>
        <v/>
      </c>
      <c r="K4248" s="245"/>
      <c r="L4248" s="426"/>
      <c r="M4248" s="253"/>
      <c r="N4248" s="316">
        <f>I4248</f>
        <v>0</v>
      </c>
      <c r="O4248" s="427">
        <f>L4248+M4248-N4248</f>
        <v>0</v>
      </c>
      <c r="P4248" s="245"/>
      <c r="Q4248" s="775"/>
      <c r="R4248" s="779"/>
      <c r="S4248" s="779"/>
      <c r="T4248" s="779"/>
      <c r="U4248" s="779"/>
      <c r="V4248" s="779"/>
      <c r="W4248" s="824"/>
      <c r="X4248" s="314">
        <f t="shared" si="1277"/>
        <v>0</v>
      </c>
    </row>
    <row r="4249" spans="2:24" ht="18.75">
      <c r="B4249" s="136"/>
      <c r="C4249" s="137">
        <v>202</v>
      </c>
      <c r="D4249" s="145" t="s">
        <v>1289</v>
      </c>
      <c r="E4249" s="817"/>
      <c r="F4249" s="452"/>
      <c r="G4249" s="246"/>
      <c r="H4249" s="246"/>
      <c r="I4249" s="480">
        <f>F4249+G4249+H4249</f>
        <v>0</v>
      </c>
      <c r="J4249" s="244" t="str">
        <f t="shared" si="1276"/>
        <v/>
      </c>
      <c r="K4249" s="245"/>
      <c r="L4249" s="426"/>
      <c r="M4249" s="253"/>
      <c r="N4249" s="316">
        <f>I4249</f>
        <v>0</v>
      </c>
      <c r="O4249" s="427">
        <f>L4249+M4249-N4249</f>
        <v>0</v>
      </c>
      <c r="P4249" s="245"/>
      <c r="Q4249" s="775"/>
      <c r="R4249" s="779"/>
      <c r="S4249" s="779"/>
      <c r="T4249" s="779"/>
      <c r="U4249" s="779"/>
      <c r="V4249" s="779"/>
      <c r="W4249" s="824"/>
      <c r="X4249" s="314">
        <f t="shared" si="1277"/>
        <v>0</v>
      </c>
    </row>
    <row r="4250" spans="2:24" ht="31.5">
      <c r="B4250" s="152"/>
      <c r="C4250" s="137">
        <v>205</v>
      </c>
      <c r="D4250" s="145" t="s">
        <v>933</v>
      </c>
      <c r="E4250" s="817"/>
      <c r="F4250" s="452"/>
      <c r="G4250" s="246"/>
      <c r="H4250" s="246"/>
      <c r="I4250" s="480">
        <f>F4250+G4250+H4250</f>
        <v>0</v>
      </c>
      <c r="J4250" s="244" t="str">
        <f t="shared" si="1276"/>
        <v/>
      </c>
      <c r="K4250" s="245"/>
      <c r="L4250" s="426"/>
      <c r="M4250" s="253"/>
      <c r="N4250" s="316">
        <f>I4250</f>
        <v>0</v>
      </c>
      <c r="O4250" s="427">
        <f>L4250+M4250-N4250</f>
        <v>0</v>
      </c>
      <c r="P4250" s="245"/>
      <c r="Q4250" s="775"/>
      <c r="R4250" s="779"/>
      <c r="S4250" s="779"/>
      <c r="T4250" s="779"/>
      <c r="U4250" s="779"/>
      <c r="V4250" s="779"/>
      <c r="W4250" s="824"/>
      <c r="X4250" s="314">
        <f t="shared" si="1277"/>
        <v>0</v>
      </c>
    </row>
    <row r="4251" spans="2:24" ht="18.75">
      <c r="B4251" s="152"/>
      <c r="C4251" s="137">
        <v>208</v>
      </c>
      <c r="D4251" s="159" t="s">
        <v>934</v>
      </c>
      <c r="E4251" s="817"/>
      <c r="F4251" s="452"/>
      <c r="G4251" s="246"/>
      <c r="H4251" s="246"/>
      <c r="I4251" s="480">
        <f>F4251+G4251+H4251</f>
        <v>0</v>
      </c>
      <c r="J4251" s="244" t="str">
        <f t="shared" si="1276"/>
        <v/>
      </c>
      <c r="K4251" s="245"/>
      <c r="L4251" s="426"/>
      <c r="M4251" s="253"/>
      <c r="N4251" s="316">
        <f>I4251</f>
        <v>0</v>
      </c>
      <c r="O4251" s="427">
        <f>L4251+M4251-N4251</f>
        <v>0</v>
      </c>
      <c r="P4251" s="245"/>
      <c r="Q4251" s="775"/>
      <c r="R4251" s="779"/>
      <c r="S4251" s="779"/>
      <c r="T4251" s="779"/>
      <c r="U4251" s="779"/>
      <c r="V4251" s="779"/>
      <c r="W4251" s="824"/>
      <c r="X4251" s="314">
        <f t="shared" si="1277"/>
        <v>0</v>
      </c>
    </row>
    <row r="4252" spans="2:24" ht="18.75">
      <c r="B4252" s="143"/>
      <c r="C4252" s="142">
        <v>209</v>
      </c>
      <c r="D4252" s="148" t="s">
        <v>935</v>
      </c>
      <c r="E4252" s="817"/>
      <c r="F4252" s="452"/>
      <c r="G4252" s="246"/>
      <c r="H4252" s="246"/>
      <c r="I4252" s="480">
        <f>F4252+G4252+H4252</f>
        <v>0</v>
      </c>
      <c r="J4252" s="244" t="str">
        <f t="shared" si="1276"/>
        <v/>
      </c>
      <c r="K4252" s="245"/>
      <c r="L4252" s="426"/>
      <c r="M4252" s="253"/>
      <c r="N4252" s="316">
        <f>I4252</f>
        <v>0</v>
      </c>
      <c r="O4252" s="427">
        <f>L4252+M4252-N4252</f>
        <v>0</v>
      </c>
      <c r="P4252" s="245"/>
      <c r="Q4252" s="775"/>
      <c r="R4252" s="779"/>
      <c r="S4252" s="779"/>
      <c r="T4252" s="779"/>
      <c r="U4252" s="779"/>
      <c r="V4252" s="779"/>
      <c r="W4252" s="824"/>
      <c r="X4252" s="314">
        <f t="shared" si="1277"/>
        <v>0</v>
      </c>
    </row>
    <row r="4253" spans="2:24" ht="18.75">
      <c r="B4253" s="799">
        <v>500</v>
      </c>
      <c r="C4253" s="960" t="s">
        <v>210</v>
      </c>
      <c r="D4253" s="960"/>
      <c r="E4253" s="800"/>
      <c r="F4253" s="801">
        <f>SUM(F4254:F4260)</f>
        <v>0</v>
      </c>
      <c r="G4253" s="802">
        <f>SUM(G4254:G4260)</f>
        <v>0</v>
      </c>
      <c r="H4253" s="802">
        <f>SUM(H4254:H4260)</f>
        <v>0</v>
      </c>
      <c r="I4253" s="802">
        <f>SUM(I4254:I4260)</f>
        <v>0</v>
      </c>
      <c r="J4253" s="244" t="str">
        <f t="shared" si="1276"/>
        <v/>
      </c>
      <c r="K4253" s="245"/>
      <c r="L4253" s="317">
        <f>SUM(L4254:L4260)</f>
        <v>0</v>
      </c>
      <c r="M4253" s="318">
        <f>SUM(M4254:M4260)</f>
        <v>0</v>
      </c>
      <c r="N4253" s="428">
        <f>SUM(N4254:N4260)</f>
        <v>0</v>
      </c>
      <c r="O4253" s="429">
        <f>SUM(O4254:O4260)</f>
        <v>0</v>
      </c>
      <c r="P4253" s="245"/>
      <c r="Q4253" s="777"/>
      <c r="R4253" s="778"/>
      <c r="S4253" s="779"/>
      <c r="T4253" s="778"/>
      <c r="U4253" s="778"/>
      <c r="V4253" s="778"/>
      <c r="W4253" s="825"/>
      <c r="X4253" s="314">
        <f t="shared" si="1277"/>
        <v>0</v>
      </c>
    </row>
    <row r="4254" spans="2:24" ht="18.75">
      <c r="B4254" s="143"/>
      <c r="C4254" s="160">
        <v>551</v>
      </c>
      <c r="D4254" s="459" t="s">
        <v>211</v>
      </c>
      <c r="E4254" s="817"/>
      <c r="F4254" s="452"/>
      <c r="G4254" s="246"/>
      <c r="H4254" s="246"/>
      <c r="I4254" s="480">
        <f t="shared" ref="I4254:I4261" si="1278">F4254+G4254+H4254</f>
        <v>0</v>
      </c>
      <c r="J4254" s="244" t="str">
        <f t="shared" si="1276"/>
        <v/>
      </c>
      <c r="K4254" s="245"/>
      <c r="L4254" s="426"/>
      <c r="M4254" s="253"/>
      <c r="N4254" s="316">
        <f t="shared" ref="N4254:N4261" si="1279">I4254</f>
        <v>0</v>
      </c>
      <c r="O4254" s="427">
        <f t="shared" ref="O4254:O4261" si="1280">L4254+M4254-N4254</f>
        <v>0</v>
      </c>
      <c r="P4254" s="245"/>
      <c r="Q4254" s="775"/>
      <c r="R4254" s="779"/>
      <c r="S4254" s="779"/>
      <c r="T4254" s="779"/>
      <c r="U4254" s="779"/>
      <c r="V4254" s="779"/>
      <c r="W4254" s="824"/>
      <c r="X4254" s="314">
        <f t="shared" si="1277"/>
        <v>0</v>
      </c>
    </row>
    <row r="4255" spans="2:24" ht="18.75">
      <c r="B4255" s="143"/>
      <c r="C4255" s="161">
        <v>552</v>
      </c>
      <c r="D4255" s="460" t="s">
        <v>212</v>
      </c>
      <c r="E4255" s="817"/>
      <c r="F4255" s="452"/>
      <c r="G4255" s="246"/>
      <c r="H4255" s="246"/>
      <c r="I4255" s="480">
        <f t="shared" si="1278"/>
        <v>0</v>
      </c>
      <c r="J4255" s="244" t="str">
        <f t="shared" si="1276"/>
        <v/>
      </c>
      <c r="K4255" s="245"/>
      <c r="L4255" s="426"/>
      <c r="M4255" s="253"/>
      <c r="N4255" s="316">
        <f t="shared" si="1279"/>
        <v>0</v>
      </c>
      <c r="O4255" s="427">
        <f t="shared" si="1280"/>
        <v>0</v>
      </c>
      <c r="P4255" s="245"/>
      <c r="Q4255" s="775"/>
      <c r="R4255" s="779"/>
      <c r="S4255" s="779"/>
      <c r="T4255" s="779"/>
      <c r="U4255" s="779"/>
      <c r="V4255" s="779"/>
      <c r="W4255" s="824"/>
      <c r="X4255" s="314">
        <f t="shared" si="1277"/>
        <v>0</v>
      </c>
    </row>
    <row r="4256" spans="2:24" ht="18.75">
      <c r="B4256" s="143"/>
      <c r="C4256" s="161">
        <v>558</v>
      </c>
      <c r="D4256" s="460" t="s">
        <v>1731</v>
      </c>
      <c r="E4256" s="817"/>
      <c r="F4256" s="452"/>
      <c r="G4256" s="246"/>
      <c r="H4256" s="246"/>
      <c r="I4256" s="480">
        <f t="shared" si="1278"/>
        <v>0</v>
      </c>
      <c r="J4256" s="244" t="str">
        <f t="shared" si="1276"/>
        <v/>
      </c>
      <c r="K4256" s="245"/>
      <c r="L4256" s="426"/>
      <c r="M4256" s="253"/>
      <c r="N4256" s="316">
        <f t="shared" si="1279"/>
        <v>0</v>
      </c>
      <c r="O4256" s="427">
        <f t="shared" si="1280"/>
        <v>0</v>
      </c>
      <c r="P4256" s="245"/>
      <c r="Q4256" s="775"/>
      <c r="R4256" s="779"/>
      <c r="S4256" s="779"/>
      <c r="T4256" s="779"/>
      <c r="U4256" s="779"/>
      <c r="V4256" s="779"/>
      <c r="W4256" s="824"/>
      <c r="X4256" s="314">
        <f t="shared" si="1277"/>
        <v>0</v>
      </c>
    </row>
    <row r="4257" spans="2:24" ht="18.75">
      <c r="B4257" s="143"/>
      <c r="C4257" s="161">
        <v>560</v>
      </c>
      <c r="D4257" s="461" t="s">
        <v>213</v>
      </c>
      <c r="E4257" s="817"/>
      <c r="F4257" s="452"/>
      <c r="G4257" s="246"/>
      <c r="H4257" s="246"/>
      <c r="I4257" s="480">
        <f t="shared" si="1278"/>
        <v>0</v>
      </c>
      <c r="J4257" s="244" t="str">
        <f t="shared" si="1276"/>
        <v/>
      </c>
      <c r="K4257" s="245"/>
      <c r="L4257" s="426"/>
      <c r="M4257" s="253"/>
      <c r="N4257" s="316">
        <f t="shared" si="1279"/>
        <v>0</v>
      </c>
      <c r="O4257" s="427">
        <f t="shared" si="1280"/>
        <v>0</v>
      </c>
      <c r="P4257" s="245"/>
      <c r="Q4257" s="775"/>
      <c r="R4257" s="779"/>
      <c r="S4257" s="779"/>
      <c r="T4257" s="779"/>
      <c r="U4257" s="779"/>
      <c r="V4257" s="779"/>
      <c r="W4257" s="824"/>
      <c r="X4257" s="314">
        <f t="shared" si="1277"/>
        <v>0</v>
      </c>
    </row>
    <row r="4258" spans="2:24" ht="18.75">
      <c r="B4258" s="143"/>
      <c r="C4258" s="161">
        <v>580</v>
      </c>
      <c r="D4258" s="460" t="s">
        <v>214</v>
      </c>
      <c r="E4258" s="817"/>
      <c r="F4258" s="452"/>
      <c r="G4258" s="246"/>
      <c r="H4258" s="246"/>
      <c r="I4258" s="480">
        <f t="shared" si="1278"/>
        <v>0</v>
      </c>
      <c r="J4258" s="244" t="str">
        <f t="shared" si="1276"/>
        <v/>
      </c>
      <c r="K4258" s="245"/>
      <c r="L4258" s="426"/>
      <c r="M4258" s="253"/>
      <c r="N4258" s="316">
        <f t="shared" si="1279"/>
        <v>0</v>
      </c>
      <c r="O4258" s="427">
        <f t="shared" si="1280"/>
        <v>0</v>
      </c>
      <c r="P4258" s="245"/>
      <c r="Q4258" s="775"/>
      <c r="R4258" s="779"/>
      <c r="S4258" s="779"/>
      <c r="T4258" s="779"/>
      <c r="U4258" s="779"/>
      <c r="V4258" s="779"/>
      <c r="W4258" s="824"/>
      <c r="X4258" s="314">
        <f t="shared" si="1277"/>
        <v>0</v>
      </c>
    </row>
    <row r="4259" spans="2:24" ht="18.75">
      <c r="B4259" s="143"/>
      <c r="C4259" s="161">
        <v>588</v>
      </c>
      <c r="D4259" s="460" t="s">
        <v>1736</v>
      </c>
      <c r="E4259" s="817"/>
      <c r="F4259" s="452"/>
      <c r="G4259" s="246"/>
      <c r="H4259" s="246"/>
      <c r="I4259" s="480">
        <f t="shared" si="1278"/>
        <v>0</v>
      </c>
      <c r="J4259" s="244" t="str">
        <f t="shared" si="1276"/>
        <v/>
      </c>
      <c r="K4259" s="245"/>
      <c r="L4259" s="426"/>
      <c r="M4259" s="253"/>
      <c r="N4259" s="316">
        <f t="shared" si="1279"/>
        <v>0</v>
      </c>
      <c r="O4259" s="427">
        <f t="shared" si="1280"/>
        <v>0</v>
      </c>
      <c r="P4259" s="245"/>
      <c r="Q4259" s="775"/>
      <c r="R4259" s="779"/>
      <c r="S4259" s="779"/>
      <c r="T4259" s="779"/>
      <c r="U4259" s="779"/>
      <c r="V4259" s="779"/>
      <c r="W4259" s="824"/>
      <c r="X4259" s="314">
        <f t="shared" si="1277"/>
        <v>0</v>
      </c>
    </row>
    <row r="4260" spans="2:24" ht="31.5">
      <c r="B4260" s="143"/>
      <c r="C4260" s="162">
        <v>590</v>
      </c>
      <c r="D4260" s="462" t="s">
        <v>215</v>
      </c>
      <c r="E4260" s="817"/>
      <c r="F4260" s="452"/>
      <c r="G4260" s="246"/>
      <c r="H4260" s="246"/>
      <c r="I4260" s="480">
        <f t="shared" si="1278"/>
        <v>0</v>
      </c>
      <c r="J4260" s="244" t="str">
        <f t="shared" si="1276"/>
        <v/>
      </c>
      <c r="K4260" s="245"/>
      <c r="L4260" s="426"/>
      <c r="M4260" s="253"/>
      <c r="N4260" s="316">
        <f t="shared" si="1279"/>
        <v>0</v>
      </c>
      <c r="O4260" s="427">
        <f t="shared" si="1280"/>
        <v>0</v>
      </c>
      <c r="P4260" s="245"/>
      <c r="Q4260" s="775"/>
      <c r="R4260" s="779"/>
      <c r="S4260" s="779"/>
      <c r="T4260" s="779"/>
      <c r="U4260" s="779"/>
      <c r="V4260" s="779"/>
      <c r="W4260" s="824"/>
      <c r="X4260" s="314">
        <f t="shared" si="1277"/>
        <v>0</v>
      </c>
    </row>
    <row r="4261" spans="2:24" ht="18.75">
      <c r="B4261" s="799">
        <v>800</v>
      </c>
      <c r="C4261" s="960" t="s">
        <v>1097</v>
      </c>
      <c r="D4261" s="960"/>
      <c r="E4261" s="800"/>
      <c r="F4261" s="803"/>
      <c r="G4261" s="804"/>
      <c r="H4261" s="804"/>
      <c r="I4261" s="805">
        <f t="shared" si="1278"/>
        <v>0</v>
      </c>
      <c r="J4261" s="244" t="str">
        <f t="shared" si="1276"/>
        <v/>
      </c>
      <c r="K4261" s="245"/>
      <c r="L4261" s="431"/>
      <c r="M4261" s="255"/>
      <c r="N4261" s="316">
        <f t="shared" si="1279"/>
        <v>0</v>
      </c>
      <c r="O4261" s="427">
        <f t="shared" si="1280"/>
        <v>0</v>
      </c>
      <c r="P4261" s="245"/>
      <c r="Q4261" s="777"/>
      <c r="R4261" s="778"/>
      <c r="S4261" s="779"/>
      <c r="T4261" s="779"/>
      <c r="U4261" s="778"/>
      <c r="V4261" s="779"/>
      <c r="W4261" s="824"/>
      <c r="X4261" s="314">
        <f t="shared" si="1277"/>
        <v>0</v>
      </c>
    </row>
    <row r="4262" spans="2:24" ht="18.75">
      <c r="B4262" s="799">
        <v>1000</v>
      </c>
      <c r="C4262" s="956" t="s">
        <v>217</v>
      </c>
      <c r="D4262" s="956"/>
      <c r="E4262" s="800"/>
      <c r="F4262" s="801">
        <f>SUM(F4263:F4279)</f>
        <v>0</v>
      </c>
      <c r="G4262" s="802">
        <f>SUM(G4263:G4279)</f>
        <v>40000</v>
      </c>
      <c r="H4262" s="802">
        <f>SUM(H4263:H4279)</f>
        <v>0</v>
      </c>
      <c r="I4262" s="802">
        <f>SUM(I4263:I4279)</f>
        <v>40000</v>
      </c>
      <c r="J4262" s="244">
        <f t="shared" si="1276"/>
        <v>1</v>
      </c>
      <c r="K4262" s="245"/>
      <c r="L4262" s="317">
        <f>SUM(L4263:L4279)</f>
        <v>0</v>
      </c>
      <c r="M4262" s="318">
        <f>SUM(M4263:M4279)</f>
        <v>0</v>
      </c>
      <c r="N4262" s="428">
        <f>SUM(N4263:N4279)</f>
        <v>40000</v>
      </c>
      <c r="O4262" s="429">
        <f>SUM(O4263:O4279)</f>
        <v>-40000</v>
      </c>
      <c r="P4262" s="245"/>
      <c r="Q4262" s="317">
        <f t="shared" ref="Q4262:W4262" si="1281">SUM(Q4263:Q4279)</f>
        <v>0</v>
      </c>
      <c r="R4262" s="318">
        <f t="shared" si="1281"/>
        <v>0</v>
      </c>
      <c r="S4262" s="318">
        <f t="shared" si="1281"/>
        <v>40000</v>
      </c>
      <c r="T4262" s="318">
        <f t="shared" si="1281"/>
        <v>-40000</v>
      </c>
      <c r="U4262" s="318">
        <f t="shared" si="1281"/>
        <v>0</v>
      </c>
      <c r="V4262" s="318">
        <f t="shared" si="1281"/>
        <v>0</v>
      </c>
      <c r="W4262" s="429">
        <f t="shared" si="1281"/>
        <v>0</v>
      </c>
      <c r="X4262" s="314">
        <f t="shared" si="1277"/>
        <v>-40000</v>
      </c>
    </row>
    <row r="4263" spans="2:24" ht="18.75">
      <c r="B4263" s="136"/>
      <c r="C4263" s="144">
        <v>1011</v>
      </c>
      <c r="D4263" s="163" t="s">
        <v>218</v>
      </c>
      <c r="E4263" s="817"/>
      <c r="F4263" s="452"/>
      <c r="G4263" s="246"/>
      <c r="H4263" s="246"/>
      <c r="I4263" s="480">
        <f t="shared" ref="I4263:I4279" si="1282">F4263+G4263+H4263</f>
        <v>0</v>
      </c>
      <c r="J4263" s="244" t="str">
        <f t="shared" si="1276"/>
        <v/>
      </c>
      <c r="K4263" s="245"/>
      <c r="L4263" s="426"/>
      <c r="M4263" s="253"/>
      <c r="N4263" s="316">
        <f t="shared" ref="N4263:N4279" si="1283">I4263</f>
        <v>0</v>
      </c>
      <c r="O4263" s="427">
        <f t="shared" ref="O4263:O4279" si="1284">L4263+M4263-N4263</f>
        <v>0</v>
      </c>
      <c r="P4263" s="245"/>
      <c r="Q4263" s="426"/>
      <c r="R4263" s="253"/>
      <c r="S4263" s="432">
        <f t="shared" ref="S4263:S4270" si="1285">+IF(+(L4263+M4263)&gt;=I4263,+M4263,+(+I4263-L4263))</f>
        <v>0</v>
      </c>
      <c r="T4263" s="316">
        <f t="shared" ref="T4263:T4270" si="1286">Q4263+R4263-S4263</f>
        <v>0</v>
      </c>
      <c r="U4263" s="253"/>
      <c r="V4263" s="253"/>
      <c r="W4263" s="254"/>
      <c r="X4263" s="314">
        <f t="shared" si="1277"/>
        <v>0</v>
      </c>
    </row>
    <row r="4264" spans="2:24" ht="18.75">
      <c r="B4264" s="136"/>
      <c r="C4264" s="137">
        <v>1012</v>
      </c>
      <c r="D4264" s="145" t="s">
        <v>219</v>
      </c>
      <c r="E4264" s="817"/>
      <c r="F4264" s="452"/>
      <c r="G4264" s="246"/>
      <c r="H4264" s="246"/>
      <c r="I4264" s="480">
        <f t="shared" si="1282"/>
        <v>0</v>
      </c>
      <c r="J4264" s="244" t="str">
        <f t="shared" si="1276"/>
        <v/>
      </c>
      <c r="K4264" s="245"/>
      <c r="L4264" s="426"/>
      <c r="M4264" s="253"/>
      <c r="N4264" s="316">
        <f t="shared" si="1283"/>
        <v>0</v>
      </c>
      <c r="O4264" s="427">
        <f t="shared" si="1284"/>
        <v>0</v>
      </c>
      <c r="P4264" s="245"/>
      <c r="Q4264" s="426"/>
      <c r="R4264" s="253"/>
      <c r="S4264" s="432">
        <f t="shared" si="1285"/>
        <v>0</v>
      </c>
      <c r="T4264" s="316">
        <f t="shared" si="1286"/>
        <v>0</v>
      </c>
      <c r="U4264" s="253"/>
      <c r="V4264" s="253"/>
      <c r="W4264" s="254"/>
      <c r="X4264" s="314">
        <f t="shared" si="1277"/>
        <v>0</v>
      </c>
    </row>
    <row r="4265" spans="2:24" ht="18.75">
      <c r="B4265" s="136"/>
      <c r="C4265" s="137">
        <v>1013</v>
      </c>
      <c r="D4265" s="145" t="s">
        <v>220</v>
      </c>
      <c r="E4265" s="817"/>
      <c r="F4265" s="452"/>
      <c r="G4265" s="246"/>
      <c r="H4265" s="246"/>
      <c r="I4265" s="480">
        <f t="shared" si="1282"/>
        <v>0</v>
      </c>
      <c r="J4265" s="244" t="str">
        <f t="shared" si="1276"/>
        <v/>
      </c>
      <c r="K4265" s="245"/>
      <c r="L4265" s="426"/>
      <c r="M4265" s="253"/>
      <c r="N4265" s="316">
        <f t="shared" si="1283"/>
        <v>0</v>
      </c>
      <c r="O4265" s="427">
        <f t="shared" si="1284"/>
        <v>0</v>
      </c>
      <c r="P4265" s="245"/>
      <c r="Q4265" s="426"/>
      <c r="R4265" s="253"/>
      <c r="S4265" s="432">
        <f t="shared" si="1285"/>
        <v>0</v>
      </c>
      <c r="T4265" s="316">
        <f t="shared" si="1286"/>
        <v>0</v>
      </c>
      <c r="U4265" s="253"/>
      <c r="V4265" s="253"/>
      <c r="W4265" s="254"/>
      <c r="X4265" s="314">
        <f t="shared" si="1277"/>
        <v>0</v>
      </c>
    </row>
    <row r="4266" spans="2:24" ht="18.75">
      <c r="B4266" s="136"/>
      <c r="C4266" s="137">
        <v>1014</v>
      </c>
      <c r="D4266" s="145" t="s">
        <v>221</v>
      </c>
      <c r="E4266" s="817"/>
      <c r="F4266" s="452"/>
      <c r="G4266" s="246"/>
      <c r="H4266" s="246"/>
      <c r="I4266" s="480">
        <f t="shared" si="1282"/>
        <v>0</v>
      </c>
      <c r="J4266" s="244" t="str">
        <f t="shared" si="1276"/>
        <v/>
      </c>
      <c r="K4266" s="245"/>
      <c r="L4266" s="426"/>
      <c r="M4266" s="253"/>
      <c r="N4266" s="316">
        <f t="shared" si="1283"/>
        <v>0</v>
      </c>
      <c r="O4266" s="427">
        <f t="shared" si="1284"/>
        <v>0</v>
      </c>
      <c r="P4266" s="245"/>
      <c r="Q4266" s="426"/>
      <c r="R4266" s="253"/>
      <c r="S4266" s="432">
        <f t="shared" si="1285"/>
        <v>0</v>
      </c>
      <c r="T4266" s="316">
        <f t="shared" si="1286"/>
        <v>0</v>
      </c>
      <c r="U4266" s="253"/>
      <c r="V4266" s="253"/>
      <c r="W4266" s="254"/>
      <c r="X4266" s="314">
        <f t="shared" si="1277"/>
        <v>0</v>
      </c>
    </row>
    <row r="4267" spans="2:24" ht="18.75">
      <c r="B4267" s="136"/>
      <c r="C4267" s="137">
        <v>1015</v>
      </c>
      <c r="D4267" s="145" t="s">
        <v>222</v>
      </c>
      <c r="E4267" s="817"/>
      <c r="F4267" s="452"/>
      <c r="G4267" s="246"/>
      <c r="H4267" s="246"/>
      <c r="I4267" s="480">
        <f t="shared" si="1282"/>
        <v>0</v>
      </c>
      <c r="J4267" s="244" t="str">
        <f t="shared" si="1276"/>
        <v/>
      </c>
      <c r="K4267" s="245"/>
      <c r="L4267" s="426"/>
      <c r="M4267" s="253"/>
      <c r="N4267" s="316">
        <f t="shared" si="1283"/>
        <v>0</v>
      </c>
      <c r="O4267" s="427">
        <f t="shared" si="1284"/>
        <v>0</v>
      </c>
      <c r="P4267" s="245"/>
      <c r="Q4267" s="426"/>
      <c r="R4267" s="253"/>
      <c r="S4267" s="432">
        <f t="shared" si="1285"/>
        <v>0</v>
      </c>
      <c r="T4267" s="316">
        <f t="shared" si="1286"/>
        <v>0</v>
      </c>
      <c r="U4267" s="253"/>
      <c r="V4267" s="253"/>
      <c r="W4267" s="254"/>
      <c r="X4267" s="314">
        <f t="shared" si="1277"/>
        <v>0</v>
      </c>
    </row>
    <row r="4268" spans="2:24" ht="18.75">
      <c r="B4268" s="136"/>
      <c r="C4268" s="137">
        <v>1016</v>
      </c>
      <c r="D4268" s="145" t="s">
        <v>223</v>
      </c>
      <c r="E4268" s="817"/>
      <c r="F4268" s="452"/>
      <c r="G4268" s="246"/>
      <c r="H4268" s="246"/>
      <c r="I4268" s="480">
        <f t="shared" si="1282"/>
        <v>0</v>
      </c>
      <c r="J4268" s="244" t="str">
        <f t="shared" si="1276"/>
        <v/>
      </c>
      <c r="K4268" s="245"/>
      <c r="L4268" s="426"/>
      <c r="M4268" s="253"/>
      <c r="N4268" s="316">
        <f t="shared" si="1283"/>
        <v>0</v>
      </c>
      <c r="O4268" s="427">
        <f t="shared" si="1284"/>
        <v>0</v>
      </c>
      <c r="P4268" s="245"/>
      <c r="Q4268" s="426"/>
      <c r="R4268" s="253"/>
      <c r="S4268" s="432">
        <f t="shared" si="1285"/>
        <v>0</v>
      </c>
      <c r="T4268" s="316">
        <f t="shared" si="1286"/>
        <v>0</v>
      </c>
      <c r="U4268" s="253"/>
      <c r="V4268" s="253"/>
      <c r="W4268" s="254"/>
      <c r="X4268" s="314">
        <f t="shared" si="1277"/>
        <v>0</v>
      </c>
    </row>
    <row r="4269" spans="2:24" ht="18.75">
      <c r="B4269" s="140"/>
      <c r="C4269" s="164">
        <v>1020</v>
      </c>
      <c r="D4269" s="165" t="s">
        <v>224</v>
      </c>
      <c r="E4269" s="817"/>
      <c r="F4269" s="452"/>
      <c r="G4269" s="246">
        <v>40000</v>
      </c>
      <c r="H4269" s="246"/>
      <c r="I4269" s="480">
        <f t="shared" si="1282"/>
        <v>40000</v>
      </c>
      <c r="J4269" s="244">
        <f t="shared" si="1276"/>
        <v>1</v>
      </c>
      <c r="K4269" s="245"/>
      <c r="L4269" s="426"/>
      <c r="M4269" s="253"/>
      <c r="N4269" s="316">
        <f t="shared" si="1283"/>
        <v>40000</v>
      </c>
      <c r="O4269" s="427">
        <f t="shared" si="1284"/>
        <v>-40000</v>
      </c>
      <c r="P4269" s="245"/>
      <c r="Q4269" s="426"/>
      <c r="R4269" s="253"/>
      <c r="S4269" s="432">
        <f t="shared" si="1285"/>
        <v>40000</v>
      </c>
      <c r="T4269" s="316">
        <f t="shared" si="1286"/>
        <v>-40000</v>
      </c>
      <c r="U4269" s="253"/>
      <c r="V4269" s="253"/>
      <c r="W4269" s="254"/>
      <c r="X4269" s="314">
        <f t="shared" si="1277"/>
        <v>-40000</v>
      </c>
    </row>
    <row r="4270" spans="2:24" ht="18.75">
      <c r="B4270" s="136"/>
      <c r="C4270" s="137">
        <v>1030</v>
      </c>
      <c r="D4270" s="145" t="s">
        <v>225</v>
      </c>
      <c r="E4270" s="817"/>
      <c r="F4270" s="452"/>
      <c r="G4270" s="246"/>
      <c r="H4270" s="246"/>
      <c r="I4270" s="480">
        <f t="shared" si="1282"/>
        <v>0</v>
      </c>
      <c r="J4270" s="244" t="str">
        <f t="shared" si="1276"/>
        <v/>
      </c>
      <c r="K4270" s="245"/>
      <c r="L4270" s="426"/>
      <c r="M4270" s="253"/>
      <c r="N4270" s="316">
        <f t="shared" si="1283"/>
        <v>0</v>
      </c>
      <c r="O4270" s="427">
        <f t="shared" si="1284"/>
        <v>0</v>
      </c>
      <c r="P4270" s="245"/>
      <c r="Q4270" s="426"/>
      <c r="R4270" s="253"/>
      <c r="S4270" s="432">
        <f t="shared" si="1285"/>
        <v>0</v>
      </c>
      <c r="T4270" s="316">
        <f t="shared" si="1286"/>
        <v>0</v>
      </c>
      <c r="U4270" s="253"/>
      <c r="V4270" s="253"/>
      <c r="W4270" s="254"/>
      <c r="X4270" s="314">
        <f t="shared" si="1277"/>
        <v>0</v>
      </c>
    </row>
    <row r="4271" spans="2:24" ht="18.75">
      <c r="B4271" s="136"/>
      <c r="C4271" s="164">
        <v>1051</v>
      </c>
      <c r="D4271" s="167" t="s">
        <v>226</v>
      </c>
      <c r="E4271" s="817"/>
      <c r="F4271" s="452"/>
      <c r="G4271" s="246"/>
      <c r="H4271" s="246"/>
      <c r="I4271" s="480">
        <f t="shared" si="1282"/>
        <v>0</v>
      </c>
      <c r="J4271" s="244" t="str">
        <f t="shared" si="1276"/>
        <v/>
      </c>
      <c r="K4271" s="245"/>
      <c r="L4271" s="426"/>
      <c r="M4271" s="253"/>
      <c r="N4271" s="316">
        <f t="shared" si="1283"/>
        <v>0</v>
      </c>
      <c r="O4271" s="427">
        <f t="shared" si="1284"/>
        <v>0</v>
      </c>
      <c r="P4271" s="245"/>
      <c r="Q4271" s="775"/>
      <c r="R4271" s="779"/>
      <c r="S4271" s="779"/>
      <c r="T4271" s="779"/>
      <c r="U4271" s="779"/>
      <c r="V4271" s="779"/>
      <c r="W4271" s="824"/>
      <c r="X4271" s="314">
        <f t="shared" si="1277"/>
        <v>0</v>
      </c>
    </row>
    <row r="4272" spans="2:24" ht="18.75">
      <c r="B4272" s="136"/>
      <c r="C4272" s="137">
        <v>1052</v>
      </c>
      <c r="D4272" s="145" t="s">
        <v>227</v>
      </c>
      <c r="E4272" s="817"/>
      <c r="F4272" s="452"/>
      <c r="G4272" s="246"/>
      <c r="H4272" s="246"/>
      <c r="I4272" s="480">
        <f t="shared" si="1282"/>
        <v>0</v>
      </c>
      <c r="J4272" s="244" t="str">
        <f t="shared" si="1276"/>
        <v/>
      </c>
      <c r="K4272" s="245"/>
      <c r="L4272" s="426"/>
      <c r="M4272" s="253"/>
      <c r="N4272" s="316">
        <f t="shared" si="1283"/>
        <v>0</v>
      </c>
      <c r="O4272" s="427">
        <f t="shared" si="1284"/>
        <v>0</v>
      </c>
      <c r="P4272" s="245"/>
      <c r="Q4272" s="775"/>
      <c r="R4272" s="779"/>
      <c r="S4272" s="779"/>
      <c r="T4272" s="779"/>
      <c r="U4272" s="779"/>
      <c r="V4272" s="779"/>
      <c r="W4272" s="824"/>
      <c r="X4272" s="314">
        <f t="shared" si="1277"/>
        <v>0</v>
      </c>
    </row>
    <row r="4273" spans="2:24" ht="18.75">
      <c r="B4273" s="136"/>
      <c r="C4273" s="168">
        <v>1053</v>
      </c>
      <c r="D4273" s="169" t="s">
        <v>1737</v>
      </c>
      <c r="E4273" s="817"/>
      <c r="F4273" s="452"/>
      <c r="G4273" s="246"/>
      <c r="H4273" s="246"/>
      <c r="I4273" s="480">
        <f t="shared" si="1282"/>
        <v>0</v>
      </c>
      <c r="J4273" s="244" t="str">
        <f t="shared" si="1276"/>
        <v/>
      </c>
      <c r="K4273" s="245"/>
      <c r="L4273" s="426"/>
      <c r="M4273" s="253"/>
      <c r="N4273" s="316">
        <f t="shared" si="1283"/>
        <v>0</v>
      </c>
      <c r="O4273" s="427">
        <f t="shared" si="1284"/>
        <v>0</v>
      </c>
      <c r="P4273" s="245"/>
      <c r="Q4273" s="775"/>
      <c r="R4273" s="779"/>
      <c r="S4273" s="779"/>
      <c r="T4273" s="779"/>
      <c r="U4273" s="779"/>
      <c r="V4273" s="779"/>
      <c r="W4273" s="824"/>
      <c r="X4273" s="314">
        <f t="shared" si="1277"/>
        <v>0</v>
      </c>
    </row>
    <row r="4274" spans="2:24" ht="18.75">
      <c r="B4274" s="136"/>
      <c r="C4274" s="137">
        <v>1062</v>
      </c>
      <c r="D4274" s="139" t="s">
        <v>228</v>
      </c>
      <c r="E4274" s="817"/>
      <c r="F4274" s="452"/>
      <c r="G4274" s="246"/>
      <c r="H4274" s="246"/>
      <c r="I4274" s="480">
        <f t="shared" si="1282"/>
        <v>0</v>
      </c>
      <c r="J4274" s="244" t="str">
        <f t="shared" si="1276"/>
        <v/>
      </c>
      <c r="K4274" s="245"/>
      <c r="L4274" s="426"/>
      <c r="M4274" s="253"/>
      <c r="N4274" s="316">
        <f t="shared" si="1283"/>
        <v>0</v>
      </c>
      <c r="O4274" s="427">
        <f t="shared" si="1284"/>
        <v>0</v>
      </c>
      <c r="P4274" s="245"/>
      <c r="Q4274" s="426"/>
      <c r="R4274" s="253"/>
      <c r="S4274" s="432">
        <f>+IF(+(L4274+M4274)&gt;=I4274,+M4274,+(+I4274-L4274))</f>
        <v>0</v>
      </c>
      <c r="T4274" s="316">
        <f>Q4274+R4274-S4274</f>
        <v>0</v>
      </c>
      <c r="U4274" s="253"/>
      <c r="V4274" s="253"/>
      <c r="W4274" s="254"/>
      <c r="X4274" s="314">
        <f t="shared" si="1277"/>
        <v>0</v>
      </c>
    </row>
    <row r="4275" spans="2:24" ht="18.75">
      <c r="B4275" s="136"/>
      <c r="C4275" s="137">
        <v>1063</v>
      </c>
      <c r="D4275" s="139" t="s">
        <v>229</v>
      </c>
      <c r="E4275" s="817"/>
      <c r="F4275" s="452"/>
      <c r="G4275" s="246"/>
      <c r="H4275" s="246"/>
      <c r="I4275" s="480">
        <f t="shared" si="1282"/>
        <v>0</v>
      </c>
      <c r="J4275" s="244" t="str">
        <f t="shared" si="1276"/>
        <v/>
      </c>
      <c r="K4275" s="245"/>
      <c r="L4275" s="426"/>
      <c r="M4275" s="253"/>
      <c r="N4275" s="316">
        <f t="shared" si="1283"/>
        <v>0</v>
      </c>
      <c r="O4275" s="427">
        <f t="shared" si="1284"/>
        <v>0</v>
      </c>
      <c r="P4275" s="245"/>
      <c r="Q4275" s="775"/>
      <c r="R4275" s="779"/>
      <c r="S4275" s="779"/>
      <c r="T4275" s="779"/>
      <c r="U4275" s="779"/>
      <c r="V4275" s="779"/>
      <c r="W4275" s="824"/>
      <c r="X4275" s="314">
        <f t="shared" si="1277"/>
        <v>0</v>
      </c>
    </row>
    <row r="4276" spans="2:24" ht="18.75">
      <c r="B4276" s="136"/>
      <c r="C4276" s="168">
        <v>1069</v>
      </c>
      <c r="D4276" s="170" t="s">
        <v>230</v>
      </c>
      <c r="E4276" s="817"/>
      <c r="F4276" s="452"/>
      <c r="G4276" s="246"/>
      <c r="H4276" s="246"/>
      <c r="I4276" s="480">
        <f t="shared" si="1282"/>
        <v>0</v>
      </c>
      <c r="J4276" s="244" t="str">
        <f t="shared" ref="J4276:J4307" si="1287">(IF($E4276&lt;&gt;0,$J$2,IF($I4276&lt;&gt;0,$J$2,"")))</f>
        <v/>
      </c>
      <c r="K4276" s="245"/>
      <c r="L4276" s="426"/>
      <c r="M4276" s="253"/>
      <c r="N4276" s="316">
        <f t="shared" si="1283"/>
        <v>0</v>
      </c>
      <c r="O4276" s="427">
        <f t="shared" si="1284"/>
        <v>0</v>
      </c>
      <c r="P4276" s="245"/>
      <c r="Q4276" s="426"/>
      <c r="R4276" s="253"/>
      <c r="S4276" s="432">
        <f>+IF(+(L4276+M4276)&gt;=I4276,+M4276,+(+I4276-L4276))</f>
        <v>0</v>
      </c>
      <c r="T4276" s="316">
        <f>Q4276+R4276-S4276</f>
        <v>0</v>
      </c>
      <c r="U4276" s="253"/>
      <c r="V4276" s="253"/>
      <c r="W4276" s="254"/>
      <c r="X4276" s="314">
        <f t="shared" ref="X4276:X4307" si="1288">T4276-U4276-V4276-W4276</f>
        <v>0</v>
      </c>
    </row>
    <row r="4277" spans="2:24" ht="31.5">
      <c r="B4277" s="140"/>
      <c r="C4277" s="137">
        <v>1091</v>
      </c>
      <c r="D4277" s="145" t="s">
        <v>231</v>
      </c>
      <c r="E4277" s="817"/>
      <c r="F4277" s="452"/>
      <c r="G4277" s="246"/>
      <c r="H4277" s="246"/>
      <c r="I4277" s="480">
        <f t="shared" si="1282"/>
        <v>0</v>
      </c>
      <c r="J4277" s="244" t="str">
        <f t="shared" si="1287"/>
        <v/>
      </c>
      <c r="K4277" s="245"/>
      <c r="L4277" s="426"/>
      <c r="M4277" s="253"/>
      <c r="N4277" s="316">
        <f t="shared" si="1283"/>
        <v>0</v>
      </c>
      <c r="O4277" s="427">
        <f t="shared" si="1284"/>
        <v>0</v>
      </c>
      <c r="P4277" s="245"/>
      <c r="Q4277" s="426"/>
      <c r="R4277" s="253"/>
      <c r="S4277" s="432">
        <f>+IF(+(L4277+M4277)&gt;=I4277,+M4277,+(+I4277-L4277))</f>
        <v>0</v>
      </c>
      <c r="T4277" s="316">
        <f>Q4277+R4277-S4277</f>
        <v>0</v>
      </c>
      <c r="U4277" s="253"/>
      <c r="V4277" s="253"/>
      <c r="W4277" s="254"/>
      <c r="X4277" s="314">
        <f t="shared" si="1288"/>
        <v>0</v>
      </c>
    </row>
    <row r="4278" spans="2:24" ht="18.75">
      <c r="B4278" s="136"/>
      <c r="C4278" s="137">
        <v>1092</v>
      </c>
      <c r="D4278" s="145" t="s">
        <v>364</v>
      </c>
      <c r="E4278" s="817"/>
      <c r="F4278" s="452"/>
      <c r="G4278" s="246"/>
      <c r="H4278" s="246"/>
      <c r="I4278" s="480">
        <f t="shared" si="1282"/>
        <v>0</v>
      </c>
      <c r="J4278" s="244" t="str">
        <f t="shared" si="1287"/>
        <v/>
      </c>
      <c r="K4278" s="245"/>
      <c r="L4278" s="426"/>
      <c r="M4278" s="253"/>
      <c r="N4278" s="316">
        <f t="shared" si="1283"/>
        <v>0</v>
      </c>
      <c r="O4278" s="427">
        <f t="shared" si="1284"/>
        <v>0</v>
      </c>
      <c r="P4278" s="245"/>
      <c r="Q4278" s="775"/>
      <c r="R4278" s="779"/>
      <c r="S4278" s="779"/>
      <c r="T4278" s="779"/>
      <c r="U4278" s="779"/>
      <c r="V4278" s="779"/>
      <c r="W4278" s="824"/>
      <c r="X4278" s="314">
        <f t="shared" si="1288"/>
        <v>0</v>
      </c>
    </row>
    <row r="4279" spans="2:24" ht="18.75">
      <c r="B4279" s="136"/>
      <c r="C4279" s="142">
        <v>1098</v>
      </c>
      <c r="D4279" s="146" t="s">
        <v>232</v>
      </c>
      <c r="E4279" s="817"/>
      <c r="F4279" s="452"/>
      <c r="G4279" s="246"/>
      <c r="H4279" s="246"/>
      <c r="I4279" s="480">
        <f t="shared" si="1282"/>
        <v>0</v>
      </c>
      <c r="J4279" s="244" t="str">
        <f t="shared" si="1287"/>
        <v/>
      </c>
      <c r="K4279" s="245"/>
      <c r="L4279" s="426"/>
      <c r="M4279" s="253"/>
      <c r="N4279" s="316">
        <f t="shared" si="1283"/>
        <v>0</v>
      </c>
      <c r="O4279" s="427">
        <f t="shared" si="1284"/>
        <v>0</v>
      </c>
      <c r="P4279" s="245"/>
      <c r="Q4279" s="426"/>
      <c r="R4279" s="253"/>
      <c r="S4279" s="432">
        <f>+IF(+(L4279+M4279)&gt;=I4279,+M4279,+(+I4279-L4279))</f>
        <v>0</v>
      </c>
      <c r="T4279" s="316">
        <f>Q4279+R4279-S4279</f>
        <v>0</v>
      </c>
      <c r="U4279" s="253"/>
      <c r="V4279" s="253"/>
      <c r="W4279" s="254"/>
      <c r="X4279" s="314">
        <f t="shared" si="1288"/>
        <v>0</v>
      </c>
    </row>
    <row r="4280" spans="2:24" ht="18.75">
      <c r="B4280" s="799">
        <v>1900</v>
      </c>
      <c r="C4280" s="955" t="s">
        <v>296</v>
      </c>
      <c r="D4280" s="955"/>
      <c r="E4280" s="800"/>
      <c r="F4280" s="801">
        <f>SUM(F4281:F4283)</f>
        <v>0</v>
      </c>
      <c r="G4280" s="802">
        <f>SUM(G4281:G4283)</f>
        <v>0</v>
      </c>
      <c r="H4280" s="802">
        <f>SUM(H4281:H4283)</f>
        <v>0</v>
      </c>
      <c r="I4280" s="802">
        <f>SUM(I4281:I4283)</f>
        <v>0</v>
      </c>
      <c r="J4280" s="244" t="str">
        <f t="shared" si="1287"/>
        <v/>
      </c>
      <c r="K4280" s="245"/>
      <c r="L4280" s="317">
        <f>SUM(L4281:L4283)</f>
        <v>0</v>
      </c>
      <c r="M4280" s="318">
        <f>SUM(M4281:M4283)</f>
        <v>0</v>
      </c>
      <c r="N4280" s="428">
        <f>SUM(N4281:N4283)</f>
        <v>0</v>
      </c>
      <c r="O4280" s="429">
        <f>SUM(O4281:O4283)</f>
        <v>0</v>
      </c>
      <c r="P4280" s="245"/>
      <c r="Q4280" s="777"/>
      <c r="R4280" s="778"/>
      <c r="S4280" s="778"/>
      <c r="T4280" s="778"/>
      <c r="U4280" s="778"/>
      <c r="V4280" s="778"/>
      <c r="W4280" s="825"/>
      <c r="X4280" s="314">
        <f t="shared" si="1288"/>
        <v>0</v>
      </c>
    </row>
    <row r="4281" spans="2:24" ht="18.75">
      <c r="B4281" s="136"/>
      <c r="C4281" s="144">
        <v>1901</v>
      </c>
      <c r="D4281" s="138" t="s">
        <v>297</v>
      </c>
      <c r="E4281" s="817"/>
      <c r="F4281" s="452"/>
      <c r="G4281" s="246"/>
      <c r="H4281" s="246"/>
      <c r="I4281" s="480">
        <f>F4281+G4281+H4281</f>
        <v>0</v>
      </c>
      <c r="J4281" s="244" t="str">
        <f t="shared" si="1287"/>
        <v/>
      </c>
      <c r="K4281" s="245"/>
      <c r="L4281" s="426"/>
      <c r="M4281" s="253"/>
      <c r="N4281" s="316">
        <f>I4281</f>
        <v>0</v>
      </c>
      <c r="O4281" s="427">
        <f>L4281+M4281-N4281</f>
        <v>0</v>
      </c>
      <c r="P4281" s="245"/>
      <c r="Q4281" s="775"/>
      <c r="R4281" s="779"/>
      <c r="S4281" s="779"/>
      <c r="T4281" s="779"/>
      <c r="U4281" s="779"/>
      <c r="V4281" s="779"/>
      <c r="W4281" s="824"/>
      <c r="X4281" s="314">
        <f t="shared" si="1288"/>
        <v>0</v>
      </c>
    </row>
    <row r="4282" spans="2:24" ht="18.75">
      <c r="B4282" s="136"/>
      <c r="C4282" s="137">
        <v>1981</v>
      </c>
      <c r="D4282" s="139" t="s">
        <v>298</v>
      </c>
      <c r="E4282" s="817"/>
      <c r="F4282" s="452"/>
      <c r="G4282" s="246"/>
      <c r="H4282" s="246"/>
      <c r="I4282" s="480">
        <f>F4282+G4282+H4282</f>
        <v>0</v>
      </c>
      <c r="J4282" s="244" t="str">
        <f t="shared" si="1287"/>
        <v/>
      </c>
      <c r="K4282" s="245"/>
      <c r="L4282" s="426"/>
      <c r="M4282" s="253"/>
      <c r="N4282" s="316">
        <f>I4282</f>
        <v>0</v>
      </c>
      <c r="O4282" s="427">
        <f>L4282+M4282-N4282</f>
        <v>0</v>
      </c>
      <c r="P4282" s="245"/>
      <c r="Q4282" s="775"/>
      <c r="R4282" s="779"/>
      <c r="S4282" s="779"/>
      <c r="T4282" s="779"/>
      <c r="U4282" s="779"/>
      <c r="V4282" s="779"/>
      <c r="W4282" s="824"/>
      <c r="X4282" s="314">
        <f t="shared" si="1288"/>
        <v>0</v>
      </c>
    </row>
    <row r="4283" spans="2:24" ht="18.75">
      <c r="B4283" s="136"/>
      <c r="C4283" s="142">
        <v>1991</v>
      </c>
      <c r="D4283" s="141" t="s">
        <v>299</v>
      </c>
      <c r="E4283" s="817"/>
      <c r="F4283" s="452"/>
      <c r="G4283" s="246"/>
      <c r="H4283" s="246"/>
      <c r="I4283" s="480">
        <f>F4283+G4283+H4283</f>
        <v>0</v>
      </c>
      <c r="J4283" s="244" t="str">
        <f t="shared" si="1287"/>
        <v/>
      </c>
      <c r="K4283" s="245"/>
      <c r="L4283" s="426"/>
      <c r="M4283" s="253"/>
      <c r="N4283" s="316">
        <f>I4283</f>
        <v>0</v>
      </c>
      <c r="O4283" s="427">
        <f>L4283+M4283-N4283</f>
        <v>0</v>
      </c>
      <c r="P4283" s="245"/>
      <c r="Q4283" s="775"/>
      <c r="R4283" s="779"/>
      <c r="S4283" s="779"/>
      <c r="T4283" s="779"/>
      <c r="U4283" s="779"/>
      <c r="V4283" s="779"/>
      <c r="W4283" s="824"/>
      <c r="X4283" s="314">
        <f t="shared" si="1288"/>
        <v>0</v>
      </c>
    </row>
    <row r="4284" spans="2:24" ht="18.75">
      <c r="B4284" s="799">
        <v>2100</v>
      </c>
      <c r="C4284" s="955" t="s">
        <v>1106</v>
      </c>
      <c r="D4284" s="955"/>
      <c r="E4284" s="800"/>
      <c r="F4284" s="801">
        <f>SUM(F4285:F4289)</f>
        <v>0</v>
      </c>
      <c r="G4284" s="802">
        <f>SUM(G4285:G4289)</f>
        <v>0</v>
      </c>
      <c r="H4284" s="802">
        <f>SUM(H4285:H4289)</f>
        <v>0</v>
      </c>
      <c r="I4284" s="802">
        <f>SUM(I4285:I4289)</f>
        <v>0</v>
      </c>
      <c r="J4284" s="244" t="str">
        <f t="shared" si="1287"/>
        <v/>
      </c>
      <c r="K4284" s="245"/>
      <c r="L4284" s="317">
        <f>SUM(L4285:L4289)</f>
        <v>0</v>
      </c>
      <c r="M4284" s="318">
        <f>SUM(M4285:M4289)</f>
        <v>0</v>
      </c>
      <c r="N4284" s="428">
        <f>SUM(N4285:N4289)</f>
        <v>0</v>
      </c>
      <c r="O4284" s="429">
        <f>SUM(O4285:O4289)</f>
        <v>0</v>
      </c>
      <c r="P4284" s="245"/>
      <c r="Q4284" s="777"/>
      <c r="R4284" s="778"/>
      <c r="S4284" s="778"/>
      <c r="T4284" s="778"/>
      <c r="U4284" s="778"/>
      <c r="V4284" s="778"/>
      <c r="W4284" s="825"/>
      <c r="X4284" s="314">
        <f t="shared" si="1288"/>
        <v>0</v>
      </c>
    </row>
    <row r="4285" spans="2:24" ht="18.75">
      <c r="B4285" s="136"/>
      <c r="C4285" s="144">
        <v>2110</v>
      </c>
      <c r="D4285" s="147" t="s">
        <v>233</v>
      </c>
      <c r="E4285" s="817"/>
      <c r="F4285" s="452"/>
      <c r="G4285" s="246"/>
      <c r="H4285" s="246"/>
      <c r="I4285" s="480">
        <f>F4285+G4285+H4285</f>
        <v>0</v>
      </c>
      <c r="J4285" s="244" t="str">
        <f t="shared" si="1287"/>
        <v/>
      </c>
      <c r="K4285" s="245"/>
      <c r="L4285" s="426"/>
      <c r="M4285" s="253"/>
      <c r="N4285" s="316">
        <f>I4285</f>
        <v>0</v>
      </c>
      <c r="O4285" s="427">
        <f>L4285+M4285-N4285</f>
        <v>0</v>
      </c>
      <c r="P4285" s="245"/>
      <c r="Q4285" s="775"/>
      <c r="R4285" s="779"/>
      <c r="S4285" s="779"/>
      <c r="T4285" s="779"/>
      <c r="U4285" s="779"/>
      <c r="V4285" s="779"/>
      <c r="W4285" s="824"/>
      <c r="X4285" s="314">
        <f t="shared" si="1288"/>
        <v>0</v>
      </c>
    </row>
    <row r="4286" spans="2:24" ht="18.75">
      <c r="B4286" s="171"/>
      <c r="C4286" s="137">
        <v>2120</v>
      </c>
      <c r="D4286" s="159" t="s">
        <v>234</v>
      </c>
      <c r="E4286" s="817"/>
      <c r="F4286" s="452"/>
      <c r="G4286" s="246"/>
      <c r="H4286" s="246"/>
      <c r="I4286" s="480">
        <f>F4286+G4286+H4286</f>
        <v>0</v>
      </c>
      <c r="J4286" s="244" t="str">
        <f t="shared" si="1287"/>
        <v/>
      </c>
      <c r="K4286" s="245"/>
      <c r="L4286" s="426"/>
      <c r="M4286" s="253"/>
      <c r="N4286" s="316">
        <f>I4286</f>
        <v>0</v>
      </c>
      <c r="O4286" s="427">
        <f>L4286+M4286-N4286</f>
        <v>0</v>
      </c>
      <c r="P4286" s="245"/>
      <c r="Q4286" s="775"/>
      <c r="R4286" s="779"/>
      <c r="S4286" s="779"/>
      <c r="T4286" s="779"/>
      <c r="U4286" s="779"/>
      <c r="V4286" s="779"/>
      <c r="W4286" s="824"/>
      <c r="X4286" s="314">
        <f t="shared" si="1288"/>
        <v>0</v>
      </c>
    </row>
    <row r="4287" spans="2:24" ht="18.75">
      <c r="B4287" s="171"/>
      <c r="C4287" s="137">
        <v>2125</v>
      </c>
      <c r="D4287" s="156" t="s">
        <v>1098</v>
      </c>
      <c r="E4287" s="817"/>
      <c r="F4287" s="452"/>
      <c r="G4287" s="246"/>
      <c r="H4287" s="246"/>
      <c r="I4287" s="480">
        <f>F4287+G4287+H4287</f>
        <v>0</v>
      </c>
      <c r="J4287" s="244" t="str">
        <f t="shared" si="1287"/>
        <v/>
      </c>
      <c r="K4287" s="245"/>
      <c r="L4287" s="426"/>
      <c r="M4287" s="253"/>
      <c r="N4287" s="316">
        <f>I4287</f>
        <v>0</v>
      </c>
      <c r="O4287" s="427">
        <f>L4287+M4287-N4287</f>
        <v>0</v>
      </c>
      <c r="P4287" s="245"/>
      <c r="Q4287" s="775"/>
      <c r="R4287" s="779"/>
      <c r="S4287" s="779"/>
      <c r="T4287" s="779"/>
      <c r="U4287" s="779"/>
      <c r="V4287" s="779"/>
      <c r="W4287" s="824"/>
      <c r="X4287" s="314">
        <f t="shared" si="1288"/>
        <v>0</v>
      </c>
    </row>
    <row r="4288" spans="2:24" ht="18.75">
      <c r="B4288" s="143"/>
      <c r="C4288" s="137">
        <v>2140</v>
      </c>
      <c r="D4288" s="159" t="s">
        <v>236</v>
      </c>
      <c r="E4288" s="817"/>
      <c r="F4288" s="452"/>
      <c r="G4288" s="246"/>
      <c r="H4288" s="246"/>
      <c r="I4288" s="480">
        <f>F4288+G4288+H4288</f>
        <v>0</v>
      </c>
      <c r="J4288" s="244" t="str">
        <f t="shared" si="1287"/>
        <v/>
      </c>
      <c r="K4288" s="245"/>
      <c r="L4288" s="426"/>
      <c r="M4288" s="253"/>
      <c r="N4288" s="316">
        <f>I4288</f>
        <v>0</v>
      </c>
      <c r="O4288" s="427">
        <f>L4288+M4288-N4288</f>
        <v>0</v>
      </c>
      <c r="P4288" s="245"/>
      <c r="Q4288" s="775"/>
      <c r="R4288" s="779"/>
      <c r="S4288" s="779"/>
      <c r="T4288" s="779"/>
      <c r="U4288" s="779"/>
      <c r="V4288" s="779"/>
      <c r="W4288" s="824"/>
      <c r="X4288" s="314">
        <f t="shared" si="1288"/>
        <v>0</v>
      </c>
    </row>
    <row r="4289" spans="2:24" ht="18.75">
      <c r="B4289" s="136"/>
      <c r="C4289" s="142">
        <v>2190</v>
      </c>
      <c r="D4289" s="516" t="s">
        <v>237</v>
      </c>
      <c r="E4289" s="817"/>
      <c r="F4289" s="452"/>
      <c r="G4289" s="246"/>
      <c r="H4289" s="246"/>
      <c r="I4289" s="480">
        <f>F4289+G4289+H4289</f>
        <v>0</v>
      </c>
      <c r="J4289" s="244" t="str">
        <f t="shared" si="1287"/>
        <v/>
      </c>
      <c r="K4289" s="245"/>
      <c r="L4289" s="426"/>
      <c r="M4289" s="253"/>
      <c r="N4289" s="316">
        <f>I4289</f>
        <v>0</v>
      </c>
      <c r="O4289" s="427">
        <f>L4289+M4289-N4289</f>
        <v>0</v>
      </c>
      <c r="P4289" s="245"/>
      <c r="Q4289" s="775"/>
      <c r="R4289" s="779"/>
      <c r="S4289" s="779"/>
      <c r="T4289" s="779"/>
      <c r="U4289" s="779"/>
      <c r="V4289" s="779"/>
      <c r="W4289" s="824"/>
      <c r="X4289" s="314">
        <f t="shared" si="1288"/>
        <v>0</v>
      </c>
    </row>
    <row r="4290" spans="2:24" ht="18.75">
      <c r="B4290" s="799">
        <v>2200</v>
      </c>
      <c r="C4290" s="955" t="s">
        <v>238</v>
      </c>
      <c r="D4290" s="955"/>
      <c r="E4290" s="800"/>
      <c r="F4290" s="801">
        <f>SUM(F4291:F4292)</f>
        <v>0</v>
      </c>
      <c r="G4290" s="802">
        <f>SUM(G4291:G4292)</f>
        <v>0</v>
      </c>
      <c r="H4290" s="802">
        <f>SUM(H4291:H4292)</f>
        <v>0</v>
      </c>
      <c r="I4290" s="802">
        <f>SUM(I4291:I4292)</f>
        <v>0</v>
      </c>
      <c r="J4290" s="244" t="str">
        <f t="shared" si="1287"/>
        <v/>
      </c>
      <c r="K4290" s="245"/>
      <c r="L4290" s="317">
        <f>SUM(L4291:L4292)</f>
        <v>0</v>
      </c>
      <c r="M4290" s="318">
        <f>SUM(M4291:M4292)</f>
        <v>0</v>
      </c>
      <c r="N4290" s="428">
        <f>SUM(N4291:N4292)</f>
        <v>0</v>
      </c>
      <c r="O4290" s="429">
        <f>SUM(O4291:O4292)</f>
        <v>0</v>
      </c>
      <c r="P4290" s="245"/>
      <c r="Q4290" s="777"/>
      <c r="R4290" s="778"/>
      <c r="S4290" s="778"/>
      <c r="T4290" s="778"/>
      <c r="U4290" s="778"/>
      <c r="V4290" s="778"/>
      <c r="W4290" s="825"/>
      <c r="X4290" s="314">
        <f t="shared" si="1288"/>
        <v>0</v>
      </c>
    </row>
    <row r="4291" spans="2:24" ht="18.75">
      <c r="B4291" s="136"/>
      <c r="C4291" s="137">
        <v>2221</v>
      </c>
      <c r="D4291" s="139" t="s">
        <v>1479</v>
      </c>
      <c r="E4291" s="817"/>
      <c r="F4291" s="452"/>
      <c r="G4291" s="246"/>
      <c r="H4291" s="246"/>
      <c r="I4291" s="480">
        <f t="shared" ref="I4291:I4296" si="1289">F4291+G4291+H4291</f>
        <v>0</v>
      </c>
      <c r="J4291" s="244" t="str">
        <f t="shared" si="1287"/>
        <v/>
      </c>
      <c r="K4291" s="245"/>
      <c r="L4291" s="426"/>
      <c r="M4291" s="253"/>
      <c r="N4291" s="316">
        <f t="shared" ref="N4291:N4296" si="1290">I4291</f>
        <v>0</v>
      </c>
      <c r="O4291" s="427">
        <f t="shared" ref="O4291:O4296" si="1291">L4291+M4291-N4291</f>
        <v>0</v>
      </c>
      <c r="P4291" s="245"/>
      <c r="Q4291" s="775"/>
      <c r="R4291" s="779"/>
      <c r="S4291" s="779"/>
      <c r="T4291" s="779"/>
      <c r="U4291" s="779"/>
      <c r="V4291" s="779"/>
      <c r="W4291" s="824"/>
      <c r="X4291" s="314">
        <f t="shared" si="1288"/>
        <v>0</v>
      </c>
    </row>
    <row r="4292" spans="2:24" ht="18.75">
      <c r="B4292" s="136"/>
      <c r="C4292" s="142">
        <v>2224</v>
      </c>
      <c r="D4292" s="141" t="s">
        <v>239</v>
      </c>
      <c r="E4292" s="817"/>
      <c r="F4292" s="452"/>
      <c r="G4292" s="246"/>
      <c r="H4292" s="246"/>
      <c r="I4292" s="480">
        <f t="shared" si="1289"/>
        <v>0</v>
      </c>
      <c r="J4292" s="244" t="str">
        <f t="shared" si="1287"/>
        <v/>
      </c>
      <c r="K4292" s="245"/>
      <c r="L4292" s="426"/>
      <c r="M4292" s="253"/>
      <c r="N4292" s="316">
        <f t="shared" si="1290"/>
        <v>0</v>
      </c>
      <c r="O4292" s="427">
        <f t="shared" si="1291"/>
        <v>0</v>
      </c>
      <c r="P4292" s="245"/>
      <c r="Q4292" s="775"/>
      <c r="R4292" s="779"/>
      <c r="S4292" s="779"/>
      <c r="T4292" s="779"/>
      <c r="U4292" s="779"/>
      <c r="V4292" s="779"/>
      <c r="W4292" s="824"/>
      <c r="X4292" s="314">
        <f t="shared" si="1288"/>
        <v>0</v>
      </c>
    </row>
    <row r="4293" spans="2:24" ht="18.75">
      <c r="B4293" s="799">
        <v>2500</v>
      </c>
      <c r="C4293" s="957" t="s">
        <v>240</v>
      </c>
      <c r="D4293" s="957"/>
      <c r="E4293" s="800"/>
      <c r="F4293" s="803"/>
      <c r="G4293" s="804"/>
      <c r="H4293" s="804"/>
      <c r="I4293" s="805">
        <f t="shared" si="1289"/>
        <v>0</v>
      </c>
      <c r="J4293" s="244" t="str">
        <f t="shared" si="1287"/>
        <v/>
      </c>
      <c r="K4293" s="245"/>
      <c r="L4293" s="431"/>
      <c r="M4293" s="255"/>
      <c r="N4293" s="316">
        <f t="shared" si="1290"/>
        <v>0</v>
      </c>
      <c r="O4293" s="427">
        <f t="shared" si="1291"/>
        <v>0</v>
      </c>
      <c r="P4293" s="245"/>
      <c r="Q4293" s="777"/>
      <c r="R4293" s="778"/>
      <c r="S4293" s="779"/>
      <c r="T4293" s="779"/>
      <c r="U4293" s="778"/>
      <c r="V4293" s="779"/>
      <c r="W4293" s="824"/>
      <c r="X4293" s="314">
        <f t="shared" si="1288"/>
        <v>0</v>
      </c>
    </row>
    <row r="4294" spans="2:24" ht="18.75">
      <c r="B4294" s="799">
        <v>2600</v>
      </c>
      <c r="C4294" s="974" t="s">
        <v>241</v>
      </c>
      <c r="D4294" s="975"/>
      <c r="E4294" s="800"/>
      <c r="F4294" s="803"/>
      <c r="G4294" s="804"/>
      <c r="H4294" s="804"/>
      <c r="I4294" s="805">
        <f t="shared" si="1289"/>
        <v>0</v>
      </c>
      <c r="J4294" s="244" t="str">
        <f t="shared" si="1287"/>
        <v/>
      </c>
      <c r="K4294" s="245"/>
      <c r="L4294" s="431"/>
      <c r="M4294" s="255"/>
      <c r="N4294" s="316">
        <f t="shared" si="1290"/>
        <v>0</v>
      </c>
      <c r="O4294" s="427">
        <f t="shared" si="1291"/>
        <v>0</v>
      </c>
      <c r="P4294" s="245"/>
      <c r="Q4294" s="777"/>
      <c r="R4294" s="778"/>
      <c r="S4294" s="779"/>
      <c r="T4294" s="779"/>
      <c r="U4294" s="778"/>
      <c r="V4294" s="779"/>
      <c r="W4294" s="824"/>
      <c r="X4294" s="314">
        <f t="shared" si="1288"/>
        <v>0</v>
      </c>
    </row>
    <row r="4295" spans="2:24" ht="18.75">
      <c r="B4295" s="799">
        <v>2700</v>
      </c>
      <c r="C4295" s="974" t="s">
        <v>242</v>
      </c>
      <c r="D4295" s="975"/>
      <c r="E4295" s="800"/>
      <c r="F4295" s="803"/>
      <c r="G4295" s="804"/>
      <c r="H4295" s="804"/>
      <c r="I4295" s="805">
        <f t="shared" si="1289"/>
        <v>0</v>
      </c>
      <c r="J4295" s="244" t="str">
        <f t="shared" si="1287"/>
        <v/>
      </c>
      <c r="K4295" s="245"/>
      <c r="L4295" s="431"/>
      <c r="M4295" s="255"/>
      <c r="N4295" s="316">
        <f t="shared" si="1290"/>
        <v>0</v>
      </c>
      <c r="O4295" s="427">
        <f t="shared" si="1291"/>
        <v>0</v>
      </c>
      <c r="P4295" s="245"/>
      <c r="Q4295" s="777"/>
      <c r="R4295" s="778"/>
      <c r="S4295" s="779"/>
      <c r="T4295" s="779"/>
      <c r="U4295" s="778"/>
      <c r="V4295" s="779"/>
      <c r="W4295" s="824"/>
      <c r="X4295" s="314">
        <f t="shared" si="1288"/>
        <v>0</v>
      </c>
    </row>
    <row r="4296" spans="2:24" ht="18.75">
      <c r="B4296" s="799">
        <v>2800</v>
      </c>
      <c r="C4296" s="974" t="s">
        <v>1738</v>
      </c>
      <c r="D4296" s="975"/>
      <c r="E4296" s="800"/>
      <c r="F4296" s="803"/>
      <c r="G4296" s="804"/>
      <c r="H4296" s="804"/>
      <c r="I4296" s="805">
        <f t="shared" si="1289"/>
        <v>0</v>
      </c>
      <c r="J4296" s="244" t="str">
        <f t="shared" si="1287"/>
        <v/>
      </c>
      <c r="K4296" s="245"/>
      <c r="L4296" s="431"/>
      <c r="M4296" s="255"/>
      <c r="N4296" s="316">
        <f t="shared" si="1290"/>
        <v>0</v>
      </c>
      <c r="O4296" s="427">
        <f t="shared" si="1291"/>
        <v>0</v>
      </c>
      <c r="P4296" s="245"/>
      <c r="Q4296" s="777"/>
      <c r="R4296" s="778"/>
      <c r="S4296" s="779"/>
      <c r="T4296" s="779"/>
      <c r="U4296" s="778"/>
      <c r="V4296" s="779"/>
      <c r="W4296" s="824"/>
      <c r="X4296" s="314">
        <f t="shared" si="1288"/>
        <v>0</v>
      </c>
    </row>
    <row r="4297" spans="2:24" ht="18.75">
      <c r="B4297" s="799">
        <v>2900</v>
      </c>
      <c r="C4297" s="965" t="s">
        <v>243</v>
      </c>
      <c r="D4297" s="966"/>
      <c r="E4297" s="800"/>
      <c r="F4297" s="801">
        <f>SUM(F4298:F4305)</f>
        <v>0</v>
      </c>
      <c r="G4297" s="802">
        <f>SUM(G4298:G4305)</f>
        <v>0</v>
      </c>
      <c r="H4297" s="802">
        <f>SUM(H4298:H4305)</f>
        <v>0</v>
      </c>
      <c r="I4297" s="802">
        <f>SUM(I4298:I4305)</f>
        <v>0</v>
      </c>
      <c r="J4297" s="244" t="str">
        <f t="shared" si="1287"/>
        <v/>
      </c>
      <c r="K4297" s="245"/>
      <c r="L4297" s="317">
        <f>SUM(L4298:L4305)</f>
        <v>0</v>
      </c>
      <c r="M4297" s="318">
        <f>SUM(M4298:M4305)</f>
        <v>0</v>
      </c>
      <c r="N4297" s="428">
        <f>SUM(N4298:N4305)</f>
        <v>0</v>
      </c>
      <c r="O4297" s="429">
        <f>SUM(O4298:O4305)</f>
        <v>0</v>
      </c>
      <c r="P4297" s="245"/>
      <c r="Q4297" s="777"/>
      <c r="R4297" s="778"/>
      <c r="S4297" s="778"/>
      <c r="T4297" s="778"/>
      <c r="U4297" s="778"/>
      <c r="V4297" s="778"/>
      <c r="W4297" s="825"/>
      <c r="X4297" s="314">
        <f t="shared" si="1288"/>
        <v>0</v>
      </c>
    </row>
    <row r="4298" spans="2:24" ht="18.75">
      <c r="B4298" s="172"/>
      <c r="C4298" s="144">
        <v>2910</v>
      </c>
      <c r="D4298" s="320" t="s">
        <v>1780</v>
      </c>
      <c r="E4298" s="817"/>
      <c r="F4298" s="452"/>
      <c r="G4298" s="246"/>
      <c r="H4298" s="246"/>
      <c r="I4298" s="480">
        <f t="shared" ref="I4298:I4305" si="1292">F4298+G4298+H4298</f>
        <v>0</v>
      </c>
      <c r="J4298" s="244" t="str">
        <f t="shared" si="1287"/>
        <v/>
      </c>
      <c r="K4298" s="245"/>
      <c r="L4298" s="426"/>
      <c r="M4298" s="253"/>
      <c r="N4298" s="316">
        <f t="shared" ref="N4298:N4305" si="1293">I4298</f>
        <v>0</v>
      </c>
      <c r="O4298" s="427">
        <f t="shared" ref="O4298:O4305" si="1294">L4298+M4298-N4298</f>
        <v>0</v>
      </c>
      <c r="P4298" s="245"/>
      <c r="Q4298" s="775"/>
      <c r="R4298" s="779"/>
      <c r="S4298" s="779"/>
      <c r="T4298" s="779"/>
      <c r="U4298" s="779"/>
      <c r="V4298" s="779"/>
      <c r="W4298" s="824"/>
      <c r="X4298" s="314">
        <f t="shared" si="1288"/>
        <v>0</v>
      </c>
    </row>
    <row r="4299" spans="2:24" ht="18.75">
      <c r="B4299" s="172"/>
      <c r="C4299" s="144">
        <v>2920</v>
      </c>
      <c r="D4299" s="320" t="s">
        <v>244</v>
      </c>
      <c r="E4299" s="817"/>
      <c r="F4299" s="452"/>
      <c r="G4299" s="246"/>
      <c r="H4299" s="246"/>
      <c r="I4299" s="480">
        <f t="shared" si="1292"/>
        <v>0</v>
      </c>
      <c r="J4299" s="244" t="str">
        <f t="shared" si="1287"/>
        <v/>
      </c>
      <c r="K4299" s="245"/>
      <c r="L4299" s="426"/>
      <c r="M4299" s="253"/>
      <c r="N4299" s="316">
        <f t="shared" si="1293"/>
        <v>0</v>
      </c>
      <c r="O4299" s="427">
        <f t="shared" si="1294"/>
        <v>0</v>
      </c>
      <c r="P4299" s="245"/>
      <c r="Q4299" s="775"/>
      <c r="R4299" s="779"/>
      <c r="S4299" s="779"/>
      <c r="T4299" s="779"/>
      <c r="U4299" s="779"/>
      <c r="V4299" s="779"/>
      <c r="W4299" s="824"/>
      <c r="X4299" s="314">
        <f t="shared" si="1288"/>
        <v>0</v>
      </c>
    </row>
    <row r="4300" spans="2:24" ht="31.5">
      <c r="B4300" s="172"/>
      <c r="C4300" s="168">
        <v>2969</v>
      </c>
      <c r="D4300" s="321" t="s">
        <v>245</v>
      </c>
      <c r="E4300" s="817"/>
      <c r="F4300" s="452"/>
      <c r="G4300" s="246"/>
      <c r="H4300" s="246"/>
      <c r="I4300" s="480">
        <f t="shared" si="1292"/>
        <v>0</v>
      </c>
      <c r="J4300" s="244" t="str">
        <f t="shared" si="1287"/>
        <v/>
      </c>
      <c r="K4300" s="245"/>
      <c r="L4300" s="426"/>
      <c r="M4300" s="253"/>
      <c r="N4300" s="316">
        <f t="shared" si="1293"/>
        <v>0</v>
      </c>
      <c r="O4300" s="427">
        <f t="shared" si="1294"/>
        <v>0</v>
      </c>
      <c r="P4300" s="245"/>
      <c r="Q4300" s="775"/>
      <c r="R4300" s="779"/>
      <c r="S4300" s="779"/>
      <c r="T4300" s="779"/>
      <c r="U4300" s="779"/>
      <c r="V4300" s="779"/>
      <c r="W4300" s="824"/>
      <c r="X4300" s="314">
        <f t="shared" si="1288"/>
        <v>0</v>
      </c>
    </row>
    <row r="4301" spans="2:24" ht="31.5">
      <c r="B4301" s="172"/>
      <c r="C4301" s="168">
        <v>2970</v>
      </c>
      <c r="D4301" s="321" t="s">
        <v>246</v>
      </c>
      <c r="E4301" s="817"/>
      <c r="F4301" s="452"/>
      <c r="G4301" s="246"/>
      <c r="H4301" s="246"/>
      <c r="I4301" s="480">
        <f t="shared" si="1292"/>
        <v>0</v>
      </c>
      <c r="J4301" s="244" t="str">
        <f t="shared" si="1287"/>
        <v/>
      </c>
      <c r="K4301" s="245"/>
      <c r="L4301" s="426"/>
      <c r="M4301" s="253"/>
      <c r="N4301" s="316">
        <f t="shared" si="1293"/>
        <v>0</v>
      </c>
      <c r="O4301" s="427">
        <f t="shared" si="1294"/>
        <v>0</v>
      </c>
      <c r="P4301" s="245"/>
      <c r="Q4301" s="775"/>
      <c r="R4301" s="779"/>
      <c r="S4301" s="779"/>
      <c r="T4301" s="779"/>
      <c r="U4301" s="779"/>
      <c r="V4301" s="779"/>
      <c r="W4301" s="824"/>
      <c r="X4301" s="314">
        <f t="shared" si="1288"/>
        <v>0</v>
      </c>
    </row>
    <row r="4302" spans="2:24" ht="18.75">
      <c r="B4302" s="172"/>
      <c r="C4302" s="166">
        <v>2989</v>
      </c>
      <c r="D4302" s="322" t="s">
        <v>247</v>
      </c>
      <c r="E4302" s="817"/>
      <c r="F4302" s="452"/>
      <c r="G4302" s="246"/>
      <c r="H4302" s="246"/>
      <c r="I4302" s="480">
        <f t="shared" si="1292"/>
        <v>0</v>
      </c>
      <c r="J4302" s="244" t="str">
        <f t="shared" si="1287"/>
        <v/>
      </c>
      <c r="K4302" s="245"/>
      <c r="L4302" s="426"/>
      <c r="M4302" s="253"/>
      <c r="N4302" s="316">
        <f t="shared" si="1293"/>
        <v>0</v>
      </c>
      <c r="O4302" s="427">
        <f t="shared" si="1294"/>
        <v>0</v>
      </c>
      <c r="P4302" s="245"/>
      <c r="Q4302" s="775"/>
      <c r="R4302" s="779"/>
      <c r="S4302" s="779"/>
      <c r="T4302" s="779"/>
      <c r="U4302" s="779"/>
      <c r="V4302" s="779"/>
      <c r="W4302" s="824"/>
      <c r="X4302" s="314">
        <f t="shared" si="1288"/>
        <v>0</v>
      </c>
    </row>
    <row r="4303" spans="2:24" ht="31.5">
      <c r="B4303" s="136"/>
      <c r="C4303" s="137">
        <v>2990</v>
      </c>
      <c r="D4303" s="323" t="s">
        <v>1760</v>
      </c>
      <c r="E4303" s="817"/>
      <c r="F4303" s="452"/>
      <c r="G4303" s="246"/>
      <c r="H4303" s="246"/>
      <c r="I4303" s="480">
        <f t="shared" si="1292"/>
        <v>0</v>
      </c>
      <c r="J4303" s="244" t="str">
        <f t="shared" si="1287"/>
        <v/>
      </c>
      <c r="K4303" s="245"/>
      <c r="L4303" s="426"/>
      <c r="M4303" s="253"/>
      <c r="N4303" s="316">
        <f t="shared" si="1293"/>
        <v>0</v>
      </c>
      <c r="O4303" s="427">
        <f t="shared" si="1294"/>
        <v>0</v>
      </c>
      <c r="P4303" s="245"/>
      <c r="Q4303" s="775"/>
      <c r="R4303" s="779"/>
      <c r="S4303" s="779"/>
      <c r="T4303" s="779"/>
      <c r="U4303" s="779"/>
      <c r="V4303" s="779"/>
      <c r="W4303" s="824"/>
      <c r="X4303" s="314">
        <f t="shared" si="1288"/>
        <v>0</v>
      </c>
    </row>
    <row r="4304" spans="2:24" ht="18.75">
      <c r="B4304" s="136"/>
      <c r="C4304" s="137">
        <v>2991</v>
      </c>
      <c r="D4304" s="323" t="s">
        <v>248</v>
      </c>
      <c r="E4304" s="817"/>
      <c r="F4304" s="452"/>
      <c r="G4304" s="246"/>
      <c r="H4304" s="246"/>
      <c r="I4304" s="480">
        <f t="shared" si="1292"/>
        <v>0</v>
      </c>
      <c r="J4304" s="244" t="str">
        <f t="shared" si="1287"/>
        <v/>
      </c>
      <c r="K4304" s="245"/>
      <c r="L4304" s="426"/>
      <c r="M4304" s="253"/>
      <c r="N4304" s="316">
        <f t="shared" si="1293"/>
        <v>0</v>
      </c>
      <c r="O4304" s="427">
        <f t="shared" si="1294"/>
        <v>0</v>
      </c>
      <c r="P4304" s="245"/>
      <c r="Q4304" s="775"/>
      <c r="R4304" s="779"/>
      <c r="S4304" s="779"/>
      <c r="T4304" s="779"/>
      <c r="U4304" s="779"/>
      <c r="V4304" s="779"/>
      <c r="W4304" s="824"/>
      <c r="X4304" s="314">
        <f t="shared" si="1288"/>
        <v>0</v>
      </c>
    </row>
    <row r="4305" spans="2:24" ht="18.75">
      <c r="B4305" s="136"/>
      <c r="C4305" s="142">
        <v>2992</v>
      </c>
      <c r="D4305" s="154" t="s">
        <v>249</v>
      </c>
      <c r="E4305" s="817"/>
      <c r="F4305" s="452"/>
      <c r="G4305" s="246"/>
      <c r="H4305" s="246"/>
      <c r="I4305" s="480">
        <f t="shared" si="1292"/>
        <v>0</v>
      </c>
      <c r="J4305" s="244" t="str">
        <f t="shared" si="1287"/>
        <v/>
      </c>
      <c r="K4305" s="245"/>
      <c r="L4305" s="426"/>
      <c r="M4305" s="253"/>
      <c r="N4305" s="316">
        <f t="shared" si="1293"/>
        <v>0</v>
      </c>
      <c r="O4305" s="427">
        <f t="shared" si="1294"/>
        <v>0</v>
      </c>
      <c r="P4305" s="245"/>
      <c r="Q4305" s="775"/>
      <c r="R4305" s="779"/>
      <c r="S4305" s="779"/>
      <c r="T4305" s="779"/>
      <c r="U4305" s="779"/>
      <c r="V4305" s="779"/>
      <c r="W4305" s="824"/>
      <c r="X4305" s="314">
        <f t="shared" si="1288"/>
        <v>0</v>
      </c>
    </row>
    <row r="4306" spans="2:24" ht="18.75">
      <c r="B4306" s="799">
        <v>3300</v>
      </c>
      <c r="C4306" s="965" t="s">
        <v>250</v>
      </c>
      <c r="D4306" s="965"/>
      <c r="E4306" s="800"/>
      <c r="F4306" s="801">
        <f>SUM(F4307:F4312)</f>
        <v>0</v>
      </c>
      <c r="G4306" s="802">
        <f>SUM(G4307:G4312)</f>
        <v>0</v>
      </c>
      <c r="H4306" s="802">
        <f>SUM(H4307:H4312)</f>
        <v>0</v>
      </c>
      <c r="I4306" s="802">
        <f>SUM(I4307:I4312)</f>
        <v>0</v>
      </c>
      <c r="J4306" s="244" t="str">
        <f t="shared" si="1287"/>
        <v/>
      </c>
      <c r="K4306" s="245"/>
      <c r="L4306" s="777"/>
      <c r="M4306" s="778"/>
      <c r="N4306" s="778"/>
      <c r="O4306" s="825"/>
      <c r="P4306" s="245"/>
      <c r="Q4306" s="777"/>
      <c r="R4306" s="778"/>
      <c r="S4306" s="778"/>
      <c r="T4306" s="778"/>
      <c r="U4306" s="778"/>
      <c r="V4306" s="778"/>
      <c r="W4306" s="825"/>
      <c r="X4306" s="314">
        <f t="shared" si="1288"/>
        <v>0</v>
      </c>
    </row>
    <row r="4307" spans="2:24" ht="18.75">
      <c r="B4307" s="143"/>
      <c r="C4307" s="144">
        <v>3301</v>
      </c>
      <c r="D4307" s="463" t="s">
        <v>251</v>
      </c>
      <c r="E4307" s="817"/>
      <c r="F4307" s="452"/>
      <c r="G4307" s="246"/>
      <c r="H4307" s="246"/>
      <c r="I4307" s="480">
        <f t="shared" ref="I4307:I4315" si="1295">F4307+G4307+H4307</f>
        <v>0</v>
      </c>
      <c r="J4307" s="244" t="str">
        <f t="shared" si="1287"/>
        <v/>
      </c>
      <c r="K4307" s="245"/>
      <c r="L4307" s="775"/>
      <c r="M4307" s="779"/>
      <c r="N4307" s="779"/>
      <c r="O4307" s="824"/>
      <c r="P4307" s="245"/>
      <c r="Q4307" s="775"/>
      <c r="R4307" s="779"/>
      <c r="S4307" s="779"/>
      <c r="T4307" s="779"/>
      <c r="U4307" s="779"/>
      <c r="V4307" s="779"/>
      <c r="W4307" s="824"/>
      <c r="X4307" s="314">
        <f t="shared" si="1288"/>
        <v>0</v>
      </c>
    </row>
    <row r="4308" spans="2:24" ht="18.75">
      <c r="B4308" s="143"/>
      <c r="C4308" s="168">
        <v>3302</v>
      </c>
      <c r="D4308" s="464" t="s">
        <v>1099</v>
      </c>
      <c r="E4308" s="817"/>
      <c r="F4308" s="452"/>
      <c r="G4308" s="246"/>
      <c r="H4308" s="246"/>
      <c r="I4308" s="480">
        <f t="shared" si="1295"/>
        <v>0</v>
      </c>
      <c r="J4308" s="244" t="str">
        <f t="shared" ref="J4308:J4339" si="1296">(IF($E4308&lt;&gt;0,$J$2,IF($I4308&lt;&gt;0,$J$2,"")))</f>
        <v/>
      </c>
      <c r="K4308" s="245"/>
      <c r="L4308" s="775"/>
      <c r="M4308" s="779"/>
      <c r="N4308" s="779"/>
      <c r="O4308" s="824"/>
      <c r="P4308" s="245"/>
      <c r="Q4308" s="775"/>
      <c r="R4308" s="779"/>
      <c r="S4308" s="779"/>
      <c r="T4308" s="779"/>
      <c r="U4308" s="779"/>
      <c r="V4308" s="779"/>
      <c r="W4308" s="824"/>
      <c r="X4308" s="314">
        <f t="shared" ref="X4308:X4339" si="1297">T4308-U4308-V4308-W4308</f>
        <v>0</v>
      </c>
    </row>
    <row r="4309" spans="2:24" ht="18.75">
      <c r="B4309" s="143"/>
      <c r="C4309" s="168">
        <v>3303</v>
      </c>
      <c r="D4309" s="464" t="s">
        <v>253</v>
      </c>
      <c r="E4309" s="817"/>
      <c r="F4309" s="452"/>
      <c r="G4309" s="246"/>
      <c r="H4309" s="246"/>
      <c r="I4309" s="480">
        <f t="shared" si="1295"/>
        <v>0</v>
      </c>
      <c r="J4309" s="244" t="str">
        <f t="shared" si="1296"/>
        <v/>
      </c>
      <c r="K4309" s="245"/>
      <c r="L4309" s="775"/>
      <c r="M4309" s="779"/>
      <c r="N4309" s="779"/>
      <c r="O4309" s="824"/>
      <c r="P4309" s="245"/>
      <c r="Q4309" s="775"/>
      <c r="R4309" s="779"/>
      <c r="S4309" s="779"/>
      <c r="T4309" s="779"/>
      <c r="U4309" s="779"/>
      <c r="V4309" s="779"/>
      <c r="W4309" s="824"/>
      <c r="X4309" s="314">
        <f t="shared" si="1297"/>
        <v>0</v>
      </c>
    </row>
    <row r="4310" spans="2:24" ht="18.75">
      <c r="B4310" s="143"/>
      <c r="C4310" s="166">
        <v>3304</v>
      </c>
      <c r="D4310" s="465" t="s">
        <v>254</v>
      </c>
      <c r="E4310" s="817"/>
      <c r="F4310" s="452"/>
      <c r="G4310" s="246"/>
      <c r="H4310" s="246"/>
      <c r="I4310" s="480">
        <f t="shared" si="1295"/>
        <v>0</v>
      </c>
      <c r="J4310" s="244" t="str">
        <f t="shared" si="1296"/>
        <v/>
      </c>
      <c r="K4310" s="245"/>
      <c r="L4310" s="775"/>
      <c r="M4310" s="779"/>
      <c r="N4310" s="779"/>
      <c r="O4310" s="824"/>
      <c r="P4310" s="245"/>
      <c r="Q4310" s="775"/>
      <c r="R4310" s="779"/>
      <c r="S4310" s="779"/>
      <c r="T4310" s="779"/>
      <c r="U4310" s="779"/>
      <c r="V4310" s="779"/>
      <c r="W4310" s="824"/>
      <c r="X4310" s="314">
        <f t="shared" si="1297"/>
        <v>0</v>
      </c>
    </row>
    <row r="4311" spans="2:24" ht="18.75">
      <c r="B4311" s="143"/>
      <c r="C4311" s="142">
        <v>3305</v>
      </c>
      <c r="D4311" s="466" t="s">
        <v>255</v>
      </c>
      <c r="E4311" s="817"/>
      <c r="F4311" s="452"/>
      <c r="G4311" s="246"/>
      <c r="H4311" s="246"/>
      <c r="I4311" s="480">
        <f t="shared" si="1295"/>
        <v>0</v>
      </c>
      <c r="J4311" s="244" t="str">
        <f t="shared" si="1296"/>
        <v/>
      </c>
      <c r="K4311" s="245"/>
      <c r="L4311" s="775"/>
      <c r="M4311" s="779"/>
      <c r="N4311" s="779"/>
      <c r="O4311" s="824"/>
      <c r="P4311" s="245"/>
      <c r="Q4311" s="775"/>
      <c r="R4311" s="779"/>
      <c r="S4311" s="779"/>
      <c r="T4311" s="779"/>
      <c r="U4311" s="779"/>
      <c r="V4311" s="779"/>
      <c r="W4311" s="824"/>
      <c r="X4311" s="314">
        <f t="shared" si="1297"/>
        <v>0</v>
      </c>
    </row>
    <row r="4312" spans="2:24" ht="31.5">
      <c r="B4312" s="143"/>
      <c r="C4312" s="142">
        <v>3306</v>
      </c>
      <c r="D4312" s="466" t="s">
        <v>1739</v>
      </c>
      <c r="E4312" s="817"/>
      <c r="F4312" s="452"/>
      <c r="G4312" s="246"/>
      <c r="H4312" s="246"/>
      <c r="I4312" s="480">
        <f t="shared" si="1295"/>
        <v>0</v>
      </c>
      <c r="J4312" s="244" t="str">
        <f t="shared" si="1296"/>
        <v/>
      </c>
      <c r="K4312" s="245"/>
      <c r="L4312" s="775"/>
      <c r="M4312" s="779"/>
      <c r="N4312" s="779"/>
      <c r="O4312" s="824"/>
      <c r="P4312" s="245"/>
      <c r="Q4312" s="775"/>
      <c r="R4312" s="779"/>
      <c r="S4312" s="779"/>
      <c r="T4312" s="779"/>
      <c r="U4312" s="779"/>
      <c r="V4312" s="779"/>
      <c r="W4312" s="824"/>
      <c r="X4312" s="314">
        <f t="shared" si="1297"/>
        <v>0</v>
      </c>
    </row>
    <row r="4313" spans="2:24" ht="18.75">
      <c r="B4313" s="799">
        <v>3900</v>
      </c>
      <c r="C4313" s="957" t="s">
        <v>256</v>
      </c>
      <c r="D4313" s="978"/>
      <c r="E4313" s="800"/>
      <c r="F4313" s="803"/>
      <c r="G4313" s="804"/>
      <c r="H4313" s="804"/>
      <c r="I4313" s="805">
        <f t="shared" si="1295"/>
        <v>0</v>
      </c>
      <c r="J4313" s="244" t="str">
        <f t="shared" si="1296"/>
        <v/>
      </c>
      <c r="K4313" s="245"/>
      <c r="L4313" s="431"/>
      <c r="M4313" s="255"/>
      <c r="N4313" s="318">
        <f>I4313</f>
        <v>0</v>
      </c>
      <c r="O4313" s="427">
        <f>L4313+M4313-N4313</f>
        <v>0</v>
      </c>
      <c r="P4313" s="245"/>
      <c r="Q4313" s="431"/>
      <c r="R4313" s="255"/>
      <c r="S4313" s="432">
        <f>+IF(+(L4313+M4313)&gt;=I4313,+M4313,+(+I4313-L4313))</f>
        <v>0</v>
      </c>
      <c r="T4313" s="316">
        <f>Q4313+R4313-S4313</f>
        <v>0</v>
      </c>
      <c r="U4313" s="255"/>
      <c r="V4313" s="255"/>
      <c r="W4313" s="254"/>
      <c r="X4313" s="314">
        <f t="shared" si="1297"/>
        <v>0</v>
      </c>
    </row>
    <row r="4314" spans="2:24" ht="18.75">
      <c r="B4314" s="799">
        <v>4000</v>
      </c>
      <c r="C4314" s="979" t="s">
        <v>257</v>
      </c>
      <c r="D4314" s="979"/>
      <c r="E4314" s="800"/>
      <c r="F4314" s="803"/>
      <c r="G4314" s="804"/>
      <c r="H4314" s="804"/>
      <c r="I4314" s="805">
        <f t="shared" si="1295"/>
        <v>0</v>
      </c>
      <c r="J4314" s="244" t="str">
        <f t="shared" si="1296"/>
        <v/>
      </c>
      <c r="K4314" s="245"/>
      <c r="L4314" s="431"/>
      <c r="M4314" s="255"/>
      <c r="N4314" s="318">
        <f>I4314</f>
        <v>0</v>
      </c>
      <c r="O4314" s="427">
        <f>L4314+M4314-N4314</f>
        <v>0</v>
      </c>
      <c r="P4314" s="245"/>
      <c r="Q4314" s="777"/>
      <c r="R4314" s="778"/>
      <c r="S4314" s="778"/>
      <c r="T4314" s="779"/>
      <c r="U4314" s="778"/>
      <c r="V4314" s="778"/>
      <c r="W4314" s="824"/>
      <c r="X4314" s="314">
        <f t="shared" si="1297"/>
        <v>0</v>
      </c>
    </row>
    <row r="4315" spans="2:24" ht="18.75">
      <c r="B4315" s="799">
        <v>4100</v>
      </c>
      <c r="C4315" s="979" t="s">
        <v>258</v>
      </c>
      <c r="D4315" s="979"/>
      <c r="E4315" s="800"/>
      <c r="F4315" s="803"/>
      <c r="G4315" s="804"/>
      <c r="H4315" s="804"/>
      <c r="I4315" s="805">
        <f t="shared" si="1295"/>
        <v>0</v>
      </c>
      <c r="J4315" s="244" t="str">
        <f t="shared" si="1296"/>
        <v/>
      </c>
      <c r="K4315" s="245"/>
      <c r="L4315" s="777"/>
      <c r="M4315" s="778"/>
      <c r="N4315" s="778"/>
      <c r="O4315" s="825"/>
      <c r="P4315" s="245"/>
      <c r="Q4315" s="777"/>
      <c r="R4315" s="778"/>
      <c r="S4315" s="778"/>
      <c r="T4315" s="778"/>
      <c r="U4315" s="778"/>
      <c r="V4315" s="778"/>
      <c r="W4315" s="825"/>
      <c r="X4315" s="314">
        <f t="shared" si="1297"/>
        <v>0</v>
      </c>
    </row>
    <row r="4316" spans="2:24" ht="18.75">
      <c r="B4316" s="799">
        <v>4200</v>
      </c>
      <c r="C4316" s="965" t="s">
        <v>259</v>
      </c>
      <c r="D4316" s="966"/>
      <c r="E4316" s="800"/>
      <c r="F4316" s="801">
        <f>SUM(F4317:F4322)</f>
        <v>0</v>
      </c>
      <c r="G4316" s="802">
        <f>SUM(G4317:G4322)</f>
        <v>0</v>
      </c>
      <c r="H4316" s="802">
        <f>SUM(H4317:H4322)</f>
        <v>0</v>
      </c>
      <c r="I4316" s="802">
        <f>SUM(I4317:I4322)</f>
        <v>0</v>
      </c>
      <c r="J4316" s="244" t="str">
        <f t="shared" si="1296"/>
        <v/>
      </c>
      <c r="K4316" s="245"/>
      <c r="L4316" s="317">
        <f>SUM(L4317:L4322)</f>
        <v>0</v>
      </c>
      <c r="M4316" s="318">
        <f>SUM(M4317:M4322)</f>
        <v>0</v>
      </c>
      <c r="N4316" s="428">
        <f>SUM(N4317:N4322)</f>
        <v>0</v>
      </c>
      <c r="O4316" s="429">
        <f>SUM(O4317:O4322)</f>
        <v>0</v>
      </c>
      <c r="P4316" s="245"/>
      <c r="Q4316" s="317">
        <f t="shared" ref="Q4316:W4316" si="1298">SUM(Q4317:Q4322)</f>
        <v>0</v>
      </c>
      <c r="R4316" s="318">
        <f t="shared" si="1298"/>
        <v>0</v>
      </c>
      <c r="S4316" s="318">
        <f t="shared" si="1298"/>
        <v>0</v>
      </c>
      <c r="T4316" s="318">
        <f t="shared" si="1298"/>
        <v>0</v>
      </c>
      <c r="U4316" s="318">
        <f t="shared" si="1298"/>
        <v>0</v>
      </c>
      <c r="V4316" s="318">
        <f t="shared" si="1298"/>
        <v>0</v>
      </c>
      <c r="W4316" s="429">
        <f t="shared" si="1298"/>
        <v>0</v>
      </c>
      <c r="X4316" s="314">
        <f t="shared" si="1297"/>
        <v>0</v>
      </c>
    </row>
    <row r="4317" spans="2:24" ht="18.75">
      <c r="B4317" s="173"/>
      <c r="C4317" s="144">
        <v>4201</v>
      </c>
      <c r="D4317" s="138" t="s">
        <v>260</v>
      </c>
      <c r="E4317" s="817"/>
      <c r="F4317" s="452"/>
      <c r="G4317" s="246"/>
      <c r="H4317" s="246"/>
      <c r="I4317" s="480">
        <f t="shared" ref="I4317:I4322" si="1299">F4317+G4317+H4317</f>
        <v>0</v>
      </c>
      <c r="J4317" s="244" t="str">
        <f t="shared" si="1296"/>
        <v/>
      </c>
      <c r="K4317" s="245"/>
      <c r="L4317" s="426"/>
      <c r="M4317" s="253"/>
      <c r="N4317" s="316">
        <f t="shared" ref="N4317:N4322" si="1300">I4317</f>
        <v>0</v>
      </c>
      <c r="O4317" s="427">
        <f t="shared" ref="O4317:O4322" si="1301">L4317+M4317-N4317</f>
        <v>0</v>
      </c>
      <c r="P4317" s="245"/>
      <c r="Q4317" s="426"/>
      <c r="R4317" s="253"/>
      <c r="S4317" s="432">
        <f t="shared" ref="S4317:S4322" si="1302">+IF(+(L4317+M4317)&gt;=I4317,+M4317,+(+I4317-L4317))</f>
        <v>0</v>
      </c>
      <c r="T4317" s="316">
        <f t="shared" ref="T4317:T4322" si="1303">Q4317+R4317-S4317</f>
        <v>0</v>
      </c>
      <c r="U4317" s="253"/>
      <c r="V4317" s="253"/>
      <c r="W4317" s="254"/>
      <c r="X4317" s="314">
        <f t="shared" si="1297"/>
        <v>0</v>
      </c>
    </row>
    <row r="4318" spans="2:24" ht="18.75">
      <c r="B4318" s="173"/>
      <c r="C4318" s="137">
        <v>4202</v>
      </c>
      <c r="D4318" s="139" t="s">
        <v>261</v>
      </c>
      <c r="E4318" s="817"/>
      <c r="F4318" s="452"/>
      <c r="G4318" s="246"/>
      <c r="H4318" s="246"/>
      <c r="I4318" s="480">
        <f t="shared" si="1299"/>
        <v>0</v>
      </c>
      <c r="J4318" s="244" t="str">
        <f t="shared" si="1296"/>
        <v/>
      </c>
      <c r="K4318" s="245"/>
      <c r="L4318" s="426"/>
      <c r="M4318" s="253"/>
      <c r="N4318" s="316">
        <f t="shared" si="1300"/>
        <v>0</v>
      </c>
      <c r="O4318" s="427">
        <f t="shared" si="1301"/>
        <v>0</v>
      </c>
      <c r="P4318" s="245"/>
      <c r="Q4318" s="426"/>
      <c r="R4318" s="253"/>
      <c r="S4318" s="432">
        <f t="shared" si="1302"/>
        <v>0</v>
      </c>
      <c r="T4318" s="316">
        <f t="shared" si="1303"/>
        <v>0</v>
      </c>
      <c r="U4318" s="253"/>
      <c r="V4318" s="253"/>
      <c r="W4318" s="254"/>
      <c r="X4318" s="314">
        <f t="shared" si="1297"/>
        <v>0</v>
      </c>
    </row>
    <row r="4319" spans="2:24" ht="18.75">
      <c r="B4319" s="173"/>
      <c r="C4319" s="137">
        <v>4214</v>
      </c>
      <c r="D4319" s="139" t="s">
        <v>262</v>
      </c>
      <c r="E4319" s="817"/>
      <c r="F4319" s="452"/>
      <c r="G4319" s="246"/>
      <c r="H4319" s="246"/>
      <c r="I4319" s="480">
        <f t="shared" si="1299"/>
        <v>0</v>
      </c>
      <c r="J4319" s="244" t="str">
        <f t="shared" si="1296"/>
        <v/>
      </c>
      <c r="K4319" s="245"/>
      <c r="L4319" s="426"/>
      <c r="M4319" s="253"/>
      <c r="N4319" s="316">
        <f t="shared" si="1300"/>
        <v>0</v>
      </c>
      <c r="O4319" s="427">
        <f t="shared" si="1301"/>
        <v>0</v>
      </c>
      <c r="P4319" s="245"/>
      <c r="Q4319" s="426"/>
      <c r="R4319" s="253"/>
      <c r="S4319" s="432">
        <f t="shared" si="1302"/>
        <v>0</v>
      </c>
      <c r="T4319" s="316">
        <f t="shared" si="1303"/>
        <v>0</v>
      </c>
      <c r="U4319" s="253"/>
      <c r="V4319" s="253"/>
      <c r="W4319" s="254"/>
      <c r="X4319" s="314">
        <f t="shared" si="1297"/>
        <v>0</v>
      </c>
    </row>
    <row r="4320" spans="2:24" ht="18.75">
      <c r="B4320" s="173"/>
      <c r="C4320" s="137">
        <v>4217</v>
      </c>
      <c r="D4320" s="139" t="s">
        <v>263</v>
      </c>
      <c r="E4320" s="817"/>
      <c r="F4320" s="452"/>
      <c r="G4320" s="246"/>
      <c r="H4320" s="246"/>
      <c r="I4320" s="480">
        <f t="shared" si="1299"/>
        <v>0</v>
      </c>
      <c r="J4320" s="244" t="str">
        <f t="shared" si="1296"/>
        <v/>
      </c>
      <c r="K4320" s="245"/>
      <c r="L4320" s="426"/>
      <c r="M4320" s="253"/>
      <c r="N4320" s="316">
        <f t="shared" si="1300"/>
        <v>0</v>
      </c>
      <c r="O4320" s="427">
        <f t="shared" si="1301"/>
        <v>0</v>
      </c>
      <c r="P4320" s="245"/>
      <c r="Q4320" s="426"/>
      <c r="R4320" s="253"/>
      <c r="S4320" s="432">
        <f t="shared" si="1302"/>
        <v>0</v>
      </c>
      <c r="T4320" s="316">
        <f t="shared" si="1303"/>
        <v>0</v>
      </c>
      <c r="U4320" s="253"/>
      <c r="V4320" s="253"/>
      <c r="W4320" s="254"/>
      <c r="X4320" s="314">
        <f t="shared" si="1297"/>
        <v>0</v>
      </c>
    </row>
    <row r="4321" spans="2:24" ht="18.75">
      <c r="B4321" s="173"/>
      <c r="C4321" s="137">
        <v>4218</v>
      </c>
      <c r="D4321" s="145" t="s">
        <v>264</v>
      </c>
      <c r="E4321" s="817"/>
      <c r="F4321" s="452"/>
      <c r="G4321" s="246"/>
      <c r="H4321" s="246"/>
      <c r="I4321" s="480">
        <f t="shared" si="1299"/>
        <v>0</v>
      </c>
      <c r="J4321" s="244" t="str">
        <f t="shared" si="1296"/>
        <v/>
      </c>
      <c r="K4321" s="245"/>
      <c r="L4321" s="426"/>
      <c r="M4321" s="253"/>
      <c r="N4321" s="316">
        <f t="shared" si="1300"/>
        <v>0</v>
      </c>
      <c r="O4321" s="427">
        <f t="shared" si="1301"/>
        <v>0</v>
      </c>
      <c r="P4321" s="245"/>
      <c r="Q4321" s="426"/>
      <c r="R4321" s="253"/>
      <c r="S4321" s="432">
        <f t="shared" si="1302"/>
        <v>0</v>
      </c>
      <c r="T4321" s="316">
        <f t="shared" si="1303"/>
        <v>0</v>
      </c>
      <c r="U4321" s="253"/>
      <c r="V4321" s="253"/>
      <c r="W4321" s="254"/>
      <c r="X4321" s="314">
        <f t="shared" si="1297"/>
        <v>0</v>
      </c>
    </row>
    <row r="4322" spans="2:24" ht="18.75">
      <c r="B4322" s="173"/>
      <c r="C4322" s="137">
        <v>4219</v>
      </c>
      <c r="D4322" s="156" t="s">
        <v>265</v>
      </c>
      <c r="E4322" s="817"/>
      <c r="F4322" s="452"/>
      <c r="G4322" s="246"/>
      <c r="H4322" s="246"/>
      <c r="I4322" s="480">
        <f t="shared" si="1299"/>
        <v>0</v>
      </c>
      <c r="J4322" s="244" t="str">
        <f t="shared" si="1296"/>
        <v/>
      </c>
      <c r="K4322" s="245"/>
      <c r="L4322" s="426"/>
      <c r="M4322" s="253"/>
      <c r="N4322" s="316">
        <f t="shared" si="1300"/>
        <v>0</v>
      </c>
      <c r="O4322" s="427">
        <f t="shared" si="1301"/>
        <v>0</v>
      </c>
      <c r="P4322" s="245"/>
      <c r="Q4322" s="426"/>
      <c r="R4322" s="253"/>
      <c r="S4322" s="432">
        <f t="shared" si="1302"/>
        <v>0</v>
      </c>
      <c r="T4322" s="316">
        <f t="shared" si="1303"/>
        <v>0</v>
      </c>
      <c r="U4322" s="253"/>
      <c r="V4322" s="253"/>
      <c r="W4322" s="254"/>
      <c r="X4322" s="314">
        <f t="shared" si="1297"/>
        <v>0</v>
      </c>
    </row>
    <row r="4323" spans="2:24" ht="18.75">
      <c r="B4323" s="799">
        <v>4300</v>
      </c>
      <c r="C4323" s="955" t="s">
        <v>1740</v>
      </c>
      <c r="D4323" s="955"/>
      <c r="E4323" s="800"/>
      <c r="F4323" s="801">
        <f>SUM(F4324:F4326)</f>
        <v>0</v>
      </c>
      <c r="G4323" s="802">
        <f>SUM(G4324:G4326)</f>
        <v>0</v>
      </c>
      <c r="H4323" s="802">
        <f>SUM(H4324:H4326)</f>
        <v>0</v>
      </c>
      <c r="I4323" s="802">
        <f>SUM(I4324:I4326)</f>
        <v>0</v>
      </c>
      <c r="J4323" s="244" t="str">
        <f t="shared" si="1296"/>
        <v/>
      </c>
      <c r="K4323" s="245"/>
      <c r="L4323" s="317">
        <f>SUM(L4324:L4326)</f>
        <v>0</v>
      </c>
      <c r="M4323" s="318">
        <f>SUM(M4324:M4326)</f>
        <v>0</v>
      </c>
      <c r="N4323" s="428">
        <f>SUM(N4324:N4326)</f>
        <v>0</v>
      </c>
      <c r="O4323" s="429">
        <f>SUM(O4324:O4326)</f>
        <v>0</v>
      </c>
      <c r="P4323" s="245"/>
      <c r="Q4323" s="317">
        <f t="shared" ref="Q4323:W4323" si="1304">SUM(Q4324:Q4326)</f>
        <v>0</v>
      </c>
      <c r="R4323" s="318">
        <f t="shared" si="1304"/>
        <v>0</v>
      </c>
      <c r="S4323" s="318">
        <f t="shared" si="1304"/>
        <v>0</v>
      </c>
      <c r="T4323" s="318">
        <f t="shared" si="1304"/>
        <v>0</v>
      </c>
      <c r="U4323" s="318">
        <f t="shared" si="1304"/>
        <v>0</v>
      </c>
      <c r="V4323" s="318">
        <f t="shared" si="1304"/>
        <v>0</v>
      </c>
      <c r="W4323" s="429">
        <f t="shared" si="1304"/>
        <v>0</v>
      </c>
      <c r="X4323" s="314">
        <f t="shared" si="1297"/>
        <v>0</v>
      </c>
    </row>
    <row r="4324" spans="2:24" ht="18.75">
      <c r="B4324" s="173"/>
      <c r="C4324" s="144">
        <v>4301</v>
      </c>
      <c r="D4324" s="163" t="s">
        <v>266</v>
      </c>
      <c r="E4324" s="817"/>
      <c r="F4324" s="452"/>
      <c r="G4324" s="246"/>
      <c r="H4324" s="246"/>
      <c r="I4324" s="480">
        <f t="shared" ref="I4324:I4329" si="1305">F4324+G4324+H4324</f>
        <v>0</v>
      </c>
      <c r="J4324" s="244" t="str">
        <f t="shared" si="1296"/>
        <v/>
      </c>
      <c r="K4324" s="245"/>
      <c r="L4324" s="426"/>
      <c r="M4324" s="253"/>
      <c r="N4324" s="316">
        <f t="shared" ref="N4324:N4329" si="1306">I4324</f>
        <v>0</v>
      </c>
      <c r="O4324" s="427">
        <f t="shared" ref="O4324:O4329" si="1307">L4324+M4324-N4324</f>
        <v>0</v>
      </c>
      <c r="P4324" s="245"/>
      <c r="Q4324" s="426"/>
      <c r="R4324" s="253"/>
      <c r="S4324" s="432">
        <f t="shared" ref="S4324:S4329" si="1308">+IF(+(L4324+M4324)&gt;=I4324,+M4324,+(+I4324-L4324))</f>
        <v>0</v>
      </c>
      <c r="T4324" s="316">
        <f t="shared" ref="T4324:T4329" si="1309">Q4324+R4324-S4324</f>
        <v>0</v>
      </c>
      <c r="U4324" s="253"/>
      <c r="V4324" s="253"/>
      <c r="W4324" s="254"/>
      <c r="X4324" s="314">
        <f t="shared" si="1297"/>
        <v>0</v>
      </c>
    </row>
    <row r="4325" spans="2:24" ht="18.75">
      <c r="B4325" s="173"/>
      <c r="C4325" s="137">
        <v>4302</v>
      </c>
      <c r="D4325" s="139" t="s">
        <v>1100</v>
      </c>
      <c r="E4325" s="817"/>
      <c r="F4325" s="452"/>
      <c r="G4325" s="246"/>
      <c r="H4325" s="246"/>
      <c r="I4325" s="480">
        <f t="shared" si="1305"/>
        <v>0</v>
      </c>
      <c r="J4325" s="244" t="str">
        <f t="shared" si="1296"/>
        <v/>
      </c>
      <c r="K4325" s="245"/>
      <c r="L4325" s="426"/>
      <c r="M4325" s="253"/>
      <c r="N4325" s="316">
        <f t="shared" si="1306"/>
        <v>0</v>
      </c>
      <c r="O4325" s="427">
        <f t="shared" si="1307"/>
        <v>0</v>
      </c>
      <c r="P4325" s="245"/>
      <c r="Q4325" s="426"/>
      <c r="R4325" s="253"/>
      <c r="S4325" s="432">
        <f t="shared" si="1308"/>
        <v>0</v>
      </c>
      <c r="T4325" s="316">
        <f t="shared" si="1309"/>
        <v>0</v>
      </c>
      <c r="U4325" s="253"/>
      <c r="V4325" s="253"/>
      <c r="W4325" s="254"/>
      <c r="X4325" s="314">
        <f t="shared" si="1297"/>
        <v>0</v>
      </c>
    </row>
    <row r="4326" spans="2:24" ht="18.75">
      <c r="B4326" s="173"/>
      <c r="C4326" s="142">
        <v>4309</v>
      </c>
      <c r="D4326" s="148" t="s">
        <v>268</v>
      </c>
      <c r="E4326" s="817"/>
      <c r="F4326" s="452"/>
      <c r="G4326" s="246"/>
      <c r="H4326" s="246"/>
      <c r="I4326" s="480">
        <f t="shared" si="1305"/>
        <v>0</v>
      </c>
      <c r="J4326" s="244" t="str">
        <f t="shared" si="1296"/>
        <v/>
      </c>
      <c r="K4326" s="245"/>
      <c r="L4326" s="426"/>
      <c r="M4326" s="253"/>
      <c r="N4326" s="316">
        <f t="shared" si="1306"/>
        <v>0</v>
      </c>
      <c r="O4326" s="427">
        <f t="shared" si="1307"/>
        <v>0</v>
      </c>
      <c r="P4326" s="245"/>
      <c r="Q4326" s="426"/>
      <c r="R4326" s="253"/>
      <c r="S4326" s="432">
        <f t="shared" si="1308"/>
        <v>0</v>
      </c>
      <c r="T4326" s="316">
        <f t="shared" si="1309"/>
        <v>0</v>
      </c>
      <c r="U4326" s="253"/>
      <c r="V4326" s="253"/>
      <c r="W4326" s="254"/>
      <c r="X4326" s="314">
        <f t="shared" si="1297"/>
        <v>0</v>
      </c>
    </row>
    <row r="4327" spans="2:24" ht="18.75">
      <c r="B4327" s="799">
        <v>4400</v>
      </c>
      <c r="C4327" s="957" t="s">
        <v>1741</v>
      </c>
      <c r="D4327" s="957"/>
      <c r="E4327" s="800"/>
      <c r="F4327" s="803"/>
      <c r="G4327" s="804"/>
      <c r="H4327" s="804"/>
      <c r="I4327" s="805">
        <f t="shared" si="1305"/>
        <v>0</v>
      </c>
      <c r="J4327" s="244" t="str">
        <f t="shared" si="1296"/>
        <v/>
      </c>
      <c r="K4327" s="245"/>
      <c r="L4327" s="431"/>
      <c r="M4327" s="255"/>
      <c r="N4327" s="318">
        <f t="shared" si="1306"/>
        <v>0</v>
      </c>
      <c r="O4327" s="427">
        <f t="shared" si="1307"/>
        <v>0</v>
      </c>
      <c r="P4327" s="245"/>
      <c r="Q4327" s="431"/>
      <c r="R4327" s="255"/>
      <c r="S4327" s="432">
        <f t="shared" si="1308"/>
        <v>0</v>
      </c>
      <c r="T4327" s="316">
        <f t="shared" si="1309"/>
        <v>0</v>
      </c>
      <c r="U4327" s="255"/>
      <c r="V4327" s="255"/>
      <c r="W4327" s="254"/>
      <c r="X4327" s="314">
        <f t="shared" si="1297"/>
        <v>0</v>
      </c>
    </row>
    <row r="4328" spans="2:24" ht="18.75">
      <c r="B4328" s="799">
        <v>4500</v>
      </c>
      <c r="C4328" s="979" t="s">
        <v>1742</v>
      </c>
      <c r="D4328" s="979"/>
      <c r="E4328" s="800"/>
      <c r="F4328" s="803"/>
      <c r="G4328" s="804"/>
      <c r="H4328" s="804"/>
      <c r="I4328" s="805">
        <f t="shared" si="1305"/>
        <v>0</v>
      </c>
      <c r="J4328" s="244" t="str">
        <f t="shared" si="1296"/>
        <v/>
      </c>
      <c r="K4328" s="245"/>
      <c r="L4328" s="431"/>
      <c r="M4328" s="255"/>
      <c r="N4328" s="318">
        <f t="shared" si="1306"/>
        <v>0</v>
      </c>
      <c r="O4328" s="427">
        <f t="shared" si="1307"/>
        <v>0</v>
      </c>
      <c r="P4328" s="245"/>
      <c r="Q4328" s="431"/>
      <c r="R4328" s="255"/>
      <c r="S4328" s="432">
        <f t="shared" si="1308"/>
        <v>0</v>
      </c>
      <c r="T4328" s="316">
        <f t="shared" si="1309"/>
        <v>0</v>
      </c>
      <c r="U4328" s="255"/>
      <c r="V4328" s="255"/>
      <c r="W4328" s="254"/>
      <c r="X4328" s="314">
        <f t="shared" si="1297"/>
        <v>0</v>
      </c>
    </row>
    <row r="4329" spans="2:24" ht="18.75">
      <c r="B4329" s="799">
        <v>4600</v>
      </c>
      <c r="C4329" s="974" t="s">
        <v>269</v>
      </c>
      <c r="D4329" s="980"/>
      <c r="E4329" s="800"/>
      <c r="F4329" s="803"/>
      <c r="G4329" s="804"/>
      <c r="H4329" s="804"/>
      <c r="I4329" s="805">
        <f t="shared" si="1305"/>
        <v>0</v>
      </c>
      <c r="J4329" s="244" t="str">
        <f t="shared" si="1296"/>
        <v/>
      </c>
      <c r="K4329" s="245"/>
      <c r="L4329" s="431"/>
      <c r="M4329" s="255"/>
      <c r="N4329" s="318">
        <f t="shared" si="1306"/>
        <v>0</v>
      </c>
      <c r="O4329" s="427">
        <f t="shared" si="1307"/>
        <v>0</v>
      </c>
      <c r="P4329" s="245"/>
      <c r="Q4329" s="431"/>
      <c r="R4329" s="255"/>
      <c r="S4329" s="432">
        <f t="shared" si="1308"/>
        <v>0</v>
      </c>
      <c r="T4329" s="316">
        <f t="shared" si="1309"/>
        <v>0</v>
      </c>
      <c r="U4329" s="255"/>
      <c r="V4329" s="255"/>
      <c r="W4329" s="254"/>
      <c r="X4329" s="314">
        <f t="shared" si="1297"/>
        <v>0</v>
      </c>
    </row>
    <row r="4330" spans="2:24" ht="18.75">
      <c r="B4330" s="799">
        <v>4900</v>
      </c>
      <c r="C4330" s="965" t="s">
        <v>300</v>
      </c>
      <c r="D4330" s="965"/>
      <c r="E4330" s="800"/>
      <c r="F4330" s="801">
        <f>+F4331+F4332</f>
        <v>0</v>
      </c>
      <c r="G4330" s="802">
        <f>+G4331+G4332</f>
        <v>0</v>
      </c>
      <c r="H4330" s="802">
        <f>+H4331+H4332</f>
        <v>0</v>
      </c>
      <c r="I4330" s="802">
        <f>+I4331+I4332</f>
        <v>0</v>
      </c>
      <c r="J4330" s="244" t="str">
        <f t="shared" si="1296"/>
        <v/>
      </c>
      <c r="K4330" s="245"/>
      <c r="L4330" s="777"/>
      <c r="M4330" s="778"/>
      <c r="N4330" s="778"/>
      <c r="O4330" s="825"/>
      <c r="P4330" s="245"/>
      <c r="Q4330" s="777"/>
      <c r="R4330" s="778"/>
      <c r="S4330" s="778"/>
      <c r="T4330" s="778"/>
      <c r="U4330" s="778"/>
      <c r="V4330" s="778"/>
      <c r="W4330" s="825"/>
      <c r="X4330" s="314">
        <f t="shared" si="1297"/>
        <v>0</v>
      </c>
    </row>
    <row r="4331" spans="2:24" ht="18.75">
      <c r="B4331" s="173"/>
      <c r="C4331" s="144">
        <v>4901</v>
      </c>
      <c r="D4331" s="174" t="s">
        <v>301</v>
      </c>
      <c r="E4331" s="817"/>
      <c r="F4331" s="452"/>
      <c r="G4331" s="246"/>
      <c r="H4331" s="246"/>
      <c r="I4331" s="480">
        <f>F4331+G4331+H4331</f>
        <v>0</v>
      </c>
      <c r="J4331" s="244" t="str">
        <f t="shared" si="1296"/>
        <v/>
      </c>
      <c r="K4331" s="245"/>
      <c r="L4331" s="775"/>
      <c r="M4331" s="779"/>
      <c r="N4331" s="779"/>
      <c r="O4331" s="824"/>
      <c r="P4331" s="245"/>
      <c r="Q4331" s="775"/>
      <c r="R4331" s="779"/>
      <c r="S4331" s="779"/>
      <c r="T4331" s="779"/>
      <c r="U4331" s="779"/>
      <c r="V4331" s="779"/>
      <c r="W4331" s="824"/>
      <c r="X4331" s="314">
        <f t="shared" si="1297"/>
        <v>0</v>
      </c>
    </row>
    <row r="4332" spans="2:24" ht="18.75">
      <c r="B4332" s="173"/>
      <c r="C4332" s="142">
        <v>4902</v>
      </c>
      <c r="D4332" s="148" t="s">
        <v>302</v>
      </c>
      <c r="E4332" s="817"/>
      <c r="F4332" s="452"/>
      <c r="G4332" s="246"/>
      <c r="H4332" s="246"/>
      <c r="I4332" s="480">
        <f>F4332+G4332+H4332</f>
        <v>0</v>
      </c>
      <c r="J4332" s="244" t="str">
        <f t="shared" si="1296"/>
        <v/>
      </c>
      <c r="K4332" s="245"/>
      <c r="L4332" s="775"/>
      <c r="M4332" s="779"/>
      <c r="N4332" s="779"/>
      <c r="O4332" s="824"/>
      <c r="P4332" s="245"/>
      <c r="Q4332" s="775"/>
      <c r="R4332" s="779"/>
      <c r="S4332" s="779"/>
      <c r="T4332" s="779"/>
      <c r="U4332" s="779"/>
      <c r="V4332" s="779"/>
      <c r="W4332" s="824"/>
      <c r="X4332" s="314">
        <f t="shared" si="1297"/>
        <v>0</v>
      </c>
    </row>
    <row r="4333" spans="2:24" ht="18.75">
      <c r="B4333" s="806">
        <v>5100</v>
      </c>
      <c r="C4333" s="962" t="s">
        <v>270</v>
      </c>
      <c r="D4333" s="962"/>
      <c r="E4333" s="807"/>
      <c r="F4333" s="808"/>
      <c r="G4333" s="809"/>
      <c r="H4333" s="809"/>
      <c r="I4333" s="805">
        <f>F4333+G4333+H4333</f>
        <v>0</v>
      </c>
      <c r="J4333" s="244" t="str">
        <f t="shared" si="1296"/>
        <v/>
      </c>
      <c r="K4333" s="245"/>
      <c r="L4333" s="433"/>
      <c r="M4333" s="434"/>
      <c r="N4333" s="328">
        <f>I4333</f>
        <v>0</v>
      </c>
      <c r="O4333" s="427">
        <f>L4333+M4333-N4333</f>
        <v>0</v>
      </c>
      <c r="P4333" s="245"/>
      <c r="Q4333" s="433"/>
      <c r="R4333" s="434"/>
      <c r="S4333" s="432">
        <f>+IF(+(L4333+M4333)&gt;=I4333,+M4333,+(+I4333-L4333))</f>
        <v>0</v>
      </c>
      <c r="T4333" s="316">
        <f>Q4333+R4333-S4333</f>
        <v>0</v>
      </c>
      <c r="U4333" s="434"/>
      <c r="V4333" s="434"/>
      <c r="W4333" s="254"/>
      <c r="X4333" s="314">
        <f t="shared" si="1297"/>
        <v>0</v>
      </c>
    </row>
    <row r="4334" spans="2:24" ht="18.75">
      <c r="B4334" s="806">
        <v>5200</v>
      </c>
      <c r="C4334" s="977" t="s">
        <v>271</v>
      </c>
      <c r="D4334" s="977"/>
      <c r="E4334" s="807"/>
      <c r="F4334" s="810">
        <f>SUM(F4335:F4341)</f>
        <v>0</v>
      </c>
      <c r="G4334" s="811">
        <f>SUM(G4335:G4341)</f>
        <v>0</v>
      </c>
      <c r="H4334" s="811">
        <f>SUM(H4335:H4341)</f>
        <v>0</v>
      </c>
      <c r="I4334" s="811">
        <f>SUM(I4335:I4341)</f>
        <v>0</v>
      </c>
      <c r="J4334" s="244" t="str">
        <f t="shared" si="1296"/>
        <v/>
      </c>
      <c r="K4334" s="245"/>
      <c r="L4334" s="327">
        <f>SUM(L4335:L4341)</f>
        <v>0</v>
      </c>
      <c r="M4334" s="328">
        <f>SUM(M4335:M4341)</f>
        <v>0</v>
      </c>
      <c r="N4334" s="435">
        <f>SUM(N4335:N4341)</f>
        <v>0</v>
      </c>
      <c r="O4334" s="436">
        <f>SUM(O4335:O4341)</f>
        <v>0</v>
      </c>
      <c r="P4334" s="245"/>
      <c r="Q4334" s="327">
        <f t="shared" ref="Q4334:W4334" si="1310">SUM(Q4335:Q4341)</f>
        <v>0</v>
      </c>
      <c r="R4334" s="328">
        <f t="shared" si="1310"/>
        <v>0</v>
      </c>
      <c r="S4334" s="328">
        <f t="shared" si="1310"/>
        <v>0</v>
      </c>
      <c r="T4334" s="328">
        <f t="shared" si="1310"/>
        <v>0</v>
      </c>
      <c r="U4334" s="328">
        <f t="shared" si="1310"/>
        <v>0</v>
      </c>
      <c r="V4334" s="328">
        <f t="shared" si="1310"/>
        <v>0</v>
      </c>
      <c r="W4334" s="436">
        <f t="shared" si="1310"/>
        <v>0</v>
      </c>
      <c r="X4334" s="314">
        <f t="shared" si="1297"/>
        <v>0</v>
      </c>
    </row>
    <row r="4335" spans="2:24" ht="18.75">
      <c r="B4335" s="175"/>
      <c r="C4335" s="176">
        <v>5201</v>
      </c>
      <c r="D4335" s="177" t="s">
        <v>272</v>
      </c>
      <c r="E4335" s="818"/>
      <c r="F4335" s="477"/>
      <c r="G4335" s="437"/>
      <c r="H4335" s="437"/>
      <c r="I4335" s="480">
        <f t="shared" ref="I4335:I4341" si="1311">F4335+G4335+H4335</f>
        <v>0</v>
      </c>
      <c r="J4335" s="244" t="str">
        <f t="shared" si="1296"/>
        <v/>
      </c>
      <c r="K4335" s="245"/>
      <c r="L4335" s="438"/>
      <c r="M4335" s="439"/>
      <c r="N4335" s="331">
        <f t="shared" ref="N4335:N4341" si="1312">I4335</f>
        <v>0</v>
      </c>
      <c r="O4335" s="427">
        <f t="shared" ref="O4335:O4341" si="1313">L4335+M4335-N4335</f>
        <v>0</v>
      </c>
      <c r="P4335" s="245"/>
      <c r="Q4335" s="438"/>
      <c r="R4335" s="439"/>
      <c r="S4335" s="432">
        <f t="shared" ref="S4335:S4341" si="1314">+IF(+(L4335+M4335)&gt;=I4335,+M4335,+(+I4335-L4335))</f>
        <v>0</v>
      </c>
      <c r="T4335" s="316">
        <f t="shared" ref="T4335:T4341" si="1315">Q4335+R4335-S4335</f>
        <v>0</v>
      </c>
      <c r="U4335" s="439"/>
      <c r="V4335" s="439"/>
      <c r="W4335" s="254"/>
      <c r="X4335" s="314">
        <f t="shared" si="1297"/>
        <v>0</v>
      </c>
    </row>
    <row r="4336" spans="2:24" ht="18.75">
      <c r="B4336" s="175"/>
      <c r="C4336" s="178">
        <v>5202</v>
      </c>
      <c r="D4336" s="179" t="s">
        <v>273</v>
      </c>
      <c r="E4336" s="818"/>
      <c r="F4336" s="477"/>
      <c r="G4336" s="437"/>
      <c r="H4336" s="437"/>
      <c r="I4336" s="480">
        <f t="shared" si="1311"/>
        <v>0</v>
      </c>
      <c r="J4336" s="244" t="str">
        <f t="shared" si="1296"/>
        <v/>
      </c>
      <c r="K4336" s="245"/>
      <c r="L4336" s="438"/>
      <c r="M4336" s="439"/>
      <c r="N4336" s="331">
        <f t="shared" si="1312"/>
        <v>0</v>
      </c>
      <c r="O4336" s="427">
        <f t="shared" si="1313"/>
        <v>0</v>
      </c>
      <c r="P4336" s="245"/>
      <c r="Q4336" s="438"/>
      <c r="R4336" s="439"/>
      <c r="S4336" s="432">
        <f t="shared" si="1314"/>
        <v>0</v>
      </c>
      <c r="T4336" s="316">
        <f t="shared" si="1315"/>
        <v>0</v>
      </c>
      <c r="U4336" s="439"/>
      <c r="V4336" s="439"/>
      <c r="W4336" s="254"/>
      <c r="X4336" s="314">
        <f t="shared" si="1297"/>
        <v>0</v>
      </c>
    </row>
    <row r="4337" spans="2:24" ht="18.75">
      <c r="B4337" s="175"/>
      <c r="C4337" s="178">
        <v>5203</v>
      </c>
      <c r="D4337" s="179" t="s">
        <v>956</v>
      </c>
      <c r="E4337" s="818"/>
      <c r="F4337" s="477"/>
      <c r="G4337" s="437"/>
      <c r="H4337" s="437"/>
      <c r="I4337" s="480">
        <f t="shared" si="1311"/>
        <v>0</v>
      </c>
      <c r="J4337" s="244" t="str">
        <f t="shared" si="1296"/>
        <v/>
      </c>
      <c r="K4337" s="245"/>
      <c r="L4337" s="438"/>
      <c r="M4337" s="439"/>
      <c r="N4337" s="331">
        <f t="shared" si="1312"/>
        <v>0</v>
      </c>
      <c r="O4337" s="427">
        <f t="shared" si="1313"/>
        <v>0</v>
      </c>
      <c r="P4337" s="245"/>
      <c r="Q4337" s="438"/>
      <c r="R4337" s="439"/>
      <c r="S4337" s="432">
        <f t="shared" si="1314"/>
        <v>0</v>
      </c>
      <c r="T4337" s="316">
        <f t="shared" si="1315"/>
        <v>0</v>
      </c>
      <c r="U4337" s="439"/>
      <c r="V4337" s="439"/>
      <c r="W4337" s="254"/>
      <c r="X4337" s="314">
        <f t="shared" si="1297"/>
        <v>0</v>
      </c>
    </row>
    <row r="4338" spans="2:24" ht="18.75">
      <c r="B4338" s="175"/>
      <c r="C4338" s="178">
        <v>5204</v>
      </c>
      <c r="D4338" s="179" t="s">
        <v>957</v>
      </c>
      <c r="E4338" s="818"/>
      <c r="F4338" s="477"/>
      <c r="G4338" s="437"/>
      <c r="H4338" s="437"/>
      <c r="I4338" s="480">
        <f t="shared" si="1311"/>
        <v>0</v>
      </c>
      <c r="J4338" s="244" t="str">
        <f t="shared" si="1296"/>
        <v/>
      </c>
      <c r="K4338" s="245"/>
      <c r="L4338" s="438"/>
      <c r="M4338" s="439"/>
      <c r="N4338" s="331">
        <f t="shared" si="1312"/>
        <v>0</v>
      </c>
      <c r="O4338" s="427">
        <f t="shared" si="1313"/>
        <v>0</v>
      </c>
      <c r="P4338" s="245"/>
      <c r="Q4338" s="438"/>
      <c r="R4338" s="439"/>
      <c r="S4338" s="432">
        <f t="shared" si="1314"/>
        <v>0</v>
      </c>
      <c r="T4338" s="316">
        <f t="shared" si="1315"/>
        <v>0</v>
      </c>
      <c r="U4338" s="439"/>
      <c r="V4338" s="439"/>
      <c r="W4338" s="254"/>
      <c r="X4338" s="314">
        <f t="shared" si="1297"/>
        <v>0</v>
      </c>
    </row>
    <row r="4339" spans="2:24" ht="18.75">
      <c r="B4339" s="175"/>
      <c r="C4339" s="178">
        <v>5205</v>
      </c>
      <c r="D4339" s="179" t="s">
        <v>958</v>
      </c>
      <c r="E4339" s="818"/>
      <c r="F4339" s="477"/>
      <c r="G4339" s="437"/>
      <c r="H4339" s="437"/>
      <c r="I4339" s="480">
        <f t="shared" si="1311"/>
        <v>0</v>
      </c>
      <c r="J4339" s="244" t="str">
        <f t="shared" si="1296"/>
        <v/>
      </c>
      <c r="K4339" s="245"/>
      <c r="L4339" s="438"/>
      <c r="M4339" s="439"/>
      <c r="N4339" s="331">
        <f t="shared" si="1312"/>
        <v>0</v>
      </c>
      <c r="O4339" s="427">
        <f t="shared" si="1313"/>
        <v>0</v>
      </c>
      <c r="P4339" s="245"/>
      <c r="Q4339" s="438"/>
      <c r="R4339" s="439"/>
      <c r="S4339" s="432">
        <f t="shared" si="1314"/>
        <v>0</v>
      </c>
      <c r="T4339" s="316">
        <f t="shared" si="1315"/>
        <v>0</v>
      </c>
      <c r="U4339" s="439"/>
      <c r="V4339" s="439"/>
      <c r="W4339" s="254"/>
      <c r="X4339" s="314">
        <f t="shared" si="1297"/>
        <v>0</v>
      </c>
    </row>
    <row r="4340" spans="2:24" ht="18.75">
      <c r="B4340" s="175"/>
      <c r="C4340" s="178">
        <v>5206</v>
      </c>
      <c r="D4340" s="179" t="s">
        <v>959</v>
      </c>
      <c r="E4340" s="818"/>
      <c r="F4340" s="477"/>
      <c r="G4340" s="437"/>
      <c r="H4340" s="437"/>
      <c r="I4340" s="480">
        <f t="shared" si="1311"/>
        <v>0</v>
      </c>
      <c r="J4340" s="244" t="str">
        <f t="shared" ref="J4340:J4360" si="1316">(IF($E4340&lt;&gt;0,$J$2,IF($I4340&lt;&gt;0,$J$2,"")))</f>
        <v/>
      </c>
      <c r="K4340" s="245"/>
      <c r="L4340" s="438"/>
      <c r="M4340" s="439"/>
      <c r="N4340" s="331">
        <f t="shared" si="1312"/>
        <v>0</v>
      </c>
      <c r="O4340" s="427">
        <f t="shared" si="1313"/>
        <v>0</v>
      </c>
      <c r="P4340" s="245"/>
      <c r="Q4340" s="438"/>
      <c r="R4340" s="439"/>
      <c r="S4340" s="432">
        <f t="shared" si="1314"/>
        <v>0</v>
      </c>
      <c r="T4340" s="316">
        <f t="shared" si="1315"/>
        <v>0</v>
      </c>
      <c r="U4340" s="439"/>
      <c r="V4340" s="439"/>
      <c r="W4340" s="254"/>
      <c r="X4340" s="314">
        <f t="shared" ref="X4340:X4371" si="1317">T4340-U4340-V4340-W4340</f>
        <v>0</v>
      </c>
    </row>
    <row r="4341" spans="2:24" ht="18.75">
      <c r="B4341" s="175"/>
      <c r="C4341" s="180">
        <v>5219</v>
      </c>
      <c r="D4341" s="181" t="s">
        <v>960</v>
      </c>
      <c r="E4341" s="818"/>
      <c r="F4341" s="477"/>
      <c r="G4341" s="437"/>
      <c r="H4341" s="437"/>
      <c r="I4341" s="480">
        <f t="shared" si="1311"/>
        <v>0</v>
      </c>
      <c r="J4341" s="244" t="str">
        <f t="shared" si="1316"/>
        <v/>
      </c>
      <c r="K4341" s="245"/>
      <c r="L4341" s="438"/>
      <c r="M4341" s="439"/>
      <c r="N4341" s="331">
        <f t="shared" si="1312"/>
        <v>0</v>
      </c>
      <c r="O4341" s="427">
        <f t="shared" si="1313"/>
        <v>0</v>
      </c>
      <c r="P4341" s="245"/>
      <c r="Q4341" s="438"/>
      <c r="R4341" s="439"/>
      <c r="S4341" s="432">
        <f t="shared" si="1314"/>
        <v>0</v>
      </c>
      <c r="T4341" s="316">
        <f t="shared" si="1315"/>
        <v>0</v>
      </c>
      <c r="U4341" s="439"/>
      <c r="V4341" s="439"/>
      <c r="W4341" s="254"/>
      <c r="X4341" s="314">
        <f t="shared" si="1317"/>
        <v>0</v>
      </c>
    </row>
    <row r="4342" spans="2:24" ht="18.75">
      <c r="B4342" s="806">
        <v>5300</v>
      </c>
      <c r="C4342" s="981" t="s">
        <v>961</v>
      </c>
      <c r="D4342" s="981"/>
      <c r="E4342" s="807"/>
      <c r="F4342" s="810">
        <f>SUM(F4343:F4344)</f>
        <v>0</v>
      </c>
      <c r="G4342" s="811">
        <f>SUM(G4343:G4344)</f>
        <v>0</v>
      </c>
      <c r="H4342" s="811">
        <f>SUM(H4343:H4344)</f>
        <v>0</v>
      </c>
      <c r="I4342" s="811">
        <f>SUM(I4343:I4344)</f>
        <v>0</v>
      </c>
      <c r="J4342" s="244" t="str">
        <f t="shared" si="1316"/>
        <v/>
      </c>
      <c r="K4342" s="245"/>
      <c r="L4342" s="327">
        <f>SUM(L4343:L4344)</f>
        <v>0</v>
      </c>
      <c r="M4342" s="328">
        <f>SUM(M4343:M4344)</f>
        <v>0</v>
      </c>
      <c r="N4342" s="435">
        <f>SUM(N4343:N4344)</f>
        <v>0</v>
      </c>
      <c r="O4342" s="436">
        <f>SUM(O4343:O4344)</f>
        <v>0</v>
      </c>
      <c r="P4342" s="245"/>
      <c r="Q4342" s="327">
        <f t="shared" ref="Q4342:W4342" si="1318">SUM(Q4343:Q4344)</f>
        <v>0</v>
      </c>
      <c r="R4342" s="328">
        <f t="shared" si="1318"/>
        <v>0</v>
      </c>
      <c r="S4342" s="328">
        <f t="shared" si="1318"/>
        <v>0</v>
      </c>
      <c r="T4342" s="328">
        <f t="shared" si="1318"/>
        <v>0</v>
      </c>
      <c r="U4342" s="328">
        <f t="shared" si="1318"/>
        <v>0</v>
      </c>
      <c r="V4342" s="328">
        <f t="shared" si="1318"/>
        <v>0</v>
      </c>
      <c r="W4342" s="436">
        <f t="shared" si="1318"/>
        <v>0</v>
      </c>
      <c r="X4342" s="314">
        <f t="shared" si="1317"/>
        <v>0</v>
      </c>
    </row>
    <row r="4343" spans="2:24" ht="18.75">
      <c r="B4343" s="175"/>
      <c r="C4343" s="176">
        <v>5301</v>
      </c>
      <c r="D4343" s="177" t="s">
        <v>1480</v>
      </c>
      <c r="E4343" s="818"/>
      <c r="F4343" s="477"/>
      <c r="G4343" s="437"/>
      <c r="H4343" s="437"/>
      <c r="I4343" s="480">
        <f>F4343+G4343+H4343</f>
        <v>0</v>
      </c>
      <c r="J4343" s="244" t="str">
        <f t="shared" si="1316"/>
        <v/>
      </c>
      <c r="K4343" s="245"/>
      <c r="L4343" s="438"/>
      <c r="M4343" s="439"/>
      <c r="N4343" s="331">
        <f>I4343</f>
        <v>0</v>
      </c>
      <c r="O4343" s="427">
        <f>L4343+M4343-N4343</f>
        <v>0</v>
      </c>
      <c r="P4343" s="245"/>
      <c r="Q4343" s="438"/>
      <c r="R4343" s="439"/>
      <c r="S4343" s="432">
        <f>+IF(+(L4343+M4343)&gt;=I4343,+M4343,+(+I4343-L4343))</f>
        <v>0</v>
      </c>
      <c r="T4343" s="316">
        <f>Q4343+R4343-S4343</f>
        <v>0</v>
      </c>
      <c r="U4343" s="439"/>
      <c r="V4343" s="439"/>
      <c r="W4343" s="254"/>
      <c r="X4343" s="314">
        <f t="shared" si="1317"/>
        <v>0</v>
      </c>
    </row>
    <row r="4344" spans="2:24" ht="18.75">
      <c r="B4344" s="175"/>
      <c r="C4344" s="180">
        <v>5309</v>
      </c>
      <c r="D4344" s="181" t="s">
        <v>962</v>
      </c>
      <c r="E4344" s="818"/>
      <c r="F4344" s="477"/>
      <c r="G4344" s="437"/>
      <c r="H4344" s="437"/>
      <c r="I4344" s="480">
        <f>F4344+G4344+H4344</f>
        <v>0</v>
      </c>
      <c r="J4344" s="244" t="str">
        <f t="shared" si="1316"/>
        <v/>
      </c>
      <c r="K4344" s="245"/>
      <c r="L4344" s="438"/>
      <c r="M4344" s="439"/>
      <c r="N4344" s="331">
        <f>I4344</f>
        <v>0</v>
      </c>
      <c r="O4344" s="427">
        <f>L4344+M4344-N4344</f>
        <v>0</v>
      </c>
      <c r="P4344" s="245"/>
      <c r="Q4344" s="438"/>
      <c r="R4344" s="439"/>
      <c r="S4344" s="432">
        <f>+IF(+(L4344+M4344)&gt;=I4344,+M4344,+(+I4344-L4344))</f>
        <v>0</v>
      </c>
      <c r="T4344" s="316">
        <f>Q4344+R4344-S4344</f>
        <v>0</v>
      </c>
      <c r="U4344" s="439"/>
      <c r="V4344" s="439"/>
      <c r="W4344" s="254"/>
      <c r="X4344" s="314">
        <f t="shared" si="1317"/>
        <v>0</v>
      </c>
    </row>
    <row r="4345" spans="2:24" ht="18.75">
      <c r="B4345" s="806">
        <v>5400</v>
      </c>
      <c r="C4345" s="962" t="s">
        <v>1049</v>
      </c>
      <c r="D4345" s="962"/>
      <c r="E4345" s="807"/>
      <c r="F4345" s="808"/>
      <c r="G4345" s="809"/>
      <c r="H4345" s="809"/>
      <c r="I4345" s="805">
        <f>F4345+G4345+H4345</f>
        <v>0</v>
      </c>
      <c r="J4345" s="244" t="str">
        <f t="shared" si="1316"/>
        <v/>
      </c>
      <c r="K4345" s="245"/>
      <c r="L4345" s="433"/>
      <c r="M4345" s="434"/>
      <c r="N4345" s="328">
        <f>I4345</f>
        <v>0</v>
      </c>
      <c r="O4345" s="427">
        <f>L4345+M4345-N4345</f>
        <v>0</v>
      </c>
      <c r="P4345" s="245"/>
      <c r="Q4345" s="433"/>
      <c r="R4345" s="434"/>
      <c r="S4345" s="432">
        <f>+IF(+(L4345+M4345)&gt;=I4345,+M4345,+(+I4345-L4345))</f>
        <v>0</v>
      </c>
      <c r="T4345" s="316">
        <f>Q4345+R4345-S4345</f>
        <v>0</v>
      </c>
      <c r="U4345" s="434"/>
      <c r="V4345" s="434"/>
      <c r="W4345" s="254"/>
      <c r="X4345" s="314">
        <f t="shared" si="1317"/>
        <v>0</v>
      </c>
    </row>
    <row r="4346" spans="2:24" ht="18.75">
      <c r="B4346" s="799">
        <v>5500</v>
      </c>
      <c r="C4346" s="965" t="s">
        <v>1050</v>
      </c>
      <c r="D4346" s="965"/>
      <c r="E4346" s="800"/>
      <c r="F4346" s="801">
        <f>SUM(F4347:F4350)</f>
        <v>0</v>
      </c>
      <c r="G4346" s="802">
        <f>SUM(G4347:G4350)</f>
        <v>0</v>
      </c>
      <c r="H4346" s="802">
        <f>SUM(H4347:H4350)</f>
        <v>0</v>
      </c>
      <c r="I4346" s="802">
        <f>SUM(I4347:I4350)</f>
        <v>0</v>
      </c>
      <c r="J4346" s="244" t="str">
        <f t="shared" si="1316"/>
        <v/>
      </c>
      <c r="K4346" s="245"/>
      <c r="L4346" s="317">
        <f>SUM(L4347:L4350)</f>
        <v>0</v>
      </c>
      <c r="M4346" s="318">
        <f>SUM(M4347:M4350)</f>
        <v>0</v>
      </c>
      <c r="N4346" s="428">
        <f>SUM(N4347:N4350)</f>
        <v>0</v>
      </c>
      <c r="O4346" s="429">
        <f>SUM(O4347:O4350)</f>
        <v>0</v>
      </c>
      <c r="P4346" s="245"/>
      <c r="Q4346" s="317">
        <f t="shared" ref="Q4346:W4346" si="1319">SUM(Q4347:Q4350)</f>
        <v>0</v>
      </c>
      <c r="R4346" s="318">
        <f t="shared" si="1319"/>
        <v>0</v>
      </c>
      <c r="S4346" s="318">
        <f t="shared" si="1319"/>
        <v>0</v>
      </c>
      <c r="T4346" s="318">
        <f t="shared" si="1319"/>
        <v>0</v>
      </c>
      <c r="U4346" s="318">
        <f t="shared" si="1319"/>
        <v>0</v>
      </c>
      <c r="V4346" s="318">
        <f t="shared" si="1319"/>
        <v>0</v>
      </c>
      <c r="W4346" s="429">
        <f t="shared" si="1319"/>
        <v>0</v>
      </c>
      <c r="X4346" s="314">
        <f t="shared" si="1317"/>
        <v>0</v>
      </c>
    </row>
    <row r="4347" spans="2:24" ht="18.75">
      <c r="B4347" s="173"/>
      <c r="C4347" s="144">
        <v>5501</v>
      </c>
      <c r="D4347" s="163" t="s">
        <v>1051</v>
      </c>
      <c r="E4347" s="817"/>
      <c r="F4347" s="452"/>
      <c r="G4347" s="246"/>
      <c r="H4347" s="246"/>
      <c r="I4347" s="480">
        <f>F4347+G4347+H4347</f>
        <v>0</v>
      </c>
      <c r="J4347" s="244" t="str">
        <f t="shared" si="1316"/>
        <v/>
      </c>
      <c r="K4347" s="245"/>
      <c r="L4347" s="426"/>
      <c r="M4347" s="253"/>
      <c r="N4347" s="316">
        <f>I4347</f>
        <v>0</v>
      </c>
      <c r="O4347" s="427">
        <f>L4347+M4347-N4347</f>
        <v>0</v>
      </c>
      <c r="P4347" s="245"/>
      <c r="Q4347" s="426"/>
      <c r="R4347" s="253"/>
      <c r="S4347" s="432">
        <f>+IF(+(L4347+M4347)&gt;=I4347,+M4347,+(+I4347-L4347))</f>
        <v>0</v>
      </c>
      <c r="T4347" s="316">
        <f>Q4347+R4347-S4347</f>
        <v>0</v>
      </c>
      <c r="U4347" s="253"/>
      <c r="V4347" s="253"/>
      <c r="W4347" s="254"/>
      <c r="X4347" s="314">
        <f t="shared" si="1317"/>
        <v>0</v>
      </c>
    </row>
    <row r="4348" spans="2:24" ht="18.75">
      <c r="B4348" s="173"/>
      <c r="C4348" s="137">
        <v>5502</v>
      </c>
      <c r="D4348" s="145" t="s">
        <v>1052</v>
      </c>
      <c r="E4348" s="817"/>
      <c r="F4348" s="452"/>
      <c r="G4348" s="246"/>
      <c r="H4348" s="246"/>
      <c r="I4348" s="480">
        <f>F4348+G4348+H4348</f>
        <v>0</v>
      </c>
      <c r="J4348" s="244" t="str">
        <f t="shared" si="1316"/>
        <v/>
      </c>
      <c r="K4348" s="245"/>
      <c r="L4348" s="426"/>
      <c r="M4348" s="253"/>
      <c r="N4348" s="316">
        <f>I4348</f>
        <v>0</v>
      </c>
      <c r="O4348" s="427">
        <f>L4348+M4348-N4348</f>
        <v>0</v>
      </c>
      <c r="P4348" s="245"/>
      <c r="Q4348" s="426"/>
      <c r="R4348" s="253"/>
      <c r="S4348" s="432">
        <f>+IF(+(L4348+M4348)&gt;=I4348,+M4348,+(+I4348-L4348))</f>
        <v>0</v>
      </c>
      <c r="T4348" s="316">
        <f>Q4348+R4348-S4348</f>
        <v>0</v>
      </c>
      <c r="U4348" s="253"/>
      <c r="V4348" s="253"/>
      <c r="W4348" s="254"/>
      <c r="X4348" s="314">
        <f t="shared" si="1317"/>
        <v>0</v>
      </c>
    </row>
    <row r="4349" spans="2:24" ht="18.75">
      <c r="B4349" s="173"/>
      <c r="C4349" s="137">
        <v>5503</v>
      </c>
      <c r="D4349" s="139" t="s">
        <v>1053</v>
      </c>
      <c r="E4349" s="817"/>
      <c r="F4349" s="452"/>
      <c r="G4349" s="246"/>
      <c r="H4349" s="246"/>
      <c r="I4349" s="480">
        <f>F4349+G4349+H4349</f>
        <v>0</v>
      </c>
      <c r="J4349" s="244" t="str">
        <f t="shared" si="1316"/>
        <v/>
      </c>
      <c r="K4349" s="245"/>
      <c r="L4349" s="426"/>
      <c r="M4349" s="253"/>
      <c r="N4349" s="316">
        <f>I4349</f>
        <v>0</v>
      </c>
      <c r="O4349" s="427">
        <f>L4349+M4349-N4349</f>
        <v>0</v>
      </c>
      <c r="P4349" s="245"/>
      <c r="Q4349" s="426"/>
      <c r="R4349" s="253"/>
      <c r="S4349" s="432">
        <f>+IF(+(L4349+M4349)&gt;=I4349,+M4349,+(+I4349-L4349))</f>
        <v>0</v>
      </c>
      <c r="T4349" s="316">
        <f>Q4349+R4349-S4349</f>
        <v>0</v>
      </c>
      <c r="U4349" s="253"/>
      <c r="V4349" s="253"/>
      <c r="W4349" s="254"/>
      <c r="X4349" s="314">
        <f t="shared" si="1317"/>
        <v>0</v>
      </c>
    </row>
    <row r="4350" spans="2:24" ht="18.75">
      <c r="B4350" s="173"/>
      <c r="C4350" s="137">
        <v>5504</v>
      </c>
      <c r="D4350" s="145" t="s">
        <v>1054</v>
      </c>
      <c r="E4350" s="817"/>
      <c r="F4350" s="452"/>
      <c r="G4350" s="246"/>
      <c r="H4350" s="246"/>
      <c r="I4350" s="480">
        <f>F4350+G4350+H4350</f>
        <v>0</v>
      </c>
      <c r="J4350" s="244" t="str">
        <f t="shared" si="1316"/>
        <v/>
      </c>
      <c r="K4350" s="245"/>
      <c r="L4350" s="426"/>
      <c r="M4350" s="253"/>
      <c r="N4350" s="316">
        <f>I4350</f>
        <v>0</v>
      </c>
      <c r="O4350" s="427">
        <f>L4350+M4350-N4350</f>
        <v>0</v>
      </c>
      <c r="P4350" s="245"/>
      <c r="Q4350" s="426"/>
      <c r="R4350" s="253"/>
      <c r="S4350" s="432">
        <f>+IF(+(L4350+M4350)&gt;=I4350,+M4350,+(+I4350-L4350))</f>
        <v>0</v>
      </c>
      <c r="T4350" s="316">
        <f>Q4350+R4350-S4350</f>
        <v>0</v>
      </c>
      <c r="U4350" s="253"/>
      <c r="V4350" s="253"/>
      <c r="W4350" s="254"/>
      <c r="X4350" s="314">
        <f t="shared" si="1317"/>
        <v>0</v>
      </c>
    </row>
    <row r="4351" spans="2:24" ht="18.75">
      <c r="B4351" s="799">
        <v>5700</v>
      </c>
      <c r="C4351" s="963" t="s">
        <v>1055</v>
      </c>
      <c r="D4351" s="964"/>
      <c r="E4351" s="807"/>
      <c r="F4351" s="810">
        <f>SUM(F4352:F4354)</f>
        <v>0</v>
      </c>
      <c r="G4351" s="811">
        <f>SUM(G4352:G4354)</f>
        <v>0</v>
      </c>
      <c r="H4351" s="811">
        <f>SUM(H4352:H4354)</f>
        <v>0</v>
      </c>
      <c r="I4351" s="811">
        <f>SUM(I4352:I4354)</f>
        <v>0</v>
      </c>
      <c r="J4351" s="244" t="str">
        <f t="shared" si="1316"/>
        <v/>
      </c>
      <c r="K4351" s="245"/>
      <c r="L4351" s="327">
        <f>SUM(L4352:L4354)</f>
        <v>0</v>
      </c>
      <c r="M4351" s="328">
        <f>SUM(M4352:M4354)</f>
        <v>0</v>
      </c>
      <c r="N4351" s="435">
        <f>SUM(N4352:N4353)</f>
        <v>0</v>
      </c>
      <c r="O4351" s="436">
        <f>SUM(O4352:O4354)</f>
        <v>0</v>
      </c>
      <c r="P4351" s="245"/>
      <c r="Q4351" s="327">
        <f>SUM(Q4352:Q4354)</f>
        <v>0</v>
      </c>
      <c r="R4351" s="328">
        <f>SUM(R4352:R4354)</f>
        <v>0</v>
      </c>
      <c r="S4351" s="328">
        <f>SUM(S4352:S4354)</f>
        <v>0</v>
      </c>
      <c r="T4351" s="328">
        <f>SUM(T4352:T4354)</f>
        <v>0</v>
      </c>
      <c r="U4351" s="328">
        <f>SUM(U4352:U4354)</f>
        <v>0</v>
      </c>
      <c r="V4351" s="328">
        <f>SUM(V4352:V4353)</f>
        <v>0</v>
      </c>
      <c r="W4351" s="436">
        <f>SUM(W4352:W4354)</f>
        <v>0</v>
      </c>
      <c r="X4351" s="314">
        <f t="shared" si="1317"/>
        <v>0</v>
      </c>
    </row>
    <row r="4352" spans="2:24" ht="18.75">
      <c r="B4352" s="175"/>
      <c r="C4352" s="176">
        <v>5701</v>
      </c>
      <c r="D4352" s="177" t="s">
        <v>1056</v>
      </c>
      <c r="E4352" s="818"/>
      <c r="F4352" s="477"/>
      <c r="G4352" s="437"/>
      <c r="H4352" s="437"/>
      <c r="I4352" s="480">
        <f>F4352+G4352+H4352</f>
        <v>0</v>
      </c>
      <c r="J4352" s="244" t="str">
        <f t="shared" si="1316"/>
        <v/>
      </c>
      <c r="K4352" s="245"/>
      <c r="L4352" s="438"/>
      <c r="M4352" s="439"/>
      <c r="N4352" s="331">
        <f>I4352</f>
        <v>0</v>
      </c>
      <c r="O4352" s="427">
        <f>L4352+M4352-N4352</f>
        <v>0</v>
      </c>
      <c r="P4352" s="245"/>
      <c r="Q4352" s="438"/>
      <c r="R4352" s="439"/>
      <c r="S4352" s="432">
        <f>+IF(+(L4352+M4352)&gt;=I4352,+M4352,+(+I4352-L4352))</f>
        <v>0</v>
      </c>
      <c r="T4352" s="316">
        <f>Q4352+R4352-S4352</f>
        <v>0</v>
      </c>
      <c r="U4352" s="439"/>
      <c r="V4352" s="439"/>
      <c r="W4352" s="254"/>
      <c r="X4352" s="314">
        <f t="shared" si="1317"/>
        <v>0</v>
      </c>
    </row>
    <row r="4353" spans="2:24" ht="18.75">
      <c r="B4353" s="175"/>
      <c r="C4353" s="180">
        <v>5702</v>
      </c>
      <c r="D4353" s="181" t="s">
        <v>1057</v>
      </c>
      <c r="E4353" s="818"/>
      <c r="F4353" s="477"/>
      <c r="G4353" s="437"/>
      <c r="H4353" s="437"/>
      <c r="I4353" s="480">
        <f>F4353+G4353+H4353</f>
        <v>0</v>
      </c>
      <c r="J4353" s="244" t="str">
        <f t="shared" si="1316"/>
        <v/>
      </c>
      <c r="K4353" s="245"/>
      <c r="L4353" s="438"/>
      <c r="M4353" s="439"/>
      <c r="N4353" s="331">
        <f>I4353</f>
        <v>0</v>
      </c>
      <c r="O4353" s="427">
        <f>L4353+M4353-N4353</f>
        <v>0</v>
      </c>
      <c r="P4353" s="245"/>
      <c r="Q4353" s="438"/>
      <c r="R4353" s="439"/>
      <c r="S4353" s="432">
        <f>+IF(+(L4353+M4353)&gt;=I4353,+M4353,+(+I4353-L4353))</f>
        <v>0</v>
      </c>
      <c r="T4353" s="316">
        <f>Q4353+R4353-S4353</f>
        <v>0</v>
      </c>
      <c r="U4353" s="439"/>
      <c r="V4353" s="439"/>
      <c r="W4353" s="254"/>
      <c r="X4353" s="314">
        <f t="shared" si="1317"/>
        <v>0</v>
      </c>
    </row>
    <row r="4354" spans="2:24" ht="18.75">
      <c r="B4354" s="136"/>
      <c r="C4354" s="182">
        <v>4071</v>
      </c>
      <c r="D4354" s="467" t="s">
        <v>1058</v>
      </c>
      <c r="E4354" s="817"/>
      <c r="F4354" s="458"/>
      <c r="G4354" s="275"/>
      <c r="H4354" s="275"/>
      <c r="I4354" s="480">
        <f>F4354+G4354+H4354</f>
        <v>0</v>
      </c>
      <c r="J4354" s="244" t="str">
        <f t="shared" si="1316"/>
        <v/>
      </c>
      <c r="K4354" s="245"/>
      <c r="L4354" s="826"/>
      <c r="M4354" s="779"/>
      <c r="N4354" s="779"/>
      <c r="O4354" s="827"/>
      <c r="P4354" s="245"/>
      <c r="Q4354" s="775"/>
      <c r="R4354" s="779"/>
      <c r="S4354" s="779"/>
      <c r="T4354" s="779"/>
      <c r="U4354" s="779"/>
      <c r="V4354" s="779"/>
      <c r="W4354" s="824"/>
      <c r="X4354" s="314">
        <f t="shared" si="1317"/>
        <v>0</v>
      </c>
    </row>
    <row r="4355" spans="2:24">
      <c r="B4355" s="173"/>
      <c r="C4355" s="183"/>
      <c r="D4355" s="335"/>
      <c r="E4355" s="819"/>
      <c r="F4355" s="249"/>
      <c r="G4355" s="249"/>
      <c r="H4355" s="249"/>
      <c r="I4355" s="250"/>
      <c r="J4355" s="244" t="str">
        <f t="shared" si="1316"/>
        <v/>
      </c>
      <c r="K4355" s="245"/>
      <c r="L4355" s="440"/>
      <c r="M4355" s="441"/>
      <c r="N4355" s="324"/>
      <c r="O4355" s="325"/>
      <c r="P4355" s="245"/>
      <c r="Q4355" s="440"/>
      <c r="R4355" s="441"/>
      <c r="S4355" s="324"/>
      <c r="T4355" s="324"/>
      <c r="U4355" s="441"/>
      <c r="V4355" s="324"/>
      <c r="W4355" s="325"/>
      <c r="X4355" s="325"/>
    </row>
    <row r="4356" spans="2:24" ht="18.75">
      <c r="B4356" s="812">
        <v>98</v>
      </c>
      <c r="C4356" s="976" t="s">
        <v>1059</v>
      </c>
      <c r="D4356" s="955"/>
      <c r="E4356" s="800"/>
      <c r="F4356" s="803"/>
      <c r="G4356" s="804"/>
      <c r="H4356" s="804"/>
      <c r="I4356" s="805">
        <f>F4356+G4356+H4356</f>
        <v>0</v>
      </c>
      <c r="J4356" s="244" t="str">
        <f t="shared" si="1316"/>
        <v/>
      </c>
      <c r="K4356" s="245"/>
      <c r="L4356" s="431"/>
      <c r="M4356" s="255"/>
      <c r="N4356" s="318">
        <f>I4356</f>
        <v>0</v>
      </c>
      <c r="O4356" s="427">
        <f>L4356+M4356-N4356</f>
        <v>0</v>
      </c>
      <c r="P4356" s="245"/>
      <c r="Q4356" s="431"/>
      <c r="R4356" s="255"/>
      <c r="S4356" s="432">
        <f>+IF(+(L4356+M4356)&gt;=I4356,+M4356,+(+I4356-L4356))</f>
        <v>0</v>
      </c>
      <c r="T4356" s="316">
        <f>Q4356+R4356-S4356</f>
        <v>0</v>
      </c>
      <c r="U4356" s="255"/>
      <c r="V4356" s="255"/>
      <c r="W4356" s="254"/>
      <c r="X4356" s="314">
        <f>T4356-U4356-V4356-W4356</f>
        <v>0</v>
      </c>
    </row>
    <row r="4357" spans="2:24">
      <c r="B4357" s="184"/>
      <c r="C4357" s="336" t="s">
        <v>1060</v>
      </c>
      <c r="D4357" s="337"/>
      <c r="E4357" s="398"/>
      <c r="F4357" s="398"/>
      <c r="G4357" s="398"/>
      <c r="H4357" s="398"/>
      <c r="I4357" s="338"/>
      <c r="J4357" s="244" t="str">
        <f t="shared" si="1316"/>
        <v/>
      </c>
      <c r="K4357" s="245"/>
      <c r="L4357" s="339"/>
      <c r="M4357" s="340"/>
      <c r="N4357" s="340"/>
      <c r="O4357" s="341"/>
      <c r="P4357" s="245"/>
      <c r="Q4357" s="339"/>
      <c r="R4357" s="340"/>
      <c r="S4357" s="340"/>
      <c r="T4357" s="340"/>
      <c r="U4357" s="340"/>
      <c r="V4357" s="340"/>
      <c r="W4357" s="341"/>
      <c r="X4357" s="341"/>
    </row>
    <row r="4358" spans="2:24">
      <c r="B4358" s="184"/>
      <c r="C4358" s="342" t="s">
        <v>1061</v>
      </c>
      <c r="D4358" s="335"/>
      <c r="E4358" s="386"/>
      <c r="F4358" s="386"/>
      <c r="G4358" s="386"/>
      <c r="H4358" s="386"/>
      <c r="I4358" s="308"/>
      <c r="J4358" s="244" t="str">
        <f t="shared" si="1316"/>
        <v/>
      </c>
      <c r="K4358" s="245"/>
      <c r="L4358" s="343"/>
      <c r="M4358" s="344"/>
      <c r="N4358" s="344"/>
      <c r="O4358" s="345"/>
      <c r="P4358" s="245"/>
      <c r="Q4358" s="343"/>
      <c r="R4358" s="344"/>
      <c r="S4358" s="344"/>
      <c r="T4358" s="344"/>
      <c r="U4358" s="344"/>
      <c r="V4358" s="344"/>
      <c r="W4358" s="345"/>
      <c r="X4358" s="345"/>
    </row>
    <row r="4359" spans="2:24">
      <c r="B4359" s="185"/>
      <c r="C4359" s="346" t="s">
        <v>1743</v>
      </c>
      <c r="D4359" s="347"/>
      <c r="E4359" s="399"/>
      <c r="F4359" s="399"/>
      <c r="G4359" s="399"/>
      <c r="H4359" s="399"/>
      <c r="I4359" s="310"/>
      <c r="J4359" s="244" t="str">
        <f t="shared" si="1316"/>
        <v/>
      </c>
      <c r="K4359" s="245"/>
      <c r="L4359" s="348"/>
      <c r="M4359" s="349"/>
      <c r="N4359" s="349"/>
      <c r="O4359" s="350"/>
      <c r="P4359" s="245"/>
      <c r="Q4359" s="348"/>
      <c r="R4359" s="349"/>
      <c r="S4359" s="349"/>
      <c r="T4359" s="349"/>
      <c r="U4359" s="349"/>
      <c r="V4359" s="349"/>
      <c r="W4359" s="350"/>
      <c r="X4359" s="350"/>
    </row>
    <row r="4360" spans="2:24" ht="18.75">
      <c r="B4360" s="719"/>
      <c r="C4360" s="720" t="s">
        <v>1281</v>
      </c>
      <c r="D4360" s="721" t="s">
        <v>1062</v>
      </c>
      <c r="E4360" s="813"/>
      <c r="F4360" s="813">
        <f>SUM(F4244,F4247,F4253,F4261,F4262,F4280,F4284,F4290,F4293,F4294,F4295,F4296,F4297,F4306,F4313,F4314,F4315,F4316,F4323,F4327,F4328,F4329,F4330,F4333,F4334,F4342,F4345,F4346,F4351)+F4356</f>
        <v>0</v>
      </c>
      <c r="G4360" s="813">
        <f>SUM(G4244,G4247,G4253,G4261,G4262,G4280,G4284,G4290,G4293,G4294,G4295,G4296,G4297,G4306,G4313,G4314,G4315,G4316,G4323,G4327,G4328,G4329,G4330,G4333,G4334,G4342,G4345,G4346,G4351)+G4356</f>
        <v>40000</v>
      </c>
      <c r="H4360" s="813">
        <f>SUM(H4244,H4247,H4253,H4261,H4262,H4280,H4284,H4290,H4293,H4294,H4295,H4296,H4297,H4306,H4313,H4314,H4315,H4316,H4323,H4327,H4328,H4329,H4330,H4333,H4334,H4342,H4345,H4346,H4351)+H4356</f>
        <v>0</v>
      </c>
      <c r="I4360" s="813">
        <f>SUM(I4244,I4247,I4253,I4261,I4262,I4280,I4284,I4290,I4293,I4294,I4295,I4296,I4297,I4306,I4313,I4314,I4315,I4316,I4323,I4327,I4328,I4329,I4330,I4333,I4334,I4342,I4345,I4346,I4351)+I4356</f>
        <v>40000</v>
      </c>
      <c r="J4360" s="244">
        <f t="shared" si="1316"/>
        <v>1</v>
      </c>
      <c r="K4360" s="442" t="str">
        <f>LEFT(C4241,1)</f>
        <v>6</v>
      </c>
      <c r="L4360" s="277">
        <f>SUM(L4244,L4247,L4253,L4261,L4262,L4280,L4284,L4290,L4293,L4294,L4295,L4296,L4297,L4306,L4313,L4314,L4315,L4316,L4323,L4327,L4328,L4329,L4330,L4333,L4334,L4342,L4345,L4346,L4351)+L4356</f>
        <v>0</v>
      </c>
      <c r="M4360" s="277">
        <f>SUM(M4244,M4247,M4253,M4261,M4262,M4280,M4284,M4290,M4293,M4294,M4295,M4296,M4297,M4306,M4313,M4314,M4315,M4316,M4323,M4327,M4328,M4329,M4330,M4333,M4334,M4342,M4345,M4346,M4351)+M4356</f>
        <v>0</v>
      </c>
      <c r="N4360" s="277">
        <f>SUM(N4244,N4247,N4253,N4261,N4262,N4280,N4284,N4290,N4293,N4294,N4295,N4296,N4297,N4306,N4313,N4314,N4315,N4316,N4323,N4327,N4328,N4329,N4330,N4333,N4334,N4342,N4345,N4346,N4351)+N4356</f>
        <v>40000</v>
      </c>
      <c r="O4360" s="277">
        <f>SUM(O4244,O4247,O4253,O4261,O4262,O4280,O4284,O4290,O4293,O4294,O4295,O4296,O4297,O4306,O4313,O4314,O4315,O4316,O4323,O4327,O4328,O4329,O4330,O4333,O4334,O4342,O4345,O4346,O4351)+O4356</f>
        <v>-40000</v>
      </c>
      <c r="P4360" s="223"/>
      <c r="Q4360" s="277">
        <f t="shared" ref="Q4360:W4360" si="1320">SUM(Q4244,Q4247,Q4253,Q4261,Q4262,Q4280,Q4284,Q4290,Q4293,Q4294,Q4295,Q4296,Q4297,Q4306,Q4313,Q4314,Q4315,Q4316,Q4323,Q4327,Q4328,Q4329,Q4330,Q4333,Q4334,Q4342,Q4345,Q4346,Q4351)+Q4356</f>
        <v>0</v>
      </c>
      <c r="R4360" s="277">
        <f t="shared" si="1320"/>
        <v>0</v>
      </c>
      <c r="S4360" s="277">
        <f t="shared" si="1320"/>
        <v>40000</v>
      </c>
      <c r="T4360" s="277">
        <f t="shared" si="1320"/>
        <v>-40000</v>
      </c>
      <c r="U4360" s="277">
        <f t="shared" si="1320"/>
        <v>0</v>
      </c>
      <c r="V4360" s="277">
        <f t="shared" si="1320"/>
        <v>0</v>
      </c>
      <c r="W4360" s="277">
        <f t="shared" si="1320"/>
        <v>0</v>
      </c>
      <c r="X4360" s="314">
        <f>T4360-U4360-V4360-W4360</f>
        <v>-40000</v>
      </c>
    </row>
    <row r="4361" spans="2:24">
      <c r="B4361" s="664" t="s">
        <v>32</v>
      </c>
      <c r="C4361" s="186"/>
      <c r="I4361" s="220"/>
      <c r="J4361" s="222">
        <f>J4360</f>
        <v>1</v>
      </c>
      <c r="P4361"/>
    </row>
    <row r="4362" spans="2:24">
      <c r="B4362" s="395"/>
      <c r="C4362" s="395"/>
      <c r="D4362" s="396"/>
      <c r="E4362" s="395"/>
      <c r="F4362" s="395"/>
      <c r="G4362" s="395"/>
      <c r="H4362" s="395"/>
      <c r="I4362" s="397"/>
      <c r="J4362" s="222">
        <f>J4360</f>
        <v>1</v>
      </c>
      <c r="L4362" s="395"/>
      <c r="M4362" s="395"/>
      <c r="N4362" s="397"/>
      <c r="O4362" s="397"/>
      <c r="P4362" s="397"/>
      <c r="Q4362" s="395"/>
      <c r="R4362" s="395"/>
      <c r="S4362" s="397"/>
      <c r="T4362" s="397"/>
      <c r="U4362" s="395"/>
      <c r="V4362" s="397"/>
      <c r="W4362" s="397"/>
      <c r="X4362" s="397"/>
    </row>
    <row r="4363" spans="2:24" ht="18.75">
      <c r="B4363" s="405"/>
      <c r="C4363" s="405"/>
      <c r="D4363" s="405"/>
      <c r="E4363" s="405"/>
      <c r="F4363" s="405"/>
      <c r="G4363" s="405"/>
      <c r="H4363" s="405"/>
      <c r="I4363" s="488"/>
      <c r="J4363" s="443">
        <f>(IF(E4360&lt;&gt;0,$G$2,IF(I4360&lt;&gt;0,$G$2,"")))</f>
        <v>0</v>
      </c>
    </row>
    <row r="4364" spans="2:24" ht="18.75">
      <c r="B4364" s="405"/>
      <c r="C4364" s="405"/>
      <c r="D4364" s="478"/>
      <c r="E4364" s="405"/>
      <c r="F4364" s="405"/>
      <c r="G4364" s="405"/>
      <c r="H4364" s="405"/>
      <c r="I4364" s="488"/>
      <c r="J4364" s="443" t="str">
        <f>(IF(E4361&lt;&gt;0,$G$2,IF(I4361&lt;&gt;0,$G$2,"")))</f>
        <v/>
      </c>
    </row>
    <row r="4365" spans="2:24">
      <c r="E4365" s="279"/>
      <c r="F4365" s="279"/>
      <c r="G4365" s="279"/>
      <c r="H4365" s="279"/>
      <c r="I4365" s="283"/>
      <c r="J4365" s="222">
        <f>(IF($E4499&lt;&gt;0,$J$2,IF($I4499&lt;&gt;0,$J$2,"")))</f>
        <v>1</v>
      </c>
      <c r="L4365" s="279"/>
      <c r="M4365" s="279"/>
      <c r="N4365" s="283"/>
      <c r="O4365" s="283"/>
      <c r="P4365" s="283"/>
      <c r="Q4365" s="279"/>
      <c r="R4365" s="279"/>
      <c r="S4365" s="283"/>
      <c r="T4365" s="283"/>
      <c r="U4365" s="279"/>
      <c r="V4365" s="283"/>
      <c r="W4365" s="283"/>
    </row>
    <row r="4366" spans="2:24">
      <c r="C4366" s="228"/>
      <c r="D4366" s="229"/>
      <c r="E4366" s="279"/>
      <c r="F4366" s="279"/>
      <c r="G4366" s="279"/>
      <c r="H4366" s="279"/>
      <c r="I4366" s="283"/>
      <c r="J4366" s="222">
        <f>(IF($E4499&lt;&gt;0,$J$2,IF($I4499&lt;&gt;0,$J$2,"")))</f>
        <v>1</v>
      </c>
      <c r="L4366" s="279"/>
      <c r="M4366" s="279"/>
      <c r="N4366" s="283"/>
      <c r="O4366" s="283"/>
      <c r="P4366" s="283"/>
      <c r="Q4366" s="279"/>
      <c r="R4366" s="279"/>
      <c r="S4366" s="283"/>
      <c r="T4366" s="283"/>
      <c r="U4366" s="279"/>
      <c r="V4366" s="283"/>
      <c r="W4366" s="283"/>
    </row>
    <row r="4367" spans="2:24">
      <c r="B4367" s="910" t="str">
        <f>$B$7</f>
        <v>БЮДЖЕТ - НАЧАЛЕН ПЛАН
ПО ПЪЛНА ЕДИННА БЮДЖЕТНА КЛАСИФИКАЦИЯ</v>
      </c>
      <c r="C4367" s="911"/>
      <c r="D4367" s="911"/>
      <c r="E4367" s="279"/>
      <c r="F4367" s="279"/>
      <c r="G4367" s="279"/>
      <c r="H4367" s="279"/>
      <c r="I4367" s="283"/>
      <c r="J4367" s="222">
        <f>(IF($E4499&lt;&gt;0,$J$2,IF($I4499&lt;&gt;0,$J$2,"")))</f>
        <v>1</v>
      </c>
      <c r="L4367" s="279"/>
      <c r="M4367" s="279"/>
      <c r="N4367" s="283"/>
      <c r="O4367" s="283"/>
      <c r="P4367" s="283"/>
      <c r="Q4367" s="279"/>
      <c r="R4367" s="279"/>
      <c r="S4367" s="283"/>
      <c r="T4367" s="283"/>
      <c r="U4367" s="279"/>
      <c r="V4367" s="283"/>
      <c r="W4367" s="283"/>
    </row>
    <row r="4368" spans="2:24">
      <c r="C4368" s="228"/>
      <c r="D4368" s="229"/>
      <c r="E4368" s="280" t="s">
        <v>1711</v>
      </c>
      <c r="F4368" s="280" t="s">
        <v>1568</v>
      </c>
      <c r="G4368" s="279"/>
      <c r="H4368" s="279"/>
      <c r="I4368" s="283"/>
      <c r="J4368" s="222">
        <f>(IF($E4499&lt;&gt;0,$J$2,IF($I4499&lt;&gt;0,$J$2,"")))</f>
        <v>1</v>
      </c>
      <c r="L4368" s="279"/>
      <c r="M4368" s="279"/>
      <c r="N4368" s="283"/>
      <c r="O4368" s="283"/>
      <c r="P4368" s="283"/>
      <c r="Q4368" s="279"/>
      <c r="R4368" s="279"/>
      <c r="S4368" s="283"/>
      <c r="T4368" s="283"/>
      <c r="U4368" s="279"/>
      <c r="V4368" s="283"/>
      <c r="W4368" s="283"/>
    </row>
    <row r="4369" spans="2:24" ht="18.75">
      <c r="B4369" s="912" t="str">
        <f>$B$9</f>
        <v>Несебър</v>
      </c>
      <c r="C4369" s="913"/>
      <c r="D4369" s="914"/>
      <c r="E4369" s="690">
        <f>$E$9</f>
        <v>43101</v>
      </c>
      <c r="F4369" s="691">
        <f>$F$9</f>
        <v>43465</v>
      </c>
      <c r="G4369" s="279"/>
      <c r="H4369" s="279"/>
      <c r="I4369" s="283"/>
      <c r="J4369" s="222">
        <f>(IF($E4499&lt;&gt;0,$J$2,IF($I4499&lt;&gt;0,$J$2,"")))</f>
        <v>1</v>
      </c>
      <c r="L4369" s="279"/>
      <c r="M4369" s="279"/>
      <c r="N4369" s="283"/>
      <c r="O4369" s="283"/>
      <c r="P4369" s="283"/>
      <c r="Q4369" s="279"/>
      <c r="R4369" s="279"/>
      <c r="S4369" s="283"/>
      <c r="T4369" s="283"/>
      <c r="U4369" s="279"/>
      <c r="V4369" s="283"/>
      <c r="W4369" s="283"/>
    </row>
    <row r="4370" spans="2:24">
      <c r="B4370" s="231" t="str">
        <f>$B$10</f>
        <v>(наименование на разпоредителя с бюджет)</v>
      </c>
      <c r="E4370" s="279"/>
      <c r="F4370" s="281">
        <f>$F$10</f>
        <v>0</v>
      </c>
      <c r="G4370" s="279"/>
      <c r="H4370" s="279"/>
      <c r="I4370" s="283"/>
      <c r="J4370" s="222">
        <f>(IF($E4499&lt;&gt;0,$J$2,IF($I4499&lt;&gt;0,$J$2,"")))</f>
        <v>1</v>
      </c>
      <c r="L4370" s="279"/>
      <c r="M4370" s="279"/>
      <c r="N4370" s="283"/>
      <c r="O4370" s="283"/>
      <c r="P4370" s="283"/>
      <c r="Q4370" s="279"/>
      <c r="R4370" s="279"/>
      <c r="S4370" s="283"/>
      <c r="T4370" s="283"/>
      <c r="U4370" s="279"/>
      <c r="V4370" s="283"/>
      <c r="W4370" s="283"/>
    </row>
    <row r="4371" spans="2:24">
      <c r="B4371" s="231"/>
      <c r="E4371" s="282"/>
      <c r="F4371" s="279"/>
      <c r="G4371" s="279"/>
      <c r="H4371" s="279"/>
      <c r="I4371" s="283"/>
      <c r="J4371" s="222">
        <f>(IF($E4499&lt;&gt;0,$J$2,IF($I4499&lt;&gt;0,$J$2,"")))</f>
        <v>1</v>
      </c>
      <c r="L4371" s="279"/>
      <c r="M4371" s="279"/>
      <c r="N4371" s="283"/>
      <c r="O4371" s="283"/>
      <c r="P4371" s="283"/>
      <c r="Q4371" s="279"/>
      <c r="R4371" s="279"/>
      <c r="S4371" s="283"/>
      <c r="T4371" s="283"/>
      <c r="U4371" s="279"/>
      <c r="V4371" s="283"/>
      <c r="W4371" s="283"/>
    </row>
    <row r="4372" spans="2:24" ht="19.5">
      <c r="B4372" s="896" t="str">
        <f>$B$12</f>
        <v>Несебър</v>
      </c>
      <c r="C4372" s="897"/>
      <c r="D4372" s="898"/>
      <c r="E4372" s="230" t="s">
        <v>1712</v>
      </c>
      <c r="F4372" s="692" t="str">
        <f>$F$12</f>
        <v>5206</v>
      </c>
      <c r="G4372" s="279"/>
      <c r="H4372" s="279"/>
      <c r="I4372" s="283"/>
      <c r="J4372" s="222">
        <f>(IF($E4499&lt;&gt;0,$J$2,IF($I4499&lt;&gt;0,$J$2,"")))</f>
        <v>1</v>
      </c>
      <c r="L4372" s="279"/>
      <c r="M4372" s="279"/>
      <c r="N4372" s="283"/>
      <c r="O4372" s="283"/>
      <c r="P4372" s="283"/>
      <c r="Q4372" s="279"/>
      <c r="R4372" s="279"/>
      <c r="S4372" s="283"/>
      <c r="T4372" s="283"/>
      <c r="U4372" s="279"/>
      <c r="V4372" s="283"/>
      <c r="W4372" s="283"/>
    </row>
    <row r="4373" spans="2:24">
      <c r="B4373" s="693" t="str">
        <f>$B$13</f>
        <v>(наименование на първостепенния разпоредител с бюджет)</v>
      </c>
      <c r="E4373" s="282" t="s">
        <v>1713</v>
      </c>
      <c r="F4373" s="279"/>
      <c r="G4373" s="279"/>
      <c r="H4373" s="279"/>
      <c r="I4373" s="283"/>
      <c r="J4373" s="222">
        <f>(IF($E4499&lt;&gt;0,$J$2,IF($I4499&lt;&gt;0,$J$2,"")))</f>
        <v>1</v>
      </c>
      <c r="L4373" s="279"/>
      <c r="M4373" s="279"/>
      <c r="N4373" s="283"/>
      <c r="O4373" s="283"/>
      <c r="P4373" s="283"/>
      <c r="Q4373" s="279"/>
      <c r="R4373" s="279"/>
      <c r="S4373" s="283"/>
      <c r="T4373" s="283"/>
      <c r="U4373" s="279"/>
      <c r="V4373" s="283"/>
      <c r="W4373" s="283"/>
    </row>
    <row r="4374" spans="2:24" ht="18.75">
      <c r="B4374" s="231"/>
      <c r="D4374" s="444"/>
      <c r="E4374" s="278"/>
      <c r="F4374" s="278"/>
      <c r="G4374" s="278"/>
      <c r="H4374" s="278"/>
      <c r="I4374" s="386"/>
      <c r="J4374" s="222">
        <f>(IF($E4499&lt;&gt;0,$J$2,IF($I4499&lt;&gt;0,$J$2,"")))</f>
        <v>1</v>
      </c>
      <c r="L4374" s="279"/>
      <c r="M4374" s="279"/>
      <c r="N4374" s="283"/>
      <c r="O4374" s="283"/>
      <c r="P4374" s="283"/>
      <c r="Q4374" s="279"/>
      <c r="R4374" s="279"/>
      <c r="S4374" s="283"/>
      <c r="T4374" s="283"/>
      <c r="U4374" s="279"/>
      <c r="V4374" s="283"/>
      <c r="W4374" s="283"/>
    </row>
    <row r="4375" spans="2:24">
      <c r="C4375" s="228"/>
      <c r="D4375" s="229"/>
      <c r="E4375" s="279"/>
      <c r="F4375" s="282"/>
      <c r="G4375" s="282"/>
      <c r="H4375" s="282"/>
      <c r="I4375" s="285" t="s">
        <v>1714</v>
      </c>
      <c r="J4375" s="222">
        <f>(IF($E4499&lt;&gt;0,$J$2,IF($I4499&lt;&gt;0,$J$2,"")))</f>
        <v>1</v>
      </c>
      <c r="L4375" s="284" t="s">
        <v>94</v>
      </c>
      <c r="M4375" s="279"/>
      <c r="N4375" s="283"/>
      <c r="O4375" s="285" t="s">
        <v>1714</v>
      </c>
      <c r="P4375" s="283"/>
      <c r="Q4375" s="284" t="s">
        <v>95</v>
      </c>
      <c r="R4375" s="279"/>
      <c r="S4375" s="283"/>
      <c r="T4375" s="285" t="s">
        <v>1714</v>
      </c>
      <c r="U4375" s="279"/>
      <c r="V4375" s="283"/>
      <c r="W4375" s="285" t="s">
        <v>1714</v>
      </c>
    </row>
    <row r="4376" spans="2:24" ht="18.75">
      <c r="B4376" s="787"/>
      <c r="C4376" s="788"/>
      <c r="D4376" s="789" t="s">
        <v>1093</v>
      </c>
      <c r="E4376" s="790"/>
      <c r="F4376" s="968" t="s">
        <v>1504</v>
      </c>
      <c r="G4376" s="969"/>
      <c r="H4376" s="970"/>
      <c r="I4376" s="971"/>
      <c r="J4376" s="222">
        <f>(IF($E4499&lt;&gt;0,$J$2,IF($I4499&lt;&gt;0,$J$2,"")))</f>
        <v>1</v>
      </c>
      <c r="L4376" s="925" t="s">
        <v>1800</v>
      </c>
      <c r="M4376" s="925" t="s">
        <v>1801</v>
      </c>
      <c r="N4376" s="918" t="s">
        <v>1802</v>
      </c>
      <c r="O4376" s="918" t="s">
        <v>96</v>
      </c>
      <c r="P4376" s="223"/>
      <c r="Q4376" s="918" t="s">
        <v>1803</v>
      </c>
      <c r="R4376" s="918" t="s">
        <v>1804</v>
      </c>
      <c r="S4376" s="918" t="s">
        <v>1805</v>
      </c>
      <c r="T4376" s="918" t="s">
        <v>97</v>
      </c>
      <c r="U4376" s="412" t="s">
        <v>98</v>
      </c>
      <c r="V4376" s="413"/>
      <c r="W4376" s="414"/>
      <c r="X4376" s="292"/>
    </row>
    <row r="4377" spans="2:24" ht="31.5">
      <c r="B4377" s="791" t="s">
        <v>1626</v>
      </c>
      <c r="C4377" s="792" t="s">
        <v>1715</v>
      </c>
      <c r="D4377" s="793" t="s">
        <v>1094</v>
      </c>
      <c r="E4377" s="794"/>
      <c r="F4377" s="717" t="s">
        <v>1505</v>
      </c>
      <c r="G4377" s="717" t="s">
        <v>1506</v>
      </c>
      <c r="H4377" s="717" t="s">
        <v>1503</v>
      </c>
      <c r="I4377" s="717" t="s">
        <v>1087</v>
      </c>
      <c r="J4377" s="222">
        <f>(IF($E4499&lt;&gt;0,$J$2,IF($I4499&lt;&gt;0,$J$2,"")))</f>
        <v>1</v>
      </c>
      <c r="L4377" s="961"/>
      <c r="M4377" s="967"/>
      <c r="N4377" s="961"/>
      <c r="O4377" s="967"/>
      <c r="P4377" s="223"/>
      <c r="Q4377" s="958"/>
      <c r="R4377" s="958"/>
      <c r="S4377" s="958"/>
      <c r="T4377" s="958"/>
      <c r="U4377" s="415">
        <v>2018</v>
      </c>
      <c r="V4377" s="415">
        <v>2019</v>
      </c>
      <c r="W4377" s="415" t="s">
        <v>1806</v>
      </c>
      <c r="X4377" s="416" t="s">
        <v>99</v>
      </c>
    </row>
    <row r="4378" spans="2:24" ht="18.75">
      <c r="B4378" s="616"/>
      <c r="C4378" s="400"/>
      <c r="D4378" s="296" t="s">
        <v>1283</v>
      </c>
      <c r="E4378" s="814"/>
      <c r="F4378" s="297"/>
      <c r="G4378" s="297"/>
      <c r="H4378" s="297"/>
      <c r="I4378" s="487"/>
      <c r="J4378" s="222">
        <f>(IF($E4499&lt;&gt;0,$J$2,IF($I4499&lt;&gt;0,$J$2,"")))</f>
        <v>1</v>
      </c>
      <c r="L4378" s="298" t="s">
        <v>100</v>
      </c>
      <c r="M4378" s="298" t="s">
        <v>101</v>
      </c>
      <c r="N4378" s="299" t="s">
        <v>102</v>
      </c>
      <c r="O4378" s="299" t="s">
        <v>103</v>
      </c>
      <c r="P4378" s="223"/>
      <c r="Q4378" s="614" t="s">
        <v>104</v>
      </c>
      <c r="R4378" s="614" t="s">
        <v>105</v>
      </c>
      <c r="S4378" s="614" t="s">
        <v>106</v>
      </c>
      <c r="T4378" s="614" t="s">
        <v>107</v>
      </c>
      <c r="U4378" s="614" t="s">
        <v>1064</v>
      </c>
      <c r="V4378" s="614" t="s">
        <v>1065</v>
      </c>
      <c r="W4378" s="614" t="s">
        <v>1066</v>
      </c>
      <c r="X4378" s="417" t="s">
        <v>1067</v>
      </c>
    </row>
    <row r="4379" spans="2:24" ht="131.25">
      <c r="B4379" s="237"/>
      <c r="C4379" s="621" t="e">
        <f>VLOOKUP(D4379,OP_LIST2,2,FALSE)</f>
        <v>#N/A</v>
      </c>
      <c r="D4379" s="622" t="s">
        <v>976</v>
      </c>
      <c r="E4379" s="815"/>
      <c r="F4379" s="369"/>
      <c r="G4379" s="369"/>
      <c r="H4379" s="369"/>
      <c r="I4379" s="304"/>
      <c r="J4379" s="222">
        <f>(IF($E4499&lt;&gt;0,$J$2,IF($I4499&lt;&gt;0,$J$2,"")))</f>
        <v>1</v>
      </c>
      <c r="L4379" s="418" t="s">
        <v>1068</v>
      </c>
      <c r="M4379" s="418" t="s">
        <v>1068</v>
      </c>
      <c r="N4379" s="418" t="s">
        <v>1069</v>
      </c>
      <c r="O4379" s="418" t="s">
        <v>1070</v>
      </c>
      <c r="P4379" s="223"/>
      <c r="Q4379" s="418" t="s">
        <v>1068</v>
      </c>
      <c r="R4379" s="418" t="s">
        <v>1068</v>
      </c>
      <c r="S4379" s="418" t="s">
        <v>1095</v>
      </c>
      <c r="T4379" s="418" t="s">
        <v>1072</v>
      </c>
      <c r="U4379" s="418" t="s">
        <v>1068</v>
      </c>
      <c r="V4379" s="418" t="s">
        <v>1068</v>
      </c>
      <c r="W4379" s="418" t="s">
        <v>1068</v>
      </c>
      <c r="X4379" s="307" t="s">
        <v>1073</v>
      </c>
    </row>
    <row r="4380" spans="2:24" ht="18.75">
      <c r="B4380" s="620"/>
      <c r="C4380" s="623">
        <f>VLOOKUP(D4381,EBK_DEIN2,2,FALSE)</f>
        <v>6629</v>
      </c>
      <c r="D4380" s="615" t="s">
        <v>1483</v>
      </c>
      <c r="E4380" s="816"/>
      <c r="F4380" s="369"/>
      <c r="G4380" s="369"/>
      <c r="H4380" s="369"/>
      <c r="I4380" s="304"/>
      <c r="J4380" s="222">
        <f>(IF($E4499&lt;&gt;0,$J$2,IF($I4499&lt;&gt;0,$J$2,"")))</f>
        <v>1</v>
      </c>
      <c r="L4380" s="419"/>
      <c r="M4380" s="419"/>
      <c r="N4380" s="345"/>
      <c r="O4380" s="420"/>
      <c r="P4380" s="223"/>
      <c r="Q4380" s="419"/>
      <c r="R4380" s="419"/>
      <c r="S4380" s="345"/>
      <c r="T4380" s="420"/>
      <c r="U4380" s="419"/>
      <c r="V4380" s="345"/>
      <c r="W4380" s="420"/>
      <c r="X4380" s="421"/>
    </row>
    <row r="4381" spans="2:24" ht="18.75">
      <c r="B4381" s="422"/>
      <c r="C4381" s="239"/>
      <c r="D4381" s="527" t="s">
        <v>814</v>
      </c>
      <c r="E4381" s="816"/>
      <c r="F4381" s="369"/>
      <c r="G4381" s="369"/>
      <c r="H4381" s="369"/>
      <c r="I4381" s="304"/>
      <c r="J4381" s="222">
        <f>(IF($E4499&lt;&gt;0,$J$2,IF($I4499&lt;&gt;0,$J$2,"")))</f>
        <v>1</v>
      </c>
      <c r="L4381" s="419"/>
      <c r="M4381" s="419"/>
      <c r="N4381" s="345"/>
      <c r="O4381" s="423">
        <f>SUMIF(O4384:O4385,"&lt;0")+SUMIF(O4387:O4391,"&lt;0")+SUMIF(O4393:O4400,"&lt;0")+SUMIF(O4402:O4418,"&lt;0")+SUMIF(O4424:O4428,"&lt;0")+SUMIF(O4430:O4435,"&lt;0")+SUMIF(O4438:O4444,"&lt;0")+SUMIF(O4452:O4453,"&lt;0")+SUMIF(O4456:O4461,"&lt;0")+SUMIF(O4463:O4468,"&lt;0")+SUMIF(O4472,"&lt;0")+SUMIF(O4474:O4480,"&lt;0")+SUMIF(O4482:O4484,"&lt;0")+SUMIF(O4486:O4489,"&lt;0")+SUMIF(O4491:O4492,"&lt;0")+SUMIF(O4495,"&lt;0")</f>
        <v>-395100</v>
      </c>
      <c r="P4381" s="223"/>
      <c r="Q4381" s="419"/>
      <c r="R4381" s="419"/>
      <c r="S4381" s="345"/>
      <c r="T4381" s="423">
        <f>SUMIF(T4384:T4385,"&lt;0")+SUMIF(T4387:T4391,"&lt;0")+SUMIF(T4393:T4400,"&lt;0")+SUMIF(T4402:T4418,"&lt;0")+SUMIF(T4424:T4428,"&lt;0")+SUMIF(T4430:T4435,"&lt;0")+SUMIF(T4438:T4444,"&lt;0")+SUMIF(T4452:T4453,"&lt;0")+SUMIF(T4456:T4461,"&lt;0")+SUMIF(T4463:T4468,"&lt;0")+SUMIF(T4472,"&lt;0")+SUMIF(T4474:T4480,"&lt;0")+SUMIF(T4482:T4484,"&lt;0")+SUMIF(T4486:T4489,"&lt;0")+SUMIF(T4491:T4492,"&lt;0")+SUMIF(T4495,"&lt;0")</f>
        <v>-272000</v>
      </c>
      <c r="U4381" s="419"/>
      <c r="V4381" s="345"/>
      <c r="W4381" s="420"/>
      <c r="X4381" s="309"/>
    </row>
    <row r="4382" spans="2:24" ht="18.75">
      <c r="B4382" s="355"/>
      <c r="C4382" s="239"/>
      <c r="D4382" s="293" t="s">
        <v>1096</v>
      </c>
      <c r="E4382" s="816"/>
      <c r="F4382" s="369"/>
      <c r="G4382" s="369"/>
      <c r="H4382" s="369"/>
      <c r="I4382" s="304"/>
      <c r="J4382" s="222">
        <f>(IF($E4499&lt;&gt;0,$J$2,IF($I4499&lt;&gt;0,$J$2,"")))</f>
        <v>1</v>
      </c>
      <c r="L4382" s="419"/>
      <c r="M4382" s="419"/>
      <c r="N4382" s="345"/>
      <c r="O4382" s="420"/>
      <c r="P4382" s="223"/>
      <c r="Q4382" s="419"/>
      <c r="R4382" s="419"/>
      <c r="S4382" s="345"/>
      <c r="T4382" s="420"/>
      <c r="U4382" s="419"/>
      <c r="V4382" s="345"/>
      <c r="W4382" s="420"/>
      <c r="X4382" s="311"/>
    </row>
    <row r="4383" spans="2:24" ht="18.75">
      <c r="B4383" s="795">
        <v>100</v>
      </c>
      <c r="C4383" s="972" t="s">
        <v>1284</v>
      </c>
      <c r="D4383" s="973"/>
      <c r="E4383" s="796"/>
      <c r="F4383" s="797">
        <f>SUM(F4384:F4385)</f>
        <v>0</v>
      </c>
      <c r="G4383" s="798">
        <f>SUM(G4384:G4385)</f>
        <v>90000</v>
      </c>
      <c r="H4383" s="798">
        <f>SUM(H4384:H4385)</f>
        <v>0</v>
      </c>
      <c r="I4383" s="798">
        <f>SUM(I4384:I4385)</f>
        <v>90000</v>
      </c>
      <c r="J4383" s="244">
        <f t="shared" ref="J4383:J4414" si="1321">(IF($E4383&lt;&gt;0,$J$2,IF($I4383&lt;&gt;0,$J$2,"")))</f>
        <v>1</v>
      </c>
      <c r="K4383" s="245"/>
      <c r="L4383" s="312">
        <f>SUM(L4384:L4385)</f>
        <v>0</v>
      </c>
      <c r="M4383" s="313">
        <f>SUM(M4384:M4385)</f>
        <v>0</v>
      </c>
      <c r="N4383" s="424">
        <f>SUM(N4384:N4385)</f>
        <v>90000</v>
      </c>
      <c r="O4383" s="425">
        <f>SUM(O4384:O4385)</f>
        <v>-90000</v>
      </c>
      <c r="P4383" s="245"/>
      <c r="Q4383" s="820"/>
      <c r="R4383" s="821"/>
      <c r="S4383" s="822"/>
      <c r="T4383" s="821"/>
      <c r="U4383" s="821"/>
      <c r="V4383" s="821"/>
      <c r="W4383" s="823"/>
      <c r="X4383" s="314">
        <f t="shared" ref="X4383:X4414" si="1322">T4383-U4383-V4383-W4383</f>
        <v>0</v>
      </c>
    </row>
    <row r="4384" spans="2:24" ht="18.75">
      <c r="B4384" s="140"/>
      <c r="C4384" s="144">
        <v>101</v>
      </c>
      <c r="D4384" s="138" t="s">
        <v>1285</v>
      </c>
      <c r="E4384" s="817"/>
      <c r="F4384" s="452"/>
      <c r="G4384" s="246">
        <v>90000</v>
      </c>
      <c r="H4384" s="246"/>
      <c r="I4384" s="480">
        <f>F4384+G4384+H4384</f>
        <v>90000</v>
      </c>
      <c r="J4384" s="244">
        <f t="shared" si="1321"/>
        <v>1</v>
      </c>
      <c r="K4384" s="245"/>
      <c r="L4384" s="426"/>
      <c r="M4384" s="253"/>
      <c r="N4384" s="316">
        <f>I4384</f>
        <v>90000</v>
      </c>
      <c r="O4384" s="427">
        <f>L4384+M4384-N4384</f>
        <v>-90000</v>
      </c>
      <c r="P4384" s="245"/>
      <c r="Q4384" s="775"/>
      <c r="R4384" s="779"/>
      <c r="S4384" s="779"/>
      <c r="T4384" s="779"/>
      <c r="U4384" s="779"/>
      <c r="V4384" s="779"/>
      <c r="W4384" s="824"/>
      <c r="X4384" s="314">
        <f t="shared" si="1322"/>
        <v>0</v>
      </c>
    </row>
    <row r="4385" spans="2:24" ht="18.75">
      <c r="B4385" s="140"/>
      <c r="C4385" s="137">
        <v>102</v>
      </c>
      <c r="D4385" s="139" t="s">
        <v>1286</v>
      </c>
      <c r="E4385" s="817"/>
      <c r="F4385" s="452"/>
      <c r="G4385" s="246"/>
      <c r="H4385" s="246"/>
      <c r="I4385" s="480">
        <f>F4385+G4385+H4385</f>
        <v>0</v>
      </c>
      <c r="J4385" s="244" t="str">
        <f t="shared" si="1321"/>
        <v/>
      </c>
      <c r="K4385" s="245"/>
      <c r="L4385" s="426"/>
      <c r="M4385" s="253"/>
      <c r="N4385" s="316">
        <f>I4385</f>
        <v>0</v>
      </c>
      <c r="O4385" s="427">
        <f>L4385+M4385-N4385</f>
        <v>0</v>
      </c>
      <c r="P4385" s="245"/>
      <c r="Q4385" s="775"/>
      <c r="R4385" s="779"/>
      <c r="S4385" s="779"/>
      <c r="T4385" s="779"/>
      <c r="U4385" s="779"/>
      <c r="V4385" s="779"/>
      <c r="W4385" s="824"/>
      <c r="X4385" s="314">
        <f t="shared" si="1322"/>
        <v>0</v>
      </c>
    </row>
    <row r="4386" spans="2:24" ht="18.75">
      <c r="B4386" s="799">
        <v>200</v>
      </c>
      <c r="C4386" s="959" t="s">
        <v>1287</v>
      </c>
      <c r="D4386" s="959"/>
      <c r="E4386" s="800"/>
      <c r="F4386" s="801">
        <f>SUM(F4387:F4391)</f>
        <v>0</v>
      </c>
      <c r="G4386" s="802">
        <f>SUM(G4387:G4391)</f>
        <v>11000</v>
      </c>
      <c r="H4386" s="802">
        <f>SUM(H4387:H4391)</f>
        <v>0</v>
      </c>
      <c r="I4386" s="802">
        <f>SUM(I4387:I4391)</f>
        <v>11000</v>
      </c>
      <c r="J4386" s="244">
        <f t="shared" si="1321"/>
        <v>1</v>
      </c>
      <c r="K4386" s="245"/>
      <c r="L4386" s="317">
        <f>SUM(L4387:L4391)</f>
        <v>0</v>
      </c>
      <c r="M4386" s="318">
        <f>SUM(M4387:M4391)</f>
        <v>0</v>
      </c>
      <c r="N4386" s="428">
        <f>SUM(N4387:N4391)</f>
        <v>11000</v>
      </c>
      <c r="O4386" s="429">
        <f>SUM(O4387:O4391)</f>
        <v>-11000</v>
      </c>
      <c r="P4386" s="245"/>
      <c r="Q4386" s="777"/>
      <c r="R4386" s="778"/>
      <c r="S4386" s="778"/>
      <c r="T4386" s="778"/>
      <c r="U4386" s="778"/>
      <c r="V4386" s="778"/>
      <c r="W4386" s="825"/>
      <c r="X4386" s="314">
        <f t="shared" si="1322"/>
        <v>0</v>
      </c>
    </row>
    <row r="4387" spans="2:24" ht="18.75">
      <c r="B4387" s="143"/>
      <c r="C4387" s="144">
        <v>201</v>
      </c>
      <c r="D4387" s="138" t="s">
        <v>1288</v>
      </c>
      <c r="E4387" s="817"/>
      <c r="F4387" s="452"/>
      <c r="G4387" s="246"/>
      <c r="H4387" s="246"/>
      <c r="I4387" s="480">
        <f>F4387+G4387+H4387</f>
        <v>0</v>
      </c>
      <c r="J4387" s="244" t="str">
        <f t="shared" si="1321"/>
        <v/>
      </c>
      <c r="K4387" s="245"/>
      <c r="L4387" s="426"/>
      <c r="M4387" s="253"/>
      <c r="N4387" s="316">
        <f>I4387</f>
        <v>0</v>
      </c>
      <c r="O4387" s="427">
        <f>L4387+M4387-N4387</f>
        <v>0</v>
      </c>
      <c r="P4387" s="245"/>
      <c r="Q4387" s="775"/>
      <c r="R4387" s="779"/>
      <c r="S4387" s="779"/>
      <c r="T4387" s="779"/>
      <c r="U4387" s="779"/>
      <c r="V4387" s="779"/>
      <c r="W4387" s="824"/>
      <c r="X4387" s="314">
        <f t="shared" si="1322"/>
        <v>0</v>
      </c>
    </row>
    <row r="4388" spans="2:24" ht="18.75">
      <c r="B4388" s="136"/>
      <c r="C4388" s="137">
        <v>202</v>
      </c>
      <c r="D4388" s="145" t="s">
        <v>1289</v>
      </c>
      <c r="E4388" s="817"/>
      <c r="F4388" s="452"/>
      <c r="G4388" s="246">
        <v>6000</v>
      </c>
      <c r="H4388" s="246"/>
      <c r="I4388" s="480">
        <f>F4388+G4388+H4388</f>
        <v>6000</v>
      </c>
      <c r="J4388" s="244">
        <f t="shared" si="1321"/>
        <v>1</v>
      </c>
      <c r="K4388" s="245"/>
      <c r="L4388" s="426"/>
      <c r="M4388" s="253"/>
      <c r="N4388" s="316">
        <f>I4388</f>
        <v>6000</v>
      </c>
      <c r="O4388" s="427">
        <f>L4388+M4388-N4388</f>
        <v>-6000</v>
      </c>
      <c r="P4388" s="245"/>
      <c r="Q4388" s="775"/>
      <c r="R4388" s="779"/>
      <c r="S4388" s="779"/>
      <c r="T4388" s="779"/>
      <c r="U4388" s="779"/>
      <c r="V4388" s="779"/>
      <c r="W4388" s="824"/>
      <c r="X4388" s="314">
        <f t="shared" si="1322"/>
        <v>0</v>
      </c>
    </row>
    <row r="4389" spans="2:24" ht="31.5">
      <c r="B4389" s="152"/>
      <c r="C4389" s="137">
        <v>205</v>
      </c>
      <c r="D4389" s="145" t="s">
        <v>933</v>
      </c>
      <c r="E4389" s="817"/>
      <c r="F4389" s="452"/>
      <c r="G4389" s="246">
        <v>3000</v>
      </c>
      <c r="H4389" s="246"/>
      <c r="I4389" s="480">
        <f>F4389+G4389+H4389</f>
        <v>3000</v>
      </c>
      <c r="J4389" s="244">
        <f t="shared" si="1321"/>
        <v>1</v>
      </c>
      <c r="K4389" s="245"/>
      <c r="L4389" s="426"/>
      <c r="M4389" s="253"/>
      <c r="N4389" s="316">
        <f>I4389</f>
        <v>3000</v>
      </c>
      <c r="O4389" s="427">
        <f>L4389+M4389-N4389</f>
        <v>-3000</v>
      </c>
      <c r="P4389" s="245"/>
      <c r="Q4389" s="775"/>
      <c r="R4389" s="779"/>
      <c r="S4389" s="779"/>
      <c r="T4389" s="779"/>
      <c r="U4389" s="779"/>
      <c r="V4389" s="779"/>
      <c r="W4389" s="824"/>
      <c r="X4389" s="314">
        <f t="shared" si="1322"/>
        <v>0</v>
      </c>
    </row>
    <row r="4390" spans="2:24" ht="18.75">
      <c r="B4390" s="152"/>
      <c r="C4390" s="137">
        <v>208</v>
      </c>
      <c r="D4390" s="159" t="s">
        <v>934</v>
      </c>
      <c r="E4390" s="817"/>
      <c r="F4390" s="452"/>
      <c r="G4390" s="246">
        <v>2000</v>
      </c>
      <c r="H4390" s="246"/>
      <c r="I4390" s="480">
        <f>F4390+G4390+H4390</f>
        <v>2000</v>
      </c>
      <c r="J4390" s="244">
        <f t="shared" si="1321"/>
        <v>1</v>
      </c>
      <c r="K4390" s="245"/>
      <c r="L4390" s="426"/>
      <c r="M4390" s="253"/>
      <c r="N4390" s="316">
        <f>I4390</f>
        <v>2000</v>
      </c>
      <c r="O4390" s="427">
        <f>L4390+M4390-N4390</f>
        <v>-2000</v>
      </c>
      <c r="P4390" s="245"/>
      <c r="Q4390" s="775"/>
      <c r="R4390" s="779"/>
      <c r="S4390" s="779"/>
      <c r="T4390" s="779"/>
      <c r="U4390" s="779"/>
      <c r="V4390" s="779"/>
      <c r="W4390" s="824"/>
      <c r="X4390" s="314">
        <f t="shared" si="1322"/>
        <v>0</v>
      </c>
    </row>
    <row r="4391" spans="2:24" ht="18.75">
      <c r="B4391" s="143"/>
      <c r="C4391" s="142">
        <v>209</v>
      </c>
      <c r="D4391" s="148" t="s">
        <v>935</v>
      </c>
      <c r="E4391" s="817"/>
      <c r="F4391" s="452"/>
      <c r="G4391" s="246"/>
      <c r="H4391" s="246"/>
      <c r="I4391" s="480">
        <f>F4391+G4391+H4391</f>
        <v>0</v>
      </c>
      <c r="J4391" s="244" t="str">
        <f t="shared" si="1321"/>
        <v/>
      </c>
      <c r="K4391" s="245"/>
      <c r="L4391" s="426"/>
      <c r="M4391" s="253"/>
      <c r="N4391" s="316">
        <f>I4391</f>
        <v>0</v>
      </c>
      <c r="O4391" s="427">
        <f>L4391+M4391-N4391</f>
        <v>0</v>
      </c>
      <c r="P4391" s="245"/>
      <c r="Q4391" s="775"/>
      <c r="R4391" s="779"/>
      <c r="S4391" s="779"/>
      <c r="T4391" s="779"/>
      <c r="U4391" s="779"/>
      <c r="V4391" s="779"/>
      <c r="W4391" s="824"/>
      <c r="X4391" s="314">
        <f t="shared" si="1322"/>
        <v>0</v>
      </c>
    </row>
    <row r="4392" spans="2:24" ht="18.75">
      <c r="B4392" s="799">
        <v>500</v>
      </c>
      <c r="C4392" s="960" t="s">
        <v>210</v>
      </c>
      <c r="D4392" s="960"/>
      <c r="E4392" s="800"/>
      <c r="F4392" s="801">
        <f>SUM(F4393:F4399)</f>
        <v>0</v>
      </c>
      <c r="G4392" s="802">
        <f>SUM(G4393:G4399)</f>
        <v>21100</v>
      </c>
      <c r="H4392" s="802">
        <f>SUM(H4393:H4399)</f>
        <v>0</v>
      </c>
      <c r="I4392" s="802">
        <f>SUM(I4393:I4399)</f>
        <v>21100</v>
      </c>
      <c r="J4392" s="244">
        <f t="shared" si="1321"/>
        <v>1</v>
      </c>
      <c r="K4392" s="245"/>
      <c r="L4392" s="317">
        <f>SUM(L4393:L4399)</f>
        <v>0</v>
      </c>
      <c r="M4392" s="318">
        <f>SUM(M4393:M4399)</f>
        <v>0</v>
      </c>
      <c r="N4392" s="428">
        <f>SUM(N4393:N4399)</f>
        <v>21100</v>
      </c>
      <c r="O4392" s="429">
        <f>SUM(O4393:O4399)</f>
        <v>-21100</v>
      </c>
      <c r="P4392" s="245"/>
      <c r="Q4392" s="777"/>
      <c r="R4392" s="778"/>
      <c r="S4392" s="779"/>
      <c r="T4392" s="778"/>
      <c r="U4392" s="778"/>
      <c r="V4392" s="778"/>
      <c r="W4392" s="825"/>
      <c r="X4392" s="314">
        <f t="shared" si="1322"/>
        <v>0</v>
      </c>
    </row>
    <row r="4393" spans="2:24" ht="18.75">
      <c r="B4393" s="143"/>
      <c r="C4393" s="160">
        <v>551</v>
      </c>
      <c r="D4393" s="459" t="s">
        <v>211</v>
      </c>
      <c r="E4393" s="817"/>
      <c r="F4393" s="452"/>
      <c r="G4393" s="246">
        <v>12700</v>
      </c>
      <c r="H4393" s="246"/>
      <c r="I4393" s="480">
        <f t="shared" ref="I4393:I4400" si="1323">F4393+G4393+H4393</f>
        <v>12700</v>
      </c>
      <c r="J4393" s="244">
        <f t="shared" si="1321"/>
        <v>1</v>
      </c>
      <c r="K4393" s="245"/>
      <c r="L4393" s="426"/>
      <c r="M4393" s="253"/>
      <c r="N4393" s="316">
        <f t="shared" ref="N4393:N4400" si="1324">I4393</f>
        <v>12700</v>
      </c>
      <c r="O4393" s="427">
        <f t="shared" ref="O4393:O4400" si="1325">L4393+M4393-N4393</f>
        <v>-12700</v>
      </c>
      <c r="P4393" s="245"/>
      <c r="Q4393" s="775"/>
      <c r="R4393" s="779"/>
      <c r="S4393" s="779"/>
      <c r="T4393" s="779"/>
      <c r="U4393" s="779"/>
      <c r="V4393" s="779"/>
      <c r="W4393" s="824"/>
      <c r="X4393" s="314">
        <f t="shared" si="1322"/>
        <v>0</v>
      </c>
    </row>
    <row r="4394" spans="2:24" ht="18.75">
      <c r="B4394" s="143"/>
      <c r="C4394" s="161">
        <v>552</v>
      </c>
      <c r="D4394" s="460" t="s">
        <v>212</v>
      </c>
      <c r="E4394" s="817"/>
      <c r="F4394" s="452"/>
      <c r="G4394" s="246"/>
      <c r="H4394" s="246"/>
      <c r="I4394" s="480">
        <f t="shared" si="1323"/>
        <v>0</v>
      </c>
      <c r="J4394" s="244" t="str">
        <f t="shared" si="1321"/>
        <v/>
      </c>
      <c r="K4394" s="245"/>
      <c r="L4394" s="426"/>
      <c r="M4394" s="253"/>
      <c r="N4394" s="316">
        <f t="shared" si="1324"/>
        <v>0</v>
      </c>
      <c r="O4394" s="427">
        <f t="shared" si="1325"/>
        <v>0</v>
      </c>
      <c r="P4394" s="245"/>
      <c r="Q4394" s="775"/>
      <c r="R4394" s="779"/>
      <c r="S4394" s="779"/>
      <c r="T4394" s="779"/>
      <c r="U4394" s="779"/>
      <c r="V4394" s="779"/>
      <c r="W4394" s="824"/>
      <c r="X4394" s="314">
        <f t="shared" si="1322"/>
        <v>0</v>
      </c>
    </row>
    <row r="4395" spans="2:24" ht="18.75">
      <c r="B4395" s="143"/>
      <c r="C4395" s="161">
        <v>558</v>
      </c>
      <c r="D4395" s="460" t="s">
        <v>1731</v>
      </c>
      <c r="E4395" s="817"/>
      <c r="F4395" s="452"/>
      <c r="G4395" s="246"/>
      <c r="H4395" s="246"/>
      <c r="I4395" s="480">
        <f t="shared" si="1323"/>
        <v>0</v>
      </c>
      <c r="J4395" s="244" t="str">
        <f t="shared" si="1321"/>
        <v/>
      </c>
      <c r="K4395" s="245"/>
      <c r="L4395" s="426"/>
      <c r="M4395" s="253"/>
      <c r="N4395" s="316">
        <f t="shared" si="1324"/>
        <v>0</v>
      </c>
      <c r="O4395" s="427">
        <f t="shared" si="1325"/>
        <v>0</v>
      </c>
      <c r="P4395" s="245"/>
      <c r="Q4395" s="775"/>
      <c r="R4395" s="779"/>
      <c r="S4395" s="779"/>
      <c r="T4395" s="779"/>
      <c r="U4395" s="779"/>
      <c r="V4395" s="779"/>
      <c r="W4395" s="824"/>
      <c r="X4395" s="314">
        <f t="shared" si="1322"/>
        <v>0</v>
      </c>
    </row>
    <row r="4396" spans="2:24" ht="18.75">
      <c r="B4396" s="143"/>
      <c r="C4396" s="161">
        <v>560</v>
      </c>
      <c r="D4396" s="461" t="s">
        <v>213</v>
      </c>
      <c r="E4396" s="817"/>
      <c r="F4396" s="452"/>
      <c r="G4396" s="246">
        <v>5300</v>
      </c>
      <c r="H4396" s="246"/>
      <c r="I4396" s="480">
        <f t="shared" si="1323"/>
        <v>5300</v>
      </c>
      <c r="J4396" s="244">
        <f t="shared" si="1321"/>
        <v>1</v>
      </c>
      <c r="K4396" s="245"/>
      <c r="L4396" s="426"/>
      <c r="M4396" s="253"/>
      <c r="N4396" s="316">
        <f t="shared" si="1324"/>
        <v>5300</v>
      </c>
      <c r="O4396" s="427">
        <f t="shared" si="1325"/>
        <v>-5300</v>
      </c>
      <c r="P4396" s="245"/>
      <c r="Q4396" s="775"/>
      <c r="R4396" s="779"/>
      <c r="S4396" s="779"/>
      <c r="T4396" s="779"/>
      <c r="U4396" s="779"/>
      <c r="V4396" s="779"/>
      <c r="W4396" s="824"/>
      <c r="X4396" s="314">
        <f t="shared" si="1322"/>
        <v>0</v>
      </c>
    </row>
    <row r="4397" spans="2:24" ht="18.75">
      <c r="B4397" s="143"/>
      <c r="C4397" s="161">
        <v>580</v>
      </c>
      <c r="D4397" s="460" t="s">
        <v>214</v>
      </c>
      <c r="E4397" s="817"/>
      <c r="F4397" s="452"/>
      <c r="G4397" s="246">
        <v>3100</v>
      </c>
      <c r="H4397" s="246"/>
      <c r="I4397" s="480">
        <f t="shared" si="1323"/>
        <v>3100</v>
      </c>
      <c r="J4397" s="244">
        <f t="shared" si="1321"/>
        <v>1</v>
      </c>
      <c r="K4397" s="245"/>
      <c r="L4397" s="426"/>
      <c r="M4397" s="253"/>
      <c r="N4397" s="316">
        <f t="shared" si="1324"/>
        <v>3100</v>
      </c>
      <c r="O4397" s="427">
        <f t="shared" si="1325"/>
        <v>-3100</v>
      </c>
      <c r="P4397" s="245"/>
      <c r="Q4397" s="775"/>
      <c r="R4397" s="779"/>
      <c r="S4397" s="779"/>
      <c r="T4397" s="779"/>
      <c r="U4397" s="779"/>
      <c r="V4397" s="779"/>
      <c r="W4397" s="824"/>
      <c r="X4397" s="314">
        <f t="shared" si="1322"/>
        <v>0</v>
      </c>
    </row>
    <row r="4398" spans="2:24" ht="18.75">
      <c r="B4398" s="143"/>
      <c r="C4398" s="161">
        <v>588</v>
      </c>
      <c r="D4398" s="460" t="s">
        <v>1736</v>
      </c>
      <c r="E4398" s="817"/>
      <c r="F4398" s="452"/>
      <c r="G4398" s="246"/>
      <c r="H4398" s="246"/>
      <c r="I4398" s="480">
        <f t="shared" si="1323"/>
        <v>0</v>
      </c>
      <c r="J4398" s="244" t="str">
        <f t="shared" si="1321"/>
        <v/>
      </c>
      <c r="K4398" s="245"/>
      <c r="L4398" s="426"/>
      <c r="M4398" s="253"/>
      <c r="N4398" s="316">
        <f t="shared" si="1324"/>
        <v>0</v>
      </c>
      <c r="O4398" s="427">
        <f t="shared" si="1325"/>
        <v>0</v>
      </c>
      <c r="P4398" s="245"/>
      <c r="Q4398" s="775"/>
      <c r="R4398" s="779"/>
      <c r="S4398" s="779"/>
      <c r="T4398" s="779"/>
      <c r="U4398" s="779"/>
      <c r="V4398" s="779"/>
      <c r="W4398" s="824"/>
      <c r="X4398" s="314">
        <f t="shared" si="1322"/>
        <v>0</v>
      </c>
    </row>
    <row r="4399" spans="2:24" ht="31.5">
      <c r="B4399" s="143"/>
      <c r="C4399" s="162">
        <v>590</v>
      </c>
      <c r="D4399" s="462" t="s">
        <v>215</v>
      </c>
      <c r="E4399" s="817"/>
      <c r="F4399" s="452"/>
      <c r="G4399" s="246"/>
      <c r="H4399" s="246"/>
      <c r="I4399" s="480">
        <f t="shared" si="1323"/>
        <v>0</v>
      </c>
      <c r="J4399" s="244" t="str">
        <f t="shared" si="1321"/>
        <v/>
      </c>
      <c r="K4399" s="245"/>
      <c r="L4399" s="426"/>
      <c r="M4399" s="253"/>
      <c r="N4399" s="316">
        <f t="shared" si="1324"/>
        <v>0</v>
      </c>
      <c r="O4399" s="427">
        <f t="shared" si="1325"/>
        <v>0</v>
      </c>
      <c r="P4399" s="245"/>
      <c r="Q4399" s="775"/>
      <c r="R4399" s="779"/>
      <c r="S4399" s="779"/>
      <c r="T4399" s="779"/>
      <c r="U4399" s="779"/>
      <c r="V4399" s="779"/>
      <c r="W4399" s="824"/>
      <c r="X4399" s="314">
        <f t="shared" si="1322"/>
        <v>0</v>
      </c>
    </row>
    <row r="4400" spans="2:24" ht="18.75">
      <c r="B4400" s="799">
        <v>800</v>
      </c>
      <c r="C4400" s="960" t="s">
        <v>1097</v>
      </c>
      <c r="D4400" s="960"/>
      <c r="E4400" s="800"/>
      <c r="F4400" s="803"/>
      <c r="G4400" s="804"/>
      <c r="H4400" s="804"/>
      <c r="I4400" s="805">
        <f t="shared" si="1323"/>
        <v>0</v>
      </c>
      <c r="J4400" s="244" t="str">
        <f t="shared" si="1321"/>
        <v/>
      </c>
      <c r="K4400" s="245"/>
      <c r="L4400" s="431"/>
      <c r="M4400" s="255"/>
      <c r="N4400" s="316">
        <f t="shared" si="1324"/>
        <v>0</v>
      </c>
      <c r="O4400" s="427">
        <f t="shared" si="1325"/>
        <v>0</v>
      </c>
      <c r="P4400" s="245"/>
      <c r="Q4400" s="777"/>
      <c r="R4400" s="778"/>
      <c r="S4400" s="779"/>
      <c r="T4400" s="779"/>
      <c r="U4400" s="778"/>
      <c r="V4400" s="779"/>
      <c r="W4400" s="824"/>
      <c r="X4400" s="314">
        <f t="shared" si="1322"/>
        <v>0</v>
      </c>
    </row>
    <row r="4401" spans="2:24" ht="18.75">
      <c r="B4401" s="799">
        <v>1000</v>
      </c>
      <c r="C4401" s="956" t="s">
        <v>217</v>
      </c>
      <c r="D4401" s="956"/>
      <c r="E4401" s="800"/>
      <c r="F4401" s="801">
        <f>SUM(F4402:F4418)</f>
        <v>0</v>
      </c>
      <c r="G4401" s="802">
        <f>SUM(G4402:G4418)</f>
        <v>273000</v>
      </c>
      <c r="H4401" s="802">
        <f>SUM(H4402:H4418)</f>
        <v>0</v>
      </c>
      <c r="I4401" s="802">
        <f>SUM(I4402:I4418)</f>
        <v>273000</v>
      </c>
      <c r="J4401" s="244">
        <f t="shared" si="1321"/>
        <v>1</v>
      </c>
      <c r="K4401" s="245"/>
      <c r="L4401" s="317">
        <f>SUM(L4402:L4418)</f>
        <v>0</v>
      </c>
      <c r="M4401" s="318">
        <f>SUM(M4402:M4418)</f>
        <v>0</v>
      </c>
      <c r="N4401" s="428">
        <f>SUM(N4402:N4418)</f>
        <v>273000</v>
      </c>
      <c r="O4401" s="429">
        <f>SUM(O4402:O4418)</f>
        <v>-273000</v>
      </c>
      <c r="P4401" s="245"/>
      <c r="Q4401" s="317">
        <f t="shared" ref="Q4401:W4401" si="1326">SUM(Q4402:Q4418)</f>
        <v>0</v>
      </c>
      <c r="R4401" s="318">
        <f t="shared" si="1326"/>
        <v>0</v>
      </c>
      <c r="S4401" s="318">
        <f t="shared" si="1326"/>
        <v>272000</v>
      </c>
      <c r="T4401" s="318">
        <f t="shared" si="1326"/>
        <v>-272000</v>
      </c>
      <c r="U4401" s="318">
        <f t="shared" si="1326"/>
        <v>0</v>
      </c>
      <c r="V4401" s="318">
        <f t="shared" si="1326"/>
        <v>0</v>
      </c>
      <c r="W4401" s="429">
        <f t="shared" si="1326"/>
        <v>0</v>
      </c>
      <c r="X4401" s="314">
        <f t="shared" si="1322"/>
        <v>-272000</v>
      </c>
    </row>
    <row r="4402" spans="2:24" ht="18.75">
      <c r="B4402" s="136"/>
      <c r="C4402" s="144">
        <v>1011</v>
      </c>
      <c r="D4402" s="163" t="s">
        <v>218</v>
      </c>
      <c r="E4402" s="817"/>
      <c r="F4402" s="452"/>
      <c r="G4402" s="246"/>
      <c r="H4402" s="246"/>
      <c r="I4402" s="480">
        <f t="shared" ref="I4402:I4418" si="1327">F4402+G4402+H4402</f>
        <v>0</v>
      </c>
      <c r="J4402" s="244" t="str">
        <f t="shared" si="1321"/>
        <v/>
      </c>
      <c r="K4402" s="245"/>
      <c r="L4402" s="426"/>
      <c r="M4402" s="253"/>
      <c r="N4402" s="316">
        <f t="shared" ref="N4402:N4418" si="1328">I4402</f>
        <v>0</v>
      </c>
      <c r="O4402" s="427">
        <f t="shared" ref="O4402:O4418" si="1329">L4402+M4402-N4402</f>
        <v>0</v>
      </c>
      <c r="P4402" s="245"/>
      <c r="Q4402" s="426"/>
      <c r="R4402" s="253"/>
      <c r="S4402" s="432">
        <f t="shared" ref="S4402:S4409" si="1330">+IF(+(L4402+M4402)&gt;=I4402,+M4402,+(+I4402-L4402))</f>
        <v>0</v>
      </c>
      <c r="T4402" s="316">
        <f t="shared" ref="T4402:T4409" si="1331">Q4402+R4402-S4402</f>
        <v>0</v>
      </c>
      <c r="U4402" s="253"/>
      <c r="V4402" s="253"/>
      <c r="W4402" s="254"/>
      <c r="X4402" s="314">
        <f t="shared" si="1322"/>
        <v>0</v>
      </c>
    </row>
    <row r="4403" spans="2:24" ht="18.75">
      <c r="B4403" s="136"/>
      <c r="C4403" s="137">
        <v>1012</v>
      </c>
      <c r="D4403" s="145" t="s">
        <v>219</v>
      </c>
      <c r="E4403" s="817"/>
      <c r="F4403" s="452"/>
      <c r="G4403" s="246"/>
      <c r="H4403" s="246"/>
      <c r="I4403" s="480">
        <f t="shared" si="1327"/>
        <v>0</v>
      </c>
      <c r="J4403" s="244" t="str">
        <f t="shared" si="1321"/>
        <v/>
      </c>
      <c r="K4403" s="245"/>
      <c r="L4403" s="426"/>
      <c r="M4403" s="253"/>
      <c r="N4403" s="316">
        <f t="shared" si="1328"/>
        <v>0</v>
      </c>
      <c r="O4403" s="427">
        <f t="shared" si="1329"/>
        <v>0</v>
      </c>
      <c r="P4403" s="245"/>
      <c r="Q4403" s="426"/>
      <c r="R4403" s="253"/>
      <c r="S4403" s="432">
        <f t="shared" si="1330"/>
        <v>0</v>
      </c>
      <c r="T4403" s="316">
        <f t="shared" si="1331"/>
        <v>0</v>
      </c>
      <c r="U4403" s="253"/>
      <c r="V4403" s="253"/>
      <c r="W4403" s="254"/>
      <c r="X4403" s="314">
        <f t="shared" si="1322"/>
        <v>0</v>
      </c>
    </row>
    <row r="4404" spans="2:24" ht="18.75">
      <c r="B4404" s="136"/>
      <c r="C4404" s="137">
        <v>1013</v>
      </c>
      <c r="D4404" s="145" t="s">
        <v>220</v>
      </c>
      <c r="E4404" s="817"/>
      <c r="F4404" s="452"/>
      <c r="G4404" s="246"/>
      <c r="H4404" s="246"/>
      <c r="I4404" s="480">
        <f t="shared" si="1327"/>
        <v>0</v>
      </c>
      <c r="J4404" s="244" t="str">
        <f t="shared" si="1321"/>
        <v/>
      </c>
      <c r="K4404" s="245"/>
      <c r="L4404" s="426"/>
      <c r="M4404" s="253"/>
      <c r="N4404" s="316">
        <f t="shared" si="1328"/>
        <v>0</v>
      </c>
      <c r="O4404" s="427">
        <f t="shared" si="1329"/>
        <v>0</v>
      </c>
      <c r="P4404" s="245"/>
      <c r="Q4404" s="426"/>
      <c r="R4404" s="253"/>
      <c r="S4404" s="432">
        <f t="shared" si="1330"/>
        <v>0</v>
      </c>
      <c r="T4404" s="316">
        <f t="shared" si="1331"/>
        <v>0</v>
      </c>
      <c r="U4404" s="253"/>
      <c r="V4404" s="253"/>
      <c r="W4404" s="254"/>
      <c r="X4404" s="314">
        <f t="shared" si="1322"/>
        <v>0</v>
      </c>
    </row>
    <row r="4405" spans="2:24" ht="18.75">
      <c r="B4405" s="136"/>
      <c r="C4405" s="137">
        <v>1014</v>
      </c>
      <c r="D4405" s="145" t="s">
        <v>221</v>
      </c>
      <c r="E4405" s="817"/>
      <c r="F4405" s="452"/>
      <c r="G4405" s="246"/>
      <c r="H4405" s="246"/>
      <c r="I4405" s="480">
        <f t="shared" si="1327"/>
        <v>0</v>
      </c>
      <c r="J4405" s="244" t="str">
        <f t="shared" si="1321"/>
        <v/>
      </c>
      <c r="K4405" s="245"/>
      <c r="L4405" s="426"/>
      <c r="M4405" s="253"/>
      <c r="N4405" s="316">
        <f t="shared" si="1328"/>
        <v>0</v>
      </c>
      <c r="O4405" s="427">
        <f t="shared" si="1329"/>
        <v>0</v>
      </c>
      <c r="P4405" s="245"/>
      <c r="Q4405" s="426"/>
      <c r="R4405" s="253"/>
      <c r="S4405" s="432">
        <f t="shared" si="1330"/>
        <v>0</v>
      </c>
      <c r="T4405" s="316">
        <f t="shared" si="1331"/>
        <v>0</v>
      </c>
      <c r="U4405" s="253"/>
      <c r="V4405" s="253"/>
      <c r="W4405" s="254"/>
      <c r="X4405" s="314">
        <f t="shared" si="1322"/>
        <v>0</v>
      </c>
    </row>
    <row r="4406" spans="2:24" ht="18.75">
      <c r="B4406" s="136"/>
      <c r="C4406" s="137">
        <v>1015</v>
      </c>
      <c r="D4406" s="145" t="s">
        <v>222</v>
      </c>
      <c r="E4406" s="817"/>
      <c r="F4406" s="452"/>
      <c r="G4406" s="246">
        <v>75000</v>
      </c>
      <c r="H4406" s="246"/>
      <c r="I4406" s="480">
        <f t="shared" si="1327"/>
        <v>75000</v>
      </c>
      <c r="J4406" s="244">
        <f t="shared" si="1321"/>
        <v>1</v>
      </c>
      <c r="K4406" s="245"/>
      <c r="L4406" s="426"/>
      <c r="M4406" s="253"/>
      <c r="N4406" s="316">
        <f t="shared" si="1328"/>
        <v>75000</v>
      </c>
      <c r="O4406" s="427">
        <f t="shared" si="1329"/>
        <v>-75000</v>
      </c>
      <c r="P4406" s="245"/>
      <c r="Q4406" s="426"/>
      <c r="R4406" s="253"/>
      <c r="S4406" s="432">
        <f t="shared" si="1330"/>
        <v>75000</v>
      </c>
      <c r="T4406" s="316">
        <f t="shared" si="1331"/>
        <v>-75000</v>
      </c>
      <c r="U4406" s="253"/>
      <c r="V4406" s="253"/>
      <c r="W4406" s="254"/>
      <c r="X4406" s="314">
        <f t="shared" si="1322"/>
        <v>-75000</v>
      </c>
    </row>
    <row r="4407" spans="2:24" ht="18.75">
      <c r="B4407" s="136"/>
      <c r="C4407" s="137">
        <v>1016</v>
      </c>
      <c r="D4407" s="145" t="s">
        <v>223</v>
      </c>
      <c r="E4407" s="817"/>
      <c r="F4407" s="452"/>
      <c r="G4407" s="246">
        <v>90000</v>
      </c>
      <c r="H4407" s="246"/>
      <c r="I4407" s="480">
        <f t="shared" si="1327"/>
        <v>90000</v>
      </c>
      <c r="J4407" s="244">
        <f t="shared" si="1321"/>
        <v>1</v>
      </c>
      <c r="K4407" s="245"/>
      <c r="L4407" s="426"/>
      <c r="M4407" s="253"/>
      <c r="N4407" s="316">
        <f t="shared" si="1328"/>
        <v>90000</v>
      </c>
      <c r="O4407" s="427">
        <f t="shared" si="1329"/>
        <v>-90000</v>
      </c>
      <c r="P4407" s="245"/>
      <c r="Q4407" s="426"/>
      <c r="R4407" s="253"/>
      <c r="S4407" s="432">
        <f t="shared" si="1330"/>
        <v>90000</v>
      </c>
      <c r="T4407" s="316">
        <f t="shared" si="1331"/>
        <v>-90000</v>
      </c>
      <c r="U4407" s="253"/>
      <c r="V4407" s="253"/>
      <c r="W4407" s="254"/>
      <c r="X4407" s="314">
        <f t="shared" si="1322"/>
        <v>-90000</v>
      </c>
    </row>
    <row r="4408" spans="2:24" ht="18.75">
      <c r="B4408" s="140"/>
      <c r="C4408" s="164">
        <v>1020</v>
      </c>
      <c r="D4408" s="165" t="s">
        <v>224</v>
      </c>
      <c r="E4408" s="817"/>
      <c r="F4408" s="452"/>
      <c r="G4408" s="246">
        <v>81000</v>
      </c>
      <c r="H4408" s="246"/>
      <c r="I4408" s="480">
        <f t="shared" si="1327"/>
        <v>81000</v>
      </c>
      <c r="J4408" s="244">
        <f t="shared" si="1321"/>
        <v>1</v>
      </c>
      <c r="K4408" s="245"/>
      <c r="L4408" s="426"/>
      <c r="M4408" s="253"/>
      <c r="N4408" s="316">
        <f t="shared" si="1328"/>
        <v>81000</v>
      </c>
      <c r="O4408" s="427">
        <f t="shared" si="1329"/>
        <v>-81000</v>
      </c>
      <c r="P4408" s="245"/>
      <c r="Q4408" s="426"/>
      <c r="R4408" s="253"/>
      <c r="S4408" s="432">
        <f t="shared" si="1330"/>
        <v>81000</v>
      </c>
      <c r="T4408" s="316">
        <f t="shared" si="1331"/>
        <v>-81000</v>
      </c>
      <c r="U4408" s="253"/>
      <c r="V4408" s="253"/>
      <c r="W4408" s="254"/>
      <c r="X4408" s="314">
        <f t="shared" si="1322"/>
        <v>-81000</v>
      </c>
    </row>
    <row r="4409" spans="2:24" ht="18.75">
      <c r="B4409" s="136"/>
      <c r="C4409" s="137">
        <v>1030</v>
      </c>
      <c r="D4409" s="145" t="s">
        <v>225</v>
      </c>
      <c r="E4409" s="817"/>
      <c r="F4409" s="452"/>
      <c r="G4409" s="246">
        <v>25000</v>
      </c>
      <c r="H4409" s="246"/>
      <c r="I4409" s="480">
        <f t="shared" si="1327"/>
        <v>25000</v>
      </c>
      <c r="J4409" s="244">
        <f t="shared" si="1321"/>
        <v>1</v>
      </c>
      <c r="K4409" s="245"/>
      <c r="L4409" s="426"/>
      <c r="M4409" s="253"/>
      <c r="N4409" s="316">
        <f t="shared" si="1328"/>
        <v>25000</v>
      </c>
      <c r="O4409" s="427">
        <f t="shared" si="1329"/>
        <v>-25000</v>
      </c>
      <c r="P4409" s="245"/>
      <c r="Q4409" s="426"/>
      <c r="R4409" s="253"/>
      <c r="S4409" s="432">
        <f t="shared" si="1330"/>
        <v>25000</v>
      </c>
      <c r="T4409" s="316">
        <f t="shared" si="1331"/>
        <v>-25000</v>
      </c>
      <c r="U4409" s="253"/>
      <c r="V4409" s="253"/>
      <c r="W4409" s="254"/>
      <c r="X4409" s="314">
        <f t="shared" si="1322"/>
        <v>-25000</v>
      </c>
    </row>
    <row r="4410" spans="2:24" ht="18.75">
      <c r="B4410" s="136"/>
      <c r="C4410" s="164">
        <v>1051</v>
      </c>
      <c r="D4410" s="167" t="s">
        <v>226</v>
      </c>
      <c r="E4410" s="817"/>
      <c r="F4410" s="452"/>
      <c r="G4410" s="246">
        <v>1000</v>
      </c>
      <c r="H4410" s="246"/>
      <c r="I4410" s="480">
        <f t="shared" si="1327"/>
        <v>1000</v>
      </c>
      <c r="J4410" s="244">
        <f t="shared" si="1321"/>
        <v>1</v>
      </c>
      <c r="K4410" s="245"/>
      <c r="L4410" s="426"/>
      <c r="M4410" s="253"/>
      <c r="N4410" s="316">
        <f t="shared" si="1328"/>
        <v>1000</v>
      </c>
      <c r="O4410" s="427">
        <f t="shared" si="1329"/>
        <v>-1000</v>
      </c>
      <c r="P4410" s="245"/>
      <c r="Q4410" s="775"/>
      <c r="R4410" s="779"/>
      <c r="S4410" s="779"/>
      <c r="T4410" s="779"/>
      <c r="U4410" s="779"/>
      <c r="V4410" s="779"/>
      <c r="W4410" s="824"/>
      <c r="X4410" s="314">
        <f t="shared" si="1322"/>
        <v>0</v>
      </c>
    </row>
    <row r="4411" spans="2:24" ht="18.75">
      <c r="B4411" s="136"/>
      <c r="C4411" s="137">
        <v>1052</v>
      </c>
      <c r="D4411" s="145" t="s">
        <v>227</v>
      </c>
      <c r="E4411" s="817"/>
      <c r="F4411" s="452"/>
      <c r="G4411" s="246"/>
      <c r="H4411" s="246"/>
      <c r="I4411" s="480">
        <f t="shared" si="1327"/>
        <v>0</v>
      </c>
      <c r="J4411" s="244" t="str">
        <f t="shared" si="1321"/>
        <v/>
      </c>
      <c r="K4411" s="245"/>
      <c r="L4411" s="426"/>
      <c r="M4411" s="253"/>
      <c r="N4411" s="316">
        <f t="shared" si="1328"/>
        <v>0</v>
      </c>
      <c r="O4411" s="427">
        <f t="shared" si="1329"/>
        <v>0</v>
      </c>
      <c r="P4411" s="245"/>
      <c r="Q4411" s="775"/>
      <c r="R4411" s="779"/>
      <c r="S4411" s="779"/>
      <c r="T4411" s="779"/>
      <c r="U4411" s="779"/>
      <c r="V4411" s="779"/>
      <c r="W4411" s="824"/>
      <c r="X4411" s="314">
        <f t="shared" si="1322"/>
        <v>0</v>
      </c>
    </row>
    <row r="4412" spans="2:24" ht="18.75">
      <c r="B4412" s="136"/>
      <c r="C4412" s="168">
        <v>1053</v>
      </c>
      <c r="D4412" s="169" t="s">
        <v>1737</v>
      </c>
      <c r="E4412" s="817"/>
      <c r="F4412" s="452"/>
      <c r="G4412" s="246"/>
      <c r="H4412" s="246"/>
      <c r="I4412" s="480">
        <f t="shared" si="1327"/>
        <v>0</v>
      </c>
      <c r="J4412" s="244" t="str">
        <f t="shared" si="1321"/>
        <v/>
      </c>
      <c r="K4412" s="245"/>
      <c r="L4412" s="426"/>
      <c r="M4412" s="253"/>
      <c r="N4412" s="316">
        <f t="shared" si="1328"/>
        <v>0</v>
      </c>
      <c r="O4412" s="427">
        <f t="shared" si="1329"/>
        <v>0</v>
      </c>
      <c r="P4412" s="245"/>
      <c r="Q4412" s="775"/>
      <c r="R4412" s="779"/>
      <c r="S4412" s="779"/>
      <c r="T4412" s="779"/>
      <c r="U4412" s="779"/>
      <c r="V4412" s="779"/>
      <c r="W4412" s="824"/>
      <c r="X4412" s="314">
        <f t="shared" si="1322"/>
        <v>0</v>
      </c>
    </row>
    <row r="4413" spans="2:24" ht="18.75">
      <c r="B4413" s="136"/>
      <c r="C4413" s="137">
        <v>1062</v>
      </c>
      <c r="D4413" s="139" t="s">
        <v>228</v>
      </c>
      <c r="E4413" s="817"/>
      <c r="F4413" s="452"/>
      <c r="G4413" s="246">
        <v>1000</v>
      </c>
      <c r="H4413" s="246"/>
      <c r="I4413" s="480">
        <f t="shared" si="1327"/>
        <v>1000</v>
      </c>
      <c r="J4413" s="244">
        <f t="shared" si="1321"/>
        <v>1</v>
      </c>
      <c r="K4413" s="245"/>
      <c r="L4413" s="426"/>
      <c r="M4413" s="253"/>
      <c r="N4413" s="316">
        <f t="shared" si="1328"/>
        <v>1000</v>
      </c>
      <c r="O4413" s="427">
        <f t="shared" si="1329"/>
        <v>-1000</v>
      </c>
      <c r="P4413" s="245"/>
      <c r="Q4413" s="426"/>
      <c r="R4413" s="253"/>
      <c r="S4413" s="432">
        <f>+IF(+(L4413+M4413)&gt;=I4413,+M4413,+(+I4413-L4413))</f>
        <v>1000</v>
      </c>
      <c r="T4413" s="316">
        <f>Q4413+R4413-S4413</f>
        <v>-1000</v>
      </c>
      <c r="U4413" s="253"/>
      <c r="V4413" s="253"/>
      <c r="W4413" s="254"/>
      <c r="X4413" s="314">
        <f t="shared" si="1322"/>
        <v>-1000</v>
      </c>
    </row>
    <row r="4414" spans="2:24" ht="18.75">
      <c r="B4414" s="136"/>
      <c r="C4414" s="137">
        <v>1063</v>
      </c>
      <c r="D4414" s="139" t="s">
        <v>229</v>
      </c>
      <c r="E4414" s="817"/>
      <c r="F4414" s="452"/>
      <c r="G4414" s="246"/>
      <c r="H4414" s="246"/>
      <c r="I4414" s="480">
        <f t="shared" si="1327"/>
        <v>0</v>
      </c>
      <c r="J4414" s="244" t="str">
        <f t="shared" si="1321"/>
        <v/>
      </c>
      <c r="K4414" s="245"/>
      <c r="L4414" s="426"/>
      <c r="M4414" s="253"/>
      <c r="N4414" s="316">
        <f t="shared" si="1328"/>
        <v>0</v>
      </c>
      <c r="O4414" s="427">
        <f t="shared" si="1329"/>
        <v>0</v>
      </c>
      <c r="P4414" s="245"/>
      <c r="Q4414" s="775"/>
      <c r="R4414" s="779"/>
      <c r="S4414" s="779"/>
      <c r="T4414" s="779"/>
      <c r="U4414" s="779"/>
      <c r="V4414" s="779"/>
      <c r="W4414" s="824"/>
      <c r="X4414" s="314">
        <f t="shared" si="1322"/>
        <v>0</v>
      </c>
    </row>
    <row r="4415" spans="2:24" ht="18.75">
      <c r="B4415" s="136"/>
      <c r="C4415" s="168">
        <v>1069</v>
      </c>
      <c r="D4415" s="170" t="s">
        <v>230</v>
      </c>
      <c r="E4415" s="817"/>
      <c r="F4415" s="452"/>
      <c r="G4415" s="246"/>
      <c r="H4415" s="246"/>
      <c r="I4415" s="480">
        <f t="shared" si="1327"/>
        <v>0</v>
      </c>
      <c r="J4415" s="244" t="str">
        <f t="shared" ref="J4415:J4446" si="1332">(IF($E4415&lt;&gt;0,$J$2,IF($I4415&lt;&gt;0,$J$2,"")))</f>
        <v/>
      </c>
      <c r="K4415" s="245"/>
      <c r="L4415" s="426"/>
      <c r="M4415" s="253"/>
      <c r="N4415" s="316">
        <f t="shared" si="1328"/>
        <v>0</v>
      </c>
      <c r="O4415" s="427">
        <f t="shared" si="1329"/>
        <v>0</v>
      </c>
      <c r="P4415" s="245"/>
      <c r="Q4415" s="426"/>
      <c r="R4415" s="253"/>
      <c r="S4415" s="432">
        <f>+IF(+(L4415+M4415)&gt;=I4415,+M4415,+(+I4415-L4415))</f>
        <v>0</v>
      </c>
      <c r="T4415" s="316">
        <f>Q4415+R4415-S4415</f>
        <v>0</v>
      </c>
      <c r="U4415" s="253"/>
      <c r="V4415" s="253"/>
      <c r="W4415" s="254"/>
      <c r="X4415" s="314">
        <f t="shared" ref="X4415:X4446" si="1333">T4415-U4415-V4415-W4415</f>
        <v>0</v>
      </c>
    </row>
    <row r="4416" spans="2:24" ht="31.5">
      <c r="B4416" s="140"/>
      <c r="C4416" s="137">
        <v>1091</v>
      </c>
      <c r="D4416" s="145" t="s">
        <v>231</v>
      </c>
      <c r="E4416" s="817"/>
      <c r="F4416" s="452"/>
      <c r="G4416" s="246"/>
      <c r="H4416" s="246"/>
      <c r="I4416" s="480">
        <f t="shared" si="1327"/>
        <v>0</v>
      </c>
      <c r="J4416" s="244" t="str">
        <f t="shared" si="1332"/>
        <v/>
      </c>
      <c r="K4416" s="245"/>
      <c r="L4416" s="426"/>
      <c r="M4416" s="253"/>
      <c r="N4416" s="316">
        <f t="shared" si="1328"/>
        <v>0</v>
      </c>
      <c r="O4416" s="427">
        <f t="shared" si="1329"/>
        <v>0</v>
      </c>
      <c r="P4416" s="245"/>
      <c r="Q4416" s="426"/>
      <c r="R4416" s="253"/>
      <c r="S4416" s="432">
        <f>+IF(+(L4416+M4416)&gt;=I4416,+M4416,+(+I4416-L4416))</f>
        <v>0</v>
      </c>
      <c r="T4416" s="316">
        <f>Q4416+R4416-S4416</f>
        <v>0</v>
      </c>
      <c r="U4416" s="253"/>
      <c r="V4416" s="253"/>
      <c r="W4416" s="254"/>
      <c r="X4416" s="314">
        <f t="shared" si="1333"/>
        <v>0</v>
      </c>
    </row>
    <row r="4417" spans="2:24" ht="18.75">
      <c r="B4417" s="136"/>
      <c r="C4417" s="137">
        <v>1092</v>
      </c>
      <c r="D4417" s="145" t="s">
        <v>364</v>
      </c>
      <c r="E4417" s="817"/>
      <c r="F4417" s="452"/>
      <c r="G4417" s="246"/>
      <c r="H4417" s="246"/>
      <c r="I4417" s="480">
        <f t="shared" si="1327"/>
        <v>0</v>
      </c>
      <c r="J4417" s="244" t="str">
        <f t="shared" si="1332"/>
        <v/>
      </c>
      <c r="K4417" s="245"/>
      <c r="L4417" s="426"/>
      <c r="M4417" s="253"/>
      <c r="N4417" s="316">
        <f t="shared" si="1328"/>
        <v>0</v>
      </c>
      <c r="O4417" s="427">
        <f t="shared" si="1329"/>
        <v>0</v>
      </c>
      <c r="P4417" s="245"/>
      <c r="Q4417" s="775"/>
      <c r="R4417" s="779"/>
      <c r="S4417" s="779"/>
      <c r="T4417" s="779"/>
      <c r="U4417" s="779"/>
      <c r="V4417" s="779"/>
      <c r="W4417" s="824"/>
      <c r="X4417" s="314">
        <f t="shared" si="1333"/>
        <v>0</v>
      </c>
    </row>
    <row r="4418" spans="2:24" ht="18.75">
      <c r="B4418" s="136"/>
      <c r="C4418" s="142">
        <v>1098</v>
      </c>
      <c r="D4418" s="146" t="s">
        <v>232</v>
      </c>
      <c r="E4418" s="817"/>
      <c r="F4418" s="452"/>
      <c r="G4418" s="246"/>
      <c r="H4418" s="246"/>
      <c r="I4418" s="480">
        <f t="shared" si="1327"/>
        <v>0</v>
      </c>
      <c r="J4418" s="244" t="str">
        <f t="shared" si="1332"/>
        <v/>
      </c>
      <c r="K4418" s="245"/>
      <c r="L4418" s="426"/>
      <c r="M4418" s="253"/>
      <c r="N4418" s="316">
        <f t="shared" si="1328"/>
        <v>0</v>
      </c>
      <c r="O4418" s="427">
        <f t="shared" si="1329"/>
        <v>0</v>
      </c>
      <c r="P4418" s="245"/>
      <c r="Q4418" s="426"/>
      <c r="R4418" s="253"/>
      <c r="S4418" s="432">
        <f>+IF(+(L4418+M4418)&gt;=I4418,+M4418,+(+I4418-L4418))</f>
        <v>0</v>
      </c>
      <c r="T4418" s="316">
        <f>Q4418+R4418-S4418</f>
        <v>0</v>
      </c>
      <c r="U4418" s="253"/>
      <c r="V4418" s="253"/>
      <c r="W4418" s="254"/>
      <c r="X4418" s="314">
        <f t="shared" si="1333"/>
        <v>0</v>
      </c>
    </row>
    <row r="4419" spans="2:24" ht="18.75">
      <c r="B4419" s="799">
        <v>1900</v>
      </c>
      <c r="C4419" s="955" t="s">
        <v>296</v>
      </c>
      <c r="D4419" s="955"/>
      <c r="E4419" s="800"/>
      <c r="F4419" s="801">
        <f>SUM(F4420:F4422)</f>
        <v>0</v>
      </c>
      <c r="G4419" s="802">
        <f>SUM(G4420:G4422)</f>
        <v>1000</v>
      </c>
      <c r="H4419" s="802">
        <f>SUM(H4420:H4422)</f>
        <v>0</v>
      </c>
      <c r="I4419" s="802">
        <f>SUM(I4420:I4422)</f>
        <v>1000</v>
      </c>
      <c r="J4419" s="244">
        <f t="shared" si="1332"/>
        <v>1</v>
      </c>
      <c r="K4419" s="245"/>
      <c r="L4419" s="317">
        <f>SUM(L4420:L4422)</f>
        <v>0</v>
      </c>
      <c r="M4419" s="318">
        <f>SUM(M4420:M4422)</f>
        <v>0</v>
      </c>
      <c r="N4419" s="428">
        <f>SUM(N4420:N4422)</f>
        <v>1000</v>
      </c>
      <c r="O4419" s="429">
        <f>SUM(O4420:O4422)</f>
        <v>-1000</v>
      </c>
      <c r="P4419" s="245"/>
      <c r="Q4419" s="777"/>
      <c r="R4419" s="778"/>
      <c r="S4419" s="778"/>
      <c r="T4419" s="778"/>
      <c r="U4419" s="778"/>
      <c r="V4419" s="778"/>
      <c r="W4419" s="825"/>
      <c r="X4419" s="314">
        <f t="shared" si="1333"/>
        <v>0</v>
      </c>
    </row>
    <row r="4420" spans="2:24" ht="18.75">
      <c r="B4420" s="136"/>
      <c r="C4420" s="144">
        <v>1901</v>
      </c>
      <c r="D4420" s="138" t="s">
        <v>297</v>
      </c>
      <c r="E4420" s="817"/>
      <c r="F4420" s="452"/>
      <c r="G4420" s="246">
        <v>1000</v>
      </c>
      <c r="H4420" s="246"/>
      <c r="I4420" s="480">
        <f>F4420+G4420+H4420</f>
        <v>1000</v>
      </c>
      <c r="J4420" s="244">
        <f t="shared" si="1332"/>
        <v>1</v>
      </c>
      <c r="K4420" s="245"/>
      <c r="L4420" s="426"/>
      <c r="M4420" s="253"/>
      <c r="N4420" s="316">
        <f>I4420</f>
        <v>1000</v>
      </c>
      <c r="O4420" s="427">
        <f>L4420+M4420-N4420</f>
        <v>-1000</v>
      </c>
      <c r="P4420" s="245"/>
      <c r="Q4420" s="775"/>
      <c r="R4420" s="779"/>
      <c r="S4420" s="779"/>
      <c r="T4420" s="779"/>
      <c r="U4420" s="779"/>
      <c r="V4420" s="779"/>
      <c r="W4420" s="824"/>
      <c r="X4420" s="314">
        <f t="shared" si="1333"/>
        <v>0</v>
      </c>
    </row>
    <row r="4421" spans="2:24" ht="18.75">
      <c r="B4421" s="136"/>
      <c r="C4421" s="137">
        <v>1981</v>
      </c>
      <c r="D4421" s="139" t="s">
        <v>298</v>
      </c>
      <c r="E4421" s="817"/>
      <c r="F4421" s="452"/>
      <c r="G4421" s="246"/>
      <c r="H4421" s="246"/>
      <c r="I4421" s="480">
        <f>F4421+G4421+H4421</f>
        <v>0</v>
      </c>
      <c r="J4421" s="244" t="str">
        <f t="shared" si="1332"/>
        <v/>
      </c>
      <c r="K4421" s="245"/>
      <c r="L4421" s="426"/>
      <c r="M4421" s="253"/>
      <c r="N4421" s="316">
        <f>I4421</f>
        <v>0</v>
      </c>
      <c r="O4421" s="427">
        <f>L4421+M4421-N4421</f>
        <v>0</v>
      </c>
      <c r="P4421" s="245"/>
      <c r="Q4421" s="775"/>
      <c r="R4421" s="779"/>
      <c r="S4421" s="779"/>
      <c r="T4421" s="779"/>
      <c r="U4421" s="779"/>
      <c r="V4421" s="779"/>
      <c r="W4421" s="824"/>
      <c r="X4421" s="314">
        <f t="shared" si="1333"/>
        <v>0</v>
      </c>
    </row>
    <row r="4422" spans="2:24" ht="18.75">
      <c r="B4422" s="136"/>
      <c r="C4422" s="142">
        <v>1991</v>
      </c>
      <c r="D4422" s="141" t="s">
        <v>299</v>
      </c>
      <c r="E4422" s="817"/>
      <c r="F4422" s="452"/>
      <c r="G4422" s="246"/>
      <c r="H4422" s="246"/>
      <c r="I4422" s="480">
        <f>F4422+G4422+H4422</f>
        <v>0</v>
      </c>
      <c r="J4422" s="244" t="str">
        <f t="shared" si="1332"/>
        <v/>
      </c>
      <c r="K4422" s="245"/>
      <c r="L4422" s="426"/>
      <c r="M4422" s="253"/>
      <c r="N4422" s="316">
        <f>I4422</f>
        <v>0</v>
      </c>
      <c r="O4422" s="427">
        <f>L4422+M4422-N4422</f>
        <v>0</v>
      </c>
      <c r="P4422" s="245"/>
      <c r="Q4422" s="775"/>
      <c r="R4422" s="779"/>
      <c r="S4422" s="779"/>
      <c r="T4422" s="779"/>
      <c r="U4422" s="779"/>
      <c r="V4422" s="779"/>
      <c r="W4422" s="824"/>
      <c r="X4422" s="314">
        <f t="shared" si="1333"/>
        <v>0</v>
      </c>
    </row>
    <row r="4423" spans="2:24" ht="18.75">
      <c r="B4423" s="799">
        <v>2100</v>
      </c>
      <c r="C4423" s="955" t="s">
        <v>1106</v>
      </c>
      <c r="D4423" s="955"/>
      <c r="E4423" s="800"/>
      <c r="F4423" s="801">
        <f>SUM(F4424:F4428)</f>
        <v>0</v>
      </c>
      <c r="G4423" s="802">
        <f>SUM(G4424:G4428)</f>
        <v>0</v>
      </c>
      <c r="H4423" s="802">
        <f>SUM(H4424:H4428)</f>
        <v>0</v>
      </c>
      <c r="I4423" s="802">
        <f>SUM(I4424:I4428)</f>
        <v>0</v>
      </c>
      <c r="J4423" s="244" t="str">
        <f t="shared" si="1332"/>
        <v/>
      </c>
      <c r="K4423" s="245"/>
      <c r="L4423" s="317">
        <f>SUM(L4424:L4428)</f>
        <v>0</v>
      </c>
      <c r="M4423" s="318">
        <f>SUM(M4424:M4428)</f>
        <v>0</v>
      </c>
      <c r="N4423" s="428">
        <f>SUM(N4424:N4428)</f>
        <v>0</v>
      </c>
      <c r="O4423" s="429">
        <f>SUM(O4424:O4428)</f>
        <v>0</v>
      </c>
      <c r="P4423" s="245"/>
      <c r="Q4423" s="777"/>
      <c r="R4423" s="778"/>
      <c r="S4423" s="778"/>
      <c r="T4423" s="778"/>
      <c r="U4423" s="778"/>
      <c r="V4423" s="778"/>
      <c r="W4423" s="825"/>
      <c r="X4423" s="314">
        <f t="shared" si="1333"/>
        <v>0</v>
      </c>
    </row>
    <row r="4424" spans="2:24" ht="18.75">
      <c r="B4424" s="136"/>
      <c r="C4424" s="144">
        <v>2110</v>
      </c>
      <c r="D4424" s="147" t="s">
        <v>233</v>
      </c>
      <c r="E4424" s="817"/>
      <c r="F4424" s="452"/>
      <c r="G4424" s="246"/>
      <c r="H4424" s="246"/>
      <c r="I4424" s="480">
        <f>F4424+G4424+H4424</f>
        <v>0</v>
      </c>
      <c r="J4424" s="244" t="str">
        <f t="shared" si="1332"/>
        <v/>
      </c>
      <c r="K4424" s="245"/>
      <c r="L4424" s="426"/>
      <c r="M4424" s="253"/>
      <c r="N4424" s="316">
        <f>I4424</f>
        <v>0</v>
      </c>
      <c r="O4424" s="427">
        <f>L4424+M4424-N4424</f>
        <v>0</v>
      </c>
      <c r="P4424" s="245"/>
      <c r="Q4424" s="775"/>
      <c r="R4424" s="779"/>
      <c r="S4424" s="779"/>
      <c r="T4424" s="779"/>
      <c r="U4424" s="779"/>
      <c r="V4424" s="779"/>
      <c r="W4424" s="824"/>
      <c r="X4424" s="314">
        <f t="shared" si="1333"/>
        <v>0</v>
      </c>
    </row>
    <row r="4425" spans="2:24" ht="18.75">
      <c r="B4425" s="171"/>
      <c r="C4425" s="137">
        <v>2120</v>
      </c>
      <c r="D4425" s="159" t="s">
        <v>234</v>
      </c>
      <c r="E4425" s="817"/>
      <c r="F4425" s="452"/>
      <c r="G4425" s="246"/>
      <c r="H4425" s="246"/>
      <c r="I4425" s="480">
        <f>F4425+G4425+H4425</f>
        <v>0</v>
      </c>
      <c r="J4425" s="244" t="str">
        <f t="shared" si="1332"/>
        <v/>
      </c>
      <c r="K4425" s="245"/>
      <c r="L4425" s="426"/>
      <c r="M4425" s="253"/>
      <c r="N4425" s="316">
        <f>I4425</f>
        <v>0</v>
      </c>
      <c r="O4425" s="427">
        <f>L4425+M4425-N4425</f>
        <v>0</v>
      </c>
      <c r="P4425" s="245"/>
      <c r="Q4425" s="775"/>
      <c r="R4425" s="779"/>
      <c r="S4425" s="779"/>
      <c r="T4425" s="779"/>
      <c r="U4425" s="779"/>
      <c r="V4425" s="779"/>
      <c r="W4425" s="824"/>
      <c r="X4425" s="314">
        <f t="shared" si="1333"/>
        <v>0</v>
      </c>
    </row>
    <row r="4426" spans="2:24" ht="18.75">
      <c r="B4426" s="171"/>
      <c r="C4426" s="137">
        <v>2125</v>
      </c>
      <c r="D4426" s="156" t="s">
        <v>1098</v>
      </c>
      <c r="E4426" s="817"/>
      <c r="F4426" s="452"/>
      <c r="G4426" s="246"/>
      <c r="H4426" s="246"/>
      <c r="I4426" s="480">
        <f>F4426+G4426+H4426</f>
        <v>0</v>
      </c>
      <c r="J4426" s="244" t="str">
        <f t="shared" si="1332"/>
        <v/>
      </c>
      <c r="K4426" s="245"/>
      <c r="L4426" s="426"/>
      <c r="M4426" s="253"/>
      <c r="N4426" s="316">
        <f>I4426</f>
        <v>0</v>
      </c>
      <c r="O4426" s="427">
        <f>L4426+M4426-N4426</f>
        <v>0</v>
      </c>
      <c r="P4426" s="245"/>
      <c r="Q4426" s="775"/>
      <c r="R4426" s="779"/>
      <c r="S4426" s="779"/>
      <c r="T4426" s="779"/>
      <c r="U4426" s="779"/>
      <c r="V4426" s="779"/>
      <c r="W4426" s="824"/>
      <c r="X4426" s="314">
        <f t="shared" si="1333"/>
        <v>0</v>
      </c>
    </row>
    <row r="4427" spans="2:24" ht="18.75">
      <c r="B4427" s="143"/>
      <c r="C4427" s="137">
        <v>2140</v>
      </c>
      <c r="D4427" s="159" t="s">
        <v>236</v>
      </c>
      <c r="E4427" s="817"/>
      <c r="F4427" s="452"/>
      <c r="G4427" s="246"/>
      <c r="H4427" s="246"/>
      <c r="I4427" s="480">
        <f>F4427+G4427+H4427</f>
        <v>0</v>
      </c>
      <c r="J4427" s="244" t="str">
        <f t="shared" si="1332"/>
        <v/>
      </c>
      <c r="K4427" s="245"/>
      <c r="L4427" s="426"/>
      <c r="M4427" s="253"/>
      <c r="N4427" s="316">
        <f>I4427</f>
        <v>0</v>
      </c>
      <c r="O4427" s="427">
        <f>L4427+M4427-N4427</f>
        <v>0</v>
      </c>
      <c r="P4427" s="245"/>
      <c r="Q4427" s="775"/>
      <c r="R4427" s="779"/>
      <c r="S4427" s="779"/>
      <c r="T4427" s="779"/>
      <c r="U4427" s="779"/>
      <c r="V4427" s="779"/>
      <c r="W4427" s="824"/>
      <c r="X4427" s="314">
        <f t="shared" si="1333"/>
        <v>0</v>
      </c>
    </row>
    <row r="4428" spans="2:24" ht="18.75">
      <c r="B4428" s="136"/>
      <c r="C4428" s="142">
        <v>2190</v>
      </c>
      <c r="D4428" s="516" t="s">
        <v>237</v>
      </c>
      <c r="E4428" s="817"/>
      <c r="F4428" s="452"/>
      <c r="G4428" s="246"/>
      <c r="H4428" s="246"/>
      <c r="I4428" s="480">
        <f>F4428+G4428+H4428</f>
        <v>0</v>
      </c>
      <c r="J4428" s="244" t="str">
        <f t="shared" si="1332"/>
        <v/>
      </c>
      <c r="K4428" s="245"/>
      <c r="L4428" s="426"/>
      <c r="M4428" s="253"/>
      <c r="N4428" s="316">
        <f>I4428</f>
        <v>0</v>
      </c>
      <c r="O4428" s="427">
        <f>L4428+M4428-N4428</f>
        <v>0</v>
      </c>
      <c r="P4428" s="245"/>
      <c r="Q4428" s="775"/>
      <c r="R4428" s="779"/>
      <c r="S4428" s="779"/>
      <c r="T4428" s="779"/>
      <c r="U4428" s="779"/>
      <c r="V4428" s="779"/>
      <c r="W4428" s="824"/>
      <c r="X4428" s="314">
        <f t="shared" si="1333"/>
        <v>0</v>
      </c>
    </row>
    <row r="4429" spans="2:24" ht="18.75">
      <c r="B4429" s="799">
        <v>2200</v>
      </c>
      <c r="C4429" s="955" t="s">
        <v>238</v>
      </c>
      <c r="D4429" s="955"/>
      <c r="E4429" s="800"/>
      <c r="F4429" s="801">
        <f>SUM(F4430:F4431)</f>
        <v>0</v>
      </c>
      <c r="G4429" s="802">
        <f>SUM(G4430:G4431)</f>
        <v>0</v>
      </c>
      <c r="H4429" s="802">
        <f>SUM(H4430:H4431)</f>
        <v>0</v>
      </c>
      <c r="I4429" s="802">
        <f>SUM(I4430:I4431)</f>
        <v>0</v>
      </c>
      <c r="J4429" s="244" t="str">
        <f t="shared" si="1332"/>
        <v/>
      </c>
      <c r="K4429" s="245"/>
      <c r="L4429" s="317">
        <f>SUM(L4430:L4431)</f>
        <v>0</v>
      </c>
      <c r="M4429" s="318">
        <f>SUM(M4430:M4431)</f>
        <v>0</v>
      </c>
      <c r="N4429" s="428">
        <f>SUM(N4430:N4431)</f>
        <v>0</v>
      </c>
      <c r="O4429" s="429">
        <f>SUM(O4430:O4431)</f>
        <v>0</v>
      </c>
      <c r="P4429" s="245"/>
      <c r="Q4429" s="777"/>
      <c r="R4429" s="778"/>
      <c r="S4429" s="778"/>
      <c r="T4429" s="778"/>
      <c r="U4429" s="778"/>
      <c r="V4429" s="778"/>
      <c r="W4429" s="825"/>
      <c r="X4429" s="314">
        <f t="shared" si="1333"/>
        <v>0</v>
      </c>
    </row>
    <row r="4430" spans="2:24" ht="18.75">
      <c r="B4430" s="136"/>
      <c r="C4430" s="137">
        <v>2221</v>
      </c>
      <c r="D4430" s="139" t="s">
        <v>1479</v>
      </c>
      <c r="E4430" s="817"/>
      <c r="F4430" s="452"/>
      <c r="G4430" s="246"/>
      <c r="H4430" s="246"/>
      <c r="I4430" s="480">
        <f t="shared" ref="I4430:I4435" si="1334">F4430+G4430+H4430</f>
        <v>0</v>
      </c>
      <c r="J4430" s="244" t="str">
        <f t="shared" si="1332"/>
        <v/>
      </c>
      <c r="K4430" s="245"/>
      <c r="L4430" s="426"/>
      <c r="M4430" s="253"/>
      <c r="N4430" s="316">
        <f t="shared" ref="N4430:N4435" si="1335">I4430</f>
        <v>0</v>
      </c>
      <c r="O4430" s="427">
        <f t="shared" ref="O4430:O4435" si="1336">L4430+M4430-N4430</f>
        <v>0</v>
      </c>
      <c r="P4430" s="245"/>
      <c r="Q4430" s="775"/>
      <c r="R4430" s="779"/>
      <c r="S4430" s="779"/>
      <c r="T4430" s="779"/>
      <c r="U4430" s="779"/>
      <c r="V4430" s="779"/>
      <c r="W4430" s="824"/>
      <c r="X4430" s="314">
        <f t="shared" si="1333"/>
        <v>0</v>
      </c>
    </row>
    <row r="4431" spans="2:24" ht="18.75">
      <c r="B4431" s="136"/>
      <c r="C4431" s="142">
        <v>2224</v>
      </c>
      <c r="D4431" s="141" t="s">
        <v>239</v>
      </c>
      <c r="E4431" s="817"/>
      <c r="F4431" s="452"/>
      <c r="G4431" s="246"/>
      <c r="H4431" s="246"/>
      <c r="I4431" s="480">
        <f t="shared" si="1334"/>
        <v>0</v>
      </c>
      <c r="J4431" s="244" t="str">
        <f t="shared" si="1332"/>
        <v/>
      </c>
      <c r="K4431" s="245"/>
      <c r="L4431" s="426"/>
      <c r="M4431" s="253"/>
      <c r="N4431" s="316">
        <f t="shared" si="1335"/>
        <v>0</v>
      </c>
      <c r="O4431" s="427">
        <f t="shared" si="1336"/>
        <v>0</v>
      </c>
      <c r="P4431" s="245"/>
      <c r="Q4431" s="775"/>
      <c r="R4431" s="779"/>
      <c r="S4431" s="779"/>
      <c r="T4431" s="779"/>
      <c r="U4431" s="779"/>
      <c r="V4431" s="779"/>
      <c r="W4431" s="824"/>
      <c r="X4431" s="314">
        <f t="shared" si="1333"/>
        <v>0</v>
      </c>
    </row>
    <row r="4432" spans="2:24" ht="18.75">
      <c r="B4432" s="799">
        <v>2500</v>
      </c>
      <c r="C4432" s="957" t="s">
        <v>240</v>
      </c>
      <c r="D4432" s="957"/>
      <c r="E4432" s="800"/>
      <c r="F4432" s="803"/>
      <c r="G4432" s="804"/>
      <c r="H4432" s="804"/>
      <c r="I4432" s="805">
        <f t="shared" si="1334"/>
        <v>0</v>
      </c>
      <c r="J4432" s="244" t="str">
        <f t="shared" si="1332"/>
        <v/>
      </c>
      <c r="K4432" s="245"/>
      <c r="L4432" s="431"/>
      <c r="M4432" s="255"/>
      <c r="N4432" s="316">
        <f t="shared" si="1335"/>
        <v>0</v>
      </c>
      <c r="O4432" s="427">
        <f t="shared" si="1336"/>
        <v>0</v>
      </c>
      <c r="P4432" s="245"/>
      <c r="Q4432" s="777"/>
      <c r="R4432" s="778"/>
      <c r="S4432" s="779"/>
      <c r="T4432" s="779"/>
      <c r="U4432" s="778"/>
      <c r="V4432" s="779"/>
      <c r="W4432" s="824"/>
      <c r="X4432" s="314">
        <f t="shared" si="1333"/>
        <v>0</v>
      </c>
    </row>
    <row r="4433" spans="2:24" ht="18.75">
      <c r="B4433" s="799">
        <v>2600</v>
      </c>
      <c r="C4433" s="974" t="s">
        <v>241</v>
      </c>
      <c r="D4433" s="975"/>
      <c r="E4433" s="800"/>
      <c r="F4433" s="803"/>
      <c r="G4433" s="804"/>
      <c r="H4433" s="804"/>
      <c r="I4433" s="805">
        <f t="shared" si="1334"/>
        <v>0</v>
      </c>
      <c r="J4433" s="244" t="str">
        <f t="shared" si="1332"/>
        <v/>
      </c>
      <c r="K4433" s="245"/>
      <c r="L4433" s="431"/>
      <c r="M4433" s="255"/>
      <c r="N4433" s="316">
        <f t="shared" si="1335"/>
        <v>0</v>
      </c>
      <c r="O4433" s="427">
        <f t="shared" si="1336"/>
        <v>0</v>
      </c>
      <c r="P4433" s="245"/>
      <c r="Q4433" s="777"/>
      <c r="R4433" s="778"/>
      <c r="S4433" s="779"/>
      <c r="T4433" s="779"/>
      <c r="U4433" s="778"/>
      <c r="V4433" s="779"/>
      <c r="W4433" s="824"/>
      <c r="X4433" s="314">
        <f t="shared" si="1333"/>
        <v>0</v>
      </c>
    </row>
    <row r="4434" spans="2:24" ht="18.75">
      <c r="B4434" s="799">
        <v>2700</v>
      </c>
      <c r="C4434" s="974" t="s">
        <v>242</v>
      </c>
      <c r="D4434" s="975"/>
      <c r="E4434" s="800"/>
      <c r="F4434" s="803"/>
      <c r="G4434" s="804"/>
      <c r="H4434" s="804"/>
      <c r="I4434" s="805">
        <f t="shared" si="1334"/>
        <v>0</v>
      </c>
      <c r="J4434" s="244" t="str">
        <f t="shared" si="1332"/>
        <v/>
      </c>
      <c r="K4434" s="245"/>
      <c r="L4434" s="431"/>
      <c r="M4434" s="255"/>
      <c r="N4434" s="316">
        <f t="shared" si="1335"/>
        <v>0</v>
      </c>
      <c r="O4434" s="427">
        <f t="shared" si="1336"/>
        <v>0</v>
      </c>
      <c r="P4434" s="245"/>
      <c r="Q4434" s="777"/>
      <c r="R4434" s="778"/>
      <c r="S4434" s="779"/>
      <c r="T4434" s="779"/>
      <c r="U4434" s="778"/>
      <c r="V4434" s="779"/>
      <c r="W4434" s="824"/>
      <c r="X4434" s="314">
        <f t="shared" si="1333"/>
        <v>0</v>
      </c>
    </row>
    <row r="4435" spans="2:24" ht="18.75">
      <c r="B4435" s="799">
        <v>2800</v>
      </c>
      <c r="C4435" s="974" t="s">
        <v>1738</v>
      </c>
      <c r="D4435" s="975"/>
      <c r="E4435" s="800"/>
      <c r="F4435" s="803"/>
      <c r="G4435" s="804"/>
      <c r="H4435" s="804"/>
      <c r="I4435" s="805">
        <f t="shared" si="1334"/>
        <v>0</v>
      </c>
      <c r="J4435" s="244" t="str">
        <f t="shared" si="1332"/>
        <v/>
      </c>
      <c r="K4435" s="245"/>
      <c r="L4435" s="431"/>
      <c r="M4435" s="255"/>
      <c r="N4435" s="316">
        <f t="shared" si="1335"/>
        <v>0</v>
      </c>
      <c r="O4435" s="427">
        <f t="shared" si="1336"/>
        <v>0</v>
      </c>
      <c r="P4435" s="245"/>
      <c r="Q4435" s="777"/>
      <c r="R4435" s="778"/>
      <c r="S4435" s="779"/>
      <c r="T4435" s="779"/>
      <c r="U4435" s="778"/>
      <c r="V4435" s="779"/>
      <c r="W4435" s="824"/>
      <c r="X4435" s="314">
        <f t="shared" si="1333"/>
        <v>0</v>
      </c>
    </row>
    <row r="4436" spans="2:24" ht="18.75">
      <c r="B4436" s="799">
        <v>2900</v>
      </c>
      <c r="C4436" s="965" t="s">
        <v>243</v>
      </c>
      <c r="D4436" s="966"/>
      <c r="E4436" s="800"/>
      <c r="F4436" s="801">
        <f>SUM(F4437:F4444)</f>
        <v>0</v>
      </c>
      <c r="G4436" s="802">
        <f>SUM(G4437:G4444)</f>
        <v>0</v>
      </c>
      <c r="H4436" s="802">
        <f>SUM(H4437:H4444)</f>
        <v>0</v>
      </c>
      <c r="I4436" s="802">
        <f>SUM(I4437:I4444)</f>
        <v>0</v>
      </c>
      <c r="J4436" s="244" t="str">
        <f t="shared" si="1332"/>
        <v/>
      </c>
      <c r="K4436" s="245"/>
      <c r="L4436" s="317">
        <f>SUM(L4437:L4444)</f>
        <v>0</v>
      </c>
      <c r="M4436" s="318">
        <f>SUM(M4437:M4444)</f>
        <v>0</v>
      </c>
      <c r="N4436" s="428">
        <f>SUM(N4437:N4444)</f>
        <v>0</v>
      </c>
      <c r="O4436" s="429">
        <f>SUM(O4437:O4444)</f>
        <v>0</v>
      </c>
      <c r="P4436" s="245"/>
      <c r="Q4436" s="777"/>
      <c r="R4436" s="778"/>
      <c r="S4436" s="778"/>
      <c r="T4436" s="778"/>
      <c r="U4436" s="778"/>
      <c r="V4436" s="778"/>
      <c r="W4436" s="825"/>
      <c r="X4436" s="314">
        <f t="shared" si="1333"/>
        <v>0</v>
      </c>
    </row>
    <row r="4437" spans="2:24" ht="18.75">
      <c r="B4437" s="172"/>
      <c r="C4437" s="144">
        <v>2910</v>
      </c>
      <c r="D4437" s="320" t="s">
        <v>1780</v>
      </c>
      <c r="E4437" s="817"/>
      <c r="F4437" s="452"/>
      <c r="G4437" s="246"/>
      <c r="H4437" s="246"/>
      <c r="I4437" s="480">
        <f t="shared" ref="I4437:I4444" si="1337">F4437+G4437+H4437</f>
        <v>0</v>
      </c>
      <c r="J4437" s="244" t="str">
        <f t="shared" si="1332"/>
        <v/>
      </c>
      <c r="K4437" s="245"/>
      <c r="L4437" s="426"/>
      <c r="M4437" s="253"/>
      <c r="N4437" s="316">
        <f t="shared" ref="N4437:N4444" si="1338">I4437</f>
        <v>0</v>
      </c>
      <c r="O4437" s="427">
        <f t="shared" ref="O4437:O4444" si="1339">L4437+M4437-N4437</f>
        <v>0</v>
      </c>
      <c r="P4437" s="245"/>
      <c r="Q4437" s="775"/>
      <c r="R4437" s="779"/>
      <c r="S4437" s="779"/>
      <c r="T4437" s="779"/>
      <c r="U4437" s="779"/>
      <c r="V4437" s="779"/>
      <c r="W4437" s="824"/>
      <c r="X4437" s="314">
        <f t="shared" si="1333"/>
        <v>0</v>
      </c>
    </row>
    <row r="4438" spans="2:24" ht="18.75">
      <c r="B4438" s="172"/>
      <c r="C4438" s="144">
        <v>2920</v>
      </c>
      <c r="D4438" s="320" t="s">
        <v>244</v>
      </c>
      <c r="E4438" s="817"/>
      <c r="F4438" s="452"/>
      <c r="G4438" s="246"/>
      <c r="H4438" s="246"/>
      <c r="I4438" s="480">
        <f t="shared" si="1337"/>
        <v>0</v>
      </c>
      <c r="J4438" s="244" t="str">
        <f t="shared" si="1332"/>
        <v/>
      </c>
      <c r="K4438" s="245"/>
      <c r="L4438" s="426"/>
      <c r="M4438" s="253"/>
      <c r="N4438" s="316">
        <f t="shared" si="1338"/>
        <v>0</v>
      </c>
      <c r="O4438" s="427">
        <f t="shared" si="1339"/>
        <v>0</v>
      </c>
      <c r="P4438" s="245"/>
      <c r="Q4438" s="775"/>
      <c r="R4438" s="779"/>
      <c r="S4438" s="779"/>
      <c r="T4438" s="779"/>
      <c r="U4438" s="779"/>
      <c r="V4438" s="779"/>
      <c r="W4438" s="824"/>
      <c r="X4438" s="314">
        <f t="shared" si="1333"/>
        <v>0</v>
      </c>
    </row>
    <row r="4439" spans="2:24" ht="31.5">
      <c r="B4439" s="172"/>
      <c r="C4439" s="168">
        <v>2969</v>
      </c>
      <c r="D4439" s="321" t="s">
        <v>245</v>
      </c>
      <c r="E4439" s="817"/>
      <c r="F4439" s="452"/>
      <c r="G4439" s="246"/>
      <c r="H4439" s="246"/>
      <c r="I4439" s="480">
        <f t="shared" si="1337"/>
        <v>0</v>
      </c>
      <c r="J4439" s="244" t="str">
        <f t="shared" si="1332"/>
        <v/>
      </c>
      <c r="K4439" s="245"/>
      <c r="L4439" s="426"/>
      <c r="M4439" s="253"/>
      <c r="N4439" s="316">
        <f t="shared" si="1338"/>
        <v>0</v>
      </c>
      <c r="O4439" s="427">
        <f t="shared" si="1339"/>
        <v>0</v>
      </c>
      <c r="P4439" s="245"/>
      <c r="Q4439" s="775"/>
      <c r="R4439" s="779"/>
      <c r="S4439" s="779"/>
      <c r="T4439" s="779"/>
      <c r="U4439" s="779"/>
      <c r="V4439" s="779"/>
      <c r="W4439" s="824"/>
      <c r="X4439" s="314">
        <f t="shared" si="1333"/>
        <v>0</v>
      </c>
    </row>
    <row r="4440" spans="2:24" ht="31.5">
      <c r="B4440" s="172"/>
      <c r="C4440" s="168">
        <v>2970</v>
      </c>
      <c r="D4440" s="321" t="s">
        <v>246</v>
      </c>
      <c r="E4440" s="817"/>
      <c r="F4440" s="452"/>
      <c r="G4440" s="246"/>
      <c r="H4440" s="246"/>
      <c r="I4440" s="480">
        <f t="shared" si="1337"/>
        <v>0</v>
      </c>
      <c r="J4440" s="244" t="str">
        <f t="shared" si="1332"/>
        <v/>
      </c>
      <c r="K4440" s="245"/>
      <c r="L4440" s="426"/>
      <c r="M4440" s="253"/>
      <c r="N4440" s="316">
        <f t="shared" si="1338"/>
        <v>0</v>
      </c>
      <c r="O4440" s="427">
        <f t="shared" si="1339"/>
        <v>0</v>
      </c>
      <c r="P4440" s="245"/>
      <c r="Q4440" s="775"/>
      <c r="R4440" s="779"/>
      <c r="S4440" s="779"/>
      <c r="T4440" s="779"/>
      <c r="U4440" s="779"/>
      <c r="V4440" s="779"/>
      <c r="W4440" s="824"/>
      <c r="X4440" s="314">
        <f t="shared" si="1333"/>
        <v>0</v>
      </c>
    </row>
    <row r="4441" spans="2:24" ht="18.75">
      <c r="B4441" s="172"/>
      <c r="C4441" s="166">
        <v>2989</v>
      </c>
      <c r="D4441" s="322" t="s">
        <v>247</v>
      </c>
      <c r="E4441" s="817"/>
      <c r="F4441" s="452"/>
      <c r="G4441" s="246"/>
      <c r="H4441" s="246"/>
      <c r="I4441" s="480">
        <f t="shared" si="1337"/>
        <v>0</v>
      </c>
      <c r="J4441" s="244" t="str">
        <f t="shared" si="1332"/>
        <v/>
      </c>
      <c r="K4441" s="245"/>
      <c r="L4441" s="426"/>
      <c r="M4441" s="253"/>
      <c r="N4441" s="316">
        <f t="shared" si="1338"/>
        <v>0</v>
      </c>
      <c r="O4441" s="427">
        <f t="shared" si="1339"/>
        <v>0</v>
      </c>
      <c r="P4441" s="245"/>
      <c r="Q4441" s="775"/>
      <c r="R4441" s="779"/>
      <c r="S4441" s="779"/>
      <c r="T4441" s="779"/>
      <c r="U4441" s="779"/>
      <c r="V4441" s="779"/>
      <c r="W4441" s="824"/>
      <c r="X4441" s="314">
        <f t="shared" si="1333"/>
        <v>0</v>
      </c>
    </row>
    <row r="4442" spans="2:24" ht="31.5">
      <c r="B4442" s="136"/>
      <c r="C4442" s="137">
        <v>2990</v>
      </c>
      <c r="D4442" s="323" t="s">
        <v>1760</v>
      </c>
      <c r="E4442" s="817"/>
      <c r="F4442" s="452"/>
      <c r="G4442" s="246"/>
      <c r="H4442" s="246"/>
      <c r="I4442" s="480">
        <f t="shared" si="1337"/>
        <v>0</v>
      </c>
      <c r="J4442" s="244" t="str">
        <f t="shared" si="1332"/>
        <v/>
      </c>
      <c r="K4442" s="245"/>
      <c r="L4442" s="426"/>
      <c r="M4442" s="253"/>
      <c r="N4442" s="316">
        <f t="shared" si="1338"/>
        <v>0</v>
      </c>
      <c r="O4442" s="427">
        <f t="shared" si="1339"/>
        <v>0</v>
      </c>
      <c r="P4442" s="245"/>
      <c r="Q4442" s="775"/>
      <c r="R4442" s="779"/>
      <c r="S4442" s="779"/>
      <c r="T4442" s="779"/>
      <c r="U4442" s="779"/>
      <c r="V4442" s="779"/>
      <c r="W4442" s="824"/>
      <c r="X4442" s="314">
        <f t="shared" si="1333"/>
        <v>0</v>
      </c>
    </row>
    <row r="4443" spans="2:24" ht="18.75">
      <c r="B4443" s="136"/>
      <c r="C4443" s="137">
        <v>2991</v>
      </c>
      <c r="D4443" s="323" t="s">
        <v>248</v>
      </c>
      <c r="E4443" s="817"/>
      <c r="F4443" s="452"/>
      <c r="G4443" s="246"/>
      <c r="H4443" s="246"/>
      <c r="I4443" s="480">
        <f t="shared" si="1337"/>
        <v>0</v>
      </c>
      <c r="J4443" s="244" t="str">
        <f t="shared" si="1332"/>
        <v/>
      </c>
      <c r="K4443" s="245"/>
      <c r="L4443" s="426"/>
      <c r="M4443" s="253"/>
      <c r="N4443" s="316">
        <f t="shared" si="1338"/>
        <v>0</v>
      </c>
      <c r="O4443" s="427">
        <f t="shared" si="1339"/>
        <v>0</v>
      </c>
      <c r="P4443" s="245"/>
      <c r="Q4443" s="775"/>
      <c r="R4443" s="779"/>
      <c r="S4443" s="779"/>
      <c r="T4443" s="779"/>
      <c r="U4443" s="779"/>
      <c r="V4443" s="779"/>
      <c r="W4443" s="824"/>
      <c r="X4443" s="314">
        <f t="shared" si="1333"/>
        <v>0</v>
      </c>
    </row>
    <row r="4444" spans="2:24" ht="18.75">
      <c r="B4444" s="136"/>
      <c r="C4444" s="142">
        <v>2992</v>
      </c>
      <c r="D4444" s="154" t="s">
        <v>249</v>
      </c>
      <c r="E4444" s="817"/>
      <c r="F4444" s="452"/>
      <c r="G4444" s="246"/>
      <c r="H4444" s="246"/>
      <c r="I4444" s="480">
        <f t="shared" si="1337"/>
        <v>0</v>
      </c>
      <c r="J4444" s="244" t="str">
        <f t="shared" si="1332"/>
        <v/>
      </c>
      <c r="K4444" s="245"/>
      <c r="L4444" s="426"/>
      <c r="M4444" s="253"/>
      <c r="N4444" s="316">
        <f t="shared" si="1338"/>
        <v>0</v>
      </c>
      <c r="O4444" s="427">
        <f t="shared" si="1339"/>
        <v>0</v>
      </c>
      <c r="P4444" s="245"/>
      <c r="Q4444" s="775"/>
      <c r="R4444" s="779"/>
      <c r="S4444" s="779"/>
      <c r="T4444" s="779"/>
      <c r="U4444" s="779"/>
      <c r="V4444" s="779"/>
      <c r="W4444" s="824"/>
      <c r="X4444" s="314">
        <f t="shared" si="1333"/>
        <v>0</v>
      </c>
    </row>
    <row r="4445" spans="2:24" ht="18.75">
      <c r="B4445" s="799">
        <v>3300</v>
      </c>
      <c r="C4445" s="965" t="s">
        <v>250</v>
      </c>
      <c r="D4445" s="965"/>
      <c r="E4445" s="800"/>
      <c r="F4445" s="801">
        <f>SUM(F4446:F4451)</f>
        <v>0</v>
      </c>
      <c r="G4445" s="802">
        <f>SUM(G4446:G4451)</f>
        <v>0</v>
      </c>
      <c r="H4445" s="802">
        <f>SUM(H4446:H4451)</f>
        <v>0</v>
      </c>
      <c r="I4445" s="802">
        <f>SUM(I4446:I4451)</f>
        <v>0</v>
      </c>
      <c r="J4445" s="244" t="str">
        <f t="shared" si="1332"/>
        <v/>
      </c>
      <c r="K4445" s="245"/>
      <c r="L4445" s="777"/>
      <c r="M4445" s="778"/>
      <c r="N4445" s="778"/>
      <c r="O4445" s="825"/>
      <c r="P4445" s="245"/>
      <c r="Q4445" s="777"/>
      <c r="R4445" s="778"/>
      <c r="S4445" s="778"/>
      <c r="T4445" s="778"/>
      <c r="U4445" s="778"/>
      <c r="V4445" s="778"/>
      <c r="W4445" s="825"/>
      <c r="X4445" s="314">
        <f t="shared" si="1333"/>
        <v>0</v>
      </c>
    </row>
    <row r="4446" spans="2:24" ht="18.75">
      <c r="B4446" s="143"/>
      <c r="C4446" s="144">
        <v>3301</v>
      </c>
      <c r="D4446" s="463" t="s">
        <v>251</v>
      </c>
      <c r="E4446" s="817"/>
      <c r="F4446" s="452"/>
      <c r="G4446" s="246"/>
      <c r="H4446" s="246"/>
      <c r="I4446" s="480">
        <f t="shared" ref="I4446:I4454" si="1340">F4446+G4446+H4446</f>
        <v>0</v>
      </c>
      <c r="J4446" s="244" t="str">
        <f t="shared" si="1332"/>
        <v/>
      </c>
      <c r="K4446" s="245"/>
      <c r="L4446" s="775"/>
      <c r="M4446" s="779"/>
      <c r="N4446" s="779"/>
      <c r="O4446" s="824"/>
      <c r="P4446" s="245"/>
      <c r="Q4446" s="775"/>
      <c r="R4446" s="779"/>
      <c r="S4446" s="779"/>
      <c r="T4446" s="779"/>
      <c r="U4446" s="779"/>
      <c r="V4446" s="779"/>
      <c r="W4446" s="824"/>
      <c r="X4446" s="314">
        <f t="shared" si="1333"/>
        <v>0</v>
      </c>
    </row>
    <row r="4447" spans="2:24" ht="18.75">
      <c r="B4447" s="143"/>
      <c r="C4447" s="168">
        <v>3302</v>
      </c>
      <c r="D4447" s="464" t="s">
        <v>1099</v>
      </c>
      <c r="E4447" s="817"/>
      <c r="F4447" s="452"/>
      <c r="G4447" s="246"/>
      <c r="H4447" s="246"/>
      <c r="I4447" s="480">
        <f t="shared" si="1340"/>
        <v>0</v>
      </c>
      <c r="J4447" s="244" t="str">
        <f t="shared" ref="J4447:J4478" si="1341">(IF($E4447&lt;&gt;0,$J$2,IF($I4447&lt;&gt;0,$J$2,"")))</f>
        <v/>
      </c>
      <c r="K4447" s="245"/>
      <c r="L4447" s="775"/>
      <c r="M4447" s="779"/>
      <c r="N4447" s="779"/>
      <c r="O4447" s="824"/>
      <c r="P4447" s="245"/>
      <c r="Q4447" s="775"/>
      <c r="R4447" s="779"/>
      <c r="S4447" s="779"/>
      <c r="T4447" s="779"/>
      <c r="U4447" s="779"/>
      <c r="V4447" s="779"/>
      <c r="W4447" s="824"/>
      <c r="X4447" s="314">
        <f t="shared" ref="X4447:X4478" si="1342">T4447-U4447-V4447-W4447</f>
        <v>0</v>
      </c>
    </row>
    <row r="4448" spans="2:24" ht="18.75">
      <c r="B4448" s="143"/>
      <c r="C4448" s="168">
        <v>3303</v>
      </c>
      <c r="D4448" s="464" t="s">
        <v>253</v>
      </c>
      <c r="E4448" s="817"/>
      <c r="F4448" s="452"/>
      <c r="G4448" s="246"/>
      <c r="H4448" s="246"/>
      <c r="I4448" s="480">
        <f t="shared" si="1340"/>
        <v>0</v>
      </c>
      <c r="J4448" s="244" t="str">
        <f t="shared" si="1341"/>
        <v/>
      </c>
      <c r="K4448" s="245"/>
      <c r="L4448" s="775"/>
      <c r="M4448" s="779"/>
      <c r="N4448" s="779"/>
      <c r="O4448" s="824"/>
      <c r="P4448" s="245"/>
      <c r="Q4448" s="775"/>
      <c r="R4448" s="779"/>
      <c r="S4448" s="779"/>
      <c r="T4448" s="779"/>
      <c r="U4448" s="779"/>
      <c r="V4448" s="779"/>
      <c r="W4448" s="824"/>
      <c r="X4448" s="314">
        <f t="shared" si="1342"/>
        <v>0</v>
      </c>
    </row>
    <row r="4449" spans="2:24" ht="18.75">
      <c r="B4449" s="143"/>
      <c r="C4449" s="166">
        <v>3304</v>
      </c>
      <c r="D4449" s="465" t="s">
        <v>254</v>
      </c>
      <c r="E4449" s="817"/>
      <c r="F4449" s="452"/>
      <c r="G4449" s="246"/>
      <c r="H4449" s="246"/>
      <c r="I4449" s="480">
        <f t="shared" si="1340"/>
        <v>0</v>
      </c>
      <c r="J4449" s="244" t="str">
        <f t="shared" si="1341"/>
        <v/>
      </c>
      <c r="K4449" s="245"/>
      <c r="L4449" s="775"/>
      <c r="M4449" s="779"/>
      <c r="N4449" s="779"/>
      <c r="O4449" s="824"/>
      <c r="P4449" s="245"/>
      <c r="Q4449" s="775"/>
      <c r="R4449" s="779"/>
      <c r="S4449" s="779"/>
      <c r="T4449" s="779"/>
      <c r="U4449" s="779"/>
      <c r="V4449" s="779"/>
      <c r="W4449" s="824"/>
      <c r="X4449" s="314">
        <f t="shared" si="1342"/>
        <v>0</v>
      </c>
    </row>
    <row r="4450" spans="2:24" ht="18.75">
      <c r="B4450" s="143"/>
      <c r="C4450" s="142">
        <v>3305</v>
      </c>
      <c r="D4450" s="466" t="s">
        <v>255</v>
      </c>
      <c r="E4450" s="817"/>
      <c r="F4450" s="452"/>
      <c r="G4450" s="246"/>
      <c r="H4450" s="246"/>
      <c r="I4450" s="480">
        <f t="shared" si="1340"/>
        <v>0</v>
      </c>
      <c r="J4450" s="244" t="str">
        <f t="shared" si="1341"/>
        <v/>
      </c>
      <c r="K4450" s="245"/>
      <c r="L4450" s="775"/>
      <c r="M4450" s="779"/>
      <c r="N4450" s="779"/>
      <c r="O4450" s="824"/>
      <c r="P4450" s="245"/>
      <c r="Q4450" s="775"/>
      <c r="R4450" s="779"/>
      <c r="S4450" s="779"/>
      <c r="T4450" s="779"/>
      <c r="U4450" s="779"/>
      <c r="V4450" s="779"/>
      <c r="W4450" s="824"/>
      <c r="X4450" s="314">
        <f t="shared" si="1342"/>
        <v>0</v>
      </c>
    </row>
    <row r="4451" spans="2:24" ht="31.5">
      <c r="B4451" s="143"/>
      <c r="C4451" s="142">
        <v>3306</v>
      </c>
      <c r="D4451" s="466" t="s">
        <v>1739</v>
      </c>
      <c r="E4451" s="817"/>
      <c r="F4451" s="452"/>
      <c r="G4451" s="246"/>
      <c r="H4451" s="246"/>
      <c r="I4451" s="480">
        <f t="shared" si="1340"/>
        <v>0</v>
      </c>
      <c r="J4451" s="244" t="str">
        <f t="shared" si="1341"/>
        <v/>
      </c>
      <c r="K4451" s="245"/>
      <c r="L4451" s="775"/>
      <c r="M4451" s="779"/>
      <c r="N4451" s="779"/>
      <c r="O4451" s="824"/>
      <c r="P4451" s="245"/>
      <c r="Q4451" s="775"/>
      <c r="R4451" s="779"/>
      <c r="S4451" s="779"/>
      <c r="T4451" s="779"/>
      <c r="U4451" s="779"/>
      <c r="V4451" s="779"/>
      <c r="W4451" s="824"/>
      <c r="X4451" s="314">
        <f t="shared" si="1342"/>
        <v>0</v>
      </c>
    </row>
    <row r="4452" spans="2:24" ht="18.75">
      <c r="B4452" s="799">
        <v>3900</v>
      </c>
      <c r="C4452" s="957" t="s">
        <v>256</v>
      </c>
      <c r="D4452" s="978"/>
      <c r="E4452" s="800"/>
      <c r="F4452" s="803"/>
      <c r="G4452" s="804"/>
      <c r="H4452" s="804"/>
      <c r="I4452" s="805">
        <f t="shared" si="1340"/>
        <v>0</v>
      </c>
      <c r="J4452" s="244" t="str">
        <f t="shared" si="1341"/>
        <v/>
      </c>
      <c r="K4452" s="245"/>
      <c r="L4452" s="431"/>
      <c r="M4452" s="255"/>
      <c r="N4452" s="318">
        <f>I4452</f>
        <v>0</v>
      </c>
      <c r="O4452" s="427">
        <f>L4452+M4452-N4452</f>
        <v>0</v>
      </c>
      <c r="P4452" s="245"/>
      <c r="Q4452" s="431"/>
      <c r="R4452" s="255"/>
      <c r="S4452" s="432">
        <f>+IF(+(L4452+M4452)&gt;=I4452,+M4452,+(+I4452-L4452))</f>
        <v>0</v>
      </c>
      <c r="T4452" s="316">
        <f>Q4452+R4452-S4452</f>
        <v>0</v>
      </c>
      <c r="U4452" s="255"/>
      <c r="V4452" s="255"/>
      <c r="W4452" s="254"/>
      <c r="X4452" s="314">
        <f t="shared" si="1342"/>
        <v>0</v>
      </c>
    </row>
    <row r="4453" spans="2:24" ht="18.75">
      <c r="B4453" s="799">
        <v>4000</v>
      </c>
      <c r="C4453" s="979" t="s">
        <v>257</v>
      </c>
      <c r="D4453" s="979"/>
      <c r="E4453" s="800"/>
      <c r="F4453" s="803"/>
      <c r="G4453" s="804"/>
      <c r="H4453" s="804"/>
      <c r="I4453" s="805">
        <f t="shared" si="1340"/>
        <v>0</v>
      </c>
      <c r="J4453" s="244" t="str">
        <f t="shared" si="1341"/>
        <v/>
      </c>
      <c r="K4453" s="245"/>
      <c r="L4453" s="431"/>
      <c r="M4453" s="255"/>
      <c r="N4453" s="318">
        <f>I4453</f>
        <v>0</v>
      </c>
      <c r="O4453" s="427">
        <f>L4453+M4453-N4453</f>
        <v>0</v>
      </c>
      <c r="P4453" s="245"/>
      <c r="Q4453" s="777"/>
      <c r="R4453" s="778"/>
      <c r="S4453" s="778"/>
      <c r="T4453" s="779"/>
      <c r="U4453" s="778"/>
      <c r="V4453" s="778"/>
      <c r="W4453" s="824"/>
      <c r="X4453" s="314">
        <f t="shared" si="1342"/>
        <v>0</v>
      </c>
    </row>
    <row r="4454" spans="2:24" ht="18.75">
      <c r="B4454" s="799">
        <v>4100</v>
      </c>
      <c r="C4454" s="979" t="s">
        <v>258</v>
      </c>
      <c r="D4454" s="979"/>
      <c r="E4454" s="800"/>
      <c r="F4454" s="803"/>
      <c r="G4454" s="804"/>
      <c r="H4454" s="804"/>
      <c r="I4454" s="805">
        <f t="shared" si="1340"/>
        <v>0</v>
      </c>
      <c r="J4454" s="244" t="str">
        <f t="shared" si="1341"/>
        <v/>
      </c>
      <c r="K4454" s="245"/>
      <c r="L4454" s="777"/>
      <c r="M4454" s="778"/>
      <c r="N4454" s="778"/>
      <c r="O4454" s="825"/>
      <c r="P4454" s="245"/>
      <c r="Q4454" s="777"/>
      <c r="R4454" s="778"/>
      <c r="S4454" s="778"/>
      <c r="T4454" s="778"/>
      <c r="U4454" s="778"/>
      <c r="V4454" s="778"/>
      <c r="W4454" s="825"/>
      <c r="X4454" s="314">
        <f t="shared" si="1342"/>
        <v>0</v>
      </c>
    </row>
    <row r="4455" spans="2:24" ht="18.75">
      <c r="B4455" s="799">
        <v>4200</v>
      </c>
      <c r="C4455" s="965" t="s">
        <v>259</v>
      </c>
      <c r="D4455" s="966"/>
      <c r="E4455" s="800"/>
      <c r="F4455" s="801">
        <f>SUM(F4456:F4461)</f>
        <v>0</v>
      </c>
      <c r="G4455" s="802">
        <f>SUM(G4456:G4461)</f>
        <v>0</v>
      </c>
      <c r="H4455" s="802">
        <f>SUM(H4456:H4461)</f>
        <v>0</v>
      </c>
      <c r="I4455" s="802">
        <f>SUM(I4456:I4461)</f>
        <v>0</v>
      </c>
      <c r="J4455" s="244" t="str">
        <f t="shared" si="1341"/>
        <v/>
      </c>
      <c r="K4455" s="245"/>
      <c r="L4455" s="317">
        <f>SUM(L4456:L4461)</f>
        <v>0</v>
      </c>
      <c r="M4455" s="318">
        <f>SUM(M4456:M4461)</f>
        <v>0</v>
      </c>
      <c r="N4455" s="428">
        <f>SUM(N4456:N4461)</f>
        <v>0</v>
      </c>
      <c r="O4455" s="429">
        <f>SUM(O4456:O4461)</f>
        <v>0</v>
      </c>
      <c r="P4455" s="245"/>
      <c r="Q4455" s="317">
        <f t="shared" ref="Q4455:W4455" si="1343">SUM(Q4456:Q4461)</f>
        <v>0</v>
      </c>
      <c r="R4455" s="318">
        <f t="shared" si="1343"/>
        <v>0</v>
      </c>
      <c r="S4455" s="318">
        <f t="shared" si="1343"/>
        <v>0</v>
      </c>
      <c r="T4455" s="318">
        <f t="shared" si="1343"/>
        <v>0</v>
      </c>
      <c r="U4455" s="318">
        <f t="shared" si="1343"/>
        <v>0</v>
      </c>
      <c r="V4455" s="318">
        <f t="shared" si="1343"/>
        <v>0</v>
      </c>
      <c r="W4455" s="429">
        <f t="shared" si="1343"/>
        <v>0</v>
      </c>
      <c r="X4455" s="314">
        <f t="shared" si="1342"/>
        <v>0</v>
      </c>
    </row>
    <row r="4456" spans="2:24" ht="18.75">
      <c r="B4456" s="173"/>
      <c r="C4456" s="144">
        <v>4201</v>
      </c>
      <c r="D4456" s="138" t="s">
        <v>260</v>
      </c>
      <c r="E4456" s="817"/>
      <c r="F4456" s="452"/>
      <c r="G4456" s="246"/>
      <c r="H4456" s="246"/>
      <c r="I4456" s="480">
        <f t="shared" ref="I4456:I4461" si="1344">F4456+G4456+H4456</f>
        <v>0</v>
      </c>
      <c r="J4456" s="244" t="str">
        <f t="shared" si="1341"/>
        <v/>
      </c>
      <c r="K4456" s="245"/>
      <c r="L4456" s="426"/>
      <c r="M4456" s="253"/>
      <c r="N4456" s="316">
        <f t="shared" ref="N4456:N4461" si="1345">I4456</f>
        <v>0</v>
      </c>
      <c r="O4456" s="427">
        <f t="shared" ref="O4456:O4461" si="1346">L4456+M4456-N4456</f>
        <v>0</v>
      </c>
      <c r="P4456" s="245"/>
      <c r="Q4456" s="426"/>
      <c r="R4456" s="253"/>
      <c r="S4456" s="432">
        <f t="shared" ref="S4456:S4461" si="1347">+IF(+(L4456+M4456)&gt;=I4456,+M4456,+(+I4456-L4456))</f>
        <v>0</v>
      </c>
      <c r="T4456" s="316">
        <f t="shared" ref="T4456:T4461" si="1348">Q4456+R4456-S4456</f>
        <v>0</v>
      </c>
      <c r="U4456" s="253"/>
      <c r="V4456" s="253"/>
      <c r="W4456" s="254"/>
      <c r="X4456" s="314">
        <f t="shared" si="1342"/>
        <v>0</v>
      </c>
    </row>
    <row r="4457" spans="2:24" ht="18.75">
      <c r="B4457" s="173"/>
      <c r="C4457" s="137">
        <v>4202</v>
      </c>
      <c r="D4457" s="139" t="s">
        <v>261</v>
      </c>
      <c r="E4457" s="817"/>
      <c r="F4457" s="452"/>
      <c r="G4457" s="246"/>
      <c r="H4457" s="246"/>
      <c r="I4457" s="480">
        <f t="shared" si="1344"/>
        <v>0</v>
      </c>
      <c r="J4457" s="244" t="str">
        <f t="shared" si="1341"/>
        <v/>
      </c>
      <c r="K4457" s="245"/>
      <c r="L4457" s="426"/>
      <c r="M4457" s="253"/>
      <c r="N4457" s="316">
        <f t="shared" si="1345"/>
        <v>0</v>
      </c>
      <c r="O4457" s="427">
        <f t="shared" si="1346"/>
        <v>0</v>
      </c>
      <c r="P4457" s="245"/>
      <c r="Q4457" s="426"/>
      <c r="R4457" s="253"/>
      <c r="S4457" s="432">
        <f t="shared" si="1347"/>
        <v>0</v>
      </c>
      <c r="T4457" s="316">
        <f t="shared" si="1348"/>
        <v>0</v>
      </c>
      <c r="U4457" s="253"/>
      <c r="V4457" s="253"/>
      <c r="W4457" s="254"/>
      <c r="X4457" s="314">
        <f t="shared" si="1342"/>
        <v>0</v>
      </c>
    </row>
    <row r="4458" spans="2:24" ht="18.75">
      <c r="B4458" s="173"/>
      <c r="C4458" s="137">
        <v>4214</v>
      </c>
      <c r="D4458" s="139" t="s">
        <v>262</v>
      </c>
      <c r="E4458" s="817"/>
      <c r="F4458" s="452"/>
      <c r="G4458" s="246"/>
      <c r="H4458" s="246"/>
      <c r="I4458" s="480">
        <f t="shared" si="1344"/>
        <v>0</v>
      </c>
      <c r="J4458" s="244" t="str">
        <f t="shared" si="1341"/>
        <v/>
      </c>
      <c r="K4458" s="245"/>
      <c r="L4458" s="426"/>
      <c r="M4458" s="253"/>
      <c r="N4458" s="316">
        <f t="shared" si="1345"/>
        <v>0</v>
      </c>
      <c r="O4458" s="427">
        <f t="shared" si="1346"/>
        <v>0</v>
      </c>
      <c r="P4458" s="245"/>
      <c r="Q4458" s="426"/>
      <c r="R4458" s="253"/>
      <c r="S4458" s="432">
        <f t="shared" si="1347"/>
        <v>0</v>
      </c>
      <c r="T4458" s="316">
        <f t="shared" si="1348"/>
        <v>0</v>
      </c>
      <c r="U4458" s="253"/>
      <c r="V4458" s="253"/>
      <c r="W4458" s="254"/>
      <c r="X4458" s="314">
        <f t="shared" si="1342"/>
        <v>0</v>
      </c>
    </row>
    <row r="4459" spans="2:24" ht="18.75">
      <c r="B4459" s="173"/>
      <c r="C4459" s="137">
        <v>4217</v>
      </c>
      <c r="D4459" s="139" t="s">
        <v>263</v>
      </c>
      <c r="E4459" s="817"/>
      <c r="F4459" s="452"/>
      <c r="G4459" s="246"/>
      <c r="H4459" s="246"/>
      <c r="I4459" s="480">
        <f t="shared" si="1344"/>
        <v>0</v>
      </c>
      <c r="J4459" s="244" t="str">
        <f t="shared" si="1341"/>
        <v/>
      </c>
      <c r="K4459" s="245"/>
      <c r="L4459" s="426"/>
      <c r="M4459" s="253"/>
      <c r="N4459" s="316">
        <f t="shared" si="1345"/>
        <v>0</v>
      </c>
      <c r="O4459" s="427">
        <f t="shared" si="1346"/>
        <v>0</v>
      </c>
      <c r="P4459" s="245"/>
      <c r="Q4459" s="426"/>
      <c r="R4459" s="253"/>
      <c r="S4459" s="432">
        <f t="shared" si="1347"/>
        <v>0</v>
      </c>
      <c r="T4459" s="316">
        <f t="shared" si="1348"/>
        <v>0</v>
      </c>
      <c r="U4459" s="253"/>
      <c r="V4459" s="253"/>
      <c r="W4459" s="254"/>
      <c r="X4459" s="314">
        <f t="shared" si="1342"/>
        <v>0</v>
      </c>
    </row>
    <row r="4460" spans="2:24" ht="18.75">
      <c r="B4460" s="173"/>
      <c r="C4460" s="137">
        <v>4218</v>
      </c>
      <c r="D4460" s="145" t="s">
        <v>264</v>
      </c>
      <c r="E4460" s="817"/>
      <c r="F4460" s="452"/>
      <c r="G4460" s="246"/>
      <c r="H4460" s="246"/>
      <c r="I4460" s="480">
        <f t="shared" si="1344"/>
        <v>0</v>
      </c>
      <c r="J4460" s="244" t="str">
        <f t="shared" si="1341"/>
        <v/>
      </c>
      <c r="K4460" s="245"/>
      <c r="L4460" s="426"/>
      <c r="M4460" s="253"/>
      <c r="N4460" s="316">
        <f t="shared" si="1345"/>
        <v>0</v>
      </c>
      <c r="O4460" s="427">
        <f t="shared" si="1346"/>
        <v>0</v>
      </c>
      <c r="P4460" s="245"/>
      <c r="Q4460" s="426"/>
      <c r="R4460" s="253"/>
      <c r="S4460" s="432">
        <f t="shared" si="1347"/>
        <v>0</v>
      </c>
      <c r="T4460" s="316">
        <f t="shared" si="1348"/>
        <v>0</v>
      </c>
      <c r="U4460" s="253"/>
      <c r="V4460" s="253"/>
      <c r="W4460" s="254"/>
      <c r="X4460" s="314">
        <f t="shared" si="1342"/>
        <v>0</v>
      </c>
    </row>
    <row r="4461" spans="2:24" ht="18.75">
      <c r="B4461" s="173"/>
      <c r="C4461" s="137">
        <v>4219</v>
      </c>
      <c r="D4461" s="156" t="s">
        <v>265</v>
      </c>
      <c r="E4461" s="817"/>
      <c r="F4461" s="452"/>
      <c r="G4461" s="246"/>
      <c r="H4461" s="246"/>
      <c r="I4461" s="480">
        <f t="shared" si="1344"/>
        <v>0</v>
      </c>
      <c r="J4461" s="244" t="str">
        <f t="shared" si="1341"/>
        <v/>
      </c>
      <c r="K4461" s="245"/>
      <c r="L4461" s="426"/>
      <c r="M4461" s="253"/>
      <c r="N4461" s="316">
        <f t="shared" si="1345"/>
        <v>0</v>
      </c>
      <c r="O4461" s="427">
        <f t="shared" si="1346"/>
        <v>0</v>
      </c>
      <c r="P4461" s="245"/>
      <c r="Q4461" s="426"/>
      <c r="R4461" s="253"/>
      <c r="S4461" s="432">
        <f t="shared" si="1347"/>
        <v>0</v>
      </c>
      <c r="T4461" s="316">
        <f t="shared" si="1348"/>
        <v>0</v>
      </c>
      <c r="U4461" s="253"/>
      <c r="V4461" s="253"/>
      <c r="W4461" s="254"/>
      <c r="X4461" s="314">
        <f t="shared" si="1342"/>
        <v>0</v>
      </c>
    </row>
    <row r="4462" spans="2:24" ht="18.75">
      <c r="B4462" s="799">
        <v>4300</v>
      </c>
      <c r="C4462" s="955" t="s">
        <v>1740</v>
      </c>
      <c r="D4462" s="955"/>
      <c r="E4462" s="800"/>
      <c r="F4462" s="801">
        <f>SUM(F4463:F4465)</f>
        <v>0</v>
      </c>
      <c r="G4462" s="802">
        <f>SUM(G4463:G4465)</f>
        <v>0</v>
      </c>
      <c r="H4462" s="802">
        <f>SUM(H4463:H4465)</f>
        <v>0</v>
      </c>
      <c r="I4462" s="802">
        <f>SUM(I4463:I4465)</f>
        <v>0</v>
      </c>
      <c r="J4462" s="244" t="str">
        <f t="shared" si="1341"/>
        <v/>
      </c>
      <c r="K4462" s="245"/>
      <c r="L4462" s="317">
        <f>SUM(L4463:L4465)</f>
        <v>0</v>
      </c>
      <c r="M4462" s="318">
        <f>SUM(M4463:M4465)</f>
        <v>0</v>
      </c>
      <c r="N4462" s="428">
        <f>SUM(N4463:N4465)</f>
        <v>0</v>
      </c>
      <c r="O4462" s="429">
        <f>SUM(O4463:O4465)</f>
        <v>0</v>
      </c>
      <c r="P4462" s="245"/>
      <c r="Q4462" s="317">
        <f t="shared" ref="Q4462:W4462" si="1349">SUM(Q4463:Q4465)</f>
        <v>0</v>
      </c>
      <c r="R4462" s="318">
        <f t="shared" si="1349"/>
        <v>0</v>
      </c>
      <c r="S4462" s="318">
        <f t="shared" si="1349"/>
        <v>0</v>
      </c>
      <c r="T4462" s="318">
        <f t="shared" si="1349"/>
        <v>0</v>
      </c>
      <c r="U4462" s="318">
        <f t="shared" si="1349"/>
        <v>0</v>
      </c>
      <c r="V4462" s="318">
        <f t="shared" si="1349"/>
        <v>0</v>
      </c>
      <c r="W4462" s="429">
        <f t="shared" si="1349"/>
        <v>0</v>
      </c>
      <c r="X4462" s="314">
        <f t="shared" si="1342"/>
        <v>0</v>
      </c>
    </row>
    <row r="4463" spans="2:24" ht="18.75">
      <c r="B4463" s="173"/>
      <c r="C4463" s="144">
        <v>4301</v>
      </c>
      <c r="D4463" s="163" t="s">
        <v>266</v>
      </c>
      <c r="E4463" s="817"/>
      <c r="F4463" s="452"/>
      <c r="G4463" s="246"/>
      <c r="H4463" s="246"/>
      <c r="I4463" s="480">
        <f t="shared" ref="I4463:I4468" si="1350">F4463+G4463+H4463</f>
        <v>0</v>
      </c>
      <c r="J4463" s="244" t="str">
        <f t="shared" si="1341"/>
        <v/>
      </c>
      <c r="K4463" s="245"/>
      <c r="L4463" s="426"/>
      <c r="M4463" s="253"/>
      <c r="N4463" s="316">
        <f t="shared" ref="N4463:N4468" si="1351">I4463</f>
        <v>0</v>
      </c>
      <c r="O4463" s="427">
        <f t="shared" ref="O4463:O4468" si="1352">L4463+M4463-N4463</f>
        <v>0</v>
      </c>
      <c r="P4463" s="245"/>
      <c r="Q4463" s="426"/>
      <c r="R4463" s="253"/>
      <c r="S4463" s="432">
        <f t="shared" ref="S4463:S4468" si="1353">+IF(+(L4463+M4463)&gt;=I4463,+M4463,+(+I4463-L4463))</f>
        <v>0</v>
      </c>
      <c r="T4463" s="316">
        <f t="shared" ref="T4463:T4468" si="1354">Q4463+R4463-S4463</f>
        <v>0</v>
      </c>
      <c r="U4463" s="253"/>
      <c r="V4463" s="253"/>
      <c r="W4463" s="254"/>
      <c r="X4463" s="314">
        <f t="shared" si="1342"/>
        <v>0</v>
      </c>
    </row>
    <row r="4464" spans="2:24" ht="18.75">
      <c r="B4464" s="173"/>
      <c r="C4464" s="137">
        <v>4302</v>
      </c>
      <c r="D4464" s="139" t="s">
        <v>1100</v>
      </c>
      <c r="E4464" s="817"/>
      <c r="F4464" s="452"/>
      <c r="G4464" s="246"/>
      <c r="H4464" s="246"/>
      <c r="I4464" s="480">
        <f t="shared" si="1350"/>
        <v>0</v>
      </c>
      <c r="J4464" s="244" t="str">
        <f t="shared" si="1341"/>
        <v/>
      </c>
      <c r="K4464" s="245"/>
      <c r="L4464" s="426"/>
      <c r="M4464" s="253"/>
      <c r="N4464" s="316">
        <f t="shared" si="1351"/>
        <v>0</v>
      </c>
      <c r="O4464" s="427">
        <f t="shared" si="1352"/>
        <v>0</v>
      </c>
      <c r="P4464" s="245"/>
      <c r="Q4464" s="426"/>
      <c r="R4464" s="253"/>
      <c r="S4464" s="432">
        <f t="shared" si="1353"/>
        <v>0</v>
      </c>
      <c r="T4464" s="316">
        <f t="shared" si="1354"/>
        <v>0</v>
      </c>
      <c r="U4464" s="253"/>
      <c r="V4464" s="253"/>
      <c r="W4464" s="254"/>
      <c r="X4464" s="314">
        <f t="shared" si="1342"/>
        <v>0</v>
      </c>
    </row>
    <row r="4465" spans="2:24" ht="18.75">
      <c r="B4465" s="173"/>
      <c r="C4465" s="142">
        <v>4309</v>
      </c>
      <c r="D4465" s="148" t="s">
        <v>268</v>
      </c>
      <c r="E4465" s="817"/>
      <c r="F4465" s="452"/>
      <c r="G4465" s="246"/>
      <c r="H4465" s="246"/>
      <c r="I4465" s="480">
        <f t="shared" si="1350"/>
        <v>0</v>
      </c>
      <c r="J4465" s="244" t="str">
        <f t="shared" si="1341"/>
        <v/>
      </c>
      <c r="K4465" s="245"/>
      <c r="L4465" s="426"/>
      <c r="M4465" s="253"/>
      <c r="N4465" s="316">
        <f t="shared" si="1351"/>
        <v>0</v>
      </c>
      <c r="O4465" s="427">
        <f t="shared" si="1352"/>
        <v>0</v>
      </c>
      <c r="P4465" s="245"/>
      <c r="Q4465" s="426"/>
      <c r="R4465" s="253"/>
      <c r="S4465" s="432">
        <f t="shared" si="1353"/>
        <v>0</v>
      </c>
      <c r="T4465" s="316">
        <f t="shared" si="1354"/>
        <v>0</v>
      </c>
      <c r="U4465" s="253"/>
      <c r="V4465" s="253"/>
      <c r="W4465" s="254"/>
      <c r="X4465" s="314">
        <f t="shared" si="1342"/>
        <v>0</v>
      </c>
    </row>
    <row r="4466" spans="2:24" ht="18.75">
      <c r="B4466" s="799">
        <v>4400</v>
      </c>
      <c r="C4466" s="957" t="s">
        <v>1741</v>
      </c>
      <c r="D4466" s="957"/>
      <c r="E4466" s="800"/>
      <c r="F4466" s="803"/>
      <c r="G4466" s="804"/>
      <c r="H4466" s="804"/>
      <c r="I4466" s="805">
        <f t="shared" si="1350"/>
        <v>0</v>
      </c>
      <c r="J4466" s="244" t="str">
        <f t="shared" si="1341"/>
        <v/>
      </c>
      <c r="K4466" s="245"/>
      <c r="L4466" s="431"/>
      <c r="M4466" s="255"/>
      <c r="N4466" s="318">
        <f t="shared" si="1351"/>
        <v>0</v>
      </c>
      <c r="O4466" s="427">
        <f t="shared" si="1352"/>
        <v>0</v>
      </c>
      <c r="P4466" s="245"/>
      <c r="Q4466" s="431"/>
      <c r="R4466" s="255"/>
      <c r="S4466" s="432">
        <f t="shared" si="1353"/>
        <v>0</v>
      </c>
      <c r="T4466" s="316">
        <f t="shared" si="1354"/>
        <v>0</v>
      </c>
      <c r="U4466" s="255"/>
      <c r="V4466" s="255"/>
      <c r="W4466" s="254"/>
      <c r="X4466" s="314">
        <f t="shared" si="1342"/>
        <v>0</v>
      </c>
    </row>
    <row r="4467" spans="2:24" ht="18.75">
      <c r="B4467" s="799">
        <v>4500</v>
      </c>
      <c r="C4467" s="979" t="s">
        <v>1742</v>
      </c>
      <c r="D4467" s="979"/>
      <c r="E4467" s="800"/>
      <c r="F4467" s="803"/>
      <c r="G4467" s="804"/>
      <c r="H4467" s="804"/>
      <c r="I4467" s="805">
        <f t="shared" si="1350"/>
        <v>0</v>
      </c>
      <c r="J4467" s="244" t="str">
        <f t="shared" si="1341"/>
        <v/>
      </c>
      <c r="K4467" s="245"/>
      <c r="L4467" s="431"/>
      <c r="M4467" s="255"/>
      <c r="N4467" s="318">
        <f t="shared" si="1351"/>
        <v>0</v>
      </c>
      <c r="O4467" s="427">
        <f t="shared" si="1352"/>
        <v>0</v>
      </c>
      <c r="P4467" s="245"/>
      <c r="Q4467" s="431"/>
      <c r="R4467" s="255"/>
      <c r="S4467" s="432">
        <f t="shared" si="1353"/>
        <v>0</v>
      </c>
      <c r="T4467" s="316">
        <f t="shared" si="1354"/>
        <v>0</v>
      </c>
      <c r="U4467" s="255"/>
      <c r="V4467" s="255"/>
      <c r="W4467" s="254"/>
      <c r="X4467" s="314">
        <f t="shared" si="1342"/>
        <v>0</v>
      </c>
    </row>
    <row r="4468" spans="2:24" ht="18.75">
      <c r="B4468" s="799">
        <v>4600</v>
      </c>
      <c r="C4468" s="974" t="s">
        <v>269</v>
      </c>
      <c r="D4468" s="980"/>
      <c r="E4468" s="800"/>
      <c r="F4468" s="803"/>
      <c r="G4468" s="804"/>
      <c r="H4468" s="804"/>
      <c r="I4468" s="805">
        <f t="shared" si="1350"/>
        <v>0</v>
      </c>
      <c r="J4468" s="244" t="str">
        <f t="shared" si="1341"/>
        <v/>
      </c>
      <c r="K4468" s="245"/>
      <c r="L4468" s="431"/>
      <c r="M4468" s="255"/>
      <c r="N4468" s="318">
        <f t="shared" si="1351"/>
        <v>0</v>
      </c>
      <c r="O4468" s="427">
        <f t="shared" si="1352"/>
        <v>0</v>
      </c>
      <c r="P4468" s="245"/>
      <c r="Q4468" s="431"/>
      <c r="R4468" s="255"/>
      <c r="S4468" s="432">
        <f t="shared" si="1353"/>
        <v>0</v>
      </c>
      <c r="T4468" s="316">
        <f t="shared" si="1354"/>
        <v>0</v>
      </c>
      <c r="U4468" s="255"/>
      <c r="V4468" s="255"/>
      <c r="W4468" s="254"/>
      <c r="X4468" s="314">
        <f t="shared" si="1342"/>
        <v>0</v>
      </c>
    </row>
    <row r="4469" spans="2:24" ht="18.75">
      <c r="B4469" s="799">
        <v>4900</v>
      </c>
      <c r="C4469" s="965" t="s">
        <v>300</v>
      </c>
      <c r="D4469" s="965"/>
      <c r="E4469" s="800"/>
      <c r="F4469" s="801">
        <f>+F4470+F4471</f>
        <v>0</v>
      </c>
      <c r="G4469" s="802">
        <f>+G4470+G4471</f>
        <v>0</v>
      </c>
      <c r="H4469" s="802">
        <f>+H4470+H4471</f>
        <v>0</v>
      </c>
      <c r="I4469" s="802">
        <f>+I4470+I4471</f>
        <v>0</v>
      </c>
      <c r="J4469" s="244" t="str">
        <f t="shared" si="1341"/>
        <v/>
      </c>
      <c r="K4469" s="245"/>
      <c r="L4469" s="777"/>
      <c r="M4469" s="778"/>
      <c r="N4469" s="778"/>
      <c r="O4469" s="825"/>
      <c r="P4469" s="245"/>
      <c r="Q4469" s="777"/>
      <c r="R4469" s="778"/>
      <c r="S4469" s="778"/>
      <c r="T4469" s="778"/>
      <c r="U4469" s="778"/>
      <c r="V4469" s="778"/>
      <c r="W4469" s="825"/>
      <c r="X4469" s="314">
        <f t="shared" si="1342"/>
        <v>0</v>
      </c>
    </row>
    <row r="4470" spans="2:24" ht="18.75">
      <c r="B4470" s="173"/>
      <c r="C4470" s="144">
        <v>4901</v>
      </c>
      <c r="D4470" s="174" t="s">
        <v>301</v>
      </c>
      <c r="E4470" s="817"/>
      <c r="F4470" s="452"/>
      <c r="G4470" s="246"/>
      <c r="H4470" s="246"/>
      <c r="I4470" s="480">
        <f>F4470+G4470+H4470</f>
        <v>0</v>
      </c>
      <c r="J4470" s="244" t="str">
        <f t="shared" si="1341"/>
        <v/>
      </c>
      <c r="K4470" s="245"/>
      <c r="L4470" s="775"/>
      <c r="M4470" s="779"/>
      <c r="N4470" s="779"/>
      <c r="O4470" s="824"/>
      <c r="P4470" s="245"/>
      <c r="Q4470" s="775"/>
      <c r="R4470" s="779"/>
      <c r="S4470" s="779"/>
      <c r="T4470" s="779"/>
      <c r="U4470" s="779"/>
      <c r="V4470" s="779"/>
      <c r="W4470" s="824"/>
      <c r="X4470" s="314">
        <f t="shared" si="1342"/>
        <v>0</v>
      </c>
    </row>
    <row r="4471" spans="2:24" ht="18.75">
      <c r="B4471" s="173"/>
      <c r="C4471" s="142">
        <v>4902</v>
      </c>
      <c r="D4471" s="148" t="s">
        <v>302</v>
      </c>
      <c r="E4471" s="817"/>
      <c r="F4471" s="452"/>
      <c r="G4471" s="246"/>
      <c r="H4471" s="246"/>
      <c r="I4471" s="480">
        <f>F4471+G4471+H4471</f>
        <v>0</v>
      </c>
      <c r="J4471" s="244" t="str">
        <f t="shared" si="1341"/>
        <v/>
      </c>
      <c r="K4471" s="245"/>
      <c r="L4471" s="775"/>
      <c r="M4471" s="779"/>
      <c r="N4471" s="779"/>
      <c r="O4471" s="824"/>
      <c r="P4471" s="245"/>
      <c r="Q4471" s="775"/>
      <c r="R4471" s="779"/>
      <c r="S4471" s="779"/>
      <c r="T4471" s="779"/>
      <c r="U4471" s="779"/>
      <c r="V4471" s="779"/>
      <c r="W4471" s="824"/>
      <c r="X4471" s="314">
        <f t="shared" si="1342"/>
        <v>0</v>
      </c>
    </row>
    <row r="4472" spans="2:24" ht="18.75">
      <c r="B4472" s="806">
        <v>5100</v>
      </c>
      <c r="C4472" s="962" t="s">
        <v>270</v>
      </c>
      <c r="D4472" s="962"/>
      <c r="E4472" s="807"/>
      <c r="F4472" s="808"/>
      <c r="G4472" s="809"/>
      <c r="H4472" s="809"/>
      <c r="I4472" s="805">
        <f>F4472+G4472+H4472</f>
        <v>0</v>
      </c>
      <c r="J4472" s="244" t="str">
        <f t="shared" si="1341"/>
        <v/>
      </c>
      <c r="K4472" s="245"/>
      <c r="L4472" s="433"/>
      <c r="M4472" s="434"/>
      <c r="N4472" s="328">
        <f>I4472</f>
        <v>0</v>
      </c>
      <c r="O4472" s="427">
        <f>L4472+M4472-N4472</f>
        <v>0</v>
      </c>
      <c r="P4472" s="245"/>
      <c r="Q4472" s="433"/>
      <c r="R4472" s="434"/>
      <c r="S4472" s="432">
        <f>+IF(+(L4472+M4472)&gt;=I4472,+M4472,+(+I4472-L4472))</f>
        <v>0</v>
      </c>
      <c r="T4472" s="316">
        <f>Q4472+R4472-S4472</f>
        <v>0</v>
      </c>
      <c r="U4472" s="434"/>
      <c r="V4472" s="434"/>
      <c r="W4472" s="254"/>
      <c r="X4472" s="314">
        <f t="shared" si="1342"/>
        <v>0</v>
      </c>
    </row>
    <row r="4473" spans="2:24" ht="18.75">
      <c r="B4473" s="806">
        <v>5200</v>
      </c>
      <c r="C4473" s="977" t="s">
        <v>271</v>
      </c>
      <c r="D4473" s="977"/>
      <c r="E4473" s="807"/>
      <c r="F4473" s="810">
        <f>SUM(F4474:F4480)</f>
        <v>0</v>
      </c>
      <c r="G4473" s="811">
        <f>SUM(G4474:G4480)</f>
        <v>0</v>
      </c>
      <c r="H4473" s="811">
        <f>SUM(H4474:H4480)</f>
        <v>0</v>
      </c>
      <c r="I4473" s="811">
        <f>SUM(I4474:I4480)</f>
        <v>0</v>
      </c>
      <c r="J4473" s="244" t="str">
        <f t="shared" si="1341"/>
        <v/>
      </c>
      <c r="K4473" s="245"/>
      <c r="L4473" s="327">
        <f>SUM(L4474:L4480)</f>
        <v>0</v>
      </c>
      <c r="M4473" s="328">
        <f>SUM(M4474:M4480)</f>
        <v>0</v>
      </c>
      <c r="N4473" s="435">
        <f>SUM(N4474:N4480)</f>
        <v>0</v>
      </c>
      <c r="O4473" s="436">
        <f>SUM(O4474:O4480)</f>
        <v>0</v>
      </c>
      <c r="P4473" s="245"/>
      <c r="Q4473" s="327">
        <f t="shared" ref="Q4473:W4473" si="1355">SUM(Q4474:Q4480)</f>
        <v>0</v>
      </c>
      <c r="R4473" s="328">
        <f t="shared" si="1355"/>
        <v>0</v>
      </c>
      <c r="S4473" s="328">
        <f t="shared" si="1355"/>
        <v>0</v>
      </c>
      <c r="T4473" s="328">
        <f t="shared" si="1355"/>
        <v>0</v>
      </c>
      <c r="U4473" s="328">
        <f t="shared" si="1355"/>
        <v>0</v>
      </c>
      <c r="V4473" s="328">
        <f t="shared" si="1355"/>
        <v>0</v>
      </c>
      <c r="W4473" s="436">
        <f t="shared" si="1355"/>
        <v>0</v>
      </c>
      <c r="X4473" s="314">
        <f t="shared" si="1342"/>
        <v>0</v>
      </c>
    </row>
    <row r="4474" spans="2:24" ht="18.75">
      <c r="B4474" s="175"/>
      <c r="C4474" s="176">
        <v>5201</v>
      </c>
      <c r="D4474" s="177" t="s">
        <v>272</v>
      </c>
      <c r="E4474" s="818"/>
      <c r="F4474" s="477"/>
      <c r="G4474" s="437"/>
      <c r="H4474" s="437"/>
      <c r="I4474" s="480">
        <f t="shared" ref="I4474:I4480" si="1356">F4474+G4474+H4474</f>
        <v>0</v>
      </c>
      <c r="J4474" s="244" t="str">
        <f t="shared" si="1341"/>
        <v/>
      </c>
      <c r="K4474" s="245"/>
      <c r="L4474" s="438"/>
      <c r="M4474" s="439"/>
      <c r="N4474" s="331">
        <f t="shared" ref="N4474:N4480" si="1357">I4474</f>
        <v>0</v>
      </c>
      <c r="O4474" s="427">
        <f t="shared" ref="O4474:O4480" si="1358">L4474+M4474-N4474</f>
        <v>0</v>
      </c>
      <c r="P4474" s="245"/>
      <c r="Q4474" s="438"/>
      <c r="R4474" s="439"/>
      <c r="S4474" s="432">
        <f t="shared" ref="S4474:S4480" si="1359">+IF(+(L4474+M4474)&gt;=I4474,+M4474,+(+I4474-L4474))</f>
        <v>0</v>
      </c>
      <c r="T4474" s="316">
        <f t="shared" ref="T4474:T4480" si="1360">Q4474+R4474-S4474</f>
        <v>0</v>
      </c>
      <c r="U4474" s="439"/>
      <c r="V4474" s="439"/>
      <c r="W4474" s="254"/>
      <c r="X4474" s="314">
        <f t="shared" si="1342"/>
        <v>0</v>
      </c>
    </row>
    <row r="4475" spans="2:24" ht="18.75">
      <c r="B4475" s="175"/>
      <c r="C4475" s="178">
        <v>5202</v>
      </c>
      <c r="D4475" s="179" t="s">
        <v>273</v>
      </c>
      <c r="E4475" s="818"/>
      <c r="F4475" s="477"/>
      <c r="G4475" s="437"/>
      <c r="H4475" s="437"/>
      <c r="I4475" s="480">
        <f t="shared" si="1356"/>
        <v>0</v>
      </c>
      <c r="J4475" s="244" t="str">
        <f t="shared" si="1341"/>
        <v/>
      </c>
      <c r="K4475" s="245"/>
      <c r="L4475" s="438"/>
      <c r="M4475" s="439"/>
      <c r="N4475" s="331">
        <f t="shared" si="1357"/>
        <v>0</v>
      </c>
      <c r="O4475" s="427">
        <f t="shared" si="1358"/>
        <v>0</v>
      </c>
      <c r="P4475" s="245"/>
      <c r="Q4475" s="438"/>
      <c r="R4475" s="439"/>
      <c r="S4475" s="432">
        <f t="shared" si="1359"/>
        <v>0</v>
      </c>
      <c r="T4475" s="316">
        <f t="shared" si="1360"/>
        <v>0</v>
      </c>
      <c r="U4475" s="439"/>
      <c r="V4475" s="439"/>
      <c r="W4475" s="254"/>
      <c r="X4475" s="314">
        <f t="shared" si="1342"/>
        <v>0</v>
      </c>
    </row>
    <row r="4476" spans="2:24" ht="18.75">
      <c r="B4476" s="175"/>
      <c r="C4476" s="178">
        <v>5203</v>
      </c>
      <c r="D4476" s="179" t="s">
        <v>956</v>
      </c>
      <c r="E4476" s="818"/>
      <c r="F4476" s="477"/>
      <c r="G4476" s="437"/>
      <c r="H4476" s="437"/>
      <c r="I4476" s="480">
        <f t="shared" si="1356"/>
        <v>0</v>
      </c>
      <c r="J4476" s="244" t="str">
        <f t="shared" si="1341"/>
        <v/>
      </c>
      <c r="K4476" s="245"/>
      <c r="L4476" s="438"/>
      <c r="M4476" s="439"/>
      <c r="N4476" s="331">
        <f t="shared" si="1357"/>
        <v>0</v>
      </c>
      <c r="O4476" s="427">
        <f t="shared" si="1358"/>
        <v>0</v>
      </c>
      <c r="P4476" s="245"/>
      <c r="Q4476" s="438"/>
      <c r="R4476" s="439"/>
      <c r="S4476" s="432">
        <f t="shared" si="1359"/>
        <v>0</v>
      </c>
      <c r="T4476" s="316">
        <f t="shared" si="1360"/>
        <v>0</v>
      </c>
      <c r="U4476" s="439"/>
      <c r="V4476" s="439"/>
      <c r="W4476" s="254"/>
      <c r="X4476" s="314">
        <f t="shared" si="1342"/>
        <v>0</v>
      </c>
    </row>
    <row r="4477" spans="2:24" ht="18.75">
      <c r="B4477" s="175"/>
      <c r="C4477" s="178">
        <v>5204</v>
      </c>
      <c r="D4477" s="179" t="s">
        <v>957</v>
      </c>
      <c r="E4477" s="818"/>
      <c r="F4477" s="477"/>
      <c r="G4477" s="437"/>
      <c r="H4477" s="437"/>
      <c r="I4477" s="480">
        <f t="shared" si="1356"/>
        <v>0</v>
      </c>
      <c r="J4477" s="244" t="str">
        <f t="shared" si="1341"/>
        <v/>
      </c>
      <c r="K4477" s="245"/>
      <c r="L4477" s="438"/>
      <c r="M4477" s="439"/>
      <c r="N4477" s="331">
        <f t="shared" si="1357"/>
        <v>0</v>
      </c>
      <c r="O4477" s="427">
        <f t="shared" si="1358"/>
        <v>0</v>
      </c>
      <c r="P4477" s="245"/>
      <c r="Q4477" s="438"/>
      <c r="R4477" s="439"/>
      <c r="S4477" s="432">
        <f t="shared" si="1359"/>
        <v>0</v>
      </c>
      <c r="T4477" s="316">
        <f t="shared" si="1360"/>
        <v>0</v>
      </c>
      <c r="U4477" s="439"/>
      <c r="V4477" s="439"/>
      <c r="W4477" s="254"/>
      <c r="X4477" s="314">
        <f t="shared" si="1342"/>
        <v>0</v>
      </c>
    </row>
    <row r="4478" spans="2:24" ht="18.75">
      <c r="B4478" s="175"/>
      <c r="C4478" s="178">
        <v>5205</v>
      </c>
      <c r="D4478" s="179" t="s">
        <v>958</v>
      </c>
      <c r="E4478" s="818"/>
      <c r="F4478" s="477"/>
      <c r="G4478" s="437"/>
      <c r="H4478" s="437"/>
      <c r="I4478" s="480">
        <f t="shared" si="1356"/>
        <v>0</v>
      </c>
      <c r="J4478" s="244" t="str">
        <f t="shared" si="1341"/>
        <v/>
      </c>
      <c r="K4478" s="245"/>
      <c r="L4478" s="438"/>
      <c r="M4478" s="439"/>
      <c r="N4478" s="331">
        <f t="shared" si="1357"/>
        <v>0</v>
      </c>
      <c r="O4478" s="427">
        <f t="shared" si="1358"/>
        <v>0</v>
      </c>
      <c r="P4478" s="245"/>
      <c r="Q4478" s="438"/>
      <c r="R4478" s="439"/>
      <c r="S4478" s="432">
        <f t="shared" si="1359"/>
        <v>0</v>
      </c>
      <c r="T4478" s="316">
        <f t="shared" si="1360"/>
        <v>0</v>
      </c>
      <c r="U4478" s="439"/>
      <c r="V4478" s="439"/>
      <c r="W4478" s="254"/>
      <c r="X4478" s="314">
        <f t="shared" si="1342"/>
        <v>0</v>
      </c>
    </row>
    <row r="4479" spans="2:24" ht="18.75">
      <c r="B4479" s="175"/>
      <c r="C4479" s="178">
        <v>5206</v>
      </c>
      <c r="D4479" s="179" t="s">
        <v>959</v>
      </c>
      <c r="E4479" s="818"/>
      <c r="F4479" s="477"/>
      <c r="G4479" s="437"/>
      <c r="H4479" s="437"/>
      <c r="I4479" s="480">
        <f t="shared" si="1356"/>
        <v>0</v>
      </c>
      <c r="J4479" s="244" t="str">
        <f t="shared" ref="J4479:J4499" si="1361">(IF($E4479&lt;&gt;0,$J$2,IF($I4479&lt;&gt;0,$J$2,"")))</f>
        <v/>
      </c>
      <c r="K4479" s="245"/>
      <c r="L4479" s="438"/>
      <c r="M4479" s="439"/>
      <c r="N4479" s="331">
        <f t="shared" si="1357"/>
        <v>0</v>
      </c>
      <c r="O4479" s="427">
        <f t="shared" si="1358"/>
        <v>0</v>
      </c>
      <c r="P4479" s="245"/>
      <c r="Q4479" s="438"/>
      <c r="R4479" s="439"/>
      <c r="S4479" s="432">
        <f t="shared" si="1359"/>
        <v>0</v>
      </c>
      <c r="T4479" s="316">
        <f t="shared" si="1360"/>
        <v>0</v>
      </c>
      <c r="U4479" s="439"/>
      <c r="V4479" s="439"/>
      <c r="W4479" s="254"/>
      <c r="X4479" s="314">
        <f t="shared" ref="X4479:X4510" si="1362">T4479-U4479-V4479-W4479</f>
        <v>0</v>
      </c>
    </row>
    <row r="4480" spans="2:24" ht="18.75">
      <c r="B4480" s="175"/>
      <c r="C4480" s="180">
        <v>5219</v>
      </c>
      <c r="D4480" s="181" t="s">
        <v>960</v>
      </c>
      <c r="E4480" s="818"/>
      <c r="F4480" s="477"/>
      <c r="G4480" s="437"/>
      <c r="H4480" s="437"/>
      <c r="I4480" s="480">
        <f t="shared" si="1356"/>
        <v>0</v>
      </c>
      <c r="J4480" s="244" t="str">
        <f t="shared" si="1361"/>
        <v/>
      </c>
      <c r="K4480" s="245"/>
      <c r="L4480" s="438"/>
      <c r="M4480" s="439"/>
      <c r="N4480" s="331">
        <f t="shared" si="1357"/>
        <v>0</v>
      </c>
      <c r="O4480" s="427">
        <f t="shared" si="1358"/>
        <v>0</v>
      </c>
      <c r="P4480" s="245"/>
      <c r="Q4480" s="438"/>
      <c r="R4480" s="439"/>
      <c r="S4480" s="432">
        <f t="shared" si="1359"/>
        <v>0</v>
      </c>
      <c r="T4480" s="316">
        <f t="shared" si="1360"/>
        <v>0</v>
      </c>
      <c r="U4480" s="439"/>
      <c r="V4480" s="439"/>
      <c r="W4480" s="254"/>
      <c r="X4480" s="314">
        <f t="shared" si="1362"/>
        <v>0</v>
      </c>
    </row>
    <row r="4481" spans="2:24" ht="18.75">
      <c r="B4481" s="806">
        <v>5300</v>
      </c>
      <c r="C4481" s="981" t="s">
        <v>961</v>
      </c>
      <c r="D4481" s="981"/>
      <c r="E4481" s="807"/>
      <c r="F4481" s="810">
        <f>SUM(F4482:F4483)</f>
        <v>0</v>
      </c>
      <c r="G4481" s="811">
        <f>SUM(G4482:G4483)</f>
        <v>0</v>
      </c>
      <c r="H4481" s="811">
        <f>SUM(H4482:H4483)</f>
        <v>0</v>
      </c>
      <c r="I4481" s="811">
        <f>SUM(I4482:I4483)</f>
        <v>0</v>
      </c>
      <c r="J4481" s="244" t="str">
        <f t="shared" si="1361"/>
        <v/>
      </c>
      <c r="K4481" s="245"/>
      <c r="L4481" s="327">
        <f>SUM(L4482:L4483)</f>
        <v>0</v>
      </c>
      <c r="M4481" s="328">
        <f>SUM(M4482:M4483)</f>
        <v>0</v>
      </c>
      <c r="N4481" s="435">
        <f>SUM(N4482:N4483)</f>
        <v>0</v>
      </c>
      <c r="O4481" s="436">
        <f>SUM(O4482:O4483)</f>
        <v>0</v>
      </c>
      <c r="P4481" s="245"/>
      <c r="Q4481" s="327">
        <f t="shared" ref="Q4481:W4481" si="1363">SUM(Q4482:Q4483)</f>
        <v>0</v>
      </c>
      <c r="R4481" s="328">
        <f t="shared" si="1363"/>
        <v>0</v>
      </c>
      <c r="S4481" s="328">
        <f t="shared" si="1363"/>
        <v>0</v>
      </c>
      <c r="T4481" s="328">
        <f t="shared" si="1363"/>
        <v>0</v>
      </c>
      <c r="U4481" s="328">
        <f t="shared" si="1363"/>
        <v>0</v>
      </c>
      <c r="V4481" s="328">
        <f t="shared" si="1363"/>
        <v>0</v>
      </c>
      <c r="W4481" s="436">
        <f t="shared" si="1363"/>
        <v>0</v>
      </c>
      <c r="X4481" s="314">
        <f t="shared" si="1362"/>
        <v>0</v>
      </c>
    </row>
    <row r="4482" spans="2:24" ht="18.75">
      <c r="B4482" s="175"/>
      <c r="C4482" s="176">
        <v>5301</v>
      </c>
      <c r="D4482" s="177" t="s">
        <v>1480</v>
      </c>
      <c r="E4482" s="818"/>
      <c r="F4482" s="477"/>
      <c r="G4482" s="437"/>
      <c r="H4482" s="437"/>
      <c r="I4482" s="480">
        <f>F4482+G4482+H4482</f>
        <v>0</v>
      </c>
      <c r="J4482" s="244" t="str">
        <f t="shared" si="1361"/>
        <v/>
      </c>
      <c r="K4482" s="245"/>
      <c r="L4482" s="438"/>
      <c r="M4482" s="439"/>
      <c r="N4482" s="331">
        <f>I4482</f>
        <v>0</v>
      </c>
      <c r="O4482" s="427">
        <f>L4482+M4482-N4482</f>
        <v>0</v>
      </c>
      <c r="P4482" s="245"/>
      <c r="Q4482" s="438"/>
      <c r="R4482" s="439"/>
      <c r="S4482" s="432">
        <f>+IF(+(L4482+M4482)&gt;=I4482,+M4482,+(+I4482-L4482))</f>
        <v>0</v>
      </c>
      <c r="T4482" s="316">
        <f>Q4482+R4482-S4482</f>
        <v>0</v>
      </c>
      <c r="U4482" s="439"/>
      <c r="V4482" s="439"/>
      <c r="W4482" s="254"/>
      <c r="X4482" s="314">
        <f t="shared" si="1362"/>
        <v>0</v>
      </c>
    </row>
    <row r="4483" spans="2:24" ht="18.75">
      <c r="B4483" s="175"/>
      <c r="C4483" s="180">
        <v>5309</v>
      </c>
      <c r="D4483" s="181" t="s">
        <v>962</v>
      </c>
      <c r="E4483" s="818"/>
      <c r="F4483" s="477"/>
      <c r="G4483" s="437"/>
      <c r="H4483" s="437"/>
      <c r="I4483" s="480">
        <f>F4483+G4483+H4483</f>
        <v>0</v>
      </c>
      <c r="J4483" s="244" t="str">
        <f t="shared" si="1361"/>
        <v/>
      </c>
      <c r="K4483" s="245"/>
      <c r="L4483" s="438"/>
      <c r="M4483" s="439"/>
      <c r="N4483" s="331">
        <f>I4483</f>
        <v>0</v>
      </c>
      <c r="O4483" s="427">
        <f>L4483+M4483-N4483</f>
        <v>0</v>
      </c>
      <c r="P4483" s="245"/>
      <c r="Q4483" s="438"/>
      <c r="R4483" s="439"/>
      <c r="S4483" s="432">
        <f>+IF(+(L4483+M4483)&gt;=I4483,+M4483,+(+I4483-L4483))</f>
        <v>0</v>
      </c>
      <c r="T4483" s="316">
        <f>Q4483+R4483-S4483</f>
        <v>0</v>
      </c>
      <c r="U4483" s="439"/>
      <c r="V4483" s="439"/>
      <c r="W4483" s="254"/>
      <c r="X4483" s="314">
        <f t="shared" si="1362"/>
        <v>0</v>
      </c>
    </row>
    <row r="4484" spans="2:24" ht="18.75">
      <c r="B4484" s="806">
        <v>5400</v>
      </c>
      <c r="C4484" s="962" t="s">
        <v>1049</v>
      </c>
      <c r="D4484" s="962"/>
      <c r="E4484" s="807"/>
      <c r="F4484" s="808"/>
      <c r="G4484" s="809"/>
      <c r="H4484" s="809"/>
      <c r="I4484" s="805">
        <f>F4484+G4484+H4484</f>
        <v>0</v>
      </c>
      <c r="J4484" s="244" t="str">
        <f t="shared" si="1361"/>
        <v/>
      </c>
      <c r="K4484" s="245"/>
      <c r="L4484" s="433"/>
      <c r="M4484" s="434"/>
      <c r="N4484" s="328">
        <f>I4484</f>
        <v>0</v>
      </c>
      <c r="O4484" s="427">
        <f>L4484+M4484-N4484</f>
        <v>0</v>
      </c>
      <c r="P4484" s="245"/>
      <c r="Q4484" s="433"/>
      <c r="R4484" s="434"/>
      <c r="S4484" s="432">
        <f>+IF(+(L4484+M4484)&gt;=I4484,+M4484,+(+I4484-L4484))</f>
        <v>0</v>
      </c>
      <c r="T4484" s="316">
        <f>Q4484+R4484-S4484</f>
        <v>0</v>
      </c>
      <c r="U4484" s="434"/>
      <c r="V4484" s="434"/>
      <c r="W4484" s="254"/>
      <c r="X4484" s="314">
        <f t="shared" si="1362"/>
        <v>0</v>
      </c>
    </row>
    <row r="4485" spans="2:24" ht="18.75">
      <c r="B4485" s="799">
        <v>5500</v>
      </c>
      <c r="C4485" s="965" t="s">
        <v>1050</v>
      </c>
      <c r="D4485" s="965"/>
      <c r="E4485" s="800"/>
      <c r="F4485" s="801">
        <f>SUM(F4486:F4489)</f>
        <v>0</v>
      </c>
      <c r="G4485" s="802">
        <f>SUM(G4486:G4489)</f>
        <v>0</v>
      </c>
      <c r="H4485" s="802">
        <f>SUM(H4486:H4489)</f>
        <v>0</v>
      </c>
      <c r="I4485" s="802">
        <f>SUM(I4486:I4489)</f>
        <v>0</v>
      </c>
      <c r="J4485" s="244" t="str">
        <f t="shared" si="1361"/>
        <v/>
      </c>
      <c r="K4485" s="245"/>
      <c r="L4485" s="317">
        <f>SUM(L4486:L4489)</f>
        <v>0</v>
      </c>
      <c r="M4485" s="318">
        <f>SUM(M4486:M4489)</f>
        <v>0</v>
      </c>
      <c r="N4485" s="428">
        <f>SUM(N4486:N4489)</f>
        <v>0</v>
      </c>
      <c r="O4485" s="429">
        <f>SUM(O4486:O4489)</f>
        <v>0</v>
      </c>
      <c r="P4485" s="245"/>
      <c r="Q4485" s="317">
        <f t="shared" ref="Q4485:W4485" si="1364">SUM(Q4486:Q4489)</f>
        <v>0</v>
      </c>
      <c r="R4485" s="318">
        <f t="shared" si="1364"/>
        <v>0</v>
      </c>
      <c r="S4485" s="318">
        <f t="shared" si="1364"/>
        <v>0</v>
      </c>
      <c r="T4485" s="318">
        <f t="shared" si="1364"/>
        <v>0</v>
      </c>
      <c r="U4485" s="318">
        <f t="shared" si="1364"/>
        <v>0</v>
      </c>
      <c r="V4485" s="318">
        <f t="shared" si="1364"/>
        <v>0</v>
      </c>
      <c r="W4485" s="429">
        <f t="shared" si="1364"/>
        <v>0</v>
      </c>
      <c r="X4485" s="314">
        <f t="shared" si="1362"/>
        <v>0</v>
      </c>
    </row>
    <row r="4486" spans="2:24" ht="18.75">
      <c r="B4486" s="173"/>
      <c r="C4486" s="144">
        <v>5501</v>
      </c>
      <c r="D4486" s="163" t="s">
        <v>1051</v>
      </c>
      <c r="E4486" s="817"/>
      <c r="F4486" s="452"/>
      <c r="G4486" s="246"/>
      <c r="H4486" s="246"/>
      <c r="I4486" s="480">
        <f>F4486+G4486+H4486</f>
        <v>0</v>
      </c>
      <c r="J4486" s="244" t="str">
        <f t="shared" si="1361"/>
        <v/>
      </c>
      <c r="K4486" s="245"/>
      <c r="L4486" s="426"/>
      <c r="M4486" s="253"/>
      <c r="N4486" s="316">
        <f>I4486</f>
        <v>0</v>
      </c>
      <c r="O4486" s="427">
        <f>L4486+M4486-N4486</f>
        <v>0</v>
      </c>
      <c r="P4486" s="245"/>
      <c r="Q4486" s="426"/>
      <c r="R4486" s="253"/>
      <c r="S4486" s="432">
        <f>+IF(+(L4486+M4486)&gt;=I4486,+M4486,+(+I4486-L4486))</f>
        <v>0</v>
      </c>
      <c r="T4486" s="316">
        <f>Q4486+R4486-S4486</f>
        <v>0</v>
      </c>
      <c r="U4486" s="253"/>
      <c r="V4486" s="253"/>
      <c r="W4486" s="254"/>
      <c r="X4486" s="314">
        <f t="shared" si="1362"/>
        <v>0</v>
      </c>
    </row>
    <row r="4487" spans="2:24" ht="18.75">
      <c r="B4487" s="173"/>
      <c r="C4487" s="137">
        <v>5502</v>
      </c>
      <c r="D4487" s="145" t="s">
        <v>1052</v>
      </c>
      <c r="E4487" s="817"/>
      <c r="F4487" s="452"/>
      <c r="G4487" s="246"/>
      <c r="H4487" s="246"/>
      <c r="I4487" s="480">
        <f>F4487+G4487+H4487</f>
        <v>0</v>
      </c>
      <c r="J4487" s="244" t="str">
        <f t="shared" si="1361"/>
        <v/>
      </c>
      <c r="K4487" s="245"/>
      <c r="L4487" s="426"/>
      <c r="M4487" s="253"/>
      <c r="N4487" s="316">
        <f>I4487</f>
        <v>0</v>
      </c>
      <c r="O4487" s="427">
        <f>L4487+M4487-N4487</f>
        <v>0</v>
      </c>
      <c r="P4487" s="245"/>
      <c r="Q4487" s="426"/>
      <c r="R4487" s="253"/>
      <c r="S4487" s="432">
        <f>+IF(+(L4487+M4487)&gt;=I4487,+M4487,+(+I4487-L4487))</f>
        <v>0</v>
      </c>
      <c r="T4487" s="316">
        <f>Q4487+R4487-S4487</f>
        <v>0</v>
      </c>
      <c r="U4487" s="253"/>
      <c r="V4487" s="253"/>
      <c r="W4487" s="254"/>
      <c r="X4487" s="314">
        <f t="shared" si="1362"/>
        <v>0</v>
      </c>
    </row>
    <row r="4488" spans="2:24" ht="18.75">
      <c r="B4488" s="173"/>
      <c r="C4488" s="137">
        <v>5503</v>
      </c>
      <c r="D4488" s="139" t="s">
        <v>1053</v>
      </c>
      <c r="E4488" s="817"/>
      <c r="F4488" s="452"/>
      <c r="G4488" s="246"/>
      <c r="H4488" s="246"/>
      <c r="I4488" s="480">
        <f>F4488+G4488+H4488</f>
        <v>0</v>
      </c>
      <c r="J4488" s="244" t="str">
        <f t="shared" si="1361"/>
        <v/>
      </c>
      <c r="K4488" s="245"/>
      <c r="L4488" s="426"/>
      <c r="M4488" s="253"/>
      <c r="N4488" s="316">
        <f>I4488</f>
        <v>0</v>
      </c>
      <c r="O4488" s="427">
        <f>L4488+M4488-N4488</f>
        <v>0</v>
      </c>
      <c r="P4488" s="245"/>
      <c r="Q4488" s="426"/>
      <c r="R4488" s="253"/>
      <c r="S4488" s="432">
        <f>+IF(+(L4488+M4488)&gt;=I4488,+M4488,+(+I4488-L4488))</f>
        <v>0</v>
      </c>
      <c r="T4488" s="316">
        <f>Q4488+R4488-S4488</f>
        <v>0</v>
      </c>
      <c r="U4488" s="253"/>
      <c r="V4488" s="253"/>
      <c r="W4488" s="254"/>
      <c r="X4488" s="314">
        <f t="shared" si="1362"/>
        <v>0</v>
      </c>
    </row>
    <row r="4489" spans="2:24" ht="18.75">
      <c r="B4489" s="173"/>
      <c r="C4489" s="137">
        <v>5504</v>
      </c>
      <c r="D4489" s="145" t="s">
        <v>1054</v>
      </c>
      <c r="E4489" s="817"/>
      <c r="F4489" s="452"/>
      <c r="G4489" s="246"/>
      <c r="H4489" s="246"/>
      <c r="I4489" s="480">
        <f>F4489+G4489+H4489</f>
        <v>0</v>
      </c>
      <c r="J4489" s="244" t="str">
        <f t="shared" si="1361"/>
        <v/>
      </c>
      <c r="K4489" s="245"/>
      <c r="L4489" s="426"/>
      <c r="M4489" s="253"/>
      <c r="N4489" s="316">
        <f>I4489</f>
        <v>0</v>
      </c>
      <c r="O4489" s="427">
        <f>L4489+M4489-N4489</f>
        <v>0</v>
      </c>
      <c r="P4489" s="245"/>
      <c r="Q4489" s="426"/>
      <c r="R4489" s="253"/>
      <c r="S4489" s="432">
        <f>+IF(+(L4489+M4489)&gt;=I4489,+M4489,+(+I4489-L4489))</f>
        <v>0</v>
      </c>
      <c r="T4489" s="316">
        <f>Q4489+R4489-S4489</f>
        <v>0</v>
      </c>
      <c r="U4489" s="253"/>
      <c r="V4489" s="253"/>
      <c r="W4489" s="254"/>
      <c r="X4489" s="314">
        <f t="shared" si="1362"/>
        <v>0</v>
      </c>
    </row>
    <row r="4490" spans="2:24" ht="18.75">
      <c r="B4490" s="799">
        <v>5700</v>
      </c>
      <c r="C4490" s="963" t="s">
        <v>1055</v>
      </c>
      <c r="D4490" s="964"/>
      <c r="E4490" s="807"/>
      <c r="F4490" s="810">
        <f>SUM(F4491:F4493)</f>
        <v>0</v>
      </c>
      <c r="G4490" s="811">
        <f>SUM(G4491:G4493)</f>
        <v>0</v>
      </c>
      <c r="H4490" s="811">
        <f>SUM(H4491:H4493)</f>
        <v>0</v>
      </c>
      <c r="I4490" s="811">
        <f>SUM(I4491:I4493)</f>
        <v>0</v>
      </c>
      <c r="J4490" s="244" t="str">
        <f t="shared" si="1361"/>
        <v/>
      </c>
      <c r="K4490" s="245"/>
      <c r="L4490" s="327">
        <f>SUM(L4491:L4493)</f>
        <v>0</v>
      </c>
      <c r="M4490" s="328">
        <f>SUM(M4491:M4493)</f>
        <v>0</v>
      </c>
      <c r="N4490" s="435">
        <f>SUM(N4491:N4492)</f>
        <v>0</v>
      </c>
      <c r="O4490" s="436">
        <f>SUM(O4491:O4493)</f>
        <v>0</v>
      </c>
      <c r="P4490" s="245"/>
      <c r="Q4490" s="327">
        <f>SUM(Q4491:Q4493)</f>
        <v>0</v>
      </c>
      <c r="R4490" s="328">
        <f>SUM(R4491:R4493)</f>
        <v>0</v>
      </c>
      <c r="S4490" s="328">
        <f>SUM(S4491:S4493)</f>
        <v>0</v>
      </c>
      <c r="T4490" s="328">
        <f>SUM(T4491:T4493)</f>
        <v>0</v>
      </c>
      <c r="U4490" s="328">
        <f>SUM(U4491:U4493)</f>
        <v>0</v>
      </c>
      <c r="V4490" s="328">
        <f>SUM(V4491:V4492)</f>
        <v>0</v>
      </c>
      <c r="W4490" s="436">
        <f>SUM(W4491:W4493)</f>
        <v>0</v>
      </c>
      <c r="X4490" s="314">
        <f t="shared" si="1362"/>
        <v>0</v>
      </c>
    </row>
    <row r="4491" spans="2:24" ht="18.75">
      <c r="B4491" s="175"/>
      <c r="C4491" s="176">
        <v>5701</v>
      </c>
      <c r="D4491" s="177" t="s">
        <v>1056</v>
      </c>
      <c r="E4491" s="818"/>
      <c r="F4491" s="477"/>
      <c r="G4491" s="437"/>
      <c r="H4491" s="437"/>
      <c r="I4491" s="480">
        <f>F4491+G4491+H4491</f>
        <v>0</v>
      </c>
      <c r="J4491" s="244" t="str">
        <f t="shared" si="1361"/>
        <v/>
      </c>
      <c r="K4491" s="245"/>
      <c r="L4491" s="438"/>
      <c r="M4491" s="439"/>
      <c r="N4491" s="331">
        <f>I4491</f>
        <v>0</v>
      </c>
      <c r="O4491" s="427">
        <f>L4491+M4491-N4491</f>
        <v>0</v>
      </c>
      <c r="P4491" s="245"/>
      <c r="Q4491" s="438"/>
      <c r="R4491" s="439"/>
      <c r="S4491" s="432">
        <f>+IF(+(L4491+M4491)&gt;=I4491,+M4491,+(+I4491-L4491))</f>
        <v>0</v>
      </c>
      <c r="T4491" s="316">
        <f>Q4491+R4491-S4491</f>
        <v>0</v>
      </c>
      <c r="U4491" s="439"/>
      <c r="V4491" s="439"/>
      <c r="W4491" s="254"/>
      <c r="X4491" s="314">
        <f t="shared" si="1362"/>
        <v>0</v>
      </c>
    </row>
    <row r="4492" spans="2:24" ht="18.75">
      <c r="B4492" s="175"/>
      <c r="C4492" s="180">
        <v>5702</v>
      </c>
      <c r="D4492" s="181" t="s">
        <v>1057</v>
      </c>
      <c r="E4492" s="818"/>
      <c r="F4492" s="477"/>
      <c r="G4492" s="437"/>
      <c r="H4492" s="437"/>
      <c r="I4492" s="480">
        <f>F4492+G4492+H4492</f>
        <v>0</v>
      </c>
      <c r="J4492" s="244" t="str">
        <f t="shared" si="1361"/>
        <v/>
      </c>
      <c r="K4492" s="245"/>
      <c r="L4492" s="438"/>
      <c r="M4492" s="439"/>
      <c r="N4492" s="331">
        <f>I4492</f>
        <v>0</v>
      </c>
      <c r="O4492" s="427">
        <f>L4492+M4492-N4492</f>
        <v>0</v>
      </c>
      <c r="P4492" s="245"/>
      <c r="Q4492" s="438"/>
      <c r="R4492" s="439"/>
      <c r="S4492" s="432">
        <f>+IF(+(L4492+M4492)&gt;=I4492,+M4492,+(+I4492-L4492))</f>
        <v>0</v>
      </c>
      <c r="T4492" s="316">
        <f>Q4492+R4492-S4492</f>
        <v>0</v>
      </c>
      <c r="U4492" s="439"/>
      <c r="V4492" s="439"/>
      <c r="W4492" s="254"/>
      <c r="X4492" s="314">
        <f t="shared" si="1362"/>
        <v>0</v>
      </c>
    </row>
    <row r="4493" spans="2:24" ht="18.75">
      <c r="B4493" s="136"/>
      <c r="C4493" s="182">
        <v>4071</v>
      </c>
      <c r="D4493" s="467" t="s">
        <v>1058</v>
      </c>
      <c r="E4493" s="817"/>
      <c r="F4493" s="458"/>
      <c r="G4493" s="275"/>
      <c r="H4493" s="275"/>
      <c r="I4493" s="480">
        <f>F4493+G4493+H4493</f>
        <v>0</v>
      </c>
      <c r="J4493" s="244" t="str">
        <f t="shared" si="1361"/>
        <v/>
      </c>
      <c r="K4493" s="245"/>
      <c r="L4493" s="826"/>
      <c r="M4493" s="779"/>
      <c r="N4493" s="779"/>
      <c r="O4493" s="827"/>
      <c r="P4493" s="245"/>
      <c r="Q4493" s="775"/>
      <c r="R4493" s="779"/>
      <c r="S4493" s="779"/>
      <c r="T4493" s="779"/>
      <c r="U4493" s="779"/>
      <c r="V4493" s="779"/>
      <c r="W4493" s="824"/>
      <c r="X4493" s="314">
        <f t="shared" si="1362"/>
        <v>0</v>
      </c>
    </row>
    <row r="4494" spans="2:24">
      <c r="B4494" s="173"/>
      <c r="C4494" s="183"/>
      <c r="D4494" s="335"/>
      <c r="E4494" s="819"/>
      <c r="F4494" s="249"/>
      <c r="G4494" s="249"/>
      <c r="H4494" s="249"/>
      <c r="I4494" s="250"/>
      <c r="J4494" s="244" t="str">
        <f t="shared" si="1361"/>
        <v/>
      </c>
      <c r="K4494" s="245"/>
      <c r="L4494" s="440"/>
      <c r="M4494" s="441"/>
      <c r="N4494" s="324"/>
      <c r="O4494" s="325"/>
      <c r="P4494" s="245"/>
      <c r="Q4494" s="440"/>
      <c r="R4494" s="441"/>
      <c r="S4494" s="324"/>
      <c r="T4494" s="324"/>
      <c r="U4494" s="441"/>
      <c r="V4494" s="324"/>
      <c r="W4494" s="325"/>
      <c r="X4494" s="325"/>
    </row>
    <row r="4495" spans="2:24" ht="18.75">
      <c r="B4495" s="812">
        <v>98</v>
      </c>
      <c r="C4495" s="976" t="s">
        <v>1059</v>
      </c>
      <c r="D4495" s="955"/>
      <c r="E4495" s="800"/>
      <c r="F4495" s="803"/>
      <c r="G4495" s="804"/>
      <c r="H4495" s="804"/>
      <c r="I4495" s="805">
        <f>F4495+G4495+H4495</f>
        <v>0</v>
      </c>
      <c r="J4495" s="244" t="str">
        <f t="shared" si="1361"/>
        <v/>
      </c>
      <c r="K4495" s="245"/>
      <c r="L4495" s="431"/>
      <c r="M4495" s="255"/>
      <c r="N4495" s="318">
        <f>I4495</f>
        <v>0</v>
      </c>
      <c r="O4495" s="427">
        <f>L4495+M4495-N4495</f>
        <v>0</v>
      </c>
      <c r="P4495" s="245"/>
      <c r="Q4495" s="431"/>
      <c r="R4495" s="255"/>
      <c r="S4495" s="432">
        <f>+IF(+(L4495+M4495)&gt;=I4495,+M4495,+(+I4495-L4495))</f>
        <v>0</v>
      </c>
      <c r="T4495" s="316">
        <f>Q4495+R4495-S4495</f>
        <v>0</v>
      </c>
      <c r="U4495" s="255"/>
      <c r="V4495" s="255"/>
      <c r="W4495" s="254"/>
      <c r="X4495" s="314">
        <f>T4495-U4495-V4495-W4495</f>
        <v>0</v>
      </c>
    </row>
    <row r="4496" spans="2:24">
      <c r="B4496" s="184"/>
      <c r="C4496" s="336" t="s">
        <v>1060</v>
      </c>
      <c r="D4496" s="337"/>
      <c r="E4496" s="398"/>
      <c r="F4496" s="398"/>
      <c r="G4496" s="398"/>
      <c r="H4496" s="398"/>
      <c r="I4496" s="338"/>
      <c r="J4496" s="244" t="str">
        <f t="shared" si="1361"/>
        <v/>
      </c>
      <c r="K4496" s="245"/>
      <c r="L4496" s="339"/>
      <c r="M4496" s="340"/>
      <c r="N4496" s="340"/>
      <c r="O4496" s="341"/>
      <c r="P4496" s="245"/>
      <c r="Q4496" s="339"/>
      <c r="R4496" s="340"/>
      <c r="S4496" s="340"/>
      <c r="T4496" s="340"/>
      <c r="U4496" s="340"/>
      <c r="V4496" s="340"/>
      <c r="W4496" s="341"/>
      <c r="X4496" s="341"/>
    </row>
    <row r="4497" spans="2:24">
      <c r="B4497" s="184"/>
      <c r="C4497" s="342" t="s">
        <v>1061</v>
      </c>
      <c r="D4497" s="335"/>
      <c r="E4497" s="386"/>
      <c r="F4497" s="386"/>
      <c r="G4497" s="386"/>
      <c r="H4497" s="386"/>
      <c r="I4497" s="308"/>
      <c r="J4497" s="244" t="str">
        <f t="shared" si="1361"/>
        <v/>
      </c>
      <c r="K4497" s="245"/>
      <c r="L4497" s="343"/>
      <c r="M4497" s="344"/>
      <c r="N4497" s="344"/>
      <c r="O4497" s="345"/>
      <c r="P4497" s="245"/>
      <c r="Q4497" s="343"/>
      <c r="R4497" s="344"/>
      <c r="S4497" s="344"/>
      <c r="T4497" s="344"/>
      <c r="U4497" s="344"/>
      <c r="V4497" s="344"/>
      <c r="W4497" s="345"/>
      <c r="X4497" s="345"/>
    </row>
    <row r="4498" spans="2:24">
      <c r="B4498" s="185"/>
      <c r="C4498" s="346" t="s">
        <v>1743</v>
      </c>
      <c r="D4498" s="347"/>
      <c r="E4498" s="399"/>
      <c r="F4498" s="399"/>
      <c r="G4498" s="399"/>
      <c r="H4498" s="399"/>
      <c r="I4498" s="310"/>
      <c r="J4498" s="244" t="str">
        <f t="shared" si="1361"/>
        <v/>
      </c>
      <c r="K4498" s="245"/>
      <c r="L4498" s="348"/>
      <c r="M4498" s="349"/>
      <c r="N4498" s="349"/>
      <c r="O4498" s="350"/>
      <c r="P4498" s="245"/>
      <c r="Q4498" s="348"/>
      <c r="R4498" s="349"/>
      <c r="S4498" s="349"/>
      <c r="T4498" s="349"/>
      <c r="U4498" s="349"/>
      <c r="V4498" s="349"/>
      <c r="W4498" s="350"/>
      <c r="X4498" s="350"/>
    </row>
    <row r="4499" spans="2:24" ht="18.75">
      <c r="B4499" s="719"/>
      <c r="C4499" s="720" t="s">
        <v>1281</v>
      </c>
      <c r="D4499" s="721" t="s">
        <v>1062</v>
      </c>
      <c r="E4499" s="813"/>
      <c r="F4499" s="813">
        <f>SUM(F4383,F4386,F4392,F4400,F4401,F4419,F4423,F4429,F4432,F4433,F4434,F4435,F4436,F4445,F4452,F4453,F4454,F4455,F4462,F4466,F4467,F4468,F4469,F4472,F4473,F4481,F4484,F4485,F4490)+F4495</f>
        <v>0</v>
      </c>
      <c r="G4499" s="813">
        <f>SUM(G4383,G4386,G4392,G4400,G4401,G4419,G4423,G4429,G4432,G4433,G4434,G4435,G4436,G4445,G4452,G4453,G4454,G4455,G4462,G4466,G4467,G4468,G4469,G4472,G4473,G4481,G4484,G4485,G4490)+G4495</f>
        <v>396100</v>
      </c>
      <c r="H4499" s="813">
        <f>SUM(H4383,H4386,H4392,H4400,H4401,H4419,H4423,H4429,H4432,H4433,H4434,H4435,H4436,H4445,H4452,H4453,H4454,H4455,H4462,H4466,H4467,H4468,H4469,H4472,H4473,H4481,H4484,H4485,H4490)+H4495</f>
        <v>0</v>
      </c>
      <c r="I4499" s="813">
        <f>SUM(I4383,I4386,I4392,I4400,I4401,I4419,I4423,I4429,I4432,I4433,I4434,I4435,I4436,I4445,I4452,I4453,I4454,I4455,I4462,I4466,I4467,I4468,I4469,I4472,I4473,I4481,I4484,I4485,I4490)+I4495</f>
        <v>396100</v>
      </c>
      <c r="J4499" s="244">
        <f t="shared" si="1361"/>
        <v>1</v>
      </c>
      <c r="K4499" s="442" t="str">
        <f>LEFT(C4380,1)</f>
        <v>6</v>
      </c>
      <c r="L4499" s="277">
        <f>SUM(L4383,L4386,L4392,L4400,L4401,L4419,L4423,L4429,L4432,L4433,L4434,L4435,L4436,L4445,L4452,L4453,L4454,L4455,L4462,L4466,L4467,L4468,L4469,L4472,L4473,L4481,L4484,L4485,L4490)+L4495</f>
        <v>0</v>
      </c>
      <c r="M4499" s="277">
        <f>SUM(M4383,M4386,M4392,M4400,M4401,M4419,M4423,M4429,M4432,M4433,M4434,M4435,M4436,M4445,M4452,M4453,M4454,M4455,M4462,M4466,M4467,M4468,M4469,M4472,M4473,M4481,M4484,M4485,M4490)+M4495</f>
        <v>0</v>
      </c>
      <c r="N4499" s="277">
        <f>SUM(N4383,N4386,N4392,N4400,N4401,N4419,N4423,N4429,N4432,N4433,N4434,N4435,N4436,N4445,N4452,N4453,N4454,N4455,N4462,N4466,N4467,N4468,N4469,N4472,N4473,N4481,N4484,N4485,N4490)+N4495</f>
        <v>396100</v>
      </c>
      <c r="O4499" s="277">
        <f>SUM(O4383,O4386,O4392,O4400,O4401,O4419,O4423,O4429,O4432,O4433,O4434,O4435,O4436,O4445,O4452,O4453,O4454,O4455,O4462,O4466,O4467,O4468,O4469,O4472,O4473,O4481,O4484,O4485,O4490)+O4495</f>
        <v>-396100</v>
      </c>
      <c r="P4499" s="223"/>
      <c r="Q4499" s="277">
        <f t="shared" ref="Q4499:W4499" si="1365">SUM(Q4383,Q4386,Q4392,Q4400,Q4401,Q4419,Q4423,Q4429,Q4432,Q4433,Q4434,Q4435,Q4436,Q4445,Q4452,Q4453,Q4454,Q4455,Q4462,Q4466,Q4467,Q4468,Q4469,Q4472,Q4473,Q4481,Q4484,Q4485,Q4490)+Q4495</f>
        <v>0</v>
      </c>
      <c r="R4499" s="277">
        <f t="shared" si="1365"/>
        <v>0</v>
      </c>
      <c r="S4499" s="277">
        <f t="shared" si="1365"/>
        <v>272000</v>
      </c>
      <c r="T4499" s="277">
        <f t="shared" si="1365"/>
        <v>-272000</v>
      </c>
      <c r="U4499" s="277">
        <f t="shared" si="1365"/>
        <v>0</v>
      </c>
      <c r="V4499" s="277">
        <f t="shared" si="1365"/>
        <v>0</v>
      </c>
      <c r="W4499" s="277">
        <f t="shared" si="1365"/>
        <v>0</v>
      </c>
      <c r="X4499" s="314">
        <f>T4499-U4499-V4499-W4499</f>
        <v>-272000</v>
      </c>
    </row>
    <row r="4500" spans="2:24">
      <c r="B4500" s="664" t="s">
        <v>32</v>
      </c>
      <c r="C4500" s="186"/>
      <c r="I4500" s="220"/>
      <c r="J4500" s="222">
        <f>J4499</f>
        <v>1</v>
      </c>
      <c r="P4500"/>
    </row>
    <row r="4501" spans="2:24">
      <c r="B4501" s="395"/>
      <c r="C4501" s="395"/>
      <c r="D4501" s="396"/>
      <c r="E4501" s="395"/>
      <c r="F4501" s="395"/>
      <c r="G4501" s="395"/>
      <c r="H4501" s="395"/>
      <c r="I4501" s="397"/>
      <c r="J4501" s="222">
        <f>J4499</f>
        <v>1</v>
      </c>
      <c r="L4501" s="395"/>
      <c r="M4501" s="395"/>
      <c r="N4501" s="397"/>
      <c r="O4501" s="397"/>
      <c r="P4501" s="397"/>
      <c r="Q4501" s="395"/>
      <c r="R4501" s="395"/>
      <c r="S4501" s="397"/>
      <c r="T4501" s="397"/>
      <c r="U4501" s="395"/>
      <c r="V4501" s="397"/>
      <c r="W4501" s="397"/>
      <c r="X4501" s="397"/>
    </row>
    <row r="4502" spans="2:24" ht="18.75">
      <c r="B4502" s="405"/>
      <c r="C4502" s="405"/>
      <c r="D4502" s="405"/>
      <c r="E4502" s="405"/>
      <c r="F4502" s="405"/>
      <c r="G4502" s="405"/>
      <c r="H4502" s="405"/>
      <c r="I4502" s="488"/>
      <c r="J4502" s="443">
        <f>(IF(E4499&lt;&gt;0,$G$2,IF(I4499&lt;&gt;0,$G$2,"")))</f>
        <v>0</v>
      </c>
    </row>
    <row r="4503" spans="2:24" ht="18.75">
      <c r="B4503" s="405"/>
      <c r="C4503" s="405"/>
      <c r="D4503" s="478"/>
      <c r="E4503" s="405"/>
      <c r="F4503" s="405"/>
      <c r="G4503" s="405"/>
      <c r="H4503" s="405"/>
      <c r="I4503" s="488"/>
      <c r="J4503" s="443" t="str">
        <f>(IF(E4500&lt;&gt;0,$G$2,IF(I4500&lt;&gt;0,$G$2,"")))</f>
        <v/>
      </c>
    </row>
    <row r="4504" spans="2:24">
      <c r="E4504" s="279"/>
      <c r="F4504" s="279"/>
      <c r="G4504" s="279"/>
      <c r="H4504" s="279"/>
      <c r="I4504" s="283"/>
      <c r="J4504" s="222">
        <f>(IF($E4638&lt;&gt;0,$J$2,IF($I4638&lt;&gt;0,$J$2,"")))</f>
        <v>1</v>
      </c>
      <c r="L4504" s="279"/>
      <c r="M4504" s="279"/>
      <c r="N4504" s="283"/>
      <c r="O4504" s="283"/>
      <c r="P4504" s="283"/>
      <c r="Q4504" s="279"/>
      <c r="R4504" s="279"/>
      <c r="S4504" s="283"/>
      <c r="T4504" s="283"/>
      <c r="U4504" s="279"/>
      <c r="V4504" s="283"/>
      <c r="W4504" s="283"/>
    </row>
    <row r="4505" spans="2:24">
      <c r="C4505" s="228"/>
      <c r="D4505" s="229"/>
      <c r="E4505" s="279"/>
      <c r="F4505" s="279"/>
      <c r="G4505" s="279"/>
      <c r="H4505" s="279"/>
      <c r="I4505" s="283"/>
      <c r="J4505" s="222">
        <f>(IF($E4638&lt;&gt;0,$J$2,IF($I4638&lt;&gt;0,$J$2,"")))</f>
        <v>1</v>
      </c>
      <c r="L4505" s="279"/>
      <c r="M4505" s="279"/>
      <c r="N4505" s="283"/>
      <c r="O4505" s="283"/>
      <c r="P4505" s="283"/>
      <c r="Q4505" s="279"/>
      <c r="R4505" s="279"/>
      <c r="S4505" s="283"/>
      <c r="T4505" s="283"/>
      <c r="U4505" s="279"/>
      <c r="V4505" s="283"/>
      <c r="W4505" s="283"/>
    </row>
    <row r="4506" spans="2:24">
      <c r="B4506" s="910" t="str">
        <f>$B$7</f>
        <v>БЮДЖЕТ - НАЧАЛЕН ПЛАН
ПО ПЪЛНА ЕДИННА БЮДЖЕТНА КЛАСИФИКАЦИЯ</v>
      </c>
      <c r="C4506" s="911"/>
      <c r="D4506" s="911"/>
      <c r="E4506" s="279"/>
      <c r="F4506" s="279"/>
      <c r="G4506" s="279"/>
      <c r="H4506" s="279"/>
      <c r="I4506" s="283"/>
      <c r="J4506" s="222">
        <f>(IF($E4638&lt;&gt;0,$J$2,IF($I4638&lt;&gt;0,$J$2,"")))</f>
        <v>1</v>
      </c>
      <c r="L4506" s="279"/>
      <c r="M4506" s="279"/>
      <c r="N4506" s="283"/>
      <c r="O4506" s="283"/>
      <c r="P4506" s="283"/>
      <c r="Q4506" s="279"/>
      <c r="R4506" s="279"/>
      <c r="S4506" s="283"/>
      <c r="T4506" s="283"/>
      <c r="U4506" s="279"/>
      <c r="V4506" s="283"/>
      <c r="W4506" s="283"/>
    </row>
    <row r="4507" spans="2:24">
      <c r="C4507" s="228"/>
      <c r="D4507" s="229"/>
      <c r="E4507" s="280" t="s">
        <v>1711</v>
      </c>
      <c r="F4507" s="280" t="s">
        <v>1568</v>
      </c>
      <c r="G4507" s="279"/>
      <c r="H4507" s="279"/>
      <c r="I4507" s="283"/>
      <c r="J4507" s="222">
        <f>(IF($E4638&lt;&gt;0,$J$2,IF($I4638&lt;&gt;0,$J$2,"")))</f>
        <v>1</v>
      </c>
      <c r="L4507" s="279"/>
      <c r="M4507" s="279"/>
      <c r="N4507" s="283"/>
      <c r="O4507" s="283"/>
      <c r="P4507" s="283"/>
      <c r="Q4507" s="279"/>
      <c r="R4507" s="279"/>
      <c r="S4507" s="283"/>
      <c r="T4507" s="283"/>
      <c r="U4507" s="279"/>
      <c r="V4507" s="283"/>
      <c r="W4507" s="283"/>
    </row>
    <row r="4508" spans="2:24" ht="18.75">
      <c r="B4508" s="912" t="str">
        <f>$B$9</f>
        <v>Несебър</v>
      </c>
      <c r="C4508" s="913"/>
      <c r="D4508" s="914"/>
      <c r="E4508" s="690">
        <f>$E$9</f>
        <v>43101</v>
      </c>
      <c r="F4508" s="691">
        <f>$F$9</f>
        <v>43465</v>
      </c>
      <c r="G4508" s="279"/>
      <c r="H4508" s="279"/>
      <c r="I4508" s="283"/>
      <c r="J4508" s="222">
        <f>(IF($E4638&lt;&gt;0,$J$2,IF($I4638&lt;&gt;0,$J$2,"")))</f>
        <v>1</v>
      </c>
      <c r="L4508" s="279"/>
      <c r="M4508" s="279"/>
      <c r="N4508" s="283"/>
      <c r="O4508" s="283"/>
      <c r="P4508" s="283"/>
      <c r="Q4508" s="279"/>
      <c r="R4508" s="279"/>
      <c r="S4508" s="283"/>
      <c r="T4508" s="283"/>
      <c r="U4508" s="279"/>
      <c r="V4508" s="283"/>
      <c r="W4508" s="283"/>
    </row>
    <row r="4509" spans="2:24">
      <c r="B4509" s="231" t="str">
        <f>$B$10</f>
        <v>(наименование на разпоредителя с бюджет)</v>
      </c>
      <c r="E4509" s="279"/>
      <c r="F4509" s="281">
        <f>$F$10</f>
        <v>0</v>
      </c>
      <c r="G4509" s="279"/>
      <c r="H4509" s="279"/>
      <c r="I4509" s="283"/>
      <c r="J4509" s="222">
        <f>(IF($E4638&lt;&gt;0,$J$2,IF($I4638&lt;&gt;0,$J$2,"")))</f>
        <v>1</v>
      </c>
      <c r="L4509" s="279"/>
      <c r="M4509" s="279"/>
      <c r="N4509" s="283"/>
      <c r="O4509" s="283"/>
      <c r="P4509" s="283"/>
      <c r="Q4509" s="279"/>
      <c r="R4509" s="279"/>
      <c r="S4509" s="283"/>
      <c r="T4509" s="283"/>
      <c r="U4509" s="279"/>
      <c r="V4509" s="283"/>
      <c r="W4509" s="283"/>
    </row>
    <row r="4510" spans="2:24">
      <c r="B4510" s="231"/>
      <c r="E4510" s="282"/>
      <c r="F4510" s="279"/>
      <c r="G4510" s="279"/>
      <c r="H4510" s="279"/>
      <c r="I4510" s="283"/>
      <c r="J4510" s="222">
        <f>(IF($E4638&lt;&gt;0,$J$2,IF($I4638&lt;&gt;0,$J$2,"")))</f>
        <v>1</v>
      </c>
      <c r="L4510" s="279"/>
      <c r="M4510" s="279"/>
      <c r="N4510" s="283"/>
      <c r="O4510" s="283"/>
      <c r="P4510" s="283"/>
      <c r="Q4510" s="279"/>
      <c r="R4510" s="279"/>
      <c r="S4510" s="283"/>
      <c r="T4510" s="283"/>
      <c r="U4510" s="279"/>
      <c r="V4510" s="283"/>
      <c r="W4510" s="283"/>
    </row>
    <row r="4511" spans="2:24" ht="19.5">
      <c r="B4511" s="896" t="str">
        <f>$B$12</f>
        <v>Несебър</v>
      </c>
      <c r="C4511" s="897"/>
      <c r="D4511" s="898"/>
      <c r="E4511" s="230" t="s">
        <v>1712</v>
      </c>
      <c r="F4511" s="692" t="str">
        <f>$F$12</f>
        <v>5206</v>
      </c>
      <c r="G4511" s="279"/>
      <c r="H4511" s="279"/>
      <c r="I4511" s="283"/>
      <c r="J4511" s="222">
        <f>(IF($E4638&lt;&gt;0,$J$2,IF($I4638&lt;&gt;0,$J$2,"")))</f>
        <v>1</v>
      </c>
      <c r="L4511" s="279"/>
      <c r="M4511" s="279"/>
      <c r="N4511" s="283"/>
      <c r="O4511" s="283"/>
      <c r="P4511" s="283"/>
      <c r="Q4511" s="279"/>
      <c r="R4511" s="279"/>
      <c r="S4511" s="283"/>
      <c r="T4511" s="283"/>
      <c r="U4511" s="279"/>
      <c r="V4511" s="283"/>
      <c r="W4511" s="283"/>
    </row>
    <row r="4512" spans="2:24">
      <c r="B4512" s="693" t="str">
        <f>$B$13</f>
        <v>(наименование на първостепенния разпоредител с бюджет)</v>
      </c>
      <c r="E4512" s="282" t="s">
        <v>1713</v>
      </c>
      <c r="F4512" s="279"/>
      <c r="G4512" s="279"/>
      <c r="H4512" s="279"/>
      <c r="I4512" s="283"/>
      <c r="J4512" s="222">
        <f>(IF($E4638&lt;&gt;0,$J$2,IF($I4638&lt;&gt;0,$J$2,"")))</f>
        <v>1</v>
      </c>
      <c r="L4512" s="279"/>
      <c r="M4512" s="279"/>
      <c r="N4512" s="283"/>
      <c r="O4512" s="283"/>
      <c r="P4512" s="283"/>
      <c r="Q4512" s="279"/>
      <c r="R4512" s="279"/>
      <c r="S4512" s="283"/>
      <c r="T4512" s="283"/>
      <c r="U4512" s="279"/>
      <c r="V4512" s="283"/>
      <c r="W4512" s="283"/>
    </row>
    <row r="4513" spans="2:24" ht="18.75">
      <c r="B4513" s="231"/>
      <c r="D4513" s="444"/>
      <c r="E4513" s="278"/>
      <c r="F4513" s="278"/>
      <c r="G4513" s="278"/>
      <c r="H4513" s="278"/>
      <c r="I4513" s="386"/>
      <c r="J4513" s="222">
        <f>(IF($E4638&lt;&gt;0,$J$2,IF($I4638&lt;&gt;0,$J$2,"")))</f>
        <v>1</v>
      </c>
      <c r="L4513" s="279"/>
      <c r="M4513" s="279"/>
      <c r="N4513" s="283"/>
      <c r="O4513" s="283"/>
      <c r="P4513" s="283"/>
      <c r="Q4513" s="279"/>
      <c r="R4513" s="279"/>
      <c r="S4513" s="283"/>
      <c r="T4513" s="283"/>
      <c r="U4513" s="279"/>
      <c r="V4513" s="283"/>
      <c r="W4513" s="283"/>
    </row>
    <row r="4514" spans="2:24">
      <c r="C4514" s="228"/>
      <c r="D4514" s="229"/>
      <c r="E4514" s="279"/>
      <c r="F4514" s="282"/>
      <c r="G4514" s="282"/>
      <c r="H4514" s="282"/>
      <c r="I4514" s="285" t="s">
        <v>1714</v>
      </c>
      <c r="J4514" s="222">
        <f>(IF($E4638&lt;&gt;0,$J$2,IF($I4638&lt;&gt;0,$J$2,"")))</f>
        <v>1</v>
      </c>
      <c r="L4514" s="284" t="s">
        <v>94</v>
      </c>
      <c r="M4514" s="279"/>
      <c r="N4514" s="283"/>
      <c r="O4514" s="285" t="s">
        <v>1714</v>
      </c>
      <c r="P4514" s="283"/>
      <c r="Q4514" s="284" t="s">
        <v>95</v>
      </c>
      <c r="R4514" s="279"/>
      <c r="S4514" s="283"/>
      <c r="T4514" s="285" t="s">
        <v>1714</v>
      </c>
      <c r="U4514" s="279"/>
      <c r="V4514" s="283"/>
      <c r="W4514" s="285" t="s">
        <v>1714</v>
      </c>
    </row>
    <row r="4515" spans="2:24" ht="18.75">
      <c r="B4515" s="787"/>
      <c r="C4515" s="788"/>
      <c r="D4515" s="789" t="s">
        <v>1093</v>
      </c>
      <c r="E4515" s="790"/>
      <c r="F4515" s="968" t="s">
        <v>1504</v>
      </c>
      <c r="G4515" s="969"/>
      <c r="H4515" s="970"/>
      <c r="I4515" s="971"/>
      <c r="J4515" s="222">
        <f>(IF($E4638&lt;&gt;0,$J$2,IF($I4638&lt;&gt;0,$J$2,"")))</f>
        <v>1</v>
      </c>
      <c r="L4515" s="925" t="s">
        <v>1800</v>
      </c>
      <c r="M4515" s="925" t="s">
        <v>1801</v>
      </c>
      <c r="N4515" s="918" t="s">
        <v>1802</v>
      </c>
      <c r="O4515" s="918" t="s">
        <v>96</v>
      </c>
      <c r="P4515" s="223"/>
      <c r="Q4515" s="918" t="s">
        <v>1803</v>
      </c>
      <c r="R4515" s="918" t="s">
        <v>1804</v>
      </c>
      <c r="S4515" s="918" t="s">
        <v>1805</v>
      </c>
      <c r="T4515" s="918" t="s">
        <v>97</v>
      </c>
      <c r="U4515" s="412" t="s">
        <v>98</v>
      </c>
      <c r="V4515" s="413"/>
      <c r="W4515" s="414"/>
      <c r="X4515" s="292"/>
    </row>
    <row r="4516" spans="2:24" ht="31.5">
      <c r="B4516" s="791" t="s">
        <v>1626</v>
      </c>
      <c r="C4516" s="792" t="s">
        <v>1715</v>
      </c>
      <c r="D4516" s="793" t="s">
        <v>1094</v>
      </c>
      <c r="E4516" s="794"/>
      <c r="F4516" s="717" t="s">
        <v>1505</v>
      </c>
      <c r="G4516" s="717" t="s">
        <v>1506</v>
      </c>
      <c r="H4516" s="717" t="s">
        <v>1503</v>
      </c>
      <c r="I4516" s="717" t="s">
        <v>1087</v>
      </c>
      <c r="J4516" s="222">
        <f>(IF($E4638&lt;&gt;0,$J$2,IF($I4638&lt;&gt;0,$J$2,"")))</f>
        <v>1</v>
      </c>
      <c r="L4516" s="961"/>
      <c r="M4516" s="967"/>
      <c r="N4516" s="961"/>
      <c r="O4516" s="967"/>
      <c r="P4516" s="223"/>
      <c r="Q4516" s="958"/>
      <c r="R4516" s="958"/>
      <c r="S4516" s="958"/>
      <c r="T4516" s="958"/>
      <c r="U4516" s="415">
        <v>2018</v>
      </c>
      <c r="V4516" s="415">
        <v>2019</v>
      </c>
      <c r="W4516" s="415" t="s">
        <v>1806</v>
      </c>
      <c r="X4516" s="416" t="s">
        <v>99</v>
      </c>
    </row>
    <row r="4517" spans="2:24" ht="18.75">
      <c r="B4517" s="616"/>
      <c r="C4517" s="400"/>
      <c r="D4517" s="296" t="s">
        <v>1283</v>
      </c>
      <c r="E4517" s="814"/>
      <c r="F4517" s="297"/>
      <c r="G4517" s="297"/>
      <c r="H4517" s="297"/>
      <c r="I4517" s="487"/>
      <c r="J4517" s="222">
        <f>(IF($E4638&lt;&gt;0,$J$2,IF($I4638&lt;&gt;0,$J$2,"")))</f>
        <v>1</v>
      </c>
      <c r="L4517" s="298" t="s">
        <v>100</v>
      </c>
      <c r="M4517" s="298" t="s">
        <v>101</v>
      </c>
      <c r="N4517" s="299" t="s">
        <v>102</v>
      </c>
      <c r="O4517" s="299" t="s">
        <v>103</v>
      </c>
      <c r="P4517" s="223"/>
      <c r="Q4517" s="614" t="s">
        <v>104</v>
      </c>
      <c r="R4517" s="614" t="s">
        <v>105</v>
      </c>
      <c r="S4517" s="614" t="s">
        <v>106</v>
      </c>
      <c r="T4517" s="614" t="s">
        <v>107</v>
      </c>
      <c r="U4517" s="614" t="s">
        <v>1064</v>
      </c>
      <c r="V4517" s="614" t="s">
        <v>1065</v>
      </c>
      <c r="W4517" s="614" t="s">
        <v>1066</v>
      </c>
      <c r="X4517" s="417" t="s">
        <v>1067</v>
      </c>
    </row>
    <row r="4518" spans="2:24" ht="131.25">
      <c r="B4518" s="237"/>
      <c r="C4518" s="621" t="e">
        <f>VLOOKUP(D4518,OP_LIST2,2,FALSE)</f>
        <v>#N/A</v>
      </c>
      <c r="D4518" s="622" t="s">
        <v>976</v>
      </c>
      <c r="E4518" s="815"/>
      <c r="F4518" s="369"/>
      <c r="G4518" s="369"/>
      <c r="H4518" s="369"/>
      <c r="I4518" s="304"/>
      <c r="J4518" s="222">
        <f>(IF($E4638&lt;&gt;0,$J$2,IF($I4638&lt;&gt;0,$J$2,"")))</f>
        <v>1</v>
      </c>
      <c r="L4518" s="418" t="s">
        <v>1068</v>
      </c>
      <c r="M4518" s="418" t="s">
        <v>1068</v>
      </c>
      <c r="N4518" s="418" t="s">
        <v>1069</v>
      </c>
      <c r="O4518" s="418" t="s">
        <v>1070</v>
      </c>
      <c r="P4518" s="223"/>
      <c r="Q4518" s="418" t="s">
        <v>1068</v>
      </c>
      <c r="R4518" s="418" t="s">
        <v>1068</v>
      </c>
      <c r="S4518" s="418" t="s">
        <v>1095</v>
      </c>
      <c r="T4518" s="418" t="s">
        <v>1072</v>
      </c>
      <c r="U4518" s="418" t="s">
        <v>1068</v>
      </c>
      <c r="V4518" s="418" t="s">
        <v>1068</v>
      </c>
      <c r="W4518" s="418" t="s">
        <v>1068</v>
      </c>
      <c r="X4518" s="307" t="s">
        <v>1073</v>
      </c>
    </row>
    <row r="4519" spans="2:24" ht="18.75">
      <c r="B4519" s="620"/>
      <c r="C4519" s="623">
        <f>VLOOKUP(D4520,EBK_DEIN2,2,FALSE)</f>
        <v>7714</v>
      </c>
      <c r="D4519" s="615" t="s">
        <v>1483</v>
      </c>
      <c r="E4519" s="816"/>
      <c r="F4519" s="369"/>
      <c r="G4519" s="369"/>
      <c r="H4519" s="369"/>
      <c r="I4519" s="304"/>
      <c r="J4519" s="222">
        <f>(IF($E4638&lt;&gt;0,$J$2,IF($I4638&lt;&gt;0,$J$2,"")))</f>
        <v>1</v>
      </c>
      <c r="L4519" s="419"/>
      <c r="M4519" s="419"/>
      <c r="N4519" s="345"/>
      <c r="O4519" s="420"/>
      <c r="P4519" s="223"/>
      <c r="Q4519" s="419"/>
      <c r="R4519" s="419"/>
      <c r="S4519" s="345"/>
      <c r="T4519" s="420"/>
      <c r="U4519" s="419"/>
      <c r="V4519" s="345"/>
      <c r="W4519" s="420"/>
      <c r="X4519" s="421"/>
    </row>
    <row r="4520" spans="2:24" ht="18.75">
      <c r="B4520" s="422"/>
      <c r="C4520" s="239"/>
      <c r="D4520" s="527" t="s">
        <v>820</v>
      </c>
      <c r="E4520" s="816"/>
      <c r="F4520" s="369"/>
      <c r="G4520" s="369"/>
      <c r="H4520" s="369"/>
      <c r="I4520" s="304"/>
      <c r="J4520" s="222">
        <f>(IF($E4638&lt;&gt;0,$J$2,IF($I4638&lt;&gt;0,$J$2,"")))</f>
        <v>1</v>
      </c>
      <c r="L4520" s="419"/>
      <c r="M4520" s="419"/>
      <c r="N4520" s="345"/>
      <c r="O4520" s="423">
        <f>SUMIF(O4523:O4524,"&lt;0")+SUMIF(O4526:O4530,"&lt;0")+SUMIF(O4532:O4539,"&lt;0")+SUMIF(O4541:O4557,"&lt;0")+SUMIF(O4563:O4567,"&lt;0")+SUMIF(O4569:O4574,"&lt;0")+SUMIF(O4577:O4583,"&lt;0")+SUMIF(O4591:O4592,"&lt;0")+SUMIF(O4595:O4600,"&lt;0")+SUMIF(O4602:O4607,"&lt;0")+SUMIF(O4611,"&lt;0")+SUMIF(O4613:O4619,"&lt;0")+SUMIF(O4621:O4623,"&lt;0")+SUMIF(O4625:O4628,"&lt;0")+SUMIF(O4630:O4631,"&lt;0")+SUMIF(O4634,"&lt;0")</f>
        <v>-3402100</v>
      </c>
      <c r="P4520" s="223"/>
      <c r="Q4520" s="419"/>
      <c r="R4520" s="419"/>
      <c r="S4520" s="345"/>
      <c r="T4520" s="423">
        <f>SUMIF(T4523:T4524,"&lt;0")+SUMIF(T4526:T4530,"&lt;0")+SUMIF(T4532:T4539,"&lt;0")+SUMIF(T4541:T4557,"&lt;0")+SUMIF(T4563:T4567,"&lt;0")+SUMIF(T4569:T4574,"&lt;0")+SUMIF(T4577:T4583,"&lt;0")+SUMIF(T4591:T4592,"&lt;0")+SUMIF(T4595:T4600,"&lt;0")+SUMIF(T4602:T4607,"&lt;0")+SUMIF(T4611,"&lt;0")+SUMIF(T4613:T4619,"&lt;0")+SUMIF(T4621:T4623,"&lt;0")+SUMIF(T4625:T4628,"&lt;0")+SUMIF(T4630:T4631,"&lt;0")+SUMIF(T4634,"&lt;0")</f>
        <v>-3365500</v>
      </c>
      <c r="U4520" s="419"/>
      <c r="V4520" s="345"/>
      <c r="W4520" s="420"/>
      <c r="X4520" s="309"/>
    </row>
    <row r="4521" spans="2:24" ht="18.75">
      <c r="B4521" s="355"/>
      <c r="C4521" s="239"/>
      <c r="D4521" s="293" t="s">
        <v>1096</v>
      </c>
      <c r="E4521" s="816"/>
      <c r="F4521" s="369"/>
      <c r="G4521" s="369"/>
      <c r="H4521" s="369"/>
      <c r="I4521" s="304"/>
      <c r="J4521" s="222">
        <f>(IF($E4638&lt;&gt;0,$J$2,IF($I4638&lt;&gt;0,$J$2,"")))</f>
        <v>1</v>
      </c>
      <c r="L4521" s="419"/>
      <c r="M4521" s="419"/>
      <c r="N4521" s="345"/>
      <c r="O4521" s="420"/>
      <c r="P4521" s="223"/>
      <c r="Q4521" s="419"/>
      <c r="R4521" s="419"/>
      <c r="S4521" s="345"/>
      <c r="T4521" s="420"/>
      <c r="U4521" s="419"/>
      <c r="V4521" s="345"/>
      <c r="W4521" s="420"/>
      <c r="X4521" s="311"/>
    </row>
    <row r="4522" spans="2:24" ht="18.75">
      <c r="B4522" s="795">
        <v>100</v>
      </c>
      <c r="C4522" s="972" t="s">
        <v>1284</v>
      </c>
      <c r="D4522" s="973"/>
      <c r="E4522" s="796"/>
      <c r="F4522" s="797">
        <f>SUM(F4523:F4524)</f>
        <v>0</v>
      </c>
      <c r="G4522" s="798">
        <f>SUM(G4523:G4524)</f>
        <v>24400</v>
      </c>
      <c r="H4522" s="798">
        <f>SUM(H4523:H4524)</f>
        <v>0</v>
      </c>
      <c r="I4522" s="798">
        <f>SUM(I4523:I4524)</f>
        <v>24400</v>
      </c>
      <c r="J4522" s="244">
        <f t="shared" ref="J4522:J4553" si="1366">(IF($E4522&lt;&gt;0,$J$2,IF($I4522&lt;&gt;0,$J$2,"")))</f>
        <v>1</v>
      </c>
      <c r="K4522" s="245"/>
      <c r="L4522" s="312">
        <f>SUM(L4523:L4524)</f>
        <v>0</v>
      </c>
      <c r="M4522" s="313">
        <f>SUM(M4523:M4524)</f>
        <v>0</v>
      </c>
      <c r="N4522" s="424">
        <f>SUM(N4523:N4524)</f>
        <v>24400</v>
      </c>
      <c r="O4522" s="425">
        <f>SUM(O4523:O4524)</f>
        <v>-24400</v>
      </c>
      <c r="P4522" s="245"/>
      <c r="Q4522" s="820"/>
      <c r="R4522" s="821"/>
      <c r="S4522" s="822"/>
      <c r="T4522" s="821"/>
      <c r="U4522" s="821"/>
      <c r="V4522" s="821"/>
      <c r="W4522" s="823"/>
      <c r="X4522" s="314">
        <f t="shared" ref="X4522:X4553" si="1367">T4522-U4522-V4522-W4522</f>
        <v>0</v>
      </c>
    </row>
    <row r="4523" spans="2:24" ht="18.75">
      <c r="B4523" s="140"/>
      <c r="C4523" s="144">
        <v>101</v>
      </c>
      <c r="D4523" s="138" t="s">
        <v>1285</v>
      </c>
      <c r="E4523" s="817"/>
      <c r="F4523" s="452"/>
      <c r="G4523" s="246">
        <v>24400</v>
      </c>
      <c r="H4523" s="246"/>
      <c r="I4523" s="480">
        <f>F4523+G4523+H4523</f>
        <v>24400</v>
      </c>
      <c r="J4523" s="244">
        <f t="shared" si="1366"/>
        <v>1</v>
      </c>
      <c r="K4523" s="245"/>
      <c r="L4523" s="426"/>
      <c r="M4523" s="253"/>
      <c r="N4523" s="316">
        <f>I4523</f>
        <v>24400</v>
      </c>
      <c r="O4523" s="427">
        <f>L4523+M4523-N4523</f>
        <v>-24400</v>
      </c>
      <c r="P4523" s="245"/>
      <c r="Q4523" s="775"/>
      <c r="R4523" s="779"/>
      <c r="S4523" s="779"/>
      <c r="T4523" s="779"/>
      <c r="U4523" s="779"/>
      <c r="V4523" s="779"/>
      <c r="W4523" s="824"/>
      <c r="X4523" s="314">
        <f t="shared" si="1367"/>
        <v>0</v>
      </c>
    </row>
    <row r="4524" spans="2:24" ht="18.75">
      <c r="B4524" s="140"/>
      <c r="C4524" s="137">
        <v>102</v>
      </c>
      <c r="D4524" s="139" t="s">
        <v>1286</v>
      </c>
      <c r="E4524" s="817"/>
      <c r="F4524" s="452"/>
      <c r="G4524" s="246"/>
      <c r="H4524" s="246"/>
      <c r="I4524" s="480">
        <f>F4524+G4524+H4524</f>
        <v>0</v>
      </c>
      <c r="J4524" s="244" t="str">
        <f t="shared" si="1366"/>
        <v/>
      </c>
      <c r="K4524" s="245"/>
      <c r="L4524" s="426"/>
      <c r="M4524" s="253"/>
      <c r="N4524" s="316">
        <f>I4524</f>
        <v>0</v>
      </c>
      <c r="O4524" s="427">
        <f>L4524+M4524-N4524</f>
        <v>0</v>
      </c>
      <c r="P4524" s="245"/>
      <c r="Q4524" s="775"/>
      <c r="R4524" s="779"/>
      <c r="S4524" s="779"/>
      <c r="T4524" s="779"/>
      <c r="U4524" s="779"/>
      <c r="V4524" s="779"/>
      <c r="W4524" s="824"/>
      <c r="X4524" s="314">
        <f t="shared" si="1367"/>
        <v>0</v>
      </c>
    </row>
    <row r="4525" spans="2:24" ht="18.75">
      <c r="B4525" s="799">
        <v>200</v>
      </c>
      <c r="C4525" s="959" t="s">
        <v>1287</v>
      </c>
      <c r="D4525" s="959"/>
      <c r="E4525" s="800"/>
      <c r="F4525" s="801">
        <f>SUM(F4526:F4530)</f>
        <v>0</v>
      </c>
      <c r="G4525" s="802">
        <f>SUM(G4526:G4530)</f>
        <v>5800</v>
      </c>
      <c r="H4525" s="802">
        <f>SUM(H4526:H4530)</f>
        <v>0</v>
      </c>
      <c r="I4525" s="802">
        <f>SUM(I4526:I4530)</f>
        <v>5800</v>
      </c>
      <c r="J4525" s="244">
        <f t="shared" si="1366"/>
        <v>1</v>
      </c>
      <c r="K4525" s="245"/>
      <c r="L4525" s="317">
        <f>SUM(L4526:L4530)</f>
        <v>0</v>
      </c>
      <c r="M4525" s="318">
        <f>SUM(M4526:M4530)</f>
        <v>0</v>
      </c>
      <c r="N4525" s="428">
        <f>SUM(N4526:N4530)</f>
        <v>5800</v>
      </c>
      <c r="O4525" s="429">
        <f>SUM(O4526:O4530)</f>
        <v>-5800</v>
      </c>
      <c r="P4525" s="245"/>
      <c r="Q4525" s="777"/>
      <c r="R4525" s="778"/>
      <c r="S4525" s="778"/>
      <c r="T4525" s="778"/>
      <c r="U4525" s="778"/>
      <c r="V4525" s="778"/>
      <c r="W4525" s="825"/>
      <c r="X4525" s="314">
        <f t="shared" si="1367"/>
        <v>0</v>
      </c>
    </row>
    <row r="4526" spans="2:24" ht="18.75">
      <c r="B4526" s="143"/>
      <c r="C4526" s="144">
        <v>201</v>
      </c>
      <c r="D4526" s="138" t="s">
        <v>1288</v>
      </c>
      <c r="E4526" s="817"/>
      <c r="F4526" s="452"/>
      <c r="G4526" s="246"/>
      <c r="H4526" s="246"/>
      <c r="I4526" s="480">
        <f>F4526+G4526+H4526</f>
        <v>0</v>
      </c>
      <c r="J4526" s="244" t="str">
        <f t="shared" si="1366"/>
        <v/>
      </c>
      <c r="K4526" s="245"/>
      <c r="L4526" s="426"/>
      <c r="M4526" s="253"/>
      <c r="N4526" s="316">
        <f>I4526</f>
        <v>0</v>
      </c>
      <c r="O4526" s="427">
        <f>L4526+M4526-N4526</f>
        <v>0</v>
      </c>
      <c r="P4526" s="245"/>
      <c r="Q4526" s="775"/>
      <c r="R4526" s="779"/>
      <c r="S4526" s="779"/>
      <c r="T4526" s="779"/>
      <c r="U4526" s="779"/>
      <c r="V4526" s="779"/>
      <c r="W4526" s="824"/>
      <c r="X4526" s="314">
        <f t="shared" si="1367"/>
        <v>0</v>
      </c>
    </row>
    <row r="4527" spans="2:24" ht="18.75">
      <c r="B4527" s="136"/>
      <c r="C4527" s="137">
        <v>202</v>
      </c>
      <c r="D4527" s="145" t="s">
        <v>1289</v>
      </c>
      <c r="E4527" s="817"/>
      <c r="F4527" s="452"/>
      <c r="G4527" s="246">
        <v>5000</v>
      </c>
      <c r="H4527" s="246"/>
      <c r="I4527" s="480">
        <f>F4527+G4527+H4527</f>
        <v>5000</v>
      </c>
      <c r="J4527" s="244">
        <f t="shared" si="1366"/>
        <v>1</v>
      </c>
      <c r="K4527" s="245"/>
      <c r="L4527" s="426"/>
      <c r="M4527" s="253"/>
      <c r="N4527" s="316">
        <f>I4527</f>
        <v>5000</v>
      </c>
      <c r="O4527" s="427">
        <f>L4527+M4527-N4527</f>
        <v>-5000</v>
      </c>
      <c r="P4527" s="245"/>
      <c r="Q4527" s="775"/>
      <c r="R4527" s="779"/>
      <c r="S4527" s="779"/>
      <c r="T4527" s="779"/>
      <c r="U4527" s="779"/>
      <c r="V4527" s="779"/>
      <c r="W4527" s="824"/>
      <c r="X4527" s="314">
        <f t="shared" si="1367"/>
        <v>0</v>
      </c>
    </row>
    <row r="4528" spans="2:24" ht="31.5">
      <c r="B4528" s="152"/>
      <c r="C4528" s="137">
        <v>205</v>
      </c>
      <c r="D4528" s="145" t="s">
        <v>933</v>
      </c>
      <c r="E4528" s="817"/>
      <c r="F4528" s="452"/>
      <c r="G4528" s="246">
        <v>800</v>
      </c>
      <c r="H4528" s="246"/>
      <c r="I4528" s="480">
        <f>F4528+G4528+H4528</f>
        <v>800</v>
      </c>
      <c r="J4528" s="244">
        <f t="shared" si="1366"/>
        <v>1</v>
      </c>
      <c r="K4528" s="245"/>
      <c r="L4528" s="426"/>
      <c r="M4528" s="253"/>
      <c r="N4528" s="316">
        <f>I4528</f>
        <v>800</v>
      </c>
      <c r="O4528" s="427">
        <f>L4528+M4528-N4528</f>
        <v>-800</v>
      </c>
      <c r="P4528" s="245"/>
      <c r="Q4528" s="775"/>
      <c r="R4528" s="779"/>
      <c r="S4528" s="779"/>
      <c r="T4528" s="779"/>
      <c r="U4528" s="779"/>
      <c r="V4528" s="779"/>
      <c r="W4528" s="824"/>
      <c r="X4528" s="314">
        <f t="shared" si="1367"/>
        <v>0</v>
      </c>
    </row>
    <row r="4529" spans="2:24" ht="18.75">
      <c r="B4529" s="152"/>
      <c r="C4529" s="137">
        <v>208</v>
      </c>
      <c r="D4529" s="159" t="s">
        <v>934</v>
      </c>
      <c r="E4529" s="817"/>
      <c r="F4529" s="452"/>
      <c r="G4529" s="246"/>
      <c r="H4529" s="246"/>
      <c r="I4529" s="480">
        <f>F4529+G4529+H4529</f>
        <v>0</v>
      </c>
      <c r="J4529" s="244" t="str">
        <f t="shared" si="1366"/>
        <v/>
      </c>
      <c r="K4529" s="245"/>
      <c r="L4529" s="426"/>
      <c r="M4529" s="253"/>
      <c r="N4529" s="316">
        <f>I4529</f>
        <v>0</v>
      </c>
      <c r="O4529" s="427">
        <f>L4529+M4529-N4529</f>
        <v>0</v>
      </c>
      <c r="P4529" s="245"/>
      <c r="Q4529" s="775"/>
      <c r="R4529" s="779"/>
      <c r="S4529" s="779"/>
      <c r="T4529" s="779"/>
      <c r="U4529" s="779"/>
      <c r="V4529" s="779"/>
      <c r="W4529" s="824"/>
      <c r="X4529" s="314">
        <f t="shared" si="1367"/>
        <v>0</v>
      </c>
    </row>
    <row r="4530" spans="2:24" ht="18.75">
      <c r="B4530" s="143"/>
      <c r="C4530" s="142">
        <v>209</v>
      </c>
      <c r="D4530" s="148" t="s">
        <v>935</v>
      </c>
      <c r="E4530" s="817"/>
      <c r="F4530" s="452"/>
      <c r="G4530" s="246"/>
      <c r="H4530" s="246"/>
      <c r="I4530" s="480">
        <f>F4530+G4530+H4530</f>
        <v>0</v>
      </c>
      <c r="J4530" s="244" t="str">
        <f t="shared" si="1366"/>
        <v/>
      </c>
      <c r="K4530" s="245"/>
      <c r="L4530" s="426"/>
      <c r="M4530" s="253"/>
      <c r="N4530" s="316">
        <f>I4530</f>
        <v>0</v>
      </c>
      <c r="O4530" s="427">
        <f>L4530+M4530-N4530</f>
        <v>0</v>
      </c>
      <c r="P4530" s="245"/>
      <c r="Q4530" s="775"/>
      <c r="R4530" s="779"/>
      <c r="S4530" s="779"/>
      <c r="T4530" s="779"/>
      <c r="U4530" s="779"/>
      <c r="V4530" s="779"/>
      <c r="W4530" s="824"/>
      <c r="X4530" s="314">
        <f t="shared" si="1367"/>
        <v>0</v>
      </c>
    </row>
    <row r="4531" spans="2:24" ht="18.75">
      <c r="B4531" s="799">
        <v>500</v>
      </c>
      <c r="C4531" s="960" t="s">
        <v>210</v>
      </c>
      <c r="D4531" s="960"/>
      <c r="E4531" s="800"/>
      <c r="F4531" s="801">
        <f>SUM(F4532:F4538)</f>
        <v>0</v>
      </c>
      <c r="G4531" s="802">
        <f>SUM(G4532:G4538)</f>
        <v>5900</v>
      </c>
      <c r="H4531" s="802">
        <f>SUM(H4532:H4538)</f>
        <v>0</v>
      </c>
      <c r="I4531" s="802">
        <f>SUM(I4532:I4538)</f>
        <v>5900</v>
      </c>
      <c r="J4531" s="244">
        <f t="shared" si="1366"/>
        <v>1</v>
      </c>
      <c r="K4531" s="245"/>
      <c r="L4531" s="317">
        <f>SUM(L4532:L4538)</f>
        <v>0</v>
      </c>
      <c r="M4531" s="318">
        <f>SUM(M4532:M4538)</f>
        <v>0</v>
      </c>
      <c r="N4531" s="428">
        <f>SUM(N4532:N4538)</f>
        <v>5900</v>
      </c>
      <c r="O4531" s="429">
        <f>SUM(O4532:O4538)</f>
        <v>-5900</v>
      </c>
      <c r="P4531" s="245"/>
      <c r="Q4531" s="777"/>
      <c r="R4531" s="778"/>
      <c r="S4531" s="779"/>
      <c r="T4531" s="778"/>
      <c r="U4531" s="778"/>
      <c r="V4531" s="778"/>
      <c r="W4531" s="825"/>
      <c r="X4531" s="314">
        <f t="shared" si="1367"/>
        <v>0</v>
      </c>
    </row>
    <row r="4532" spans="2:24" ht="18.75">
      <c r="B4532" s="143"/>
      <c r="C4532" s="160">
        <v>551</v>
      </c>
      <c r="D4532" s="459" t="s">
        <v>211</v>
      </c>
      <c r="E4532" s="817"/>
      <c r="F4532" s="452"/>
      <c r="G4532" s="246">
        <v>4000</v>
      </c>
      <c r="H4532" s="246"/>
      <c r="I4532" s="480">
        <f t="shared" ref="I4532:I4539" si="1368">F4532+G4532+H4532</f>
        <v>4000</v>
      </c>
      <c r="J4532" s="244">
        <f t="shared" si="1366"/>
        <v>1</v>
      </c>
      <c r="K4532" s="245"/>
      <c r="L4532" s="426"/>
      <c r="M4532" s="253"/>
      <c r="N4532" s="316">
        <f t="shared" ref="N4532:N4539" si="1369">I4532</f>
        <v>4000</v>
      </c>
      <c r="O4532" s="427">
        <f t="shared" ref="O4532:O4539" si="1370">L4532+M4532-N4532</f>
        <v>-4000</v>
      </c>
      <c r="P4532" s="245"/>
      <c r="Q4532" s="775"/>
      <c r="R4532" s="779"/>
      <c r="S4532" s="779"/>
      <c r="T4532" s="779"/>
      <c r="U4532" s="779"/>
      <c r="V4532" s="779"/>
      <c r="W4532" s="824"/>
      <c r="X4532" s="314">
        <f t="shared" si="1367"/>
        <v>0</v>
      </c>
    </row>
    <row r="4533" spans="2:24" ht="18.75">
      <c r="B4533" s="143"/>
      <c r="C4533" s="161">
        <v>552</v>
      </c>
      <c r="D4533" s="460" t="s">
        <v>212</v>
      </c>
      <c r="E4533" s="817"/>
      <c r="F4533" s="452"/>
      <c r="G4533" s="246"/>
      <c r="H4533" s="246"/>
      <c r="I4533" s="480">
        <f t="shared" si="1368"/>
        <v>0</v>
      </c>
      <c r="J4533" s="244" t="str">
        <f t="shared" si="1366"/>
        <v/>
      </c>
      <c r="K4533" s="245"/>
      <c r="L4533" s="426"/>
      <c r="M4533" s="253"/>
      <c r="N4533" s="316">
        <f t="shared" si="1369"/>
        <v>0</v>
      </c>
      <c r="O4533" s="427">
        <f t="shared" si="1370"/>
        <v>0</v>
      </c>
      <c r="P4533" s="245"/>
      <c r="Q4533" s="775"/>
      <c r="R4533" s="779"/>
      <c r="S4533" s="779"/>
      <c r="T4533" s="779"/>
      <c r="U4533" s="779"/>
      <c r="V4533" s="779"/>
      <c r="W4533" s="824"/>
      <c r="X4533" s="314">
        <f t="shared" si="1367"/>
        <v>0</v>
      </c>
    </row>
    <row r="4534" spans="2:24" ht="18.75">
      <c r="B4534" s="143"/>
      <c r="C4534" s="161">
        <v>558</v>
      </c>
      <c r="D4534" s="460" t="s">
        <v>1731</v>
      </c>
      <c r="E4534" s="817"/>
      <c r="F4534" s="452"/>
      <c r="G4534" s="246"/>
      <c r="H4534" s="246"/>
      <c r="I4534" s="480">
        <f t="shared" si="1368"/>
        <v>0</v>
      </c>
      <c r="J4534" s="244" t="str">
        <f t="shared" si="1366"/>
        <v/>
      </c>
      <c r="K4534" s="245"/>
      <c r="L4534" s="426"/>
      <c r="M4534" s="253"/>
      <c r="N4534" s="316">
        <f t="shared" si="1369"/>
        <v>0</v>
      </c>
      <c r="O4534" s="427">
        <f t="shared" si="1370"/>
        <v>0</v>
      </c>
      <c r="P4534" s="245"/>
      <c r="Q4534" s="775"/>
      <c r="R4534" s="779"/>
      <c r="S4534" s="779"/>
      <c r="T4534" s="779"/>
      <c r="U4534" s="779"/>
      <c r="V4534" s="779"/>
      <c r="W4534" s="824"/>
      <c r="X4534" s="314">
        <f t="shared" si="1367"/>
        <v>0</v>
      </c>
    </row>
    <row r="4535" spans="2:24" ht="18.75">
      <c r="B4535" s="143"/>
      <c r="C4535" s="161">
        <v>560</v>
      </c>
      <c r="D4535" s="461" t="s">
        <v>213</v>
      </c>
      <c r="E4535" s="817"/>
      <c r="F4535" s="452"/>
      <c r="G4535" s="246">
        <v>1400</v>
      </c>
      <c r="H4535" s="246"/>
      <c r="I4535" s="480">
        <f t="shared" si="1368"/>
        <v>1400</v>
      </c>
      <c r="J4535" s="244">
        <f t="shared" si="1366"/>
        <v>1</v>
      </c>
      <c r="K4535" s="245"/>
      <c r="L4535" s="426"/>
      <c r="M4535" s="253"/>
      <c r="N4535" s="316">
        <f t="shared" si="1369"/>
        <v>1400</v>
      </c>
      <c r="O4535" s="427">
        <f t="shared" si="1370"/>
        <v>-1400</v>
      </c>
      <c r="P4535" s="245"/>
      <c r="Q4535" s="775"/>
      <c r="R4535" s="779"/>
      <c r="S4535" s="779"/>
      <c r="T4535" s="779"/>
      <c r="U4535" s="779"/>
      <c r="V4535" s="779"/>
      <c r="W4535" s="824"/>
      <c r="X4535" s="314">
        <f t="shared" si="1367"/>
        <v>0</v>
      </c>
    </row>
    <row r="4536" spans="2:24" ht="18.75">
      <c r="B4536" s="143"/>
      <c r="C4536" s="161">
        <v>580</v>
      </c>
      <c r="D4536" s="460" t="s">
        <v>214</v>
      </c>
      <c r="E4536" s="817"/>
      <c r="F4536" s="452"/>
      <c r="G4536" s="246">
        <v>500</v>
      </c>
      <c r="H4536" s="246"/>
      <c r="I4536" s="480">
        <f t="shared" si="1368"/>
        <v>500</v>
      </c>
      <c r="J4536" s="244">
        <f t="shared" si="1366"/>
        <v>1</v>
      </c>
      <c r="K4536" s="245"/>
      <c r="L4536" s="426"/>
      <c r="M4536" s="253"/>
      <c r="N4536" s="316">
        <f t="shared" si="1369"/>
        <v>500</v>
      </c>
      <c r="O4536" s="427">
        <f t="shared" si="1370"/>
        <v>-500</v>
      </c>
      <c r="P4536" s="245"/>
      <c r="Q4536" s="775"/>
      <c r="R4536" s="779"/>
      <c r="S4536" s="779"/>
      <c r="T4536" s="779"/>
      <c r="U4536" s="779"/>
      <c r="V4536" s="779"/>
      <c r="W4536" s="824"/>
      <c r="X4536" s="314">
        <f t="shared" si="1367"/>
        <v>0</v>
      </c>
    </row>
    <row r="4537" spans="2:24" ht="18.75">
      <c r="B4537" s="143"/>
      <c r="C4537" s="161">
        <v>588</v>
      </c>
      <c r="D4537" s="460" t="s">
        <v>1736</v>
      </c>
      <c r="E4537" s="817"/>
      <c r="F4537" s="452"/>
      <c r="G4537" s="246"/>
      <c r="H4537" s="246"/>
      <c r="I4537" s="480">
        <f t="shared" si="1368"/>
        <v>0</v>
      </c>
      <c r="J4537" s="244" t="str">
        <f t="shared" si="1366"/>
        <v/>
      </c>
      <c r="K4537" s="245"/>
      <c r="L4537" s="426"/>
      <c r="M4537" s="253"/>
      <c r="N4537" s="316">
        <f t="shared" si="1369"/>
        <v>0</v>
      </c>
      <c r="O4537" s="427">
        <f t="shared" si="1370"/>
        <v>0</v>
      </c>
      <c r="P4537" s="245"/>
      <c r="Q4537" s="775"/>
      <c r="R4537" s="779"/>
      <c r="S4537" s="779"/>
      <c r="T4537" s="779"/>
      <c r="U4537" s="779"/>
      <c r="V4537" s="779"/>
      <c r="W4537" s="824"/>
      <c r="X4537" s="314">
        <f t="shared" si="1367"/>
        <v>0</v>
      </c>
    </row>
    <row r="4538" spans="2:24" ht="31.5">
      <c r="B4538" s="143"/>
      <c r="C4538" s="162">
        <v>590</v>
      </c>
      <c r="D4538" s="462" t="s">
        <v>215</v>
      </c>
      <c r="E4538" s="817"/>
      <c r="F4538" s="452"/>
      <c r="G4538" s="246"/>
      <c r="H4538" s="246"/>
      <c r="I4538" s="480">
        <f t="shared" si="1368"/>
        <v>0</v>
      </c>
      <c r="J4538" s="244" t="str">
        <f t="shared" si="1366"/>
        <v/>
      </c>
      <c r="K4538" s="245"/>
      <c r="L4538" s="426"/>
      <c r="M4538" s="253"/>
      <c r="N4538" s="316">
        <f t="shared" si="1369"/>
        <v>0</v>
      </c>
      <c r="O4538" s="427">
        <f t="shared" si="1370"/>
        <v>0</v>
      </c>
      <c r="P4538" s="245"/>
      <c r="Q4538" s="775"/>
      <c r="R4538" s="779"/>
      <c r="S4538" s="779"/>
      <c r="T4538" s="779"/>
      <c r="U4538" s="779"/>
      <c r="V4538" s="779"/>
      <c r="W4538" s="824"/>
      <c r="X4538" s="314">
        <f t="shared" si="1367"/>
        <v>0</v>
      </c>
    </row>
    <row r="4539" spans="2:24" ht="18.75">
      <c r="B4539" s="799">
        <v>800</v>
      </c>
      <c r="C4539" s="960" t="s">
        <v>1097</v>
      </c>
      <c r="D4539" s="960"/>
      <c r="E4539" s="800"/>
      <c r="F4539" s="803"/>
      <c r="G4539" s="804"/>
      <c r="H4539" s="804"/>
      <c r="I4539" s="805">
        <f t="shared" si="1368"/>
        <v>0</v>
      </c>
      <c r="J4539" s="244" t="str">
        <f t="shared" si="1366"/>
        <v/>
      </c>
      <c r="K4539" s="245"/>
      <c r="L4539" s="431"/>
      <c r="M4539" s="255"/>
      <c r="N4539" s="316">
        <f t="shared" si="1369"/>
        <v>0</v>
      </c>
      <c r="O4539" s="427">
        <f t="shared" si="1370"/>
        <v>0</v>
      </c>
      <c r="P4539" s="245"/>
      <c r="Q4539" s="777"/>
      <c r="R4539" s="778"/>
      <c r="S4539" s="779"/>
      <c r="T4539" s="779"/>
      <c r="U4539" s="778"/>
      <c r="V4539" s="779"/>
      <c r="W4539" s="824"/>
      <c r="X4539" s="314">
        <f t="shared" si="1367"/>
        <v>0</v>
      </c>
    </row>
    <row r="4540" spans="2:24" ht="18.75">
      <c r="B4540" s="799">
        <v>1000</v>
      </c>
      <c r="C4540" s="956" t="s">
        <v>217</v>
      </c>
      <c r="D4540" s="956"/>
      <c r="E4540" s="800"/>
      <c r="F4540" s="801">
        <f>SUM(F4541:F4557)</f>
        <v>0</v>
      </c>
      <c r="G4540" s="802">
        <f>SUM(G4541:G4557)</f>
        <v>298000</v>
      </c>
      <c r="H4540" s="802">
        <f>SUM(H4541:H4557)</f>
        <v>0</v>
      </c>
      <c r="I4540" s="802">
        <f>SUM(I4541:I4557)</f>
        <v>298000</v>
      </c>
      <c r="J4540" s="244">
        <f t="shared" si="1366"/>
        <v>1</v>
      </c>
      <c r="K4540" s="245"/>
      <c r="L4540" s="317">
        <f>SUM(L4541:L4557)</f>
        <v>0</v>
      </c>
      <c r="M4540" s="318">
        <f>SUM(M4541:M4557)</f>
        <v>0</v>
      </c>
      <c r="N4540" s="428">
        <f>SUM(N4541:N4557)</f>
        <v>298000</v>
      </c>
      <c r="O4540" s="429">
        <f>SUM(O4541:O4557)</f>
        <v>-298000</v>
      </c>
      <c r="P4540" s="245"/>
      <c r="Q4540" s="317">
        <f t="shared" ref="Q4540:W4540" si="1371">SUM(Q4541:Q4557)</f>
        <v>0</v>
      </c>
      <c r="R4540" s="318">
        <f t="shared" si="1371"/>
        <v>0</v>
      </c>
      <c r="S4540" s="318">
        <f t="shared" si="1371"/>
        <v>297500</v>
      </c>
      <c r="T4540" s="318">
        <f t="shared" si="1371"/>
        <v>-297500</v>
      </c>
      <c r="U4540" s="318">
        <f t="shared" si="1371"/>
        <v>0</v>
      </c>
      <c r="V4540" s="318">
        <f t="shared" si="1371"/>
        <v>0</v>
      </c>
      <c r="W4540" s="429">
        <f t="shared" si="1371"/>
        <v>0</v>
      </c>
      <c r="X4540" s="314">
        <f t="shared" si="1367"/>
        <v>-297500</v>
      </c>
    </row>
    <row r="4541" spans="2:24" ht="18.75">
      <c r="B4541" s="136"/>
      <c r="C4541" s="144">
        <v>1011</v>
      </c>
      <c r="D4541" s="163" t="s">
        <v>218</v>
      </c>
      <c r="E4541" s="817"/>
      <c r="F4541" s="452"/>
      <c r="G4541" s="246"/>
      <c r="H4541" s="246"/>
      <c r="I4541" s="480">
        <f t="shared" ref="I4541:I4557" si="1372">F4541+G4541+H4541</f>
        <v>0</v>
      </c>
      <c r="J4541" s="244" t="str">
        <f t="shared" si="1366"/>
        <v/>
      </c>
      <c r="K4541" s="245"/>
      <c r="L4541" s="426"/>
      <c r="M4541" s="253"/>
      <c r="N4541" s="316">
        <f t="shared" ref="N4541:N4557" si="1373">I4541</f>
        <v>0</v>
      </c>
      <c r="O4541" s="427">
        <f t="shared" ref="O4541:O4557" si="1374">L4541+M4541-N4541</f>
        <v>0</v>
      </c>
      <c r="P4541" s="245"/>
      <c r="Q4541" s="426"/>
      <c r="R4541" s="253"/>
      <c r="S4541" s="432">
        <f t="shared" ref="S4541:S4548" si="1375">+IF(+(L4541+M4541)&gt;=I4541,+M4541,+(+I4541-L4541))</f>
        <v>0</v>
      </c>
      <c r="T4541" s="316">
        <f t="shared" ref="T4541:T4548" si="1376">Q4541+R4541-S4541</f>
        <v>0</v>
      </c>
      <c r="U4541" s="253"/>
      <c r="V4541" s="253"/>
      <c r="W4541" s="254"/>
      <c r="X4541" s="314">
        <f t="shared" si="1367"/>
        <v>0</v>
      </c>
    </row>
    <row r="4542" spans="2:24" ht="18.75">
      <c r="B4542" s="136"/>
      <c r="C4542" s="137">
        <v>1012</v>
      </c>
      <c r="D4542" s="145" t="s">
        <v>219</v>
      </c>
      <c r="E4542" s="817"/>
      <c r="F4542" s="452"/>
      <c r="G4542" s="246"/>
      <c r="H4542" s="246"/>
      <c r="I4542" s="480">
        <f t="shared" si="1372"/>
        <v>0</v>
      </c>
      <c r="J4542" s="244" t="str">
        <f t="shared" si="1366"/>
        <v/>
      </c>
      <c r="K4542" s="245"/>
      <c r="L4542" s="426"/>
      <c r="M4542" s="253"/>
      <c r="N4542" s="316">
        <f t="shared" si="1373"/>
        <v>0</v>
      </c>
      <c r="O4542" s="427">
        <f t="shared" si="1374"/>
        <v>0</v>
      </c>
      <c r="P4542" s="245"/>
      <c r="Q4542" s="426"/>
      <c r="R4542" s="253"/>
      <c r="S4542" s="432">
        <f t="shared" si="1375"/>
        <v>0</v>
      </c>
      <c r="T4542" s="316">
        <f t="shared" si="1376"/>
        <v>0</v>
      </c>
      <c r="U4542" s="253"/>
      <c r="V4542" s="253"/>
      <c r="W4542" s="254"/>
      <c r="X4542" s="314">
        <f t="shared" si="1367"/>
        <v>0</v>
      </c>
    </row>
    <row r="4543" spans="2:24" ht="18.75">
      <c r="B4543" s="136"/>
      <c r="C4543" s="137">
        <v>1013</v>
      </c>
      <c r="D4543" s="145" t="s">
        <v>220</v>
      </c>
      <c r="E4543" s="817"/>
      <c r="F4543" s="452"/>
      <c r="G4543" s="246"/>
      <c r="H4543" s="246"/>
      <c r="I4543" s="480">
        <f t="shared" si="1372"/>
        <v>0</v>
      </c>
      <c r="J4543" s="244" t="str">
        <f t="shared" si="1366"/>
        <v/>
      </c>
      <c r="K4543" s="245"/>
      <c r="L4543" s="426"/>
      <c r="M4543" s="253"/>
      <c r="N4543" s="316">
        <f t="shared" si="1373"/>
        <v>0</v>
      </c>
      <c r="O4543" s="427">
        <f t="shared" si="1374"/>
        <v>0</v>
      </c>
      <c r="P4543" s="245"/>
      <c r="Q4543" s="426"/>
      <c r="R4543" s="253"/>
      <c r="S4543" s="432">
        <f t="shared" si="1375"/>
        <v>0</v>
      </c>
      <c r="T4543" s="316">
        <f t="shared" si="1376"/>
        <v>0</v>
      </c>
      <c r="U4543" s="253"/>
      <c r="V4543" s="253"/>
      <c r="W4543" s="254"/>
      <c r="X4543" s="314">
        <f t="shared" si="1367"/>
        <v>0</v>
      </c>
    </row>
    <row r="4544" spans="2:24" ht="18.75">
      <c r="B4544" s="136"/>
      <c r="C4544" s="137">
        <v>1014</v>
      </c>
      <c r="D4544" s="145" t="s">
        <v>221</v>
      </c>
      <c r="E4544" s="817"/>
      <c r="F4544" s="452"/>
      <c r="G4544" s="246"/>
      <c r="H4544" s="246"/>
      <c r="I4544" s="480">
        <f t="shared" si="1372"/>
        <v>0</v>
      </c>
      <c r="J4544" s="244" t="str">
        <f t="shared" si="1366"/>
        <v/>
      </c>
      <c r="K4544" s="245"/>
      <c r="L4544" s="426"/>
      <c r="M4544" s="253"/>
      <c r="N4544" s="316">
        <f t="shared" si="1373"/>
        <v>0</v>
      </c>
      <c r="O4544" s="427">
        <f t="shared" si="1374"/>
        <v>0</v>
      </c>
      <c r="P4544" s="245"/>
      <c r="Q4544" s="426"/>
      <c r="R4544" s="253"/>
      <c r="S4544" s="432">
        <f t="shared" si="1375"/>
        <v>0</v>
      </c>
      <c r="T4544" s="316">
        <f t="shared" si="1376"/>
        <v>0</v>
      </c>
      <c r="U4544" s="253"/>
      <c r="V4544" s="253"/>
      <c r="W4544" s="254"/>
      <c r="X4544" s="314">
        <f t="shared" si="1367"/>
        <v>0</v>
      </c>
    </row>
    <row r="4545" spans="2:24" ht="18.75">
      <c r="B4545" s="136"/>
      <c r="C4545" s="137">
        <v>1015</v>
      </c>
      <c r="D4545" s="145" t="s">
        <v>222</v>
      </c>
      <c r="E4545" s="817"/>
      <c r="F4545" s="452"/>
      <c r="G4545" s="246">
        <v>57000</v>
      </c>
      <c r="H4545" s="246"/>
      <c r="I4545" s="480">
        <f t="shared" si="1372"/>
        <v>57000</v>
      </c>
      <c r="J4545" s="244">
        <f t="shared" si="1366"/>
        <v>1</v>
      </c>
      <c r="K4545" s="245"/>
      <c r="L4545" s="426"/>
      <c r="M4545" s="253"/>
      <c r="N4545" s="316">
        <f t="shared" si="1373"/>
        <v>57000</v>
      </c>
      <c r="O4545" s="427">
        <f t="shared" si="1374"/>
        <v>-57000</v>
      </c>
      <c r="P4545" s="245"/>
      <c r="Q4545" s="426"/>
      <c r="R4545" s="253"/>
      <c r="S4545" s="432">
        <f t="shared" si="1375"/>
        <v>57000</v>
      </c>
      <c r="T4545" s="316">
        <f t="shared" si="1376"/>
        <v>-57000</v>
      </c>
      <c r="U4545" s="253"/>
      <c r="V4545" s="253"/>
      <c r="W4545" s="254"/>
      <c r="X4545" s="314">
        <f t="shared" si="1367"/>
        <v>-57000</v>
      </c>
    </row>
    <row r="4546" spans="2:24" ht="18.75">
      <c r="B4546" s="136"/>
      <c r="C4546" s="137">
        <v>1016</v>
      </c>
      <c r="D4546" s="145" t="s">
        <v>223</v>
      </c>
      <c r="E4546" s="817"/>
      <c r="F4546" s="452"/>
      <c r="G4546" s="246">
        <v>92000</v>
      </c>
      <c r="H4546" s="246"/>
      <c r="I4546" s="480">
        <f t="shared" si="1372"/>
        <v>92000</v>
      </c>
      <c r="J4546" s="244">
        <f t="shared" si="1366"/>
        <v>1</v>
      </c>
      <c r="K4546" s="245"/>
      <c r="L4546" s="426"/>
      <c r="M4546" s="253"/>
      <c r="N4546" s="316">
        <f t="shared" si="1373"/>
        <v>92000</v>
      </c>
      <c r="O4546" s="427">
        <f t="shared" si="1374"/>
        <v>-92000</v>
      </c>
      <c r="P4546" s="245"/>
      <c r="Q4546" s="426"/>
      <c r="R4546" s="253"/>
      <c r="S4546" s="432">
        <f t="shared" si="1375"/>
        <v>92000</v>
      </c>
      <c r="T4546" s="316">
        <f t="shared" si="1376"/>
        <v>-92000</v>
      </c>
      <c r="U4546" s="253"/>
      <c r="V4546" s="253"/>
      <c r="W4546" s="254"/>
      <c r="X4546" s="314">
        <f t="shared" si="1367"/>
        <v>-92000</v>
      </c>
    </row>
    <row r="4547" spans="2:24" ht="18.75">
      <c r="B4547" s="140"/>
      <c r="C4547" s="164">
        <v>1020</v>
      </c>
      <c r="D4547" s="165" t="s">
        <v>224</v>
      </c>
      <c r="E4547" s="817"/>
      <c r="F4547" s="452"/>
      <c r="G4547" s="246">
        <v>23500</v>
      </c>
      <c r="H4547" s="246"/>
      <c r="I4547" s="480">
        <f t="shared" si="1372"/>
        <v>23500</v>
      </c>
      <c r="J4547" s="244">
        <f t="shared" si="1366"/>
        <v>1</v>
      </c>
      <c r="K4547" s="245"/>
      <c r="L4547" s="426"/>
      <c r="M4547" s="253"/>
      <c r="N4547" s="316">
        <f t="shared" si="1373"/>
        <v>23500</v>
      </c>
      <c r="O4547" s="427">
        <f t="shared" si="1374"/>
        <v>-23500</v>
      </c>
      <c r="P4547" s="245"/>
      <c r="Q4547" s="426"/>
      <c r="R4547" s="253"/>
      <c r="S4547" s="432">
        <f t="shared" si="1375"/>
        <v>23500</v>
      </c>
      <c r="T4547" s="316">
        <f t="shared" si="1376"/>
        <v>-23500</v>
      </c>
      <c r="U4547" s="253"/>
      <c r="V4547" s="253"/>
      <c r="W4547" s="254"/>
      <c r="X4547" s="314">
        <f t="shared" si="1367"/>
        <v>-23500</v>
      </c>
    </row>
    <row r="4548" spans="2:24" ht="18.75">
      <c r="B4548" s="136"/>
      <c r="C4548" s="137">
        <v>1030</v>
      </c>
      <c r="D4548" s="145" t="s">
        <v>225</v>
      </c>
      <c r="E4548" s="817"/>
      <c r="F4548" s="452"/>
      <c r="G4548" s="246">
        <v>125000</v>
      </c>
      <c r="H4548" s="246"/>
      <c r="I4548" s="480">
        <f t="shared" si="1372"/>
        <v>125000</v>
      </c>
      <c r="J4548" s="244">
        <f t="shared" si="1366"/>
        <v>1</v>
      </c>
      <c r="K4548" s="245"/>
      <c r="L4548" s="426"/>
      <c r="M4548" s="253"/>
      <c r="N4548" s="316">
        <f t="shared" si="1373"/>
        <v>125000</v>
      </c>
      <c r="O4548" s="427">
        <f t="shared" si="1374"/>
        <v>-125000</v>
      </c>
      <c r="P4548" s="245"/>
      <c r="Q4548" s="426"/>
      <c r="R4548" s="253"/>
      <c r="S4548" s="432">
        <f t="shared" si="1375"/>
        <v>125000</v>
      </c>
      <c r="T4548" s="316">
        <f t="shared" si="1376"/>
        <v>-125000</v>
      </c>
      <c r="U4548" s="253"/>
      <c r="V4548" s="253"/>
      <c r="W4548" s="254"/>
      <c r="X4548" s="314">
        <f t="shared" si="1367"/>
        <v>-125000</v>
      </c>
    </row>
    <row r="4549" spans="2:24" ht="18.75">
      <c r="B4549" s="136"/>
      <c r="C4549" s="164">
        <v>1051</v>
      </c>
      <c r="D4549" s="167" t="s">
        <v>226</v>
      </c>
      <c r="E4549" s="817"/>
      <c r="F4549" s="452"/>
      <c r="G4549" s="246">
        <v>500</v>
      </c>
      <c r="H4549" s="246"/>
      <c r="I4549" s="480">
        <f t="shared" si="1372"/>
        <v>500</v>
      </c>
      <c r="J4549" s="244">
        <f t="shared" si="1366"/>
        <v>1</v>
      </c>
      <c r="K4549" s="245"/>
      <c r="L4549" s="426"/>
      <c r="M4549" s="253"/>
      <c r="N4549" s="316">
        <f t="shared" si="1373"/>
        <v>500</v>
      </c>
      <c r="O4549" s="427">
        <f t="shared" si="1374"/>
        <v>-500</v>
      </c>
      <c r="P4549" s="245"/>
      <c r="Q4549" s="775"/>
      <c r="R4549" s="779"/>
      <c r="S4549" s="779"/>
      <c r="T4549" s="779"/>
      <c r="U4549" s="779"/>
      <c r="V4549" s="779"/>
      <c r="W4549" s="824"/>
      <c r="X4549" s="314">
        <f t="shared" si="1367"/>
        <v>0</v>
      </c>
    </row>
    <row r="4550" spans="2:24" ht="18.75">
      <c r="B4550" s="136"/>
      <c r="C4550" s="137">
        <v>1052</v>
      </c>
      <c r="D4550" s="145" t="s">
        <v>227</v>
      </c>
      <c r="E4550" s="817"/>
      <c r="F4550" s="452"/>
      <c r="G4550" s="246"/>
      <c r="H4550" s="246"/>
      <c r="I4550" s="480">
        <f t="shared" si="1372"/>
        <v>0</v>
      </c>
      <c r="J4550" s="244" t="str">
        <f t="shared" si="1366"/>
        <v/>
      </c>
      <c r="K4550" s="245"/>
      <c r="L4550" s="426"/>
      <c r="M4550" s="253"/>
      <c r="N4550" s="316">
        <f t="shared" si="1373"/>
        <v>0</v>
      </c>
      <c r="O4550" s="427">
        <f t="shared" si="1374"/>
        <v>0</v>
      </c>
      <c r="P4550" s="245"/>
      <c r="Q4550" s="775"/>
      <c r="R4550" s="779"/>
      <c r="S4550" s="779"/>
      <c r="T4550" s="779"/>
      <c r="U4550" s="779"/>
      <c r="V4550" s="779"/>
      <c r="W4550" s="824"/>
      <c r="X4550" s="314">
        <f t="shared" si="1367"/>
        <v>0</v>
      </c>
    </row>
    <row r="4551" spans="2:24" ht="18.75">
      <c r="B4551" s="136"/>
      <c r="C4551" s="168">
        <v>1053</v>
      </c>
      <c r="D4551" s="169" t="s">
        <v>1737</v>
      </c>
      <c r="E4551" s="817"/>
      <c r="F4551" s="452"/>
      <c r="G4551" s="246"/>
      <c r="H4551" s="246"/>
      <c r="I4551" s="480">
        <f t="shared" si="1372"/>
        <v>0</v>
      </c>
      <c r="J4551" s="244" t="str">
        <f t="shared" si="1366"/>
        <v/>
      </c>
      <c r="K4551" s="245"/>
      <c r="L4551" s="426"/>
      <c r="M4551" s="253"/>
      <c r="N4551" s="316">
        <f t="shared" si="1373"/>
        <v>0</v>
      </c>
      <c r="O4551" s="427">
        <f t="shared" si="1374"/>
        <v>0</v>
      </c>
      <c r="P4551" s="245"/>
      <c r="Q4551" s="775"/>
      <c r="R4551" s="779"/>
      <c r="S4551" s="779"/>
      <c r="T4551" s="779"/>
      <c r="U4551" s="779"/>
      <c r="V4551" s="779"/>
      <c r="W4551" s="824"/>
      <c r="X4551" s="314">
        <f t="shared" si="1367"/>
        <v>0</v>
      </c>
    </row>
    <row r="4552" spans="2:24" ht="18.75">
      <c r="B4552" s="136"/>
      <c r="C4552" s="137">
        <v>1062</v>
      </c>
      <c r="D4552" s="139" t="s">
        <v>228</v>
      </c>
      <c r="E4552" s="817"/>
      <c r="F4552" s="452"/>
      <c r="G4552" s="246"/>
      <c r="H4552" s="246"/>
      <c r="I4552" s="480">
        <f t="shared" si="1372"/>
        <v>0</v>
      </c>
      <c r="J4552" s="244" t="str">
        <f t="shared" si="1366"/>
        <v/>
      </c>
      <c r="K4552" s="245"/>
      <c r="L4552" s="426"/>
      <c r="M4552" s="253"/>
      <c r="N4552" s="316">
        <f t="shared" si="1373"/>
        <v>0</v>
      </c>
      <c r="O4552" s="427">
        <f t="shared" si="1374"/>
        <v>0</v>
      </c>
      <c r="P4552" s="245"/>
      <c r="Q4552" s="426"/>
      <c r="R4552" s="253"/>
      <c r="S4552" s="432">
        <f>+IF(+(L4552+M4552)&gt;=I4552,+M4552,+(+I4552-L4552))</f>
        <v>0</v>
      </c>
      <c r="T4552" s="316">
        <f>Q4552+R4552-S4552</f>
        <v>0</v>
      </c>
      <c r="U4552" s="253"/>
      <c r="V4552" s="253"/>
      <c r="W4552" s="254"/>
      <c r="X4552" s="314">
        <f t="shared" si="1367"/>
        <v>0</v>
      </c>
    </row>
    <row r="4553" spans="2:24" ht="18.75">
      <c r="B4553" s="136"/>
      <c r="C4553" s="137">
        <v>1063</v>
      </c>
      <c r="D4553" s="139" t="s">
        <v>229</v>
      </c>
      <c r="E4553" s="817"/>
      <c r="F4553" s="452"/>
      <c r="G4553" s="246"/>
      <c r="H4553" s="246"/>
      <c r="I4553" s="480">
        <f t="shared" si="1372"/>
        <v>0</v>
      </c>
      <c r="J4553" s="244" t="str">
        <f t="shared" si="1366"/>
        <v/>
      </c>
      <c r="K4553" s="245"/>
      <c r="L4553" s="426"/>
      <c r="M4553" s="253"/>
      <c r="N4553" s="316">
        <f t="shared" si="1373"/>
        <v>0</v>
      </c>
      <c r="O4553" s="427">
        <f t="shared" si="1374"/>
        <v>0</v>
      </c>
      <c r="P4553" s="245"/>
      <c r="Q4553" s="775"/>
      <c r="R4553" s="779"/>
      <c r="S4553" s="779"/>
      <c r="T4553" s="779"/>
      <c r="U4553" s="779"/>
      <c r="V4553" s="779"/>
      <c r="W4553" s="824"/>
      <c r="X4553" s="314">
        <f t="shared" si="1367"/>
        <v>0</v>
      </c>
    </row>
    <row r="4554" spans="2:24" ht="18.75">
      <c r="B4554" s="136"/>
      <c r="C4554" s="168">
        <v>1069</v>
      </c>
      <c r="D4554" s="170" t="s">
        <v>230</v>
      </c>
      <c r="E4554" s="817"/>
      <c r="F4554" s="452"/>
      <c r="G4554" s="246"/>
      <c r="H4554" s="246"/>
      <c r="I4554" s="480">
        <f t="shared" si="1372"/>
        <v>0</v>
      </c>
      <c r="J4554" s="244" t="str">
        <f t="shared" ref="J4554:J4585" si="1377">(IF($E4554&lt;&gt;0,$J$2,IF($I4554&lt;&gt;0,$J$2,"")))</f>
        <v/>
      </c>
      <c r="K4554" s="245"/>
      <c r="L4554" s="426"/>
      <c r="M4554" s="253"/>
      <c r="N4554" s="316">
        <f t="shared" si="1373"/>
        <v>0</v>
      </c>
      <c r="O4554" s="427">
        <f t="shared" si="1374"/>
        <v>0</v>
      </c>
      <c r="P4554" s="245"/>
      <c r="Q4554" s="426"/>
      <c r="R4554" s="253"/>
      <c r="S4554" s="432">
        <f>+IF(+(L4554+M4554)&gt;=I4554,+M4554,+(+I4554-L4554))</f>
        <v>0</v>
      </c>
      <c r="T4554" s="316">
        <f>Q4554+R4554-S4554</f>
        <v>0</v>
      </c>
      <c r="U4554" s="253"/>
      <c r="V4554" s="253"/>
      <c r="W4554" s="254"/>
      <c r="X4554" s="314">
        <f t="shared" ref="X4554:X4585" si="1378">T4554-U4554-V4554-W4554</f>
        <v>0</v>
      </c>
    </row>
    <row r="4555" spans="2:24" ht="31.5">
      <c r="B4555" s="140"/>
      <c r="C4555" s="137">
        <v>1091</v>
      </c>
      <c r="D4555" s="145" t="s">
        <v>231</v>
      </c>
      <c r="E4555" s="817"/>
      <c r="F4555" s="452"/>
      <c r="G4555" s="246"/>
      <c r="H4555" s="246"/>
      <c r="I4555" s="480">
        <f t="shared" si="1372"/>
        <v>0</v>
      </c>
      <c r="J4555" s="244" t="str">
        <f t="shared" si="1377"/>
        <v/>
      </c>
      <c r="K4555" s="245"/>
      <c r="L4555" s="426"/>
      <c r="M4555" s="253"/>
      <c r="N4555" s="316">
        <f t="shared" si="1373"/>
        <v>0</v>
      </c>
      <c r="O4555" s="427">
        <f t="shared" si="1374"/>
        <v>0</v>
      </c>
      <c r="P4555" s="245"/>
      <c r="Q4555" s="426"/>
      <c r="R4555" s="253"/>
      <c r="S4555" s="432">
        <f>+IF(+(L4555+M4555)&gt;=I4555,+M4555,+(+I4555-L4555))</f>
        <v>0</v>
      </c>
      <c r="T4555" s="316">
        <f>Q4555+R4555-S4555</f>
        <v>0</v>
      </c>
      <c r="U4555" s="253"/>
      <c r="V4555" s="253"/>
      <c r="W4555" s="254"/>
      <c r="X4555" s="314">
        <f t="shared" si="1378"/>
        <v>0</v>
      </c>
    </row>
    <row r="4556" spans="2:24" ht="18.75">
      <c r="B4556" s="136"/>
      <c r="C4556" s="137">
        <v>1092</v>
      </c>
      <c r="D4556" s="145" t="s">
        <v>364</v>
      </c>
      <c r="E4556" s="817"/>
      <c r="F4556" s="452"/>
      <c r="G4556" s="246"/>
      <c r="H4556" s="246"/>
      <c r="I4556" s="480">
        <f t="shared" si="1372"/>
        <v>0</v>
      </c>
      <c r="J4556" s="244" t="str">
        <f t="shared" si="1377"/>
        <v/>
      </c>
      <c r="K4556" s="245"/>
      <c r="L4556" s="426"/>
      <c r="M4556" s="253"/>
      <c r="N4556" s="316">
        <f t="shared" si="1373"/>
        <v>0</v>
      </c>
      <c r="O4556" s="427">
        <f t="shared" si="1374"/>
        <v>0</v>
      </c>
      <c r="P4556" s="245"/>
      <c r="Q4556" s="775"/>
      <c r="R4556" s="779"/>
      <c r="S4556" s="779"/>
      <c r="T4556" s="779"/>
      <c r="U4556" s="779"/>
      <c r="V4556" s="779"/>
      <c r="W4556" s="824"/>
      <c r="X4556" s="314">
        <f t="shared" si="1378"/>
        <v>0</v>
      </c>
    </row>
    <row r="4557" spans="2:24" ht="18.75">
      <c r="B4557" s="136"/>
      <c r="C4557" s="142">
        <v>1098</v>
      </c>
      <c r="D4557" s="146" t="s">
        <v>232</v>
      </c>
      <c r="E4557" s="817"/>
      <c r="F4557" s="452"/>
      <c r="G4557" s="246"/>
      <c r="H4557" s="246"/>
      <c r="I4557" s="480">
        <f t="shared" si="1372"/>
        <v>0</v>
      </c>
      <c r="J4557" s="244" t="str">
        <f t="shared" si="1377"/>
        <v/>
      </c>
      <c r="K4557" s="245"/>
      <c r="L4557" s="426"/>
      <c r="M4557" s="253"/>
      <c r="N4557" s="316">
        <f t="shared" si="1373"/>
        <v>0</v>
      </c>
      <c r="O4557" s="427">
        <f t="shared" si="1374"/>
        <v>0</v>
      </c>
      <c r="P4557" s="245"/>
      <c r="Q4557" s="426"/>
      <c r="R4557" s="253"/>
      <c r="S4557" s="432">
        <f>+IF(+(L4557+M4557)&gt;=I4557,+M4557,+(+I4557-L4557))</f>
        <v>0</v>
      </c>
      <c r="T4557" s="316">
        <f>Q4557+R4557-S4557</f>
        <v>0</v>
      </c>
      <c r="U4557" s="253"/>
      <c r="V4557" s="253"/>
      <c r="W4557" s="254"/>
      <c r="X4557" s="314">
        <f t="shared" si="1378"/>
        <v>0</v>
      </c>
    </row>
    <row r="4558" spans="2:24" ht="18.75">
      <c r="B4558" s="799">
        <v>1900</v>
      </c>
      <c r="C4558" s="955" t="s">
        <v>296</v>
      </c>
      <c r="D4558" s="955"/>
      <c r="E4558" s="800"/>
      <c r="F4558" s="801">
        <f>SUM(F4559:F4561)</f>
        <v>0</v>
      </c>
      <c r="G4558" s="802">
        <f>SUM(G4559:G4561)</f>
        <v>0</v>
      </c>
      <c r="H4558" s="802">
        <f>SUM(H4559:H4561)</f>
        <v>0</v>
      </c>
      <c r="I4558" s="802">
        <f>SUM(I4559:I4561)</f>
        <v>0</v>
      </c>
      <c r="J4558" s="244" t="str">
        <f t="shared" si="1377"/>
        <v/>
      </c>
      <c r="K4558" s="245"/>
      <c r="L4558" s="317">
        <f>SUM(L4559:L4561)</f>
        <v>0</v>
      </c>
      <c r="M4558" s="318">
        <f>SUM(M4559:M4561)</f>
        <v>0</v>
      </c>
      <c r="N4558" s="428">
        <f>SUM(N4559:N4561)</f>
        <v>0</v>
      </c>
      <c r="O4558" s="429">
        <f>SUM(O4559:O4561)</f>
        <v>0</v>
      </c>
      <c r="P4558" s="245"/>
      <c r="Q4558" s="777"/>
      <c r="R4558" s="778"/>
      <c r="S4558" s="778"/>
      <c r="T4558" s="778"/>
      <c r="U4558" s="778"/>
      <c r="V4558" s="778"/>
      <c r="W4558" s="825"/>
      <c r="X4558" s="314">
        <f t="shared" si="1378"/>
        <v>0</v>
      </c>
    </row>
    <row r="4559" spans="2:24" ht="18.75">
      <c r="B4559" s="136"/>
      <c r="C4559" s="144">
        <v>1901</v>
      </c>
      <c r="D4559" s="138" t="s">
        <v>297</v>
      </c>
      <c r="E4559" s="817"/>
      <c r="F4559" s="452"/>
      <c r="G4559" s="246"/>
      <c r="H4559" s="246"/>
      <c r="I4559" s="480">
        <f>F4559+G4559+H4559</f>
        <v>0</v>
      </c>
      <c r="J4559" s="244" t="str">
        <f t="shared" si="1377"/>
        <v/>
      </c>
      <c r="K4559" s="245"/>
      <c r="L4559" s="426"/>
      <c r="M4559" s="253"/>
      <c r="N4559" s="316">
        <f>I4559</f>
        <v>0</v>
      </c>
      <c r="O4559" s="427">
        <f>L4559+M4559-N4559</f>
        <v>0</v>
      </c>
      <c r="P4559" s="245"/>
      <c r="Q4559" s="775"/>
      <c r="R4559" s="779"/>
      <c r="S4559" s="779"/>
      <c r="T4559" s="779"/>
      <c r="U4559" s="779"/>
      <c r="V4559" s="779"/>
      <c r="W4559" s="824"/>
      <c r="X4559" s="314">
        <f t="shared" si="1378"/>
        <v>0</v>
      </c>
    </row>
    <row r="4560" spans="2:24" ht="18.75">
      <c r="B4560" s="136"/>
      <c r="C4560" s="137">
        <v>1981</v>
      </c>
      <c r="D4560" s="139" t="s">
        <v>298</v>
      </c>
      <c r="E4560" s="817"/>
      <c r="F4560" s="452"/>
      <c r="G4560" s="246"/>
      <c r="H4560" s="246"/>
      <c r="I4560" s="480">
        <f>F4560+G4560+H4560</f>
        <v>0</v>
      </c>
      <c r="J4560" s="244" t="str">
        <f t="shared" si="1377"/>
        <v/>
      </c>
      <c r="K4560" s="245"/>
      <c r="L4560" s="426"/>
      <c r="M4560" s="253"/>
      <c r="N4560" s="316">
        <f>I4560</f>
        <v>0</v>
      </c>
      <c r="O4560" s="427">
        <f>L4560+M4560-N4560</f>
        <v>0</v>
      </c>
      <c r="P4560" s="245"/>
      <c r="Q4560" s="775"/>
      <c r="R4560" s="779"/>
      <c r="S4560" s="779"/>
      <c r="T4560" s="779"/>
      <c r="U4560" s="779"/>
      <c r="V4560" s="779"/>
      <c r="W4560" s="824"/>
      <c r="X4560" s="314">
        <f t="shared" si="1378"/>
        <v>0</v>
      </c>
    </row>
    <row r="4561" spans="2:24" ht="18.75">
      <c r="B4561" s="136"/>
      <c r="C4561" s="142">
        <v>1991</v>
      </c>
      <c r="D4561" s="141" t="s">
        <v>299</v>
      </c>
      <c r="E4561" s="817"/>
      <c r="F4561" s="452"/>
      <c r="G4561" s="246"/>
      <c r="H4561" s="246"/>
      <c r="I4561" s="480">
        <f>F4561+G4561+H4561</f>
        <v>0</v>
      </c>
      <c r="J4561" s="244" t="str">
        <f t="shared" si="1377"/>
        <v/>
      </c>
      <c r="K4561" s="245"/>
      <c r="L4561" s="426"/>
      <c r="M4561" s="253"/>
      <c r="N4561" s="316">
        <f>I4561</f>
        <v>0</v>
      </c>
      <c r="O4561" s="427">
        <f>L4561+M4561-N4561</f>
        <v>0</v>
      </c>
      <c r="P4561" s="245"/>
      <c r="Q4561" s="775"/>
      <c r="R4561" s="779"/>
      <c r="S4561" s="779"/>
      <c r="T4561" s="779"/>
      <c r="U4561" s="779"/>
      <c r="V4561" s="779"/>
      <c r="W4561" s="824"/>
      <c r="X4561" s="314">
        <f t="shared" si="1378"/>
        <v>0</v>
      </c>
    </row>
    <row r="4562" spans="2:24" ht="18.75">
      <c r="B4562" s="799">
        <v>2100</v>
      </c>
      <c r="C4562" s="955" t="s">
        <v>1106</v>
      </c>
      <c r="D4562" s="955"/>
      <c r="E4562" s="800"/>
      <c r="F4562" s="801">
        <f>SUM(F4563:F4567)</f>
        <v>0</v>
      </c>
      <c r="G4562" s="802">
        <f>SUM(G4563:G4567)</f>
        <v>0</v>
      </c>
      <c r="H4562" s="802">
        <f>SUM(H4563:H4567)</f>
        <v>0</v>
      </c>
      <c r="I4562" s="802">
        <f>SUM(I4563:I4567)</f>
        <v>0</v>
      </c>
      <c r="J4562" s="244" t="str">
        <f t="shared" si="1377"/>
        <v/>
      </c>
      <c r="K4562" s="245"/>
      <c r="L4562" s="317">
        <f>SUM(L4563:L4567)</f>
        <v>0</v>
      </c>
      <c r="M4562" s="318">
        <f>SUM(M4563:M4567)</f>
        <v>0</v>
      </c>
      <c r="N4562" s="428">
        <f>SUM(N4563:N4567)</f>
        <v>0</v>
      </c>
      <c r="O4562" s="429">
        <f>SUM(O4563:O4567)</f>
        <v>0</v>
      </c>
      <c r="P4562" s="245"/>
      <c r="Q4562" s="777"/>
      <c r="R4562" s="778"/>
      <c r="S4562" s="778"/>
      <c r="T4562" s="778"/>
      <c r="U4562" s="778"/>
      <c r="V4562" s="778"/>
      <c r="W4562" s="825"/>
      <c r="X4562" s="314">
        <f t="shared" si="1378"/>
        <v>0</v>
      </c>
    </row>
    <row r="4563" spans="2:24" ht="18.75">
      <c r="B4563" s="136"/>
      <c r="C4563" s="144">
        <v>2110</v>
      </c>
      <c r="D4563" s="147" t="s">
        <v>233</v>
      </c>
      <c r="E4563" s="817"/>
      <c r="F4563" s="452"/>
      <c r="G4563" s="246"/>
      <c r="H4563" s="246"/>
      <c r="I4563" s="480">
        <f>F4563+G4563+H4563</f>
        <v>0</v>
      </c>
      <c r="J4563" s="244" t="str">
        <f t="shared" si="1377"/>
        <v/>
      </c>
      <c r="K4563" s="245"/>
      <c r="L4563" s="426"/>
      <c r="M4563" s="253"/>
      <c r="N4563" s="316">
        <f>I4563</f>
        <v>0</v>
      </c>
      <c r="O4563" s="427">
        <f>L4563+M4563-N4563</f>
        <v>0</v>
      </c>
      <c r="P4563" s="245"/>
      <c r="Q4563" s="775"/>
      <c r="R4563" s="779"/>
      <c r="S4563" s="779"/>
      <c r="T4563" s="779"/>
      <c r="U4563" s="779"/>
      <c r="V4563" s="779"/>
      <c r="W4563" s="824"/>
      <c r="X4563" s="314">
        <f t="shared" si="1378"/>
        <v>0</v>
      </c>
    </row>
    <row r="4564" spans="2:24" ht="18.75">
      <c r="B4564" s="171"/>
      <c r="C4564" s="137">
        <v>2120</v>
      </c>
      <c r="D4564" s="159" t="s">
        <v>234</v>
      </c>
      <c r="E4564" s="817"/>
      <c r="F4564" s="452"/>
      <c r="G4564" s="246"/>
      <c r="H4564" s="246"/>
      <c r="I4564" s="480">
        <f>F4564+G4564+H4564</f>
        <v>0</v>
      </c>
      <c r="J4564" s="244" t="str">
        <f t="shared" si="1377"/>
        <v/>
      </c>
      <c r="K4564" s="245"/>
      <c r="L4564" s="426"/>
      <c r="M4564" s="253"/>
      <c r="N4564" s="316">
        <f>I4564</f>
        <v>0</v>
      </c>
      <c r="O4564" s="427">
        <f>L4564+M4564-N4564</f>
        <v>0</v>
      </c>
      <c r="P4564" s="245"/>
      <c r="Q4564" s="775"/>
      <c r="R4564" s="779"/>
      <c r="S4564" s="779"/>
      <c r="T4564" s="779"/>
      <c r="U4564" s="779"/>
      <c r="V4564" s="779"/>
      <c r="W4564" s="824"/>
      <c r="X4564" s="314">
        <f t="shared" si="1378"/>
        <v>0</v>
      </c>
    </row>
    <row r="4565" spans="2:24" ht="18.75">
      <c r="B4565" s="171"/>
      <c r="C4565" s="137">
        <v>2125</v>
      </c>
      <c r="D4565" s="156" t="s">
        <v>1098</v>
      </c>
      <c r="E4565" s="817"/>
      <c r="F4565" s="452"/>
      <c r="G4565" s="246"/>
      <c r="H4565" s="246"/>
      <c r="I4565" s="480">
        <f>F4565+G4565+H4565</f>
        <v>0</v>
      </c>
      <c r="J4565" s="244" t="str">
        <f t="shared" si="1377"/>
        <v/>
      </c>
      <c r="K4565" s="245"/>
      <c r="L4565" s="426"/>
      <c r="M4565" s="253"/>
      <c r="N4565" s="316">
        <f>I4565</f>
        <v>0</v>
      </c>
      <c r="O4565" s="427">
        <f>L4565+M4565-N4565</f>
        <v>0</v>
      </c>
      <c r="P4565" s="245"/>
      <c r="Q4565" s="775"/>
      <c r="R4565" s="779"/>
      <c r="S4565" s="779"/>
      <c r="T4565" s="779"/>
      <c r="U4565" s="779"/>
      <c r="V4565" s="779"/>
      <c r="W4565" s="824"/>
      <c r="X4565" s="314">
        <f t="shared" si="1378"/>
        <v>0</v>
      </c>
    </row>
    <row r="4566" spans="2:24" ht="18.75">
      <c r="B4566" s="143"/>
      <c r="C4566" s="137">
        <v>2140</v>
      </c>
      <c r="D4566" s="159" t="s">
        <v>236</v>
      </c>
      <c r="E4566" s="817"/>
      <c r="F4566" s="452"/>
      <c r="G4566" s="246"/>
      <c r="H4566" s="246"/>
      <c r="I4566" s="480">
        <f>F4566+G4566+H4566</f>
        <v>0</v>
      </c>
      <c r="J4566" s="244" t="str">
        <f t="shared" si="1377"/>
        <v/>
      </c>
      <c r="K4566" s="245"/>
      <c r="L4566" s="426"/>
      <c r="M4566" s="253"/>
      <c r="N4566" s="316">
        <f>I4566</f>
        <v>0</v>
      </c>
      <c r="O4566" s="427">
        <f>L4566+M4566-N4566</f>
        <v>0</v>
      </c>
      <c r="P4566" s="245"/>
      <c r="Q4566" s="775"/>
      <c r="R4566" s="779"/>
      <c r="S4566" s="779"/>
      <c r="T4566" s="779"/>
      <c r="U4566" s="779"/>
      <c r="V4566" s="779"/>
      <c r="W4566" s="824"/>
      <c r="X4566" s="314">
        <f t="shared" si="1378"/>
        <v>0</v>
      </c>
    </row>
    <row r="4567" spans="2:24" ht="18.75">
      <c r="B4567" s="136"/>
      <c r="C4567" s="142">
        <v>2190</v>
      </c>
      <c r="D4567" s="516" t="s">
        <v>237</v>
      </c>
      <c r="E4567" s="817"/>
      <c r="F4567" s="452"/>
      <c r="G4567" s="246"/>
      <c r="H4567" s="246"/>
      <c r="I4567" s="480">
        <f>F4567+G4567+H4567</f>
        <v>0</v>
      </c>
      <c r="J4567" s="244" t="str">
        <f t="shared" si="1377"/>
        <v/>
      </c>
      <c r="K4567" s="245"/>
      <c r="L4567" s="426"/>
      <c r="M4567" s="253"/>
      <c r="N4567" s="316">
        <f>I4567</f>
        <v>0</v>
      </c>
      <c r="O4567" s="427">
        <f>L4567+M4567-N4567</f>
        <v>0</v>
      </c>
      <c r="P4567" s="245"/>
      <c r="Q4567" s="775"/>
      <c r="R4567" s="779"/>
      <c r="S4567" s="779"/>
      <c r="T4567" s="779"/>
      <c r="U4567" s="779"/>
      <c r="V4567" s="779"/>
      <c r="W4567" s="824"/>
      <c r="X4567" s="314">
        <f t="shared" si="1378"/>
        <v>0</v>
      </c>
    </row>
    <row r="4568" spans="2:24" ht="18.75">
      <c r="B4568" s="799">
        <v>2200</v>
      </c>
      <c r="C4568" s="955" t="s">
        <v>238</v>
      </c>
      <c r="D4568" s="955"/>
      <c r="E4568" s="800"/>
      <c r="F4568" s="801">
        <f>SUM(F4569:F4570)</f>
        <v>0</v>
      </c>
      <c r="G4568" s="802">
        <f>SUM(G4569:G4570)</f>
        <v>0</v>
      </c>
      <c r="H4568" s="802">
        <f>SUM(H4569:H4570)</f>
        <v>0</v>
      </c>
      <c r="I4568" s="802">
        <f>SUM(I4569:I4570)</f>
        <v>0</v>
      </c>
      <c r="J4568" s="244" t="str">
        <f t="shared" si="1377"/>
        <v/>
      </c>
      <c r="K4568" s="245"/>
      <c r="L4568" s="317">
        <f>SUM(L4569:L4570)</f>
        <v>0</v>
      </c>
      <c r="M4568" s="318">
        <f>SUM(M4569:M4570)</f>
        <v>0</v>
      </c>
      <c r="N4568" s="428">
        <f>SUM(N4569:N4570)</f>
        <v>0</v>
      </c>
      <c r="O4568" s="429">
        <f>SUM(O4569:O4570)</f>
        <v>0</v>
      </c>
      <c r="P4568" s="245"/>
      <c r="Q4568" s="777"/>
      <c r="R4568" s="778"/>
      <c r="S4568" s="778"/>
      <c r="T4568" s="778"/>
      <c r="U4568" s="778"/>
      <c r="V4568" s="778"/>
      <c r="W4568" s="825"/>
      <c r="X4568" s="314">
        <f t="shared" si="1378"/>
        <v>0</v>
      </c>
    </row>
    <row r="4569" spans="2:24" ht="18.75">
      <c r="B4569" s="136"/>
      <c r="C4569" s="137">
        <v>2221</v>
      </c>
      <c r="D4569" s="139" t="s">
        <v>1479</v>
      </c>
      <c r="E4569" s="817"/>
      <c r="F4569" s="452"/>
      <c r="G4569" s="246"/>
      <c r="H4569" s="246"/>
      <c r="I4569" s="480">
        <f t="shared" ref="I4569:I4574" si="1379">F4569+G4569+H4569</f>
        <v>0</v>
      </c>
      <c r="J4569" s="244" t="str">
        <f t="shared" si="1377"/>
        <v/>
      </c>
      <c r="K4569" s="245"/>
      <c r="L4569" s="426"/>
      <c r="M4569" s="253"/>
      <c r="N4569" s="316">
        <f t="shared" ref="N4569:N4574" si="1380">I4569</f>
        <v>0</v>
      </c>
      <c r="O4569" s="427">
        <f t="shared" ref="O4569:O4574" si="1381">L4569+M4569-N4569</f>
        <v>0</v>
      </c>
      <c r="P4569" s="245"/>
      <c r="Q4569" s="775"/>
      <c r="R4569" s="779"/>
      <c r="S4569" s="779"/>
      <c r="T4569" s="779"/>
      <c r="U4569" s="779"/>
      <c r="V4569" s="779"/>
      <c r="W4569" s="824"/>
      <c r="X4569" s="314">
        <f t="shared" si="1378"/>
        <v>0</v>
      </c>
    </row>
    <row r="4570" spans="2:24" ht="18.75">
      <c r="B4570" s="136"/>
      <c r="C4570" s="142">
        <v>2224</v>
      </c>
      <c r="D4570" s="141" t="s">
        <v>239</v>
      </c>
      <c r="E4570" s="817"/>
      <c r="F4570" s="452"/>
      <c r="G4570" s="246"/>
      <c r="H4570" s="246"/>
      <c r="I4570" s="480">
        <f t="shared" si="1379"/>
        <v>0</v>
      </c>
      <c r="J4570" s="244" t="str">
        <f t="shared" si="1377"/>
        <v/>
      </c>
      <c r="K4570" s="245"/>
      <c r="L4570" s="426"/>
      <c r="M4570" s="253"/>
      <c r="N4570" s="316">
        <f t="shared" si="1380"/>
        <v>0</v>
      </c>
      <c r="O4570" s="427">
        <f t="shared" si="1381"/>
        <v>0</v>
      </c>
      <c r="P4570" s="245"/>
      <c r="Q4570" s="775"/>
      <c r="R4570" s="779"/>
      <c r="S4570" s="779"/>
      <c r="T4570" s="779"/>
      <c r="U4570" s="779"/>
      <c r="V4570" s="779"/>
      <c r="W4570" s="824"/>
      <c r="X4570" s="314">
        <f t="shared" si="1378"/>
        <v>0</v>
      </c>
    </row>
    <row r="4571" spans="2:24" ht="18.75">
      <c r="B4571" s="799">
        <v>2500</v>
      </c>
      <c r="C4571" s="957" t="s">
        <v>240</v>
      </c>
      <c r="D4571" s="957"/>
      <c r="E4571" s="800"/>
      <c r="F4571" s="803"/>
      <c r="G4571" s="804"/>
      <c r="H4571" s="804"/>
      <c r="I4571" s="805">
        <f t="shared" si="1379"/>
        <v>0</v>
      </c>
      <c r="J4571" s="244" t="str">
        <f t="shared" si="1377"/>
        <v/>
      </c>
      <c r="K4571" s="245"/>
      <c r="L4571" s="431"/>
      <c r="M4571" s="255"/>
      <c r="N4571" s="316">
        <f t="shared" si="1380"/>
        <v>0</v>
      </c>
      <c r="O4571" s="427">
        <f t="shared" si="1381"/>
        <v>0</v>
      </c>
      <c r="P4571" s="245"/>
      <c r="Q4571" s="777"/>
      <c r="R4571" s="778"/>
      <c r="S4571" s="779"/>
      <c r="T4571" s="779"/>
      <c r="U4571" s="778"/>
      <c r="V4571" s="779"/>
      <c r="W4571" s="824"/>
      <c r="X4571" s="314">
        <f t="shared" si="1378"/>
        <v>0</v>
      </c>
    </row>
    <row r="4572" spans="2:24" ht="18.75">
      <c r="B4572" s="799">
        <v>2600</v>
      </c>
      <c r="C4572" s="974" t="s">
        <v>241</v>
      </c>
      <c r="D4572" s="975"/>
      <c r="E4572" s="800"/>
      <c r="F4572" s="803"/>
      <c r="G4572" s="804"/>
      <c r="H4572" s="804"/>
      <c r="I4572" s="805">
        <f t="shared" si="1379"/>
        <v>0</v>
      </c>
      <c r="J4572" s="244" t="str">
        <f t="shared" si="1377"/>
        <v/>
      </c>
      <c r="K4572" s="245"/>
      <c r="L4572" s="431"/>
      <c r="M4572" s="255"/>
      <c r="N4572" s="316">
        <f t="shared" si="1380"/>
        <v>0</v>
      </c>
      <c r="O4572" s="427">
        <f t="shared" si="1381"/>
        <v>0</v>
      </c>
      <c r="P4572" s="245"/>
      <c r="Q4572" s="777"/>
      <c r="R4572" s="778"/>
      <c r="S4572" s="779"/>
      <c r="T4572" s="779"/>
      <c r="U4572" s="778"/>
      <c r="V4572" s="779"/>
      <c r="W4572" s="824"/>
      <c r="X4572" s="314">
        <f t="shared" si="1378"/>
        <v>0</v>
      </c>
    </row>
    <row r="4573" spans="2:24" ht="18.75">
      <c r="B4573" s="799">
        <v>2700</v>
      </c>
      <c r="C4573" s="974" t="s">
        <v>242</v>
      </c>
      <c r="D4573" s="975"/>
      <c r="E4573" s="800"/>
      <c r="F4573" s="803"/>
      <c r="G4573" s="804"/>
      <c r="H4573" s="804"/>
      <c r="I4573" s="805">
        <f t="shared" si="1379"/>
        <v>0</v>
      </c>
      <c r="J4573" s="244" t="str">
        <f t="shared" si="1377"/>
        <v/>
      </c>
      <c r="K4573" s="245"/>
      <c r="L4573" s="431"/>
      <c r="M4573" s="255"/>
      <c r="N4573" s="316">
        <f t="shared" si="1380"/>
        <v>0</v>
      </c>
      <c r="O4573" s="427">
        <f t="shared" si="1381"/>
        <v>0</v>
      </c>
      <c r="P4573" s="245"/>
      <c r="Q4573" s="777"/>
      <c r="R4573" s="778"/>
      <c r="S4573" s="779"/>
      <c r="T4573" s="779"/>
      <c r="U4573" s="778"/>
      <c r="V4573" s="779"/>
      <c r="W4573" s="824"/>
      <c r="X4573" s="314">
        <f t="shared" si="1378"/>
        <v>0</v>
      </c>
    </row>
    <row r="4574" spans="2:24" ht="18.75">
      <c r="B4574" s="799">
        <v>2800</v>
      </c>
      <c r="C4574" s="974" t="s">
        <v>1738</v>
      </c>
      <c r="D4574" s="975"/>
      <c r="E4574" s="800"/>
      <c r="F4574" s="803"/>
      <c r="G4574" s="804"/>
      <c r="H4574" s="804"/>
      <c r="I4574" s="805">
        <f t="shared" si="1379"/>
        <v>0</v>
      </c>
      <c r="J4574" s="244" t="str">
        <f t="shared" si="1377"/>
        <v/>
      </c>
      <c r="K4574" s="245"/>
      <c r="L4574" s="431"/>
      <c r="M4574" s="255"/>
      <c r="N4574" s="316">
        <f t="shared" si="1380"/>
        <v>0</v>
      </c>
      <c r="O4574" s="427">
        <f t="shared" si="1381"/>
        <v>0</v>
      </c>
      <c r="P4574" s="245"/>
      <c r="Q4574" s="777"/>
      <c r="R4574" s="778"/>
      <c r="S4574" s="779"/>
      <c r="T4574" s="779"/>
      <c r="U4574" s="778"/>
      <c r="V4574" s="779"/>
      <c r="W4574" s="824"/>
      <c r="X4574" s="314">
        <f t="shared" si="1378"/>
        <v>0</v>
      </c>
    </row>
    <row r="4575" spans="2:24" ht="18.75">
      <c r="B4575" s="799">
        <v>2900</v>
      </c>
      <c r="C4575" s="965" t="s">
        <v>243</v>
      </c>
      <c r="D4575" s="966"/>
      <c r="E4575" s="800"/>
      <c r="F4575" s="801">
        <f>SUM(F4576:F4583)</f>
        <v>0</v>
      </c>
      <c r="G4575" s="802">
        <f>SUM(G4576:G4583)</f>
        <v>0</v>
      </c>
      <c r="H4575" s="802">
        <f>SUM(H4576:H4583)</f>
        <v>0</v>
      </c>
      <c r="I4575" s="802">
        <f>SUM(I4576:I4583)</f>
        <v>0</v>
      </c>
      <c r="J4575" s="244" t="str">
        <f t="shared" si="1377"/>
        <v/>
      </c>
      <c r="K4575" s="245"/>
      <c r="L4575" s="317">
        <f>SUM(L4576:L4583)</f>
        <v>0</v>
      </c>
      <c r="M4575" s="318">
        <f>SUM(M4576:M4583)</f>
        <v>0</v>
      </c>
      <c r="N4575" s="428">
        <f>SUM(N4576:N4583)</f>
        <v>0</v>
      </c>
      <c r="O4575" s="429">
        <f>SUM(O4576:O4583)</f>
        <v>0</v>
      </c>
      <c r="P4575" s="245"/>
      <c r="Q4575" s="777"/>
      <c r="R4575" s="778"/>
      <c r="S4575" s="778"/>
      <c r="T4575" s="778"/>
      <c r="U4575" s="778"/>
      <c r="V4575" s="778"/>
      <c r="W4575" s="825"/>
      <c r="X4575" s="314">
        <f t="shared" si="1378"/>
        <v>0</v>
      </c>
    </row>
    <row r="4576" spans="2:24" ht="18.75">
      <c r="B4576" s="172"/>
      <c r="C4576" s="144">
        <v>2910</v>
      </c>
      <c r="D4576" s="320" t="s">
        <v>1780</v>
      </c>
      <c r="E4576" s="817"/>
      <c r="F4576" s="452"/>
      <c r="G4576" s="246"/>
      <c r="H4576" s="246"/>
      <c r="I4576" s="480">
        <f t="shared" ref="I4576:I4583" si="1382">F4576+G4576+H4576</f>
        <v>0</v>
      </c>
      <c r="J4576" s="244" t="str">
        <f t="shared" si="1377"/>
        <v/>
      </c>
      <c r="K4576" s="245"/>
      <c r="L4576" s="426"/>
      <c r="M4576" s="253"/>
      <c r="N4576" s="316">
        <f t="shared" ref="N4576:N4583" si="1383">I4576</f>
        <v>0</v>
      </c>
      <c r="O4576" s="427">
        <f t="shared" ref="O4576:O4583" si="1384">L4576+M4576-N4576</f>
        <v>0</v>
      </c>
      <c r="P4576" s="245"/>
      <c r="Q4576" s="775"/>
      <c r="R4576" s="779"/>
      <c r="S4576" s="779"/>
      <c r="T4576" s="779"/>
      <c r="U4576" s="779"/>
      <c r="V4576" s="779"/>
      <c r="W4576" s="824"/>
      <c r="X4576" s="314">
        <f t="shared" si="1378"/>
        <v>0</v>
      </c>
    </row>
    <row r="4577" spans="2:24" ht="18.75">
      <c r="B4577" s="172"/>
      <c r="C4577" s="144">
        <v>2920</v>
      </c>
      <c r="D4577" s="320" t="s">
        <v>244</v>
      </c>
      <c r="E4577" s="817"/>
      <c r="F4577" s="452"/>
      <c r="G4577" s="246"/>
      <c r="H4577" s="246"/>
      <c r="I4577" s="480">
        <f t="shared" si="1382"/>
        <v>0</v>
      </c>
      <c r="J4577" s="244" t="str">
        <f t="shared" si="1377"/>
        <v/>
      </c>
      <c r="K4577" s="245"/>
      <c r="L4577" s="426"/>
      <c r="M4577" s="253"/>
      <c r="N4577" s="316">
        <f t="shared" si="1383"/>
        <v>0</v>
      </c>
      <c r="O4577" s="427">
        <f t="shared" si="1384"/>
        <v>0</v>
      </c>
      <c r="P4577" s="245"/>
      <c r="Q4577" s="775"/>
      <c r="R4577" s="779"/>
      <c r="S4577" s="779"/>
      <c r="T4577" s="779"/>
      <c r="U4577" s="779"/>
      <c r="V4577" s="779"/>
      <c r="W4577" s="824"/>
      <c r="X4577" s="314">
        <f t="shared" si="1378"/>
        <v>0</v>
      </c>
    </row>
    <row r="4578" spans="2:24" ht="31.5">
      <c r="B4578" s="172"/>
      <c r="C4578" s="168">
        <v>2969</v>
      </c>
      <c r="D4578" s="321" t="s">
        <v>245</v>
      </c>
      <c r="E4578" s="817"/>
      <c r="F4578" s="452"/>
      <c r="G4578" s="246"/>
      <c r="H4578" s="246"/>
      <c r="I4578" s="480">
        <f t="shared" si="1382"/>
        <v>0</v>
      </c>
      <c r="J4578" s="244" t="str">
        <f t="shared" si="1377"/>
        <v/>
      </c>
      <c r="K4578" s="245"/>
      <c r="L4578" s="426"/>
      <c r="M4578" s="253"/>
      <c r="N4578" s="316">
        <f t="shared" si="1383"/>
        <v>0</v>
      </c>
      <c r="O4578" s="427">
        <f t="shared" si="1384"/>
        <v>0</v>
      </c>
      <c r="P4578" s="245"/>
      <c r="Q4578" s="775"/>
      <c r="R4578" s="779"/>
      <c r="S4578" s="779"/>
      <c r="T4578" s="779"/>
      <c r="U4578" s="779"/>
      <c r="V4578" s="779"/>
      <c r="W4578" s="824"/>
      <c r="X4578" s="314">
        <f t="shared" si="1378"/>
        <v>0</v>
      </c>
    </row>
    <row r="4579" spans="2:24" ht="31.5">
      <c r="B4579" s="172"/>
      <c r="C4579" s="168">
        <v>2970</v>
      </c>
      <c r="D4579" s="321" t="s">
        <v>246</v>
      </c>
      <c r="E4579" s="817"/>
      <c r="F4579" s="452"/>
      <c r="G4579" s="246"/>
      <c r="H4579" s="246"/>
      <c r="I4579" s="480">
        <f t="shared" si="1382"/>
        <v>0</v>
      </c>
      <c r="J4579" s="244" t="str">
        <f t="shared" si="1377"/>
        <v/>
      </c>
      <c r="K4579" s="245"/>
      <c r="L4579" s="426"/>
      <c r="M4579" s="253"/>
      <c r="N4579" s="316">
        <f t="shared" si="1383"/>
        <v>0</v>
      </c>
      <c r="O4579" s="427">
        <f t="shared" si="1384"/>
        <v>0</v>
      </c>
      <c r="P4579" s="245"/>
      <c r="Q4579" s="775"/>
      <c r="R4579" s="779"/>
      <c r="S4579" s="779"/>
      <c r="T4579" s="779"/>
      <c r="U4579" s="779"/>
      <c r="V4579" s="779"/>
      <c r="W4579" s="824"/>
      <c r="X4579" s="314">
        <f t="shared" si="1378"/>
        <v>0</v>
      </c>
    </row>
    <row r="4580" spans="2:24" ht="18.75">
      <c r="B4580" s="172"/>
      <c r="C4580" s="166">
        <v>2989</v>
      </c>
      <c r="D4580" s="322" t="s">
        <v>247</v>
      </c>
      <c r="E4580" s="817"/>
      <c r="F4580" s="452"/>
      <c r="G4580" s="246"/>
      <c r="H4580" s="246"/>
      <c r="I4580" s="480">
        <f t="shared" si="1382"/>
        <v>0</v>
      </c>
      <c r="J4580" s="244" t="str">
        <f t="shared" si="1377"/>
        <v/>
      </c>
      <c r="K4580" s="245"/>
      <c r="L4580" s="426"/>
      <c r="M4580" s="253"/>
      <c r="N4580" s="316">
        <f t="shared" si="1383"/>
        <v>0</v>
      </c>
      <c r="O4580" s="427">
        <f t="shared" si="1384"/>
        <v>0</v>
      </c>
      <c r="P4580" s="245"/>
      <c r="Q4580" s="775"/>
      <c r="R4580" s="779"/>
      <c r="S4580" s="779"/>
      <c r="T4580" s="779"/>
      <c r="U4580" s="779"/>
      <c r="V4580" s="779"/>
      <c r="W4580" s="824"/>
      <c r="X4580" s="314">
        <f t="shared" si="1378"/>
        <v>0</v>
      </c>
    </row>
    <row r="4581" spans="2:24" ht="31.5">
      <c r="B4581" s="136"/>
      <c r="C4581" s="137">
        <v>2990</v>
      </c>
      <c r="D4581" s="323" t="s">
        <v>1760</v>
      </c>
      <c r="E4581" s="817"/>
      <c r="F4581" s="452"/>
      <c r="G4581" s="246"/>
      <c r="H4581" s="246"/>
      <c r="I4581" s="480">
        <f t="shared" si="1382"/>
        <v>0</v>
      </c>
      <c r="J4581" s="244" t="str">
        <f t="shared" si="1377"/>
        <v/>
      </c>
      <c r="K4581" s="245"/>
      <c r="L4581" s="426"/>
      <c r="M4581" s="253"/>
      <c r="N4581" s="316">
        <f t="shared" si="1383"/>
        <v>0</v>
      </c>
      <c r="O4581" s="427">
        <f t="shared" si="1384"/>
        <v>0</v>
      </c>
      <c r="P4581" s="245"/>
      <c r="Q4581" s="775"/>
      <c r="R4581" s="779"/>
      <c r="S4581" s="779"/>
      <c r="T4581" s="779"/>
      <c r="U4581" s="779"/>
      <c r="V4581" s="779"/>
      <c r="W4581" s="824"/>
      <c r="X4581" s="314">
        <f t="shared" si="1378"/>
        <v>0</v>
      </c>
    </row>
    <row r="4582" spans="2:24" ht="18.75">
      <c r="B4582" s="136"/>
      <c r="C4582" s="137">
        <v>2991</v>
      </c>
      <c r="D4582" s="323" t="s">
        <v>248</v>
      </c>
      <c r="E4582" s="817"/>
      <c r="F4582" s="452"/>
      <c r="G4582" s="246"/>
      <c r="H4582" s="246"/>
      <c r="I4582" s="480">
        <f t="shared" si="1382"/>
        <v>0</v>
      </c>
      <c r="J4582" s="244" t="str">
        <f t="shared" si="1377"/>
        <v/>
      </c>
      <c r="K4582" s="245"/>
      <c r="L4582" s="426"/>
      <c r="M4582" s="253"/>
      <c r="N4582" s="316">
        <f t="shared" si="1383"/>
        <v>0</v>
      </c>
      <c r="O4582" s="427">
        <f t="shared" si="1384"/>
        <v>0</v>
      </c>
      <c r="P4582" s="245"/>
      <c r="Q4582" s="775"/>
      <c r="R4582" s="779"/>
      <c r="S4582" s="779"/>
      <c r="T4582" s="779"/>
      <c r="U4582" s="779"/>
      <c r="V4582" s="779"/>
      <c r="W4582" s="824"/>
      <c r="X4582" s="314">
        <f t="shared" si="1378"/>
        <v>0</v>
      </c>
    </row>
    <row r="4583" spans="2:24" ht="18.75">
      <c r="B4583" s="136"/>
      <c r="C4583" s="142">
        <v>2992</v>
      </c>
      <c r="D4583" s="154" t="s">
        <v>249</v>
      </c>
      <c r="E4583" s="817"/>
      <c r="F4583" s="452"/>
      <c r="G4583" s="246"/>
      <c r="H4583" s="246"/>
      <c r="I4583" s="480">
        <f t="shared" si="1382"/>
        <v>0</v>
      </c>
      <c r="J4583" s="244" t="str">
        <f t="shared" si="1377"/>
        <v/>
      </c>
      <c r="K4583" s="245"/>
      <c r="L4583" s="426"/>
      <c r="M4583" s="253"/>
      <c r="N4583" s="316">
        <f t="shared" si="1383"/>
        <v>0</v>
      </c>
      <c r="O4583" s="427">
        <f t="shared" si="1384"/>
        <v>0</v>
      </c>
      <c r="P4583" s="245"/>
      <c r="Q4583" s="775"/>
      <c r="R4583" s="779"/>
      <c r="S4583" s="779"/>
      <c r="T4583" s="779"/>
      <c r="U4583" s="779"/>
      <c r="V4583" s="779"/>
      <c r="W4583" s="824"/>
      <c r="X4583" s="314">
        <f t="shared" si="1378"/>
        <v>0</v>
      </c>
    </row>
    <row r="4584" spans="2:24" ht="18.75">
      <c r="B4584" s="799">
        <v>3300</v>
      </c>
      <c r="C4584" s="965" t="s">
        <v>250</v>
      </c>
      <c r="D4584" s="965"/>
      <c r="E4584" s="800"/>
      <c r="F4584" s="801">
        <f>SUM(F4585:F4590)</f>
        <v>0</v>
      </c>
      <c r="G4584" s="802">
        <f>SUM(G4585:G4590)</f>
        <v>0</v>
      </c>
      <c r="H4584" s="802">
        <f>SUM(H4585:H4590)</f>
        <v>0</v>
      </c>
      <c r="I4584" s="802">
        <f>SUM(I4585:I4590)</f>
        <v>0</v>
      </c>
      <c r="J4584" s="244" t="str">
        <f t="shared" si="1377"/>
        <v/>
      </c>
      <c r="K4584" s="245"/>
      <c r="L4584" s="777"/>
      <c r="M4584" s="778"/>
      <c r="N4584" s="778"/>
      <c r="O4584" s="825"/>
      <c r="P4584" s="245"/>
      <c r="Q4584" s="777"/>
      <c r="R4584" s="778"/>
      <c r="S4584" s="778"/>
      <c r="T4584" s="778"/>
      <c r="U4584" s="778"/>
      <c r="V4584" s="778"/>
      <c r="W4584" s="825"/>
      <c r="X4584" s="314">
        <f t="shared" si="1378"/>
        <v>0</v>
      </c>
    </row>
    <row r="4585" spans="2:24" ht="18.75">
      <c r="B4585" s="143"/>
      <c r="C4585" s="144">
        <v>3301</v>
      </c>
      <c r="D4585" s="463" t="s">
        <v>251</v>
      </c>
      <c r="E4585" s="817"/>
      <c r="F4585" s="452"/>
      <c r="G4585" s="246"/>
      <c r="H4585" s="246"/>
      <c r="I4585" s="480">
        <f t="shared" ref="I4585:I4593" si="1385">F4585+G4585+H4585</f>
        <v>0</v>
      </c>
      <c r="J4585" s="244" t="str">
        <f t="shared" si="1377"/>
        <v/>
      </c>
      <c r="K4585" s="245"/>
      <c r="L4585" s="775"/>
      <c r="M4585" s="779"/>
      <c r="N4585" s="779"/>
      <c r="O4585" s="824"/>
      <c r="P4585" s="245"/>
      <c r="Q4585" s="775"/>
      <c r="R4585" s="779"/>
      <c r="S4585" s="779"/>
      <c r="T4585" s="779"/>
      <c r="U4585" s="779"/>
      <c r="V4585" s="779"/>
      <c r="W4585" s="824"/>
      <c r="X4585" s="314">
        <f t="shared" si="1378"/>
        <v>0</v>
      </c>
    </row>
    <row r="4586" spans="2:24" ht="18.75">
      <c r="B4586" s="143"/>
      <c r="C4586" s="168">
        <v>3302</v>
      </c>
      <c r="D4586" s="464" t="s">
        <v>1099</v>
      </c>
      <c r="E4586" s="817"/>
      <c r="F4586" s="452"/>
      <c r="G4586" s="246"/>
      <c r="H4586" s="246"/>
      <c r="I4586" s="480">
        <f t="shared" si="1385"/>
        <v>0</v>
      </c>
      <c r="J4586" s="244" t="str">
        <f t="shared" ref="J4586:J4617" si="1386">(IF($E4586&lt;&gt;0,$J$2,IF($I4586&lt;&gt;0,$J$2,"")))</f>
        <v/>
      </c>
      <c r="K4586" s="245"/>
      <c r="L4586" s="775"/>
      <c r="M4586" s="779"/>
      <c r="N4586" s="779"/>
      <c r="O4586" s="824"/>
      <c r="P4586" s="245"/>
      <c r="Q4586" s="775"/>
      <c r="R4586" s="779"/>
      <c r="S4586" s="779"/>
      <c r="T4586" s="779"/>
      <c r="U4586" s="779"/>
      <c r="V4586" s="779"/>
      <c r="W4586" s="824"/>
      <c r="X4586" s="314">
        <f t="shared" ref="X4586:X4617" si="1387">T4586-U4586-V4586-W4586</f>
        <v>0</v>
      </c>
    </row>
    <row r="4587" spans="2:24" ht="18.75">
      <c r="B4587" s="143"/>
      <c r="C4587" s="168">
        <v>3303</v>
      </c>
      <c r="D4587" s="464" t="s">
        <v>253</v>
      </c>
      <c r="E4587" s="817"/>
      <c r="F4587" s="452"/>
      <c r="G4587" s="246"/>
      <c r="H4587" s="246"/>
      <c r="I4587" s="480">
        <f t="shared" si="1385"/>
        <v>0</v>
      </c>
      <c r="J4587" s="244" t="str">
        <f t="shared" si="1386"/>
        <v/>
      </c>
      <c r="K4587" s="245"/>
      <c r="L4587" s="775"/>
      <c r="M4587" s="779"/>
      <c r="N4587" s="779"/>
      <c r="O4587" s="824"/>
      <c r="P4587" s="245"/>
      <c r="Q4587" s="775"/>
      <c r="R4587" s="779"/>
      <c r="S4587" s="779"/>
      <c r="T4587" s="779"/>
      <c r="U4587" s="779"/>
      <c r="V4587" s="779"/>
      <c r="W4587" s="824"/>
      <c r="X4587" s="314">
        <f t="shared" si="1387"/>
        <v>0</v>
      </c>
    </row>
    <row r="4588" spans="2:24" ht="18.75">
      <c r="B4588" s="143"/>
      <c r="C4588" s="166">
        <v>3304</v>
      </c>
      <c r="D4588" s="465" t="s">
        <v>254</v>
      </c>
      <c r="E4588" s="817"/>
      <c r="F4588" s="452"/>
      <c r="G4588" s="246"/>
      <c r="H4588" s="246"/>
      <c r="I4588" s="480">
        <f t="shared" si="1385"/>
        <v>0</v>
      </c>
      <c r="J4588" s="244" t="str">
        <f t="shared" si="1386"/>
        <v/>
      </c>
      <c r="K4588" s="245"/>
      <c r="L4588" s="775"/>
      <c r="M4588" s="779"/>
      <c r="N4588" s="779"/>
      <c r="O4588" s="824"/>
      <c r="P4588" s="245"/>
      <c r="Q4588" s="775"/>
      <c r="R4588" s="779"/>
      <c r="S4588" s="779"/>
      <c r="T4588" s="779"/>
      <c r="U4588" s="779"/>
      <c r="V4588" s="779"/>
      <c r="W4588" s="824"/>
      <c r="X4588" s="314">
        <f t="shared" si="1387"/>
        <v>0</v>
      </c>
    </row>
    <row r="4589" spans="2:24" ht="18.75">
      <c r="B4589" s="143"/>
      <c r="C4589" s="142">
        <v>3305</v>
      </c>
      <c r="D4589" s="466" t="s">
        <v>255</v>
      </c>
      <c r="E4589" s="817"/>
      <c r="F4589" s="452"/>
      <c r="G4589" s="246"/>
      <c r="H4589" s="246"/>
      <c r="I4589" s="480">
        <f t="shared" si="1385"/>
        <v>0</v>
      </c>
      <c r="J4589" s="244" t="str">
        <f t="shared" si="1386"/>
        <v/>
      </c>
      <c r="K4589" s="245"/>
      <c r="L4589" s="775"/>
      <c r="M4589" s="779"/>
      <c r="N4589" s="779"/>
      <c r="O4589" s="824"/>
      <c r="P4589" s="245"/>
      <c r="Q4589" s="775"/>
      <c r="R4589" s="779"/>
      <c r="S4589" s="779"/>
      <c r="T4589" s="779"/>
      <c r="U4589" s="779"/>
      <c r="V4589" s="779"/>
      <c r="W4589" s="824"/>
      <c r="X4589" s="314">
        <f t="shared" si="1387"/>
        <v>0</v>
      </c>
    </row>
    <row r="4590" spans="2:24" ht="31.5">
      <c r="B4590" s="143"/>
      <c r="C4590" s="142">
        <v>3306</v>
      </c>
      <c r="D4590" s="466" t="s">
        <v>1739</v>
      </c>
      <c r="E4590" s="817"/>
      <c r="F4590" s="452"/>
      <c r="G4590" s="246"/>
      <c r="H4590" s="246"/>
      <c r="I4590" s="480">
        <f t="shared" si="1385"/>
        <v>0</v>
      </c>
      <c r="J4590" s="244" t="str">
        <f t="shared" si="1386"/>
        <v/>
      </c>
      <c r="K4590" s="245"/>
      <c r="L4590" s="775"/>
      <c r="M4590" s="779"/>
      <c r="N4590" s="779"/>
      <c r="O4590" s="824"/>
      <c r="P4590" s="245"/>
      <c r="Q4590" s="775"/>
      <c r="R4590" s="779"/>
      <c r="S4590" s="779"/>
      <c r="T4590" s="779"/>
      <c r="U4590" s="779"/>
      <c r="V4590" s="779"/>
      <c r="W4590" s="824"/>
      <c r="X4590" s="314">
        <f t="shared" si="1387"/>
        <v>0</v>
      </c>
    </row>
    <row r="4591" spans="2:24" ht="18.75">
      <c r="B4591" s="799">
        <v>3900</v>
      </c>
      <c r="C4591" s="957" t="s">
        <v>256</v>
      </c>
      <c r="D4591" s="978"/>
      <c r="E4591" s="800"/>
      <c r="F4591" s="803"/>
      <c r="G4591" s="804"/>
      <c r="H4591" s="804"/>
      <c r="I4591" s="805">
        <f t="shared" si="1385"/>
        <v>0</v>
      </c>
      <c r="J4591" s="244" t="str">
        <f t="shared" si="1386"/>
        <v/>
      </c>
      <c r="K4591" s="245"/>
      <c r="L4591" s="431"/>
      <c r="M4591" s="255"/>
      <c r="N4591" s="318">
        <f>I4591</f>
        <v>0</v>
      </c>
      <c r="O4591" s="427">
        <f>L4591+M4591-N4591</f>
        <v>0</v>
      </c>
      <c r="P4591" s="245"/>
      <c r="Q4591" s="431"/>
      <c r="R4591" s="255"/>
      <c r="S4591" s="432">
        <f>+IF(+(L4591+M4591)&gt;=I4591,+M4591,+(+I4591-L4591))</f>
        <v>0</v>
      </c>
      <c r="T4591" s="316">
        <f>Q4591+R4591-S4591</f>
        <v>0</v>
      </c>
      <c r="U4591" s="255"/>
      <c r="V4591" s="255"/>
      <c r="W4591" s="254"/>
      <c r="X4591" s="314">
        <f t="shared" si="1387"/>
        <v>0</v>
      </c>
    </row>
    <row r="4592" spans="2:24" ht="18.75">
      <c r="B4592" s="799">
        <v>4000</v>
      </c>
      <c r="C4592" s="979" t="s">
        <v>257</v>
      </c>
      <c r="D4592" s="979"/>
      <c r="E4592" s="800"/>
      <c r="F4592" s="803"/>
      <c r="G4592" s="804"/>
      <c r="H4592" s="804"/>
      <c r="I4592" s="805">
        <f t="shared" si="1385"/>
        <v>0</v>
      </c>
      <c r="J4592" s="244" t="str">
        <f t="shared" si="1386"/>
        <v/>
      </c>
      <c r="K4592" s="245"/>
      <c r="L4592" s="431"/>
      <c r="M4592" s="255"/>
      <c r="N4592" s="318">
        <f>I4592</f>
        <v>0</v>
      </c>
      <c r="O4592" s="427">
        <f>L4592+M4592-N4592</f>
        <v>0</v>
      </c>
      <c r="P4592" s="245"/>
      <c r="Q4592" s="777"/>
      <c r="R4592" s="778"/>
      <c r="S4592" s="778"/>
      <c r="T4592" s="779"/>
      <c r="U4592" s="778"/>
      <c r="V4592" s="778"/>
      <c r="W4592" s="824"/>
      <c r="X4592" s="314">
        <f t="shared" si="1387"/>
        <v>0</v>
      </c>
    </row>
    <row r="4593" spans="2:24" ht="18.75">
      <c r="B4593" s="799">
        <v>4100</v>
      </c>
      <c r="C4593" s="979" t="s">
        <v>258</v>
      </c>
      <c r="D4593" s="979"/>
      <c r="E4593" s="800"/>
      <c r="F4593" s="803"/>
      <c r="G4593" s="804"/>
      <c r="H4593" s="804"/>
      <c r="I4593" s="805">
        <f t="shared" si="1385"/>
        <v>0</v>
      </c>
      <c r="J4593" s="244" t="str">
        <f t="shared" si="1386"/>
        <v/>
      </c>
      <c r="K4593" s="245"/>
      <c r="L4593" s="777"/>
      <c r="M4593" s="778"/>
      <c r="N4593" s="778"/>
      <c r="O4593" s="825"/>
      <c r="P4593" s="245"/>
      <c r="Q4593" s="777"/>
      <c r="R4593" s="778"/>
      <c r="S4593" s="778"/>
      <c r="T4593" s="778"/>
      <c r="U4593" s="778"/>
      <c r="V4593" s="778"/>
      <c r="W4593" s="825"/>
      <c r="X4593" s="314">
        <f t="shared" si="1387"/>
        <v>0</v>
      </c>
    </row>
    <row r="4594" spans="2:24" ht="18.75">
      <c r="B4594" s="799">
        <v>4200</v>
      </c>
      <c r="C4594" s="965" t="s">
        <v>259</v>
      </c>
      <c r="D4594" s="966"/>
      <c r="E4594" s="800"/>
      <c r="F4594" s="801">
        <f>SUM(F4595:F4600)</f>
        <v>0</v>
      </c>
      <c r="G4594" s="802">
        <f>SUM(G4595:G4600)</f>
        <v>0</v>
      </c>
      <c r="H4594" s="802">
        <f>SUM(H4595:H4600)</f>
        <v>0</v>
      </c>
      <c r="I4594" s="802">
        <f>SUM(I4595:I4600)</f>
        <v>0</v>
      </c>
      <c r="J4594" s="244" t="str">
        <f t="shared" si="1386"/>
        <v/>
      </c>
      <c r="K4594" s="245"/>
      <c r="L4594" s="317">
        <f>SUM(L4595:L4600)</f>
        <v>0</v>
      </c>
      <c r="M4594" s="318">
        <f>SUM(M4595:M4600)</f>
        <v>0</v>
      </c>
      <c r="N4594" s="428">
        <f>SUM(N4595:N4600)</f>
        <v>0</v>
      </c>
      <c r="O4594" s="429">
        <f>SUM(O4595:O4600)</f>
        <v>0</v>
      </c>
      <c r="P4594" s="245"/>
      <c r="Q4594" s="317">
        <f t="shared" ref="Q4594:W4594" si="1388">SUM(Q4595:Q4600)</f>
        <v>0</v>
      </c>
      <c r="R4594" s="318">
        <f t="shared" si="1388"/>
        <v>0</v>
      </c>
      <c r="S4594" s="318">
        <f t="shared" si="1388"/>
        <v>0</v>
      </c>
      <c r="T4594" s="318">
        <f t="shared" si="1388"/>
        <v>0</v>
      </c>
      <c r="U4594" s="318">
        <f t="shared" si="1388"/>
        <v>0</v>
      </c>
      <c r="V4594" s="318">
        <f t="shared" si="1388"/>
        <v>0</v>
      </c>
      <c r="W4594" s="429">
        <f t="shared" si="1388"/>
        <v>0</v>
      </c>
      <c r="X4594" s="314">
        <f t="shared" si="1387"/>
        <v>0</v>
      </c>
    </row>
    <row r="4595" spans="2:24" ht="18.75">
      <c r="B4595" s="173"/>
      <c r="C4595" s="144">
        <v>4201</v>
      </c>
      <c r="D4595" s="138" t="s">
        <v>260</v>
      </c>
      <c r="E4595" s="817"/>
      <c r="F4595" s="452"/>
      <c r="G4595" s="246"/>
      <c r="H4595" s="246"/>
      <c r="I4595" s="480">
        <f t="shared" ref="I4595:I4600" si="1389">F4595+G4595+H4595</f>
        <v>0</v>
      </c>
      <c r="J4595" s="244" t="str">
        <f t="shared" si="1386"/>
        <v/>
      </c>
      <c r="K4595" s="245"/>
      <c r="L4595" s="426"/>
      <c r="M4595" s="253"/>
      <c r="N4595" s="316">
        <f t="shared" ref="N4595:N4600" si="1390">I4595</f>
        <v>0</v>
      </c>
      <c r="O4595" s="427">
        <f t="shared" ref="O4595:O4600" si="1391">L4595+M4595-N4595</f>
        <v>0</v>
      </c>
      <c r="P4595" s="245"/>
      <c r="Q4595" s="426"/>
      <c r="R4595" s="253"/>
      <c r="S4595" s="432">
        <f t="shared" ref="S4595:S4600" si="1392">+IF(+(L4595+M4595)&gt;=I4595,+M4595,+(+I4595-L4595))</f>
        <v>0</v>
      </c>
      <c r="T4595" s="316">
        <f t="shared" ref="T4595:T4600" si="1393">Q4595+R4595-S4595</f>
        <v>0</v>
      </c>
      <c r="U4595" s="253"/>
      <c r="V4595" s="253"/>
      <c r="W4595" s="254"/>
      <c r="X4595" s="314">
        <f t="shared" si="1387"/>
        <v>0</v>
      </c>
    </row>
    <row r="4596" spans="2:24" ht="18.75">
      <c r="B4596" s="173"/>
      <c r="C4596" s="137">
        <v>4202</v>
      </c>
      <c r="D4596" s="139" t="s">
        <v>261</v>
      </c>
      <c r="E4596" s="817"/>
      <c r="F4596" s="452"/>
      <c r="G4596" s="246"/>
      <c r="H4596" s="246"/>
      <c r="I4596" s="480">
        <f t="shared" si="1389"/>
        <v>0</v>
      </c>
      <c r="J4596" s="244" t="str">
        <f t="shared" si="1386"/>
        <v/>
      </c>
      <c r="K4596" s="245"/>
      <c r="L4596" s="426"/>
      <c r="M4596" s="253"/>
      <c r="N4596" s="316">
        <f t="shared" si="1390"/>
        <v>0</v>
      </c>
      <c r="O4596" s="427">
        <f t="shared" si="1391"/>
        <v>0</v>
      </c>
      <c r="P4596" s="245"/>
      <c r="Q4596" s="426"/>
      <c r="R4596" s="253"/>
      <c r="S4596" s="432">
        <f t="shared" si="1392"/>
        <v>0</v>
      </c>
      <c r="T4596" s="316">
        <f t="shared" si="1393"/>
        <v>0</v>
      </c>
      <c r="U4596" s="253"/>
      <c r="V4596" s="253"/>
      <c r="W4596" s="254"/>
      <c r="X4596" s="314">
        <f t="shared" si="1387"/>
        <v>0</v>
      </c>
    </row>
    <row r="4597" spans="2:24" ht="18.75">
      <c r="B4597" s="173"/>
      <c r="C4597" s="137">
        <v>4214</v>
      </c>
      <c r="D4597" s="139" t="s">
        <v>262</v>
      </c>
      <c r="E4597" s="817"/>
      <c r="F4597" s="452"/>
      <c r="G4597" s="246"/>
      <c r="H4597" s="246"/>
      <c r="I4597" s="480">
        <f t="shared" si="1389"/>
        <v>0</v>
      </c>
      <c r="J4597" s="244" t="str">
        <f t="shared" si="1386"/>
        <v/>
      </c>
      <c r="K4597" s="245"/>
      <c r="L4597" s="426"/>
      <c r="M4597" s="253"/>
      <c r="N4597" s="316">
        <f t="shared" si="1390"/>
        <v>0</v>
      </c>
      <c r="O4597" s="427">
        <f t="shared" si="1391"/>
        <v>0</v>
      </c>
      <c r="P4597" s="245"/>
      <c r="Q4597" s="426"/>
      <c r="R4597" s="253"/>
      <c r="S4597" s="432">
        <f t="shared" si="1392"/>
        <v>0</v>
      </c>
      <c r="T4597" s="316">
        <f t="shared" si="1393"/>
        <v>0</v>
      </c>
      <c r="U4597" s="253"/>
      <c r="V4597" s="253"/>
      <c r="W4597" s="254"/>
      <c r="X4597" s="314">
        <f t="shared" si="1387"/>
        <v>0</v>
      </c>
    </row>
    <row r="4598" spans="2:24" ht="18.75">
      <c r="B4598" s="173"/>
      <c r="C4598" s="137">
        <v>4217</v>
      </c>
      <c r="D4598" s="139" t="s">
        <v>263</v>
      </c>
      <c r="E4598" s="817"/>
      <c r="F4598" s="452"/>
      <c r="G4598" s="246"/>
      <c r="H4598" s="246"/>
      <c r="I4598" s="480">
        <f t="shared" si="1389"/>
        <v>0</v>
      </c>
      <c r="J4598" s="244" t="str">
        <f t="shared" si="1386"/>
        <v/>
      </c>
      <c r="K4598" s="245"/>
      <c r="L4598" s="426"/>
      <c r="M4598" s="253"/>
      <c r="N4598" s="316">
        <f t="shared" si="1390"/>
        <v>0</v>
      </c>
      <c r="O4598" s="427">
        <f t="shared" si="1391"/>
        <v>0</v>
      </c>
      <c r="P4598" s="245"/>
      <c r="Q4598" s="426"/>
      <c r="R4598" s="253"/>
      <c r="S4598" s="432">
        <f t="shared" si="1392"/>
        <v>0</v>
      </c>
      <c r="T4598" s="316">
        <f t="shared" si="1393"/>
        <v>0</v>
      </c>
      <c r="U4598" s="253"/>
      <c r="V4598" s="253"/>
      <c r="W4598" s="254"/>
      <c r="X4598" s="314">
        <f t="shared" si="1387"/>
        <v>0</v>
      </c>
    </row>
    <row r="4599" spans="2:24" ht="18.75">
      <c r="B4599" s="173"/>
      <c r="C4599" s="137">
        <v>4218</v>
      </c>
      <c r="D4599" s="145" t="s">
        <v>264</v>
      </c>
      <c r="E4599" s="817"/>
      <c r="F4599" s="452"/>
      <c r="G4599" s="246"/>
      <c r="H4599" s="246"/>
      <c r="I4599" s="480">
        <f t="shared" si="1389"/>
        <v>0</v>
      </c>
      <c r="J4599" s="244" t="str">
        <f t="shared" si="1386"/>
        <v/>
      </c>
      <c r="K4599" s="245"/>
      <c r="L4599" s="426"/>
      <c r="M4599" s="253"/>
      <c r="N4599" s="316">
        <f t="shared" si="1390"/>
        <v>0</v>
      </c>
      <c r="O4599" s="427">
        <f t="shared" si="1391"/>
        <v>0</v>
      </c>
      <c r="P4599" s="245"/>
      <c r="Q4599" s="426"/>
      <c r="R4599" s="253"/>
      <c r="S4599" s="432">
        <f t="shared" si="1392"/>
        <v>0</v>
      </c>
      <c r="T4599" s="316">
        <f t="shared" si="1393"/>
        <v>0</v>
      </c>
      <c r="U4599" s="253"/>
      <c r="V4599" s="253"/>
      <c r="W4599" s="254"/>
      <c r="X4599" s="314">
        <f t="shared" si="1387"/>
        <v>0</v>
      </c>
    </row>
    <row r="4600" spans="2:24" ht="18.75">
      <c r="B4600" s="173"/>
      <c r="C4600" s="137">
        <v>4219</v>
      </c>
      <c r="D4600" s="156" t="s">
        <v>265</v>
      </c>
      <c r="E4600" s="817"/>
      <c r="F4600" s="452"/>
      <c r="G4600" s="246"/>
      <c r="H4600" s="246"/>
      <c r="I4600" s="480">
        <f t="shared" si="1389"/>
        <v>0</v>
      </c>
      <c r="J4600" s="244" t="str">
        <f t="shared" si="1386"/>
        <v/>
      </c>
      <c r="K4600" s="245"/>
      <c r="L4600" s="426"/>
      <c r="M4600" s="253"/>
      <c r="N4600" s="316">
        <f t="shared" si="1390"/>
        <v>0</v>
      </c>
      <c r="O4600" s="427">
        <f t="shared" si="1391"/>
        <v>0</v>
      </c>
      <c r="P4600" s="245"/>
      <c r="Q4600" s="426"/>
      <c r="R4600" s="253"/>
      <c r="S4600" s="432">
        <f t="shared" si="1392"/>
        <v>0</v>
      </c>
      <c r="T4600" s="316">
        <f t="shared" si="1393"/>
        <v>0</v>
      </c>
      <c r="U4600" s="253"/>
      <c r="V4600" s="253"/>
      <c r="W4600" s="254"/>
      <c r="X4600" s="314">
        <f t="shared" si="1387"/>
        <v>0</v>
      </c>
    </row>
    <row r="4601" spans="2:24" ht="18.75">
      <c r="B4601" s="799">
        <v>4300</v>
      </c>
      <c r="C4601" s="955" t="s">
        <v>1740</v>
      </c>
      <c r="D4601" s="955"/>
      <c r="E4601" s="800"/>
      <c r="F4601" s="801">
        <f>SUM(F4602:F4604)</f>
        <v>0</v>
      </c>
      <c r="G4601" s="802">
        <f>SUM(G4602:G4604)</f>
        <v>0</v>
      </c>
      <c r="H4601" s="802">
        <f>SUM(H4602:H4604)</f>
        <v>0</v>
      </c>
      <c r="I4601" s="802">
        <f>SUM(I4602:I4604)</f>
        <v>0</v>
      </c>
      <c r="J4601" s="244" t="str">
        <f t="shared" si="1386"/>
        <v/>
      </c>
      <c r="K4601" s="245"/>
      <c r="L4601" s="317">
        <f>SUM(L4602:L4604)</f>
        <v>0</v>
      </c>
      <c r="M4601" s="318">
        <f>SUM(M4602:M4604)</f>
        <v>0</v>
      </c>
      <c r="N4601" s="428">
        <f>SUM(N4602:N4604)</f>
        <v>0</v>
      </c>
      <c r="O4601" s="429">
        <f>SUM(O4602:O4604)</f>
        <v>0</v>
      </c>
      <c r="P4601" s="245"/>
      <c r="Q4601" s="317">
        <f t="shared" ref="Q4601:W4601" si="1394">SUM(Q4602:Q4604)</f>
        <v>0</v>
      </c>
      <c r="R4601" s="318">
        <f t="shared" si="1394"/>
        <v>0</v>
      </c>
      <c r="S4601" s="318">
        <f t="shared" si="1394"/>
        <v>0</v>
      </c>
      <c r="T4601" s="318">
        <f t="shared" si="1394"/>
        <v>0</v>
      </c>
      <c r="U4601" s="318">
        <f t="shared" si="1394"/>
        <v>0</v>
      </c>
      <c r="V4601" s="318">
        <f t="shared" si="1394"/>
        <v>0</v>
      </c>
      <c r="W4601" s="429">
        <f t="shared" si="1394"/>
        <v>0</v>
      </c>
      <c r="X4601" s="314">
        <f t="shared" si="1387"/>
        <v>0</v>
      </c>
    </row>
    <row r="4602" spans="2:24" ht="18.75">
      <c r="B4602" s="173"/>
      <c r="C4602" s="144">
        <v>4301</v>
      </c>
      <c r="D4602" s="163" t="s">
        <v>266</v>
      </c>
      <c r="E4602" s="817"/>
      <c r="F4602" s="452"/>
      <c r="G4602" s="246"/>
      <c r="H4602" s="246"/>
      <c r="I4602" s="480">
        <f t="shared" ref="I4602:I4607" si="1395">F4602+G4602+H4602</f>
        <v>0</v>
      </c>
      <c r="J4602" s="244" t="str">
        <f t="shared" si="1386"/>
        <v/>
      </c>
      <c r="K4602" s="245"/>
      <c r="L4602" s="426"/>
      <c r="M4602" s="253"/>
      <c r="N4602" s="316">
        <f t="shared" ref="N4602:N4607" si="1396">I4602</f>
        <v>0</v>
      </c>
      <c r="O4602" s="427">
        <f t="shared" ref="O4602:O4607" si="1397">L4602+M4602-N4602</f>
        <v>0</v>
      </c>
      <c r="P4602" s="245"/>
      <c r="Q4602" s="426"/>
      <c r="R4602" s="253"/>
      <c r="S4602" s="432">
        <f t="shared" ref="S4602:S4607" si="1398">+IF(+(L4602+M4602)&gt;=I4602,+M4602,+(+I4602-L4602))</f>
        <v>0</v>
      </c>
      <c r="T4602" s="316">
        <f t="shared" ref="T4602:T4607" si="1399">Q4602+R4602-S4602</f>
        <v>0</v>
      </c>
      <c r="U4602" s="253"/>
      <c r="V4602" s="253"/>
      <c r="W4602" s="254"/>
      <c r="X4602" s="314">
        <f t="shared" si="1387"/>
        <v>0</v>
      </c>
    </row>
    <row r="4603" spans="2:24" ht="18.75">
      <c r="B4603" s="173"/>
      <c r="C4603" s="137">
        <v>4302</v>
      </c>
      <c r="D4603" s="139" t="s">
        <v>1100</v>
      </c>
      <c r="E4603" s="817"/>
      <c r="F4603" s="452"/>
      <c r="G4603" s="246"/>
      <c r="H4603" s="246"/>
      <c r="I4603" s="480">
        <f t="shared" si="1395"/>
        <v>0</v>
      </c>
      <c r="J4603" s="244" t="str">
        <f t="shared" si="1386"/>
        <v/>
      </c>
      <c r="K4603" s="245"/>
      <c r="L4603" s="426"/>
      <c r="M4603" s="253"/>
      <c r="N4603" s="316">
        <f t="shared" si="1396"/>
        <v>0</v>
      </c>
      <c r="O4603" s="427">
        <f t="shared" si="1397"/>
        <v>0</v>
      </c>
      <c r="P4603" s="245"/>
      <c r="Q4603" s="426"/>
      <c r="R4603" s="253"/>
      <c r="S4603" s="432">
        <f t="shared" si="1398"/>
        <v>0</v>
      </c>
      <c r="T4603" s="316">
        <f t="shared" si="1399"/>
        <v>0</v>
      </c>
      <c r="U4603" s="253"/>
      <c r="V4603" s="253"/>
      <c r="W4603" s="254"/>
      <c r="X4603" s="314">
        <f t="shared" si="1387"/>
        <v>0</v>
      </c>
    </row>
    <row r="4604" spans="2:24" ht="18.75">
      <c r="B4604" s="173"/>
      <c r="C4604" s="142">
        <v>4309</v>
      </c>
      <c r="D4604" s="148" t="s">
        <v>268</v>
      </c>
      <c r="E4604" s="817"/>
      <c r="F4604" s="452"/>
      <c r="G4604" s="246"/>
      <c r="H4604" s="246"/>
      <c r="I4604" s="480">
        <f t="shared" si="1395"/>
        <v>0</v>
      </c>
      <c r="J4604" s="244" t="str">
        <f t="shared" si="1386"/>
        <v/>
      </c>
      <c r="K4604" s="245"/>
      <c r="L4604" s="426"/>
      <c r="M4604" s="253"/>
      <c r="N4604" s="316">
        <f t="shared" si="1396"/>
        <v>0</v>
      </c>
      <c r="O4604" s="427">
        <f t="shared" si="1397"/>
        <v>0</v>
      </c>
      <c r="P4604" s="245"/>
      <c r="Q4604" s="426"/>
      <c r="R4604" s="253"/>
      <c r="S4604" s="432">
        <f t="shared" si="1398"/>
        <v>0</v>
      </c>
      <c r="T4604" s="316">
        <f t="shared" si="1399"/>
        <v>0</v>
      </c>
      <c r="U4604" s="253"/>
      <c r="V4604" s="253"/>
      <c r="W4604" s="254"/>
      <c r="X4604" s="314">
        <f t="shared" si="1387"/>
        <v>0</v>
      </c>
    </row>
    <row r="4605" spans="2:24" ht="18.75">
      <c r="B4605" s="799">
        <v>4400</v>
      </c>
      <c r="C4605" s="957" t="s">
        <v>1741</v>
      </c>
      <c r="D4605" s="957"/>
      <c r="E4605" s="800"/>
      <c r="F4605" s="803"/>
      <c r="G4605" s="804"/>
      <c r="H4605" s="804"/>
      <c r="I4605" s="805">
        <f t="shared" si="1395"/>
        <v>0</v>
      </c>
      <c r="J4605" s="244" t="str">
        <f t="shared" si="1386"/>
        <v/>
      </c>
      <c r="K4605" s="245"/>
      <c r="L4605" s="431"/>
      <c r="M4605" s="255"/>
      <c r="N4605" s="318">
        <f t="shared" si="1396"/>
        <v>0</v>
      </c>
      <c r="O4605" s="427">
        <f t="shared" si="1397"/>
        <v>0</v>
      </c>
      <c r="P4605" s="245"/>
      <c r="Q4605" s="431"/>
      <c r="R4605" s="255"/>
      <c r="S4605" s="432">
        <f t="shared" si="1398"/>
        <v>0</v>
      </c>
      <c r="T4605" s="316">
        <f t="shared" si="1399"/>
        <v>0</v>
      </c>
      <c r="U4605" s="255"/>
      <c r="V4605" s="255"/>
      <c r="W4605" s="254"/>
      <c r="X4605" s="314">
        <f t="shared" si="1387"/>
        <v>0</v>
      </c>
    </row>
    <row r="4606" spans="2:24" ht="18.75">
      <c r="B4606" s="799">
        <v>4500</v>
      </c>
      <c r="C4606" s="979" t="s">
        <v>1742</v>
      </c>
      <c r="D4606" s="979"/>
      <c r="E4606" s="800"/>
      <c r="F4606" s="803"/>
      <c r="G4606" s="804">
        <v>950000</v>
      </c>
      <c r="H4606" s="804"/>
      <c r="I4606" s="805">
        <f t="shared" si="1395"/>
        <v>950000</v>
      </c>
      <c r="J4606" s="244">
        <f t="shared" si="1386"/>
        <v>1</v>
      </c>
      <c r="K4606" s="245"/>
      <c r="L4606" s="431"/>
      <c r="M4606" s="255"/>
      <c r="N4606" s="318">
        <f t="shared" si="1396"/>
        <v>950000</v>
      </c>
      <c r="O4606" s="427">
        <f t="shared" si="1397"/>
        <v>-950000</v>
      </c>
      <c r="P4606" s="245"/>
      <c r="Q4606" s="431"/>
      <c r="R4606" s="255"/>
      <c r="S4606" s="432">
        <f t="shared" si="1398"/>
        <v>950000</v>
      </c>
      <c r="T4606" s="316">
        <f t="shared" si="1399"/>
        <v>-950000</v>
      </c>
      <c r="U4606" s="255"/>
      <c r="V4606" s="255"/>
      <c r="W4606" s="254"/>
      <c r="X4606" s="314">
        <f t="shared" si="1387"/>
        <v>-950000</v>
      </c>
    </row>
    <row r="4607" spans="2:24" ht="18.75">
      <c r="B4607" s="799">
        <v>4600</v>
      </c>
      <c r="C4607" s="974" t="s">
        <v>269</v>
      </c>
      <c r="D4607" s="980"/>
      <c r="E4607" s="800"/>
      <c r="F4607" s="803"/>
      <c r="G4607" s="804"/>
      <c r="H4607" s="804"/>
      <c r="I4607" s="805">
        <f t="shared" si="1395"/>
        <v>0</v>
      </c>
      <c r="J4607" s="244" t="str">
        <f t="shared" si="1386"/>
        <v/>
      </c>
      <c r="K4607" s="245"/>
      <c r="L4607" s="431"/>
      <c r="M4607" s="255"/>
      <c r="N4607" s="318">
        <f t="shared" si="1396"/>
        <v>0</v>
      </c>
      <c r="O4607" s="427">
        <f t="shared" si="1397"/>
        <v>0</v>
      </c>
      <c r="P4607" s="245"/>
      <c r="Q4607" s="431"/>
      <c r="R4607" s="255"/>
      <c r="S4607" s="432">
        <f t="shared" si="1398"/>
        <v>0</v>
      </c>
      <c r="T4607" s="316">
        <f t="shared" si="1399"/>
        <v>0</v>
      </c>
      <c r="U4607" s="255"/>
      <c r="V4607" s="255"/>
      <c r="W4607" s="254"/>
      <c r="X4607" s="314">
        <f t="shared" si="1387"/>
        <v>0</v>
      </c>
    </row>
    <row r="4608" spans="2:24" ht="18.75">
      <c r="B4608" s="799">
        <v>4900</v>
      </c>
      <c r="C4608" s="965" t="s">
        <v>300</v>
      </c>
      <c r="D4608" s="965"/>
      <c r="E4608" s="800"/>
      <c r="F4608" s="801">
        <f>+F4609+F4610</f>
        <v>0</v>
      </c>
      <c r="G4608" s="802">
        <f>+G4609+G4610</f>
        <v>0</v>
      </c>
      <c r="H4608" s="802">
        <f>+H4609+H4610</f>
        <v>0</v>
      </c>
      <c r="I4608" s="802">
        <f>+I4609+I4610</f>
        <v>0</v>
      </c>
      <c r="J4608" s="244" t="str">
        <f t="shared" si="1386"/>
        <v/>
      </c>
      <c r="K4608" s="245"/>
      <c r="L4608" s="777"/>
      <c r="M4608" s="778"/>
      <c r="N4608" s="778"/>
      <c r="O4608" s="825"/>
      <c r="P4608" s="245"/>
      <c r="Q4608" s="777"/>
      <c r="R4608" s="778"/>
      <c r="S4608" s="778"/>
      <c r="T4608" s="778"/>
      <c r="U4608" s="778"/>
      <c r="V4608" s="778"/>
      <c r="W4608" s="825"/>
      <c r="X4608" s="314">
        <f t="shared" si="1387"/>
        <v>0</v>
      </c>
    </row>
    <row r="4609" spans="2:24" ht="18.75">
      <c r="B4609" s="173"/>
      <c r="C4609" s="144">
        <v>4901</v>
      </c>
      <c r="D4609" s="174" t="s">
        <v>301</v>
      </c>
      <c r="E4609" s="817"/>
      <c r="F4609" s="452"/>
      <c r="G4609" s="246"/>
      <c r="H4609" s="246"/>
      <c r="I4609" s="480">
        <f>F4609+G4609+H4609</f>
        <v>0</v>
      </c>
      <c r="J4609" s="244" t="str">
        <f t="shared" si="1386"/>
        <v/>
      </c>
      <c r="K4609" s="245"/>
      <c r="L4609" s="775"/>
      <c r="M4609" s="779"/>
      <c r="N4609" s="779"/>
      <c r="O4609" s="824"/>
      <c r="P4609" s="245"/>
      <c r="Q4609" s="775"/>
      <c r="R4609" s="779"/>
      <c r="S4609" s="779"/>
      <c r="T4609" s="779"/>
      <c r="U4609" s="779"/>
      <c r="V4609" s="779"/>
      <c r="W4609" s="824"/>
      <c r="X4609" s="314">
        <f t="shared" si="1387"/>
        <v>0</v>
      </c>
    </row>
    <row r="4610" spans="2:24" ht="18.75">
      <c r="B4610" s="173"/>
      <c r="C4610" s="142">
        <v>4902</v>
      </c>
      <c r="D4610" s="148" t="s">
        <v>302</v>
      </c>
      <c r="E4610" s="817"/>
      <c r="F4610" s="452"/>
      <c r="G4610" s="246"/>
      <c r="H4610" s="246"/>
      <c r="I4610" s="480">
        <f>F4610+G4610+H4610</f>
        <v>0</v>
      </c>
      <c r="J4610" s="244" t="str">
        <f t="shared" si="1386"/>
        <v/>
      </c>
      <c r="K4610" s="245"/>
      <c r="L4610" s="775"/>
      <c r="M4610" s="779"/>
      <c r="N4610" s="779"/>
      <c r="O4610" s="824"/>
      <c r="P4610" s="245"/>
      <c r="Q4610" s="775"/>
      <c r="R4610" s="779"/>
      <c r="S4610" s="779"/>
      <c r="T4610" s="779"/>
      <c r="U4610" s="779"/>
      <c r="V4610" s="779"/>
      <c r="W4610" s="824"/>
      <c r="X4610" s="314">
        <f t="shared" si="1387"/>
        <v>0</v>
      </c>
    </row>
    <row r="4611" spans="2:24" ht="18.75">
      <c r="B4611" s="806">
        <v>5100</v>
      </c>
      <c r="C4611" s="962" t="s">
        <v>270</v>
      </c>
      <c r="D4611" s="962"/>
      <c r="E4611" s="807"/>
      <c r="F4611" s="808"/>
      <c r="G4611" s="809">
        <v>100000</v>
      </c>
      <c r="H4611" s="809"/>
      <c r="I4611" s="805">
        <f>F4611+G4611+H4611</f>
        <v>100000</v>
      </c>
      <c r="J4611" s="244">
        <f t="shared" si="1386"/>
        <v>1</v>
      </c>
      <c r="K4611" s="245"/>
      <c r="L4611" s="433"/>
      <c r="M4611" s="434"/>
      <c r="N4611" s="328">
        <f>I4611</f>
        <v>100000</v>
      </c>
      <c r="O4611" s="427">
        <f>L4611+M4611-N4611</f>
        <v>-100000</v>
      </c>
      <c r="P4611" s="245"/>
      <c r="Q4611" s="433"/>
      <c r="R4611" s="434"/>
      <c r="S4611" s="432">
        <f>+IF(+(L4611+M4611)&gt;=I4611,+M4611,+(+I4611-L4611))</f>
        <v>100000</v>
      </c>
      <c r="T4611" s="316">
        <f>Q4611+R4611-S4611</f>
        <v>-100000</v>
      </c>
      <c r="U4611" s="434"/>
      <c r="V4611" s="434"/>
      <c r="W4611" s="254"/>
      <c r="X4611" s="314">
        <f t="shared" si="1387"/>
        <v>-100000</v>
      </c>
    </row>
    <row r="4612" spans="2:24" ht="18.75">
      <c r="B4612" s="806">
        <v>5200</v>
      </c>
      <c r="C4612" s="977" t="s">
        <v>271</v>
      </c>
      <c r="D4612" s="977"/>
      <c r="E4612" s="807"/>
      <c r="F4612" s="810">
        <f>SUM(F4613:F4619)</f>
        <v>0</v>
      </c>
      <c r="G4612" s="811">
        <f>SUM(G4613:G4619)</f>
        <v>1970000</v>
      </c>
      <c r="H4612" s="811">
        <f>SUM(H4613:H4619)</f>
        <v>0</v>
      </c>
      <c r="I4612" s="811">
        <f>SUM(I4613:I4619)</f>
        <v>1970000</v>
      </c>
      <c r="J4612" s="244">
        <f t="shared" si="1386"/>
        <v>1</v>
      </c>
      <c r="K4612" s="245"/>
      <c r="L4612" s="327">
        <f>SUM(L4613:L4619)</f>
        <v>0</v>
      </c>
      <c r="M4612" s="328">
        <f>SUM(M4613:M4619)</f>
        <v>0</v>
      </c>
      <c r="N4612" s="435">
        <f>SUM(N4613:N4619)</f>
        <v>1970000</v>
      </c>
      <c r="O4612" s="436">
        <f>SUM(O4613:O4619)</f>
        <v>-1970000</v>
      </c>
      <c r="P4612" s="245"/>
      <c r="Q4612" s="327">
        <f t="shared" ref="Q4612:W4612" si="1400">SUM(Q4613:Q4619)</f>
        <v>0</v>
      </c>
      <c r="R4612" s="328">
        <f t="shared" si="1400"/>
        <v>0</v>
      </c>
      <c r="S4612" s="328">
        <f t="shared" si="1400"/>
        <v>1970000</v>
      </c>
      <c r="T4612" s="328">
        <f t="shared" si="1400"/>
        <v>-1970000</v>
      </c>
      <c r="U4612" s="328">
        <f t="shared" si="1400"/>
        <v>0</v>
      </c>
      <c r="V4612" s="328">
        <f t="shared" si="1400"/>
        <v>0</v>
      </c>
      <c r="W4612" s="436">
        <f t="shared" si="1400"/>
        <v>0</v>
      </c>
      <c r="X4612" s="314">
        <f t="shared" si="1387"/>
        <v>-1970000</v>
      </c>
    </row>
    <row r="4613" spans="2:24" ht="18.75">
      <c r="B4613" s="175"/>
      <c r="C4613" s="176">
        <v>5201</v>
      </c>
      <c r="D4613" s="177" t="s">
        <v>272</v>
      </c>
      <c r="E4613" s="818"/>
      <c r="F4613" s="477"/>
      <c r="G4613" s="437"/>
      <c r="H4613" s="437"/>
      <c r="I4613" s="480">
        <f t="shared" ref="I4613:I4619" si="1401">F4613+G4613+H4613</f>
        <v>0</v>
      </c>
      <c r="J4613" s="244" t="str">
        <f t="shared" si="1386"/>
        <v/>
      </c>
      <c r="K4613" s="245"/>
      <c r="L4613" s="438"/>
      <c r="M4613" s="439"/>
      <c r="N4613" s="331">
        <f t="shared" ref="N4613:N4619" si="1402">I4613</f>
        <v>0</v>
      </c>
      <c r="O4613" s="427">
        <f t="shared" ref="O4613:O4619" si="1403">L4613+M4613-N4613</f>
        <v>0</v>
      </c>
      <c r="P4613" s="245"/>
      <c r="Q4613" s="438"/>
      <c r="R4613" s="439"/>
      <c r="S4613" s="432">
        <f t="shared" ref="S4613:S4619" si="1404">+IF(+(L4613+M4613)&gt;=I4613,+M4613,+(+I4613-L4613))</f>
        <v>0</v>
      </c>
      <c r="T4613" s="316">
        <f t="shared" ref="T4613:T4619" si="1405">Q4613+R4613-S4613</f>
        <v>0</v>
      </c>
      <c r="U4613" s="439"/>
      <c r="V4613" s="439"/>
      <c r="W4613" s="254"/>
      <c r="X4613" s="314">
        <f t="shared" si="1387"/>
        <v>0</v>
      </c>
    </row>
    <row r="4614" spans="2:24" ht="18.75">
      <c r="B4614" s="175"/>
      <c r="C4614" s="178">
        <v>5202</v>
      </c>
      <c r="D4614" s="179" t="s">
        <v>273</v>
      </c>
      <c r="E4614" s="818"/>
      <c r="F4614" s="477"/>
      <c r="G4614" s="437">
        <v>300000</v>
      </c>
      <c r="H4614" s="437"/>
      <c r="I4614" s="480">
        <f t="shared" si="1401"/>
        <v>300000</v>
      </c>
      <c r="J4614" s="244">
        <f t="shared" si="1386"/>
        <v>1</v>
      </c>
      <c r="K4614" s="245"/>
      <c r="L4614" s="438"/>
      <c r="M4614" s="439"/>
      <c r="N4614" s="331">
        <f t="shared" si="1402"/>
        <v>300000</v>
      </c>
      <c r="O4614" s="427">
        <f t="shared" si="1403"/>
        <v>-300000</v>
      </c>
      <c r="P4614" s="245"/>
      <c r="Q4614" s="438"/>
      <c r="R4614" s="439"/>
      <c r="S4614" s="432">
        <f t="shared" si="1404"/>
        <v>300000</v>
      </c>
      <c r="T4614" s="316">
        <f t="shared" si="1405"/>
        <v>-300000</v>
      </c>
      <c r="U4614" s="439"/>
      <c r="V4614" s="439"/>
      <c r="W4614" s="254"/>
      <c r="X4614" s="314">
        <f t="shared" si="1387"/>
        <v>-300000</v>
      </c>
    </row>
    <row r="4615" spans="2:24" ht="18.75">
      <c r="B4615" s="175"/>
      <c r="C4615" s="178">
        <v>5203</v>
      </c>
      <c r="D4615" s="179" t="s">
        <v>956</v>
      </c>
      <c r="E4615" s="818"/>
      <c r="F4615" s="477"/>
      <c r="G4615" s="437">
        <v>80000</v>
      </c>
      <c r="H4615" s="437"/>
      <c r="I4615" s="480">
        <f t="shared" si="1401"/>
        <v>80000</v>
      </c>
      <c r="J4615" s="244">
        <f t="shared" si="1386"/>
        <v>1</v>
      </c>
      <c r="K4615" s="245"/>
      <c r="L4615" s="438"/>
      <c r="M4615" s="439"/>
      <c r="N4615" s="331">
        <f t="shared" si="1402"/>
        <v>80000</v>
      </c>
      <c r="O4615" s="427">
        <f t="shared" si="1403"/>
        <v>-80000</v>
      </c>
      <c r="P4615" s="245"/>
      <c r="Q4615" s="438"/>
      <c r="R4615" s="439"/>
      <c r="S4615" s="432">
        <f t="shared" si="1404"/>
        <v>80000</v>
      </c>
      <c r="T4615" s="316">
        <f t="shared" si="1405"/>
        <v>-80000</v>
      </c>
      <c r="U4615" s="439"/>
      <c r="V4615" s="439"/>
      <c r="W4615" s="254"/>
      <c r="X4615" s="314">
        <f t="shared" si="1387"/>
        <v>-80000</v>
      </c>
    </row>
    <row r="4616" spans="2:24" ht="18.75">
      <c r="B4616" s="175"/>
      <c r="C4616" s="178">
        <v>5204</v>
      </c>
      <c r="D4616" s="179" t="s">
        <v>957</v>
      </c>
      <c r="E4616" s="818"/>
      <c r="F4616" s="477"/>
      <c r="G4616" s="437"/>
      <c r="H4616" s="437"/>
      <c r="I4616" s="480">
        <f t="shared" si="1401"/>
        <v>0</v>
      </c>
      <c r="J4616" s="244" t="str">
        <f t="shared" si="1386"/>
        <v/>
      </c>
      <c r="K4616" s="245"/>
      <c r="L4616" s="438"/>
      <c r="M4616" s="439"/>
      <c r="N4616" s="331">
        <f t="shared" si="1402"/>
        <v>0</v>
      </c>
      <c r="O4616" s="427">
        <f t="shared" si="1403"/>
        <v>0</v>
      </c>
      <c r="P4616" s="245"/>
      <c r="Q4616" s="438"/>
      <c r="R4616" s="439"/>
      <c r="S4616" s="432">
        <f t="shared" si="1404"/>
        <v>0</v>
      </c>
      <c r="T4616" s="316">
        <f t="shared" si="1405"/>
        <v>0</v>
      </c>
      <c r="U4616" s="439"/>
      <c r="V4616" s="439"/>
      <c r="W4616" s="254"/>
      <c r="X4616" s="314">
        <f t="shared" si="1387"/>
        <v>0</v>
      </c>
    </row>
    <row r="4617" spans="2:24" ht="18.75">
      <c r="B4617" s="175"/>
      <c r="C4617" s="178">
        <v>5205</v>
      </c>
      <c r="D4617" s="179" t="s">
        <v>958</v>
      </c>
      <c r="E4617" s="818"/>
      <c r="F4617" s="477"/>
      <c r="G4617" s="437"/>
      <c r="H4617" s="437"/>
      <c r="I4617" s="480">
        <f t="shared" si="1401"/>
        <v>0</v>
      </c>
      <c r="J4617" s="244" t="str">
        <f t="shared" si="1386"/>
        <v/>
      </c>
      <c r="K4617" s="245"/>
      <c r="L4617" s="438"/>
      <c r="M4617" s="439"/>
      <c r="N4617" s="331">
        <f t="shared" si="1402"/>
        <v>0</v>
      </c>
      <c r="O4617" s="427">
        <f t="shared" si="1403"/>
        <v>0</v>
      </c>
      <c r="P4617" s="245"/>
      <c r="Q4617" s="438"/>
      <c r="R4617" s="439"/>
      <c r="S4617" s="432">
        <f t="shared" si="1404"/>
        <v>0</v>
      </c>
      <c r="T4617" s="316">
        <f t="shared" si="1405"/>
        <v>0</v>
      </c>
      <c r="U4617" s="439"/>
      <c r="V4617" s="439"/>
      <c r="W4617" s="254"/>
      <c r="X4617" s="314">
        <f t="shared" si="1387"/>
        <v>0</v>
      </c>
    </row>
    <row r="4618" spans="2:24" ht="18.75">
      <c r="B4618" s="175"/>
      <c r="C4618" s="178">
        <v>5206</v>
      </c>
      <c r="D4618" s="179" t="s">
        <v>959</v>
      </c>
      <c r="E4618" s="818"/>
      <c r="F4618" s="477"/>
      <c r="G4618" s="437">
        <v>1590000</v>
      </c>
      <c r="H4618" s="437"/>
      <c r="I4618" s="480">
        <f t="shared" si="1401"/>
        <v>1590000</v>
      </c>
      <c r="J4618" s="244">
        <f t="shared" ref="J4618:J4638" si="1406">(IF($E4618&lt;&gt;0,$J$2,IF($I4618&lt;&gt;0,$J$2,"")))</f>
        <v>1</v>
      </c>
      <c r="K4618" s="245"/>
      <c r="L4618" s="438"/>
      <c r="M4618" s="439"/>
      <c r="N4618" s="331">
        <f t="shared" si="1402"/>
        <v>1590000</v>
      </c>
      <c r="O4618" s="427">
        <f t="shared" si="1403"/>
        <v>-1590000</v>
      </c>
      <c r="P4618" s="245"/>
      <c r="Q4618" s="438"/>
      <c r="R4618" s="439"/>
      <c r="S4618" s="432">
        <f t="shared" si="1404"/>
        <v>1590000</v>
      </c>
      <c r="T4618" s="316">
        <f t="shared" si="1405"/>
        <v>-1590000</v>
      </c>
      <c r="U4618" s="439"/>
      <c r="V4618" s="439"/>
      <c r="W4618" s="254"/>
      <c r="X4618" s="314">
        <f t="shared" ref="X4618:X4649" si="1407">T4618-U4618-V4618-W4618</f>
        <v>-1590000</v>
      </c>
    </row>
    <row r="4619" spans="2:24" ht="18.75">
      <c r="B4619" s="175"/>
      <c r="C4619" s="180">
        <v>5219</v>
      </c>
      <c r="D4619" s="181" t="s">
        <v>960</v>
      </c>
      <c r="E4619" s="818"/>
      <c r="F4619" s="477"/>
      <c r="G4619" s="437"/>
      <c r="H4619" s="437"/>
      <c r="I4619" s="480">
        <f t="shared" si="1401"/>
        <v>0</v>
      </c>
      <c r="J4619" s="244" t="str">
        <f t="shared" si="1406"/>
        <v/>
      </c>
      <c r="K4619" s="245"/>
      <c r="L4619" s="438"/>
      <c r="M4619" s="439"/>
      <c r="N4619" s="331">
        <f t="shared" si="1402"/>
        <v>0</v>
      </c>
      <c r="O4619" s="427">
        <f t="shared" si="1403"/>
        <v>0</v>
      </c>
      <c r="P4619" s="245"/>
      <c r="Q4619" s="438"/>
      <c r="R4619" s="439"/>
      <c r="S4619" s="432">
        <f t="shared" si="1404"/>
        <v>0</v>
      </c>
      <c r="T4619" s="316">
        <f t="shared" si="1405"/>
        <v>0</v>
      </c>
      <c r="U4619" s="439"/>
      <c r="V4619" s="439"/>
      <c r="W4619" s="254"/>
      <c r="X4619" s="314">
        <f t="shared" si="1407"/>
        <v>0</v>
      </c>
    </row>
    <row r="4620" spans="2:24" ht="18.75">
      <c r="B4620" s="806">
        <v>5300</v>
      </c>
      <c r="C4620" s="981" t="s">
        <v>961</v>
      </c>
      <c r="D4620" s="981"/>
      <c r="E4620" s="807"/>
      <c r="F4620" s="810">
        <f>SUM(F4621:F4622)</f>
        <v>0</v>
      </c>
      <c r="G4620" s="811">
        <f>SUM(G4621:G4622)</f>
        <v>48000</v>
      </c>
      <c r="H4620" s="811">
        <f>SUM(H4621:H4622)</f>
        <v>0</v>
      </c>
      <c r="I4620" s="811">
        <f>SUM(I4621:I4622)</f>
        <v>48000</v>
      </c>
      <c r="J4620" s="244">
        <f t="shared" si="1406"/>
        <v>1</v>
      </c>
      <c r="K4620" s="245"/>
      <c r="L4620" s="327">
        <f>SUM(L4621:L4622)</f>
        <v>0</v>
      </c>
      <c r="M4620" s="328">
        <f>SUM(M4621:M4622)</f>
        <v>0</v>
      </c>
      <c r="N4620" s="435">
        <f>SUM(N4621:N4622)</f>
        <v>48000</v>
      </c>
      <c r="O4620" s="436">
        <f>SUM(O4621:O4622)</f>
        <v>-48000</v>
      </c>
      <c r="P4620" s="245"/>
      <c r="Q4620" s="327">
        <f t="shared" ref="Q4620:W4620" si="1408">SUM(Q4621:Q4622)</f>
        <v>0</v>
      </c>
      <c r="R4620" s="328">
        <f t="shared" si="1408"/>
        <v>0</v>
      </c>
      <c r="S4620" s="328">
        <f t="shared" si="1408"/>
        <v>48000</v>
      </c>
      <c r="T4620" s="328">
        <f t="shared" si="1408"/>
        <v>-48000</v>
      </c>
      <c r="U4620" s="328">
        <f t="shared" si="1408"/>
        <v>0</v>
      </c>
      <c r="V4620" s="328">
        <f t="shared" si="1408"/>
        <v>0</v>
      </c>
      <c r="W4620" s="436">
        <f t="shared" si="1408"/>
        <v>0</v>
      </c>
      <c r="X4620" s="314">
        <f t="shared" si="1407"/>
        <v>-48000</v>
      </c>
    </row>
    <row r="4621" spans="2:24" ht="18.75">
      <c r="B4621" s="175"/>
      <c r="C4621" s="176">
        <v>5301</v>
      </c>
      <c r="D4621" s="177" t="s">
        <v>1480</v>
      </c>
      <c r="E4621" s="818"/>
      <c r="F4621" s="477"/>
      <c r="G4621" s="437"/>
      <c r="H4621" s="437"/>
      <c r="I4621" s="480">
        <f>F4621+G4621+H4621</f>
        <v>0</v>
      </c>
      <c r="J4621" s="244" t="str">
        <f t="shared" si="1406"/>
        <v/>
      </c>
      <c r="K4621" s="245"/>
      <c r="L4621" s="438"/>
      <c r="M4621" s="439"/>
      <c r="N4621" s="331">
        <f>I4621</f>
        <v>0</v>
      </c>
      <c r="O4621" s="427">
        <f>L4621+M4621-N4621</f>
        <v>0</v>
      </c>
      <c r="P4621" s="245"/>
      <c r="Q4621" s="438"/>
      <c r="R4621" s="439"/>
      <c r="S4621" s="432">
        <f>+IF(+(L4621+M4621)&gt;=I4621,+M4621,+(+I4621-L4621))</f>
        <v>0</v>
      </c>
      <c r="T4621" s="316">
        <f>Q4621+R4621-S4621</f>
        <v>0</v>
      </c>
      <c r="U4621" s="439"/>
      <c r="V4621" s="439"/>
      <c r="W4621" s="254"/>
      <c r="X4621" s="314">
        <f t="shared" si="1407"/>
        <v>0</v>
      </c>
    </row>
    <row r="4622" spans="2:24" ht="18.75">
      <c r="B4622" s="175"/>
      <c r="C4622" s="180">
        <v>5309</v>
      </c>
      <c r="D4622" s="181" t="s">
        <v>962</v>
      </c>
      <c r="E4622" s="818"/>
      <c r="F4622" s="477"/>
      <c r="G4622" s="437">
        <v>48000</v>
      </c>
      <c r="H4622" s="437"/>
      <c r="I4622" s="480">
        <f>F4622+G4622+H4622</f>
        <v>48000</v>
      </c>
      <c r="J4622" s="244">
        <f t="shared" si="1406"/>
        <v>1</v>
      </c>
      <c r="K4622" s="245"/>
      <c r="L4622" s="438"/>
      <c r="M4622" s="439"/>
      <c r="N4622" s="331">
        <f>I4622</f>
        <v>48000</v>
      </c>
      <c r="O4622" s="427">
        <f>L4622+M4622-N4622</f>
        <v>-48000</v>
      </c>
      <c r="P4622" s="245"/>
      <c r="Q4622" s="438"/>
      <c r="R4622" s="439"/>
      <c r="S4622" s="432">
        <f>+IF(+(L4622+M4622)&gt;=I4622,+M4622,+(+I4622-L4622))</f>
        <v>48000</v>
      </c>
      <c r="T4622" s="316">
        <f>Q4622+R4622-S4622</f>
        <v>-48000</v>
      </c>
      <c r="U4622" s="439"/>
      <c r="V4622" s="439"/>
      <c r="W4622" s="254"/>
      <c r="X4622" s="314">
        <f t="shared" si="1407"/>
        <v>-48000</v>
      </c>
    </row>
    <row r="4623" spans="2:24" ht="18.75">
      <c r="B4623" s="806">
        <v>5400</v>
      </c>
      <c r="C4623" s="962" t="s">
        <v>1049</v>
      </c>
      <c r="D4623" s="962"/>
      <c r="E4623" s="807"/>
      <c r="F4623" s="808"/>
      <c r="G4623" s="809"/>
      <c r="H4623" s="809"/>
      <c r="I4623" s="805">
        <f>F4623+G4623+H4623</f>
        <v>0</v>
      </c>
      <c r="J4623" s="244" t="str">
        <f t="shared" si="1406"/>
        <v/>
      </c>
      <c r="K4623" s="245"/>
      <c r="L4623" s="433"/>
      <c r="M4623" s="434"/>
      <c r="N4623" s="328">
        <f>I4623</f>
        <v>0</v>
      </c>
      <c r="O4623" s="427">
        <f>L4623+M4623-N4623</f>
        <v>0</v>
      </c>
      <c r="P4623" s="245"/>
      <c r="Q4623" s="433"/>
      <c r="R4623" s="434"/>
      <c r="S4623" s="432">
        <f>+IF(+(L4623+M4623)&gt;=I4623,+M4623,+(+I4623-L4623))</f>
        <v>0</v>
      </c>
      <c r="T4623" s="316">
        <f>Q4623+R4623-S4623</f>
        <v>0</v>
      </c>
      <c r="U4623" s="434"/>
      <c r="V4623" s="434"/>
      <c r="W4623" s="254"/>
      <c r="X4623" s="314">
        <f t="shared" si="1407"/>
        <v>0</v>
      </c>
    </row>
    <row r="4624" spans="2:24" ht="18.75">
      <c r="B4624" s="799">
        <v>5500</v>
      </c>
      <c r="C4624" s="965" t="s">
        <v>1050</v>
      </c>
      <c r="D4624" s="965"/>
      <c r="E4624" s="800"/>
      <c r="F4624" s="801">
        <f>SUM(F4625:F4628)</f>
        <v>0</v>
      </c>
      <c r="G4624" s="802">
        <f>SUM(G4625:G4628)</f>
        <v>0</v>
      </c>
      <c r="H4624" s="802">
        <f>SUM(H4625:H4628)</f>
        <v>0</v>
      </c>
      <c r="I4624" s="802">
        <f>SUM(I4625:I4628)</f>
        <v>0</v>
      </c>
      <c r="J4624" s="244" t="str">
        <f t="shared" si="1406"/>
        <v/>
      </c>
      <c r="K4624" s="245"/>
      <c r="L4624" s="317">
        <f>SUM(L4625:L4628)</f>
        <v>0</v>
      </c>
      <c r="M4624" s="318">
        <f>SUM(M4625:M4628)</f>
        <v>0</v>
      </c>
      <c r="N4624" s="428">
        <f>SUM(N4625:N4628)</f>
        <v>0</v>
      </c>
      <c r="O4624" s="429">
        <f>SUM(O4625:O4628)</f>
        <v>0</v>
      </c>
      <c r="P4624" s="245"/>
      <c r="Q4624" s="317">
        <f t="shared" ref="Q4624:W4624" si="1409">SUM(Q4625:Q4628)</f>
        <v>0</v>
      </c>
      <c r="R4624" s="318">
        <f t="shared" si="1409"/>
        <v>0</v>
      </c>
      <c r="S4624" s="318">
        <f t="shared" si="1409"/>
        <v>0</v>
      </c>
      <c r="T4624" s="318">
        <f t="shared" si="1409"/>
        <v>0</v>
      </c>
      <c r="U4624" s="318">
        <f t="shared" si="1409"/>
        <v>0</v>
      </c>
      <c r="V4624" s="318">
        <f t="shared" si="1409"/>
        <v>0</v>
      </c>
      <c r="W4624" s="429">
        <f t="shared" si="1409"/>
        <v>0</v>
      </c>
      <c r="X4624" s="314">
        <f t="shared" si="1407"/>
        <v>0</v>
      </c>
    </row>
    <row r="4625" spans="2:24" ht="18.75">
      <c r="B4625" s="173"/>
      <c r="C4625" s="144">
        <v>5501</v>
      </c>
      <c r="D4625" s="163" t="s">
        <v>1051</v>
      </c>
      <c r="E4625" s="817"/>
      <c r="F4625" s="452"/>
      <c r="G4625" s="246"/>
      <c r="H4625" s="246"/>
      <c r="I4625" s="480">
        <f>F4625+G4625+H4625</f>
        <v>0</v>
      </c>
      <c r="J4625" s="244" t="str">
        <f t="shared" si="1406"/>
        <v/>
      </c>
      <c r="K4625" s="245"/>
      <c r="L4625" s="426"/>
      <c r="M4625" s="253"/>
      <c r="N4625" s="316">
        <f>I4625</f>
        <v>0</v>
      </c>
      <c r="O4625" s="427">
        <f>L4625+M4625-N4625</f>
        <v>0</v>
      </c>
      <c r="P4625" s="245"/>
      <c r="Q4625" s="426"/>
      <c r="R4625" s="253"/>
      <c r="S4625" s="432">
        <f>+IF(+(L4625+M4625)&gt;=I4625,+M4625,+(+I4625-L4625))</f>
        <v>0</v>
      </c>
      <c r="T4625" s="316">
        <f>Q4625+R4625-S4625</f>
        <v>0</v>
      </c>
      <c r="U4625" s="253"/>
      <c r="V4625" s="253"/>
      <c r="W4625" s="254"/>
      <c r="X4625" s="314">
        <f t="shared" si="1407"/>
        <v>0</v>
      </c>
    </row>
    <row r="4626" spans="2:24" ht="18.75">
      <c r="B4626" s="173"/>
      <c r="C4626" s="137">
        <v>5502</v>
      </c>
      <c r="D4626" s="145" t="s">
        <v>1052</v>
      </c>
      <c r="E4626" s="817"/>
      <c r="F4626" s="452"/>
      <c r="G4626" s="246"/>
      <c r="H4626" s="246"/>
      <c r="I4626" s="480">
        <f>F4626+G4626+H4626</f>
        <v>0</v>
      </c>
      <c r="J4626" s="244" t="str">
        <f t="shared" si="1406"/>
        <v/>
      </c>
      <c r="K4626" s="245"/>
      <c r="L4626" s="426"/>
      <c r="M4626" s="253"/>
      <c r="N4626" s="316">
        <f>I4626</f>
        <v>0</v>
      </c>
      <c r="O4626" s="427">
        <f>L4626+M4626-N4626</f>
        <v>0</v>
      </c>
      <c r="P4626" s="245"/>
      <c r="Q4626" s="426"/>
      <c r="R4626" s="253"/>
      <c r="S4626" s="432">
        <f>+IF(+(L4626+M4626)&gt;=I4626,+M4626,+(+I4626-L4626))</f>
        <v>0</v>
      </c>
      <c r="T4626" s="316">
        <f>Q4626+R4626-S4626</f>
        <v>0</v>
      </c>
      <c r="U4626" s="253"/>
      <c r="V4626" s="253"/>
      <c r="W4626" s="254"/>
      <c r="X4626" s="314">
        <f t="shared" si="1407"/>
        <v>0</v>
      </c>
    </row>
    <row r="4627" spans="2:24" ht="18.75">
      <c r="B4627" s="173"/>
      <c r="C4627" s="137">
        <v>5503</v>
      </c>
      <c r="D4627" s="139" t="s">
        <v>1053</v>
      </c>
      <c r="E4627" s="817"/>
      <c r="F4627" s="452"/>
      <c r="G4627" s="246"/>
      <c r="H4627" s="246"/>
      <c r="I4627" s="480">
        <f>F4627+G4627+H4627</f>
        <v>0</v>
      </c>
      <c r="J4627" s="244" t="str">
        <f t="shared" si="1406"/>
        <v/>
      </c>
      <c r="K4627" s="245"/>
      <c r="L4627" s="426"/>
      <c r="M4627" s="253"/>
      <c r="N4627" s="316">
        <f>I4627</f>
        <v>0</v>
      </c>
      <c r="O4627" s="427">
        <f>L4627+M4627-N4627</f>
        <v>0</v>
      </c>
      <c r="P4627" s="245"/>
      <c r="Q4627" s="426"/>
      <c r="R4627" s="253"/>
      <c r="S4627" s="432">
        <f>+IF(+(L4627+M4627)&gt;=I4627,+M4627,+(+I4627-L4627))</f>
        <v>0</v>
      </c>
      <c r="T4627" s="316">
        <f>Q4627+R4627-S4627</f>
        <v>0</v>
      </c>
      <c r="U4627" s="253"/>
      <c r="V4627" s="253"/>
      <c r="W4627" s="254"/>
      <c r="X4627" s="314">
        <f t="shared" si="1407"/>
        <v>0</v>
      </c>
    </row>
    <row r="4628" spans="2:24" ht="18.75">
      <c r="B4628" s="173"/>
      <c r="C4628" s="137">
        <v>5504</v>
      </c>
      <c r="D4628" s="145" t="s">
        <v>1054</v>
      </c>
      <c r="E4628" s="817"/>
      <c r="F4628" s="452"/>
      <c r="G4628" s="246"/>
      <c r="H4628" s="246"/>
      <c r="I4628" s="480">
        <f>F4628+G4628+H4628</f>
        <v>0</v>
      </c>
      <c r="J4628" s="244" t="str">
        <f t="shared" si="1406"/>
        <v/>
      </c>
      <c r="K4628" s="245"/>
      <c r="L4628" s="426"/>
      <c r="M4628" s="253"/>
      <c r="N4628" s="316">
        <f>I4628</f>
        <v>0</v>
      </c>
      <c r="O4628" s="427">
        <f>L4628+M4628-N4628</f>
        <v>0</v>
      </c>
      <c r="P4628" s="245"/>
      <c r="Q4628" s="426"/>
      <c r="R4628" s="253"/>
      <c r="S4628" s="432">
        <f>+IF(+(L4628+M4628)&gt;=I4628,+M4628,+(+I4628-L4628))</f>
        <v>0</v>
      </c>
      <c r="T4628" s="316">
        <f>Q4628+R4628-S4628</f>
        <v>0</v>
      </c>
      <c r="U4628" s="253"/>
      <c r="V4628" s="253"/>
      <c r="W4628" s="254"/>
      <c r="X4628" s="314">
        <f t="shared" si="1407"/>
        <v>0</v>
      </c>
    </row>
    <row r="4629" spans="2:24" ht="18.75">
      <c r="B4629" s="799">
        <v>5700</v>
      </c>
      <c r="C4629" s="963" t="s">
        <v>1055</v>
      </c>
      <c r="D4629" s="964"/>
      <c r="E4629" s="807"/>
      <c r="F4629" s="810">
        <f>SUM(F4630:F4632)</f>
        <v>0</v>
      </c>
      <c r="G4629" s="811">
        <f>SUM(G4630:G4632)</f>
        <v>0</v>
      </c>
      <c r="H4629" s="811">
        <f>SUM(H4630:H4632)</f>
        <v>0</v>
      </c>
      <c r="I4629" s="811">
        <f>SUM(I4630:I4632)</f>
        <v>0</v>
      </c>
      <c r="J4629" s="244" t="str">
        <f t="shared" si="1406"/>
        <v/>
      </c>
      <c r="K4629" s="245"/>
      <c r="L4629" s="327">
        <f>SUM(L4630:L4632)</f>
        <v>0</v>
      </c>
      <c r="M4629" s="328">
        <f>SUM(M4630:M4632)</f>
        <v>0</v>
      </c>
      <c r="N4629" s="435">
        <f>SUM(N4630:N4631)</f>
        <v>0</v>
      </c>
      <c r="O4629" s="436">
        <f>SUM(O4630:O4632)</f>
        <v>0</v>
      </c>
      <c r="P4629" s="245"/>
      <c r="Q4629" s="327">
        <f>SUM(Q4630:Q4632)</f>
        <v>0</v>
      </c>
      <c r="R4629" s="328">
        <f>SUM(R4630:R4632)</f>
        <v>0</v>
      </c>
      <c r="S4629" s="328">
        <f>SUM(S4630:S4632)</f>
        <v>0</v>
      </c>
      <c r="T4629" s="328">
        <f>SUM(T4630:T4632)</f>
        <v>0</v>
      </c>
      <c r="U4629" s="328">
        <f>SUM(U4630:U4632)</f>
        <v>0</v>
      </c>
      <c r="V4629" s="328">
        <f>SUM(V4630:V4631)</f>
        <v>0</v>
      </c>
      <c r="W4629" s="436">
        <f>SUM(W4630:W4632)</f>
        <v>0</v>
      </c>
      <c r="X4629" s="314">
        <f t="shared" si="1407"/>
        <v>0</v>
      </c>
    </row>
    <row r="4630" spans="2:24" ht="18.75">
      <c r="B4630" s="175"/>
      <c r="C4630" s="176">
        <v>5701</v>
      </c>
      <c r="D4630" s="177" t="s">
        <v>1056</v>
      </c>
      <c r="E4630" s="818"/>
      <c r="F4630" s="477"/>
      <c r="G4630" s="437"/>
      <c r="H4630" s="437"/>
      <c r="I4630" s="480">
        <f>F4630+G4630+H4630</f>
        <v>0</v>
      </c>
      <c r="J4630" s="244" t="str">
        <f t="shared" si="1406"/>
        <v/>
      </c>
      <c r="K4630" s="245"/>
      <c r="L4630" s="438"/>
      <c r="M4630" s="439"/>
      <c r="N4630" s="331">
        <f>I4630</f>
        <v>0</v>
      </c>
      <c r="O4630" s="427">
        <f>L4630+M4630-N4630</f>
        <v>0</v>
      </c>
      <c r="P4630" s="245"/>
      <c r="Q4630" s="438"/>
      <c r="R4630" s="439"/>
      <c r="S4630" s="432">
        <f>+IF(+(L4630+M4630)&gt;=I4630,+M4630,+(+I4630-L4630))</f>
        <v>0</v>
      </c>
      <c r="T4630" s="316">
        <f>Q4630+R4630-S4630</f>
        <v>0</v>
      </c>
      <c r="U4630" s="439"/>
      <c r="V4630" s="439"/>
      <c r="W4630" s="254"/>
      <c r="X4630" s="314">
        <f t="shared" si="1407"/>
        <v>0</v>
      </c>
    </row>
    <row r="4631" spans="2:24" ht="18.75">
      <c r="B4631" s="175"/>
      <c r="C4631" s="180">
        <v>5702</v>
      </c>
      <c r="D4631" s="181" t="s">
        <v>1057</v>
      </c>
      <c r="E4631" s="818"/>
      <c r="F4631" s="477"/>
      <c r="G4631" s="437"/>
      <c r="H4631" s="437"/>
      <c r="I4631" s="480">
        <f>F4631+G4631+H4631</f>
        <v>0</v>
      </c>
      <c r="J4631" s="244" t="str">
        <f t="shared" si="1406"/>
        <v/>
      </c>
      <c r="K4631" s="245"/>
      <c r="L4631" s="438"/>
      <c r="M4631" s="439"/>
      <c r="N4631" s="331">
        <f>I4631</f>
        <v>0</v>
      </c>
      <c r="O4631" s="427">
        <f>L4631+M4631-N4631</f>
        <v>0</v>
      </c>
      <c r="P4631" s="245"/>
      <c r="Q4631" s="438"/>
      <c r="R4631" s="439"/>
      <c r="S4631" s="432">
        <f>+IF(+(L4631+M4631)&gt;=I4631,+M4631,+(+I4631-L4631))</f>
        <v>0</v>
      </c>
      <c r="T4631" s="316">
        <f>Q4631+R4631-S4631</f>
        <v>0</v>
      </c>
      <c r="U4631" s="439"/>
      <c r="V4631" s="439"/>
      <c r="W4631" s="254"/>
      <c r="X4631" s="314">
        <f t="shared" si="1407"/>
        <v>0</v>
      </c>
    </row>
    <row r="4632" spans="2:24" ht="18.75">
      <c r="B4632" s="136"/>
      <c r="C4632" s="182">
        <v>4071</v>
      </c>
      <c r="D4632" s="467" t="s">
        <v>1058</v>
      </c>
      <c r="E4632" s="817"/>
      <c r="F4632" s="458"/>
      <c r="G4632" s="275"/>
      <c r="H4632" s="275"/>
      <c r="I4632" s="480">
        <f>F4632+G4632+H4632</f>
        <v>0</v>
      </c>
      <c r="J4632" s="244" t="str">
        <f t="shared" si="1406"/>
        <v/>
      </c>
      <c r="K4632" s="245"/>
      <c r="L4632" s="826"/>
      <c r="M4632" s="779"/>
      <c r="N4632" s="779"/>
      <c r="O4632" s="827"/>
      <c r="P4632" s="245"/>
      <c r="Q4632" s="775"/>
      <c r="R4632" s="779"/>
      <c r="S4632" s="779"/>
      <c r="T4632" s="779"/>
      <c r="U4632" s="779"/>
      <c r="V4632" s="779"/>
      <c r="W4632" s="824"/>
      <c r="X4632" s="314">
        <f t="shared" si="1407"/>
        <v>0</v>
      </c>
    </row>
    <row r="4633" spans="2:24">
      <c r="B4633" s="173"/>
      <c r="C4633" s="183"/>
      <c r="D4633" s="335"/>
      <c r="E4633" s="819"/>
      <c r="F4633" s="249"/>
      <c r="G4633" s="249"/>
      <c r="H4633" s="249"/>
      <c r="I4633" s="250"/>
      <c r="J4633" s="244" t="str">
        <f t="shared" si="1406"/>
        <v/>
      </c>
      <c r="K4633" s="245"/>
      <c r="L4633" s="440"/>
      <c r="M4633" s="441"/>
      <c r="N4633" s="324"/>
      <c r="O4633" s="325"/>
      <c r="P4633" s="245"/>
      <c r="Q4633" s="440"/>
      <c r="R4633" s="441"/>
      <c r="S4633" s="324"/>
      <c r="T4633" s="324"/>
      <c r="U4633" s="441"/>
      <c r="V4633" s="324"/>
      <c r="W4633" s="325"/>
      <c r="X4633" s="325"/>
    </row>
    <row r="4634" spans="2:24" ht="18.75">
      <c r="B4634" s="812">
        <v>98</v>
      </c>
      <c r="C4634" s="976" t="s">
        <v>1059</v>
      </c>
      <c r="D4634" s="955"/>
      <c r="E4634" s="800"/>
      <c r="F4634" s="803"/>
      <c r="G4634" s="804"/>
      <c r="H4634" s="804"/>
      <c r="I4634" s="805">
        <f>F4634+G4634+H4634</f>
        <v>0</v>
      </c>
      <c r="J4634" s="244" t="str">
        <f t="shared" si="1406"/>
        <v/>
      </c>
      <c r="K4634" s="245"/>
      <c r="L4634" s="431"/>
      <c r="M4634" s="255"/>
      <c r="N4634" s="318">
        <f>I4634</f>
        <v>0</v>
      </c>
      <c r="O4634" s="427">
        <f>L4634+M4634-N4634</f>
        <v>0</v>
      </c>
      <c r="P4634" s="245"/>
      <c r="Q4634" s="431"/>
      <c r="R4634" s="255"/>
      <c r="S4634" s="432">
        <f>+IF(+(L4634+M4634)&gt;=I4634,+M4634,+(+I4634-L4634))</f>
        <v>0</v>
      </c>
      <c r="T4634" s="316">
        <f>Q4634+R4634-S4634</f>
        <v>0</v>
      </c>
      <c r="U4634" s="255"/>
      <c r="V4634" s="255"/>
      <c r="W4634" s="254"/>
      <c r="X4634" s="314">
        <f>T4634-U4634-V4634-W4634</f>
        <v>0</v>
      </c>
    </row>
    <row r="4635" spans="2:24">
      <c r="B4635" s="184"/>
      <c r="C4635" s="336" t="s">
        <v>1060</v>
      </c>
      <c r="D4635" s="337"/>
      <c r="E4635" s="398"/>
      <c r="F4635" s="398"/>
      <c r="G4635" s="398"/>
      <c r="H4635" s="398"/>
      <c r="I4635" s="338"/>
      <c r="J4635" s="244" t="str">
        <f t="shared" si="1406"/>
        <v/>
      </c>
      <c r="K4635" s="245"/>
      <c r="L4635" s="339"/>
      <c r="M4635" s="340"/>
      <c r="N4635" s="340"/>
      <c r="O4635" s="341"/>
      <c r="P4635" s="245"/>
      <c r="Q4635" s="339"/>
      <c r="R4635" s="340"/>
      <c r="S4635" s="340"/>
      <c r="T4635" s="340"/>
      <c r="U4635" s="340"/>
      <c r="V4635" s="340"/>
      <c r="W4635" s="341"/>
      <c r="X4635" s="341"/>
    </row>
    <row r="4636" spans="2:24">
      <c r="B4636" s="184"/>
      <c r="C4636" s="342" t="s">
        <v>1061</v>
      </c>
      <c r="D4636" s="335"/>
      <c r="E4636" s="386"/>
      <c r="F4636" s="386"/>
      <c r="G4636" s="386"/>
      <c r="H4636" s="386"/>
      <c r="I4636" s="308"/>
      <c r="J4636" s="244" t="str">
        <f t="shared" si="1406"/>
        <v/>
      </c>
      <c r="K4636" s="245"/>
      <c r="L4636" s="343"/>
      <c r="M4636" s="344"/>
      <c r="N4636" s="344"/>
      <c r="O4636" s="345"/>
      <c r="P4636" s="245"/>
      <c r="Q4636" s="343"/>
      <c r="R4636" s="344"/>
      <c r="S4636" s="344"/>
      <c r="T4636" s="344"/>
      <c r="U4636" s="344"/>
      <c r="V4636" s="344"/>
      <c r="W4636" s="345"/>
      <c r="X4636" s="345"/>
    </row>
    <row r="4637" spans="2:24">
      <c r="B4637" s="185"/>
      <c r="C4637" s="346" t="s">
        <v>1743</v>
      </c>
      <c r="D4637" s="347"/>
      <c r="E4637" s="399"/>
      <c r="F4637" s="399"/>
      <c r="G4637" s="399"/>
      <c r="H4637" s="399"/>
      <c r="I4637" s="310"/>
      <c r="J4637" s="244" t="str">
        <f t="shared" si="1406"/>
        <v/>
      </c>
      <c r="K4637" s="245"/>
      <c r="L4637" s="348"/>
      <c r="M4637" s="349"/>
      <c r="N4637" s="349"/>
      <c r="O4637" s="350"/>
      <c r="P4637" s="245"/>
      <c r="Q4637" s="348"/>
      <c r="R4637" s="349"/>
      <c r="S4637" s="349"/>
      <c r="T4637" s="349"/>
      <c r="U4637" s="349"/>
      <c r="V4637" s="349"/>
      <c r="W4637" s="350"/>
      <c r="X4637" s="350"/>
    </row>
    <row r="4638" spans="2:24" ht="18.75">
      <c r="B4638" s="719"/>
      <c r="C4638" s="720" t="s">
        <v>1281</v>
      </c>
      <c r="D4638" s="721" t="s">
        <v>1062</v>
      </c>
      <c r="E4638" s="813"/>
      <c r="F4638" s="813">
        <f>SUM(F4522,F4525,F4531,F4539,F4540,F4558,F4562,F4568,F4571,F4572,F4573,F4574,F4575,F4584,F4591,F4592,F4593,F4594,F4601,F4605,F4606,F4607,F4608,F4611,F4612,F4620,F4623,F4624,F4629)+F4634</f>
        <v>0</v>
      </c>
      <c r="G4638" s="813">
        <f>SUM(G4522,G4525,G4531,G4539,G4540,G4558,G4562,G4568,G4571,G4572,G4573,G4574,G4575,G4584,G4591,G4592,G4593,G4594,G4601,G4605,G4606,G4607,G4608,G4611,G4612,G4620,G4623,G4624,G4629)+G4634</f>
        <v>3402100</v>
      </c>
      <c r="H4638" s="813">
        <f>SUM(H4522,H4525,H4531,H4539,H4540,H4558,H4562,H4568,H4571,H4572,H4573,H4574,H4575,H4584,H4591,H4592,H4593,H4594,H4601,H4605,H4606,H4607,H4608,H4611,H4612,H4620,H4623,H4624,H4629)+H4634</f>
        <v>0</v>
      </c>
      <c r="I4638" s="813">
        <f>SUM(I4522,I4525,I4531,I4539,I4540,I4558,I4562,I4568,I4571,I4572,I4573,I4574,I4575,I4584,I4591,I4592,I4593,I4594,I4601,I4605,I4606,I4607,I4608,I4611,I4612,I4620,I4623,I4624,I4629)+I4634</f>
        <v>3402100</v>
      </c>
      <c r="J4638" s="244">
        <f t="shared" si="1406"/>
        <v>1</v>
      </c>
      <c r="K4638" s="442" t="str">
        <f>LEFT(C4519,1)</f>
        <v>7</v>
      </c>
      <c r="L4638" s="277">
        <f>SUM(L4522,L4525,L4531,L4539,L4540,L4558,L4562,L4568,L4571,L4572,L4573,L4574,L4575,L4584,L4591,L4592,L4593,L4594,L4601,L4605,L4606,L4607,L4608,L4611,L4612,L4620,L4623,L4624,L4629)+L4634</f>
        <v>0</v>
      </c>
      <c r="M4638" s="277">
        <f>SUM(M4522,M4525,M4531,M4539,M4540,M4558,M4562,M4568,M4571,M4572,M4573,M4574,M4575,M4584,M4591,M4592,M4593,M4594,M4601,M4605,M4606,M4607,M4608,M4611,M4612,M4620,M4623,M4624,M4629)+M4634</f>
        <v>0</v>
      </c>
      <c r="N4638" s="277">
        <f>SUM(N4522,N4525,N4531,N4539,N4540,N4558,N4562,N4568,N4571,N4572,N4573,N4574,N4575,N4584,N4591,N4592,N4593,N4594,N4601,N4605,N4606,N4607,N4608,N4611,N4612,N4620,N4623,N4624,N4629)+N4634</f>
        <v>3402100</v>
      </c>
      <c r="O4638" s="277">
        <f>SUM(O4522,O4525,O4531,O4539,O4540,O4558,O4562,O4568,O4571,O4572,O4573,O4574,O4575,O4584,O4591,O4592,O4593,O4594,O4601,O4605,O4606,O4607,O4608,O4611,O4612,O4620,O4623,O4624,O4629)+O4634</f>
        <v>-3402100</v>
      </c>
      <c r="P4638" s="223"/>
      <c r="Q4638" s="277">
        <f t="shared" ref="Q4638:W4638" si="1410">SUM(Q4522,Q4525,Q4531,Q4539,Q4540,Q4558,Q4562,Q4568,Q4571,Q4572,Q4573,Q4574,Q4575,Q4584,Q4591,Q4592,Q4593,Q4594,Q4601,Q4605,Q4606,Q4607,Q4608,Q4611,Q4612,Q4620,Q4623,Q4624,Q4629)+Q4634</f>
        <v>0</v>
      </c>
      <c r="R4638" s="277">
        <f t="shared" si="1410"/>
        <v>0</v>
      </c>
      <c r="S4638" s="277">
        <f t="shared" si="1410"/>
        <v>3365500</v>
      </c>
      <c r="T4638" s="277">
        <f t="shared" si="1410"/>
        <v>-3365500</v>
      </c>
      <c r="U4638" s="277">
        <f t="shared" si="1410"/>
        <v>0</v>
      </c>
      <c r="V4638" s="277">
        <f t="shared" si="1410"/>
        <v>0</v>
      </c>
      <c r="W4638" s="277">
        <f t="shared" si="1410"/>
        <v>0</v>
      </c>
      <c r="X4638" s="314">
        <f>T4638-U4638-V4638-W4638</f>
        <v>-3365500</v>
      </c>
    </row>
    <row r="4639" spans="2:24">
      <c r="B4639" s="664" t="s">
        <v>32</v>
      </c>
      <c r="C4639" s="186"/>
      <c r="I4639" s="220"/>
      <c r="J4639" s="222">
        <f>J4638</f>
        <v>1</v>
      </c>
      <c r="P4639"/>
    </row>
    <row r="4640" spans="2:24">
      <c r="B4640" s="395"/>
      <c r="C4640" s="395"/>
      <c r="D4640" s="396"/>
      <c r="E4640" s="395"/>
      <c r="F4640" s="395"/>
      <c r="G4640" s="395"/>
      <c r="H4640" s="395"/>
      <c r="I4640" s="397"/>
      <c r="J4640" s="222">
        <f>J4638</f>
        <v>1</v>
      </c>
      <c r="L4640" s="395"/>
      <c r="M4640" s="395"/>
      <c r="N4640" s="397"/>
      <c r="O4640" s="397"/>
      <c r="P4640" s="397"/>
      <c r="Q4640" s="395"/>
      <c r="R4640" s="395"/>
      <c r="S4640" s="397"/>
      <c r="T4640" s="397"/>
      <c r="U4640" s="395"/>
      <c r="V4640" s="397"/>
      <c r="W4640" s="397"/>
      <c r="X4640" s="397"/>
    </row>
    <row r="4641" spans="2:24" ht="18.75">
      <c r="B4641" s="405"/>
      <c r="C4641" s="405"/>
      <c r="D4641" s="405"/>
      <c r="E4641" s="405"/>
      <c r="F4641" s="405"/>
      <c r="G4641" s="405"/>
      <c r="H4641" s="405"/>
      <c r="I4641" s="488"/>
      <c r="J4641" s="443">
        <f>(IF(E4638&lt;&gt;0,$G$2,IF(I4638&lt;&gt;0,$G$2,"")))</f>
        <v>0</v>
      </c>
    </row>
    <row r="4642" spans="2:24" ht="18.75">
      <c r="B4642" s="405"/>
      <c r="C4642" s="405"/>
      <c r="D4642" s="478"/>
      <c r="E4642" s="405"/>
      <c r="F4642" s="405"/>
      <c r="G4642" s="405"/>
      <c r="H4642" s="405"/>
      <c r="I4642" s="488"/>
      <c r="J4642" s="443" t="str">
        <f>(IF(E4639&lt;&gt;0,$G$2,IF(I4639&lt;&gt;0,$G$2,"")))</f>
        <v/>
      </c>
    </row>
    <row r="4643" spans="2:24">
      <c r="E4643" s="279"/>
      <c r="F4643" s="279"/>
      <c r="G4643" s="279"/>
      <c r="H4643" s="279"/>
      <c r="I4643" s="283"/>
      <c r="J4643" s="222">
        <f>(IF($E4777&lt;&gt;0,$J$2,IF($I4777&lt;&gt;0,$J$2,"")))</f>
        <v>1</v>
      </c>
      <c r="L4643" s="279"/>
      <c r="M4643" s="279"/>
      <c r="N4643" s="283"/>
      <c r="O4643" s="283"/>
      <c r="P4643" s="283"/>
      <c r="Q4643" s="279"/>
      <c r="R4643" s="279"/>
      <c r="S4643" s="283"/>
      <c r="T4643" s="283"/>
      <c r="U4643" s="279"/>
      <c r="V4643" s="283"/>
      <c r="W4643" s="283"/>
    </row>
    <row r="4644" spans="2:24">
      <c r="C4644" s="228"/>
      <c r="D4644" s="229"/>
      <c r="E4644" s="279"/>
      <c r="F4644" s="279"/>
      <c r="G4644" s="279"/>
      <c r="H4644" s="279"/>
      <c r="I4644" s="283"/>
      <c r="J4644" s="222">
        <f>(IF($E4777&lt;&gt;0,$J$2,IF($I4777&lt;&gt;0,$J$2,"")))</f>
        <v>1</v>
      </c>
      <c r="L4644" s="279"/>
      <c r="M4644" s="279"/>
      <c r="N4644" s="283"/>
      <c r="O4644" s="283"/>
      <c r="P4644" s="283"/>
      <c r="Q4644" s="279"/>
      <c r="R4644" s="279"/>
      <c r="S4644" s="283"/>
      <c r="T4644" s="283"/>
      <c r="U4644" s="279"/>
      <c r="V4644" s="283"/>
      <c r="W4644" s="283"/>
    </row>
    <row r="4645" spans="2:24">
      <c r="B4645" s="910" t="str">
        <f>$B$7</f>
        <v>БЮДЖЕТ - НАЧАЛЕН ПЛАН
ПО ПЪЛНА ЕДИННА БЮДЖЕТНА КЛАСИФИКАЦИЯ</v>
      </c>
      <c r="C4645" s="911"/>
      <c r="D4645" s="911"/>
      <c r="E4645" s="279"/>
      <c r="F4645" s="279"/>
      <c r="G4645" s="279"/>
      <c r="H4645" s="279"/>
      <c r="I4645" s="283"/>
      <c r="J4645" s="222">
        <f>(IF($E4777&lt;&gt;0,$J$2,IF($I4777&lt;&gt;0,$J$2,"")))</f>
        <v>1</v>
      </c>
      <c r="L4645" s="279"/>
      <c r="M4645" s="279"/>
      <c r="N4645" s="283"/>
      <c r="O4645" s="283"/>
      <c r="P4645" s="283"/>
      <c r="Q4645" s="279"/>
      <c r="R4645" s="279"/>
      <c r="S4645" s="283"/>
      <c r="T4645" s="283"/>
      <c r="U4645" s="279"/>
      <c r="V4645" s="283"/>
      <c r="W4645" s="283"/>
    </row>
    <row r="4646" spans="2:24">
      <c r="C4646" s="228"/>
      <c r="D4646" s="229"/>
      <c r="E4646" s="280" t="s">
        <v>1711</v>
      </c>
      <c r="F4646" s="280" t="s">
        <v>1568</v>
      </c>
      <c r="G4646" s="279"/>
      <c r="H4646" s="279"/>
      <c r="I4646" s="283"/>
      <c r="J4646" s="222">
        <f>(IF($E4777&lt;&gt;0,$J$2,IF($I4777&lt;&gt;0,$J$2,"")))</f>
        <v>1</v>
      </c>
      <c r="L4646" s="279"/>
      <c r="M4646" s="279"/>
      <c r="N4646" s="283"/>
      <c r="O4646" s="283"/>
      <c r="P4646" s="283"/>
      <c r="Q4646" s="279"/>
      <c r="R4646" s="279"/>
      <c r="S4646" s="283"/>
      <c r="T4646" s="283"/>
      <c r="U4646" s="279"/>
      <c r="V4646" s="283"/>
      <c r="W4646" s="283"/>
    </row>
    <row r="4647" spans="2:24" ht="18.75">
      <c r="B4647" s="912" t="str">
        <f>$B$9</f>
        <v>Несебър</v>
      </c>
      <c r="C4647" s="913"/>
      <c r="D4647" s="914"/>
      <c r="E4647" s="690">
        <f>$E$9</f>
        <v>43101</v>
      </c>
      <c r="F4647" s="691">
        <f>$F$9</f>
        <v>43465</v>
      </c>
      <c r="G4647" s="279"/>
      <c r="H4647" s="279"/>
      <c r="I4647" s="283"/>
      <c r="J4647" s="222">
        <f>(IF($E4777&lt;&gt;0,$J$2,IF($I4777&lt;&gt;0,$J$2,"")))</f>
        <v>1</v>
      </c>
      <c r="L4647" s="279"/>
      <c r="M4647" s="279"/>
      <c r="N4647" s="283"/>
      <c r="O4647" s="283"/>
      <c r="P4647" s="283"/>
      <c r="Q4647" s="279"/>
      <c r="R4647" s="279"/>
      <c r="S4647" s="283"/>
      <c r="T4647" s="283"/>
      <c r="U4647" s="279"/>
      <c r="V4647" s="283"/>
      <c r="W4647" s="283"/>
    </row>
    <row r="4648" spans="2:24">
      <c r="B4648" s="231" t="str">
        <f>$B$10</f>
        <v>(наименование на разпоредителя с бюджет)</v>
      </c>
      <c r="E4648" s="279"/>
      <c r="F4648" s="281">
        <f>$F$10</f>
        <v>0</v>
      </c>
      <c r="G4648" s="279"/>
      <c r="H4648" s="279"/>
      <c r="I4648" s="283"/>
      <c r="J4648" s="222">
        <f>(IF($E4777&lt;&gt;0,$J$2,IF($I4777&lt;&gt;0,$J$2,"")))</f>
        <v>1</v>
      </c>
      <c r="L4648" s="279"/>
      <c r="M4648" s="279"/>
      <c r="N4648" s="283"/>
      <c r="O4648" s="283"/>
      <c r="P4648" s="283"/>
      <c r="Q4648" s="279"/>
      <c r="R4648" s="279"/>
      <c r="S4648" s="283"/>
      <c r="T4648" s="283"/>
      <c r="U4648" s="279"/>
      <c r="V4648" s="283"/>
      <c r="W4648" s="283"/>
    </row>
    <row r="4649" spans="2:24">
      <c r="B4649" s="231"/>
      <c r="E4649" s="282"/>
      <c r="F4649" s="279"/>
      <c r="G4649" s="279"/>
      <c r="H4649" s="279"/>
      <c r="I4649" s="283"/>
      <c r="J4649" s="222">
        <f>(IF($E4777&lt;&gt;0,$J$2,IF($I4777&lt;&gt;0,$J$2,"")))</f>
        <v>1</v>
      </c>
      <c r="L4649" s="279"/>
      <c r="M4649" s="279"/>
      <c r="N4649" s="283"/>
      <c r="O4649" s="283"/>
      <c r="P4649" s="283"/>
      <c r="Q4649" s="279"/>
      <c r="R4649" s="279"/>
      <c r="S4649" s="283"/>
      <c r="T4649" s="283"/>
      <c r="U4649" s="279"/>
      <c r="V4649" s="283"/>
      <c r="W4649" s="283"/>
    </row>
    <row r="4650" spans="2:24" ht="19.5">
      <c r="B4650" s="896" t="str">
        <f>$B$12</f>
        <v>Несебър</v>
      </c>
      <c r="C4650" s="897"/>
      <c r="D4650" s="898"/>
      <c r="E4650" s="230" t="s">
        <v>1712</v>
      </c>
      <c r="F4650" s="692" t="str">
        <f>$F$12</f>
        <v>5206</v>
      </c>
      <c r="G4650" s="279"/>
      <c r="H4650" s="279"/>
      <c r="I4650" s="283"/>
      <c r="J4650" s="222">
        <f>(IF($E4777&lt;&gt;0,$J$2,IF($I4777&lt;&gt;0,$J$2,"")))</f>
        <v>1</v>
      </c>
      <c r="L4650" s="279"/>
      <c r="M4650" s="279"/>
      <c r="N4650" s="283"/>
      <c r="O4650" s="283"/>
      <c r="P4650" s="283"/>
      <c r="Q4650" s="279"/>
      <c r="R4650" s="279"/>
      <c r="S4650" s="283"/>
      <c r="T4650" s="283"/>
      <c r="U4650" s="279"/>
      <c r="V4650" s="283"/>
      <c r="W4650" s="283"/>
    </row>
    <row r="4651" spans="2:24">
      <c r="B4651" s="693" t="str">
        <f>$B$13</f>
        <v>(наименование на първостепенния разпоредител с бюджет)</v>
      </c>
      <c r="E4651" s="282" t="s">
        <v>1713</v>
      </c>
      <c r="F4651" s="279"/>
      <c r="G4651" s="279"/>
      <c r="H4651" s="279"/>
      <c r="I4651" s="283"/>
      <c r="J4651" s="222">
        <f>(IF($E4777&lt;&gt;0,$J$2,IF($I4777&lt;&gt;0,$J$2,"")))</f>
        <v>1</v>
      </c>
      <c r="L4651" s="279"/>
      <c r="M4651" s="279"/>
      <c r="N4651" s="283"/>
      <c r="O4651" s="283"/>
      <c r="P4651" s="283"/>
      <c r="Q4651" s="279"/>
      <c r="R4651" s="279"/>
      <c r="S4651" s="283"/>
      <c r="T4651" s="283"/>
      <c r="U4651" s="279"/>
      <c r="V4651" s="283"/>
      <c r="W4651" s="283"/>
    </row>
    <row r="4652" spans="2:24" ht="18.75">
      <c r="B4652" s="231"/>
      <c r="D4652" s="444"/>
      <c r="E4652" s="278"/>
      <c r="F4652" s="278"/>
      <c r="G4652" s="278"/>
      <c r="H4652" s="278"/>
      <c r="I4652" s="386"/>
      <c r="J4652" s="222">
        <f>(IF($E4777&lt;&gt;0,$J$2,IF($I4777&lt;&gt;0,$J$2,"")))</f>
        <v>1</v>
      </c>
      <c r="L4652" s="279"/>
      <c r="M4652" s="279"/>
      <c r="N4652" s="283"/>
      <c r="O4652" s="283"/>
      <c r="P4652" s="283"/>
      <c r="Q4652" s="279"/>
      <c r="R4652" s="279"/>
      <c r="S4652" s="283"/>
      <c r="T4652" s="283"/>
      <c r="U4652" s="279"/>
      <c r="V4652" s="283"/>
      <c r="W4652" s="283"/>
    </row>
    <row r="4653" spans="2:24">
      <c r="C4653" s="228"/>
      <c r="D4653" s="229"/>
      <c r="E4653" s="279"/>
      <c r="F4653" s="282"/>
      <c r="G4653" s="282"/>
      <c r="H4653" s="282"/>
      <c r="I4653" s="285" t="s">
        <v>1714</v>
      </c>
      <c r="J4653" s="222">
        <f>(IF($E4777&lt;&gt;0,$J$2,IF($I4777&lt;&gt;0,$J$2,"")))</f>
        <v>1</v>
      </c>
      <c r="L4653" s="284" t="s">
        <v>94</v>
      </c>
      <c r="M4653" s="279"/>
      <c r="N4653" s="283"/>
      <c r="O4653" s="285" t="s">
        <v>1714</v>
      </c>
      <c r="P4653" s="283"/>
      <c r="Q4653" s="284" t="s">
        <v>95</v>
      </c>
      <c r="R4653" s="279"/>
      <c r="S4653" s="283"/>
      <c r="T4653" s="285" t="s">
        <v>1714</v>
      </c>
      <c r="U4653" s="279"/>
      <c r="V4653" s="283"/>
      <c r="W4653" s="285" t="s">
        <v>1714</v>
      </c>
    </row>
    <row r="4654" spans="2:24" ht="18.75">
      <c r="B4654" s="787"/>
      <c r="C4654" s="788"/>
      <c r="D4654" s="789" t="s">
        <v>1093</v>
      </c>
      <c r="E4654" s="790"/>
      <c r="F4654" s="968" t="s">
        <v>1504</v>
      </c>
      <c r="G4654" s="969"/>
      <c r="H4654" s="970"/>
      <c r="I4654" s="971"/>
      <c r="J4654" s="222">
        <f>(IF($E4777&lt;&gt;0,$J$2,IF($I4777&lt;&gt;0,$J$2,"")))</f>
        <v>1</v>
      </c>
      <c r="L4654" s="925" t="s">
        <v>1800</v>
      </c>
      <c r="M4654" s="925" t="s">
        <v>1801</v>
      </c>
      <c r="N4654" s="918" t="s">
        <v>1802</v>
      </c>
      <c r="O4654" s="918" t="s">
        <v>96</v>
      </c>
      <c r="P4654" s="223"/>
      <c r="Q4654" s="918" t="s">
        <v>1803</v>
      </c>
      <c r="R4654" s="918" t="s">
        <v>1804</v>
      </c>
      <c r="S4654" s="918" t="s">
        <v>1805</v>
      </c>
      <c r="T4654" s="918" t="s">
        <v>97</v>
      </c>
      <c r="U4654" s="412" t="s">
        <v>98</v>
      </c>
      <c r="V4654" s="413"/>
      <c r="W4654" s="414"/>
      <c r="X4654" s="292"/>
    </row>
    <row r="4655" spans="2:24" ht="31.5">
      <c r="B4655" s="791" t="s">
        <v>1626</v>
      </c>
      <c r="C4655" s="792" t="s">
        <v>1715</v>
      </c>
      <c r="D4655" s="793" t="s">
        <v>1094</v>
      </c>
      <c r="E4655" s="794"/>
      <c r="F4655" s="717" t="s">
        <v>1505</v>
      </c>
      <c r="G4655" s="717" t="s">
        <v>1506</v>
      </c>
      <c r="H4655" s="717" t="s">
        <v>1503</v>
      </c>
      <c r="I4655" s="717" t="s">
        <v>1087</v>
      </c>
      <c r="J4655" s="222">
        <f>(IF($E4777&lt;&gt;0,$J$2,IF($I4777&lt;&gt;0,$J$2,"")))</f>
        <v>1</v>
      </c>
      <c r="L4655" s="961"/>
      <c r="M4655" s="967"/>
      <c r="N4655" s="961"/>
      <c r="O4655" s="967"/>
      <c r="P4655" s="223"/>
      <c r="Q4655" s="958"/>
      <c r="R4655" s="958"/>
      <c r="S4655" s="958"/>
      <c r="T4655" s="958"/>
      <c r="U4655" s="415">
        <v>2018</v>
      </c>
      <c r="V4655" s="415">
        <v>2019</v>
      </c>
      <c r="W4655" s="415" t="s">
        <v>1806</v>
      </c>
      <c r="X4655" s="416" t="s">
        <v>99</v>
      </c>
    </row>
    <row r="4656" spans="2:24" ht="18.75">
      <c r="B4656" s="616"/>
      <c r="C4656" s="400"/>
      <c r="D4656" s="296" t="s">
        <v>1283</v>
      </c>
      <c r="E4656" s="814"/>
      <c r="F4656" s="297"/>
      <c r="G4656" s="297"/>
      <c r="H4656" s="297"/>
      <c r="I4656" s="487"/>
      <c r="J4656" s="222">
        <f>(IF($E4777&lt;&gt;0,$J$2,IF($I4777&lt;&gt;0,$J$2,"")))</f>
        <v>1</v>
      </c>
      <c r="L4656" s="298" t="s">
        <v>100</v>
      </c>
      <c r="M4656" s="298" t="s">
        <v>101</v>
      </c>
      <c r="N4656" s="299" t="s">
        <v>102</v>
      </c>
      <c r="O4656" s="299" t="s">
        <v>103</v>
      </c>
      <c r="P4656" s="223"/>
      <c r="Q4656" s="614" t="s">
        <v>104</v>
      </c>
      <c r="R4656" s="614" t="s">
        <v>105</v>
      </c>
      <c r="S4656" s="614" t="s">
        <v>106</v>
      </c>
      <c r="T4656" s="614" t="s">
        <v>107</v>
      </c>
      <c r="U4656" s="614" t="s">
        <v>1064</v>
      </c>
      <c r="V4656" s="614" t="s">
        <v>1065</v>
      </c>
      <c r="W4656" s="614" t="s">
        <v>1066</v>
      </c>
      <c r="X4656" s="417" t="s">
        <v>1067</v>
      </c>
    </row>
    <row r="4657" spans="2:24" ht="131.25">
      <c r="B4657" s="237"/>
      <c r="C4657" s="621" t="e">
        <f>VLOOKUP(D4657,OP_LIST2,2,FALSE)</f>
        <v>#N/A</v>
      </c>
      <c r="D4657" s="622" t="s">
        <v>976</v>
      </c>
      <c r="E4657" s="815"/>
      <c r="F4657" s="369"/>
      <c r="G4657" s="369"/>
      <c r="H4657" s="369"/>
      <c r="I4657" s="304"/>
      <c r="J4657" s="222">
        <f>(IF($E4777&lt;&gt;0,$J$2,IF($I4777&lt;&gt;0,$J$2,"")))</f>
        <v>1</v>
      </c>
      <c r="L4657" s="418" t="s">
        <v>1068</v>
      </c>
      <c r="M4657" s="418" t="s">
        <v>1068</v>
      </c>
      <c r="N4657" s="418" t="s">
        <v>1069</v>
      </c>
      <c r="O4657" s="418" t="s">
        <v>1070</v>
      </c>
      <c r="P4657" s="223"/>
      <c r="Q4657" s="418" t="s">
        <v>1068</v>
      </c>
      <c r="R4657" s="418" t="s">
        <v>1068</v>
      </c>
      <c r="S4657" s="418" t="s">
        <v>1095</v>
      </c>
      <c r="T4657" s="418" t="s">
        <v>1072</v>
      </c>
      <c r="U4657" s="418" t="s">
        <v>1068</v>
      </c>
      <c r="V4657" s="418" t="s">
        <v>1068</v>
      </c>
      <c r="W4657" s="418" t="s">
        <v>1068</v>
      </c>
      <c r="X4657" s="307" t="s">
        <v>1073</v>
      </c>
    </row>
    <row r="4658" spans="2:24" ht="18.75">
      <c r="B4658" s="620"/>
      <c r="C4658" s="623">
        <f>VLOOKUP(D4659,EBK_DEIN2,2,FALSE)</f>
        <v>7732</v>
      </c>
      <c r="D4658" s="615" t="s">
        <v>1483</v>
      </c>
      <c r="E4658" s="816"/>
      <c r="F4658" s="369"/>
      <c r="G4658" s="369"/>
      <c r="H4658" s="369"/>
      <c r="I4658" s="304"/>
      <c r="J4658" s="222">
        <f>(IF($E4777&lt;&gt;0,$J$2,IF($I4777&lt;&gt;0,$J$2,"")))</f>
        <v>1</v>
      </c>
      <c r="L4658" s="419"/>
      <c r="M4658" s="419"/>
      <c r="N4658" s="345"/>
      <c r="O4658" s="420"/>
      <c r="P4658" s="223"/>
      <c r="Q4658" s="419"/>
      <c r="R4658" s="419"/>
      <c r="S4658" s="345"/>
      <c r="T4658" s="420"/>
      <c r="U4658" s="419"/>
      <c r="V4658" s="345"/>
      <c r="W4658" s="420"/>
      <c r="X4658" s="421"/>
    </row>
    <row r="4659" spans="2:24" ht="18.75">
      <c r="B4659" s="422"/>
      <c r="C4659" s="239"/>
      <c r="D4659" s="527" t="s">
        <v>824</v>
      </c>
      <c r="E4659" s="816"/>
      <c r="F4659" s="369"/>
      <c r="G4659" s="369"/>
      <c r="H4659" s="369"/>
      <c r="I4659" s="304"/>
      <c r="J4659" s="222">
        <f>(IF($E4777&lt;&gt;0,$J$2,IF($I4777&lt;&gt;0,$J$2,"")))</f>
        <v>1</v>
      </c>
      <c r="L4659" s="419"/>
      <c r="M4659" s="419"/>
      <c r="N4659" s="345"/>
      <c r="O4659" s="423">
        <f>SUMIF(O4662:O4663,"&lt;0")+SUMIF(O4665:O4669,"&lt;0")+SUMIF(O4671:O4678,"&lt;0")+SUMIF(O4680:O4696,"&lt;0")+SUMIF(O4702:O4706,"&lt;0")+SUMIF(O4708:O4713,"&lt;0")+SUMIF(O4716:O4722,"&lt;0")+SUMIF(O4730:O4731,"&lt;0")+SUMIF(O4734:O4739,"&lt;0")+SUMIF(O4741:O4746,"&lt;0")+SUMIF(O4750,"&lt;0")+SUMIF(O4752:O4758,"&lt;0")+SUMIF(O4760:O4762,"&lt;0")+SUMIF(O4764:O4767,"&lt;0")+SUMIF(O4769:O4770,"&lt;0")+SUMIF(O4773,"&lt;0")</f>
        <v>-405700</v>
      </c>
      <c r="P4659" s="223"/>
      <c r="Q4659" s="419"/>
      <c r="R4659" s="419"/>
      <c r="S4659" s="345"/>
      <c r="T4659" s="423">
        <f>SUMIF(T4662:T4663,"&lt;0")+SUMIF(T4665:T4669,"&lt;0")+SUMIF(T4671:T4678,"&lt;0")+SUMIF(T4680:T4696,"&lt;0")+SUMIF(T4702:T4706,"&lt;0")+SUMIF(T4708:T4713,"&lt;0")+SUMIF(T4716:T4722,"&lt;0")+SUMIF(T4730:T4731,"&lt;0")+SUMIF(T4734:T4739,"&lt;0")+SUMIF(T4741:T4746,"&lt;0")+SUMIF(T4750,"&lt;0")+SUMIF(T4752:T4758,"&lt;0")+SUMIF(T4760:T4762,"&lt;0")+SUMIF(T4764:T4767,"&lt;0")+SUMIF(T4769:T4770,"&lt;0")+SUMIF(T4773,"&lt;0")</f>
        <v>-405700</v>
      </c>
      <c r="U4659" s="419"/>
      <c r="V4659" s="345"/>
      <c r="W4659" s="420"/>
      <c r="X4659" s="309"/>
    </row>
    <row r="4660" spans="2:24" ht="18.75">
      <c r="B4660" s="355"/>
      <c r="C4660" s="239"/>
      <c r="D4660" s="293" t="s">
        <v>1096</v>
      </c>
      <c r="E4660" s="816"/>
      <c r="F4660" s="369"/>
      <c r="G4660" s="369"/>
      <c r="H4660" s="369"/>
      <c r="I4660" s="304"/>
      <c r="J4660" s="222">
        <f>(IF($E4777&lt;&gt;0,$J$2,IF($I4777&lt;&gt;0,$J$2,"")))</f>
        <v>1</v>
      </c>
      <c r="L4660" s="419"/>
      <c r="M4660" s="419"/>
      <c r="N4660" s="345"/>
      <c r="O4660" s="420"/>
      <c r="P4660" s="223"/>
      <c r="Q4660" s="419"/>
      <c r="R4660" s="419"/>
      <c r="S4660" s="345"/>
      <c r="T4660" s="420"/>
      <c r="U4660" s="419"/>
      <c r="V4660" s="345"/>
      <c r="W4660" s="420"/>
      <c r="X4660" s="311"/>
    </row>
    <row r="4661" spans="2:24" ht="18.75">
      <c r="B4661" s="795">
        <v>100</v>
      </c>
      <c r="C4661" s="972" t="s">
        <v>1284</v>
      </c>
      <c r="D4661" s="973"/>
      <c r="E4661" s="796"/>
      <c r="F4661" s="797">
        <f>SUM(F4662:F4663)</f>
        <v>0</v>
      </c>
      <c r="G4661" s="798">
        <f>SUM(G4662:G4663)</f>
        <v>0</v>
      </c>
      <c r="H4661" s="798">
        <f>SUM(H4662:H4663)</f>
        <v>0</v>
      </c>
      <c r="I4661" s="798">
        <f>SUM(I4662:I4663)</f>
        <v>0</v>
      </c>
      <c r="J4661" s="244" t="str">
        <f t="shared" ref="J4661:J4692" si="1411">(IF($E4661&lt;&gt;0,$J$2,IF($I4661&lt;&gt;0,$J$2,"")))</f>
        <v/>
      </c>
      <c r="K4661" s="245"/>
      <c r="L4661" s="312">
        <f>SUM(L4662:L4663)</f>
        <v>0</v>
      </c>
      <c r="M4661" s="313">
        <f>SUM(M4662:M4663)</f>
        <v>0</v>
      </c>
      <c r="N4661" s="424">
        <f>SUM(N4662:N4663)</f>
        <v>0</v>
      </c>
      <c r="O4661" s="425">
        <f>SUM(O4662:O4663)</f>
        <v>0</v>
      </c>
      <c r="P4661" s="245"/>
      <c r="Q4661" s="820"/>
      <c r="R4661" s="821"/>
      <c r="S4661" s="822"/>
      <c r="T4661" s="821"/>
      <c r="U4661" s="821"/>
      <c r="V4661" s="821"/>
      <c r="W4661" s="823"/>
      <c r="X4661" s="314">
        <f t="shared" ref="X4661:X4692" si="1412">T4661-U4661-V4661-W4661</f>
        <v>0</v>
      </c>
    </row>
    <row r="4662" spans="2:24" ht="18.75">
      <c r="B4662" s="140"/>
      <c r="C4662" s="144">
        <v>101</v>
      </c>
      <c r="D4662" s="138" t="s">
        <v>1285</v>
      </c>
      <c r="E4662" s="817"/>
      <c r="F4662" s="452"/>
      <c r="G4662" s="246"/>
      <c r="H4662" s="246"/>
      <c r="I4662" s="480">
        <f>F4662+G4662+H4662</f>
        <v>0</v>
      </c>
      <c r="J4662" s="244" t="str">
        <f t="shared" si="1411"/>
        <v/>
      </c>
      <c r="K4662" s="245"/>
      <c r="L4662" s="426"/>
      <c r="M4662" s="253"/>
      <c r="N4662" s="316">
        <f>I4662</f>
        <v>0</v>
      </c>
      <c r="O4662" s="427">
        <f>L4662+M4662-N4662</f>
        <v>0</v>
      </c>
      <c r="P4662" s="245"/>
      <c r="Q4662" s="775"/>
      <c r="R4662" s="779"/>
      <c r="S4662" s="779"/>
      <c r="T4662" s="779"/>
      <c r="U4662" s="779"/>
      <c r="V4662" s="779"/>
      <c r="W4662" s="824"/>
      <c r="X4662" s="314">
        <f t="shared" si="1412"/>
        <v>0</v>
      </c>
    </row>
    <row r="4663" spans="2:24" ht="18.75">
      <c r="B4663" s="140"/>
      <c r="C4663" s="137">
        <v>102</v>
      </c>
      <c r="D4663" s="139" t="s">
        <v>1286</v>
      </c>
      <c r="E4663" s="817"/>
      <c r="F4663" s="452"/>
      <c r="G4663" s="246"/>
      <c r="H4663" s="246"/>
      <c r="I4663" s="480">
        <f>F4663+G4663+H4663</f>
        <v>0</v>
      </c>
      <c r="J4663" s="244" t="str">
        <f t="shared" si="1411"/>
        <v/>
      </c>
      <c r="K4663" s="245"/>
      <c r="L4663" s="426"/>
      <c r="M4663" s="253"/>
      <c r="N4663" s="316">
        <f>I4663</f>
        <v>0</v>
      </c>
      <c r="O4663" s="427">
        <f>L4663+M4663-N4663</f>
        <v>0</v>
      </c>
      <c r="P4663" s="245"/>
      <c r="Q4663" s="775"/>
      <c r="R4663" s="779"/>
      <c r="S4663" s="779"/>
      <c r="T4663" s="779"/>
      <c r="U4663" s="779"/>
      <c r="V4663" s="779"/>
      <c r="W4663" s="824"/>
      <c r="X4663" s="314">
        <f t="shared" si="1412"/>
        <v>0</v>
      </c>
    </row>
    <row r="4664" spans="2:24" ht="18.75">
      <c r="B4664" s="799">
        <v>200</v>
      </c>
      <c r="C4664" s="959" t="s">
        <v>1287</v>
      </c>
      <c r="D4664" s="959"/>
      <c r="E4664" s="800"/>
      <c r="F4664" s="801">
        <f>SUM(F4665:F4669)</f>
        <v>0</v>
      </c>
      <c r="G4664" s="802">
        <f>SUM(G4665:G4669)</f>
        <v>0</v>
      </c>
      <c r="H4664" s="802">
        <f>SUM(H4665:H4669)</f>
        <v>0</v>
      </c>
      <c r="I4664" s="802">
        <f>SUM(I4665:I4669)</f>
        <v>0</v>
      </c>
      <c r="J4664" s="244" t="str">
        <f t="shared" si="1411"/>
        <v/>
      </c>
      <c r="K4664" s="245"/>
      <c r="L4664" s="317">
        <f>SUM(L4665:L4669)</f>
        <v>0</v>
      </c>
      <c r="M4664" s="318">
        <f>SUM(M4665:M4669)</f>
        <v>0</v>
      </c>
      <c r="N4664" s="428">
        <f>SUM(N4665:N4669)</f>
        <v>0</v>
      </c>
      <c r="O4664" s="429">
        <f>SUM(O4665:O4669)</f>
        <v>0</v>
      </c>
      <c r="P4664" s="245"/>
      <c r="Q4664" s="777"/>
      <c r="R4664" s="778"/>
      <c r="S4664" s="778"/>
      <c r="T4664" s="778"/>
      <c r="U4664" s="778"/>
      <c r="V4664" s="778"/>
      <c r="W4664" s="825"/>
      <c r="X4664" s="314">
        <f t="shared" si="1412"/>
        <v>0</v>
      </c>
    </row>
    <row r="4665" spans="2:24" ht="18.75">
      <c r="B4665" s="143"/>
      <c r="C4665" s="144">
        <v>201</v>
      </c>
      <c r="D4665" s="138" t="s">
        <v>1288</v>
      </c>
      <c r="E4665" s="817"/>
      <c r="F4665" s="452"/>
      <c r="G4665" s="246"/>
      <c r="H4665" s="246"/>
      <c r="I4665" s="480">
        <f>F4665+G4665+H4665</f>
        <v>0</v>
      </c>
      <c r="J4665" s="244" t="str">
        <f t="shared" si="1411"/>
        <v/>
      </c>
      <c r="K4665" s="245"/>
      <c r="L4665" s="426"/>
      <c r="M4665" s="253"/>
      <c r="N4665" s="316">
        <f>I4665</f>
        <v>0</v>
      </c>
      <c r="O4665" s="427">
        <f>L4665+M4665-N4665</f>
        <v>0</v>
      </c>
      <c r="P4665" s="245"/>
      <c r="Q4665" s="775"/>
      <c r="R4665" s="779"/>
      <c r="S4665" s="779"/>
      <c r="T4665" s="779"/>
      <c r="U4665" s="779"/>
      <c r="V4665" s="779"/>
      <c r="W4665" s="824"/>
      <c r="X4665" s="314">
        <f t="shared" si="1412"/>
        <v>0</v>
      </c>
    </row>
    <row r="4666" spans="2:24" ht="18.75">
      <c r="B4666" s="136"/>
      <c r="C4666" s="137">
        <v>202</v>
      </c>
      <c r="D4666" s="145" t="s">
        <v>1289</v>
      </c>
      <c r="E4666" s="817"/>
      <c r="F4666" s="452"/>
      <c r="G4666" s="246"/>
      <c r="H4666" s="246"/>
      <c r="I4666" s="480">
        <f>F4666+G4666+H4666</f>
        <v>0</v>
      </c>
      <c r="J4666" s="244" t="str">
        <f t="shared" si="1411"/>
        <v/>
      </c>
      <c r="K4666" s="245"/>
      <c r="L4666" s="426"/>
      <c r="M4666" s="253"/>
      <c r="N4666" s="316">
        <f>I4666</f>
        <v>0</v>
      </c>
      <c r="O4666" s="427">
        <f>L4666+M4666-N4666</f>
        <v>0</v>
      </c>
      <c r="P4666" s="245"/>
      <c r="Q4666" s="775"/>
      <c r="R4666" s="779"/>
      <c r="S4666" s="779"/>
      <c r="T4666" s="779"/>
      <c r="U4666" s="779"/>
      <c r="V4666" s="779"/>
      <c r="W4666" s="824"/>
      <c r="X4666" s="314">
        <f t="shared" si="1412"/>
        <v>0</v>
      </c>
    </row>
    <row r="4667" spans="2:24" ht="31.5">
      <c r="B4667" s="152"/>
      <c r="C4667" s="137">
        <v>205</v>
      </c>
      <c r="D4667" s="145" t="s">
        <v>933</v>
      </c>
      <c r="E4667" s="817"/>
      <c r="F4667" s="452"/>
      <c r="G4667" s="246"/>
      <c r="H4667" s="246"/>
      <c r="I4667" s="480">
        <f>F4667+G4667+H4667</f>
        <v>0</v>
      </c>
      <c r="J4667" s="244" t="str">
        <f t="shared" si="1411"/>
        <v/>
      </c>
      <c r="K4667" s="245"/>
      <c r="L4667" s="426"/>
      <c r="M4667" s="253"/>
      <c r="N4667" s="316">
        <f>I4667</f>
        <v>0</v>
      </c>
      <c r="O4667" s="427">
        <f>L4667+M4667-N4667</f>
        <v>0</v>
      </c>
      <c r="P4667" s="245"/>
      <c r="Q4667" s="775"/>
      <c r="R4667" s="779"/>
      <c r="S4667" s="779"/>
      <c r="T4667" s="779"/>
      <c r="U4667" s="779"/>
      <c r="V4667" s="779"/>
      <c r="W4667" s="824"/>
      <c r="X4667" s="314">
        <f t="shared" si="1412"/>
        <v>0</v>
      </c>
    </row>
    <row r="4668" spans="2:24" ht="18.75">
      <c r="B4668" s="152"/>
      <c r="C4668" s="137">
        <v>208</v>
      </c>
      <c r="D4668" s="159" t="s">
        <v>934</v>
      </c>
      <c r="E4668" s="817"/>
      <c r="F4668" s="452"/>
      <c r="G4668" s="246"/>
      <c r="H4668" s="246"/>
      <c r="I4668" s="480">
        <f>F4668+G4668+H4668</f>
        <v>0</v>
      </c>
      <c r="J4668" s="244" t="str">
        <f t="shared" si="1411"/>
        <v/>
      </c>
      <c r="K4668" s="245"/>
      <c r="L4668" s="426"/>
      <c r="M4668" s="253"/>
      <c r="N4668" s="316">
        <f>I4668</f>
        <v>0</v>
      </c>
      <c r="O4668" s="427">
        <f>L4668+M4668-N4668</f>
        <v>0</v>
      </c>
      <c r="P4668" s="245"/>
      <c r="Q4668" s="775"/>
      <c r="R4668" s="779"/>
      <c r="S4668" s="779"/>
      <c r="T4668" s="779"/>
      <c r="U4668" s="779"/>
      <c r="V4668" s="779"/>
      <c r="W4668" s="824"/>
      <c r="X4668" s="314">
        <f t="shared" si="1412"/>
        <v>0</v>
      </c>
    </row>
    <row r="4669" spans="2:24" ht="18.75">
      <c r="B4669" s="143"/>
      <c r="C4669" s="142">
        <v>209</v>
      </c>
      <c r="D4669" s="148" t="s">
        <v>935</v>
      </c>
      <c r="E4669" s="817"/>
      <c r="F4669" s="452"/>
      <c r="G4669" s="246"/>
      <c r="H4669" s="246"/>
      <c r="I4669" s="480">
        <f>F4669+G4669+H4669</f>
        <v>0</v>
      </c>
      <c r="J4669" s="244" t="str">
        <f t="shared" si="1411"/>
        <v/>
      </c>
      <c r="K4669" s="245"/>
      <c r="L4669" s="426"/>
      <c r="M4669" s="253"/>
      <c r="N4669" s="316">
        <f>I4669</f>
        <v>0</v>
      </c>
      <c r="O4669" s="427">
        <f>L4669+M4669-N4669</f>
        <v>0</v>
      </c>
      <c r="P4669" s="245"/>
      <c r="Q4669" s="775"/>
      <c r="R4669" s="779"/>
      <c r="S4669" s="779"/>
      <c r="T4669" s="779"/>
      <c r="U4669" s="779"/>
      <c r="V4669" s="779"/>
      <c r="W4669" s="824"/>
      <c r="X4669" s="314">
        <f t="shared" si="1412"/>
        <v>0</v>
      </c>
    </row>
    <row r="4670" spans="2:24" ht="18.75">
      <c r="B4670" s="799">
        <v>500</v>
      </c>
      <c r="C4670" s="960" t="s">
        <v>210</v>
      </c>
      <c r="D4670" s="960"/>
      <c r="E4670" s="800"/>
      <c r="F4670" s="801">
        <f>SUM(F4671:F4677)</f>
        <v>0</v>
      </c>
      <c r="G4670" s="802">
        <f>SUM(G4671:G4677)</f>
        <v>0</v>
      </c>
      <c r="H4670" s="802">
        <f>SUM(H4671:H4677)</f>
        <v>0</v>
      </c>
      <c r="I4670" s="802">
        <f>SUM(I4671:I4677)</f>
        <v>0</v>
      </c>
      <c r="J4670" s="244" t="str">
        <f t="shared" si="1411"/>
        <v/>
      </c>
      <c r="K4670" s="245"/>
      <c r="L4670" s="317">
        <f>SUM(L4671:L4677)</f>
        <v>0</v>
      </c>
      <c r="M4670" s="318">
        <f>SUM(M4671:M4677)</f>
        <v>0</v>
      </c>
      <c r="N4670" s="428">
        <f>SUM(N4671:N4677)</f>
        <v>0</v>
      </c>
      <c r="O4670" s="429">
        <f>SUM(O4671:O4677)</f>
        <v>0</v>
      </c>
      <c r="P4670" s="245"/>
      <c r="Q4670" s="777"/>
      <c r="R4670" s="778"/>
      <c r="S4670" s="779"/>
      <c r="T4670" s="778"/>
      <c r="U4670" s="778"/>
      <c r="V4670" s="778"/>
      <c r="W4670" s="825"/>
      <c r="X4670" s="314">
        <f t="shared" si="1412"/>
        <v>0</v>
      </c>
    </row>
    <row r="4671" spans="2:24" ht="18.75">
      <c r="B4671" s="143"/>
      <c r="C4671" s="160">
        <v>551</v>
      </c>
      <c r="D4671" s="459" t="s">
        <v>211</v>
      </c>
      <c r="E4671" s="817"/>
      <c r="F4671" s="452"/>
      <c r="G4671" s="246"/>
      <c r="H4671" s="246"/>
      <c r="I4671" s="480">
        <f t="shared" ref="I4671:I4678" si="1413">F4671+G4671+H4671</f>
        <v>0</v>
      </c>
      <c r="J4671" s="244" t="str">
        <f t="shared" si="1411"/>
        <v/>
      </c>
      <c r="K4671" s="245"/>
      <c r="L4671" s="426"/>
      <c r="M4671" s="253"/>
      <c r="N4671" s="316">
        <f t="shared" ref="N4671:N4678" si="1414">I4671</f>
        <v>0</v>
      </c>
      <c r="O4671" s="427">
        <f t="shared" ref="O4671:O4678" si="1415">L4671+M4671-N4671</f>
        <v>0</v>
      </c>
      <c r="P4671" s="245"/>
      <c r="Q4671" s="775"/>
      <c r="R4671" s="779"/>
      <c r="S4671" s="779"/>
      <c r="T4671" s="779"/>
      <c r="U4671" s="779"/>
      <c r="V4671" s="779"/>
      <c r="W4671" s="824"/>
      <c r="X4671" s="314">
        <f t="shared" si="1412"/>
        <v>0</v>
      </c>
    </row>
    <row r="4672" spans="2:24" ht="18.75">
      <c r="B4672" s="143"/>
      <c r="C4672" s="161">
        <v>552</v>
      </c>
      <c r="D4672" s="460" t="s">
        <v>212</v>
      </c>
      <c r="E4672" s="817"/>
      <c r="F4672" s="452"/>
      <c r="G4672" s="246"/>
      <c r="H4672" s="246"/>
      <c r="I4672" s="480">
        <f t="shared" si="1413"/>
        <v>0</v>
      </c>
      <c r="J4672" s="244" t="str">
        <f t="shared" si="1411"/>
        <v/>
      </c>
      <c r="K4672" s="245"/>
      <c r="L4672" s="426"/>
      <c r="M4672" s="253"/>
      <c r="N4672" s="316">
        <f t="shared" si="1414"/>
        <v>0</v>
      </c>
      <c r="O4672" s="427">
        <f t="shared" si="1415"/>
        <v>0</v>
      </c>
      <c r="P4672" s="245"/>
      <c r="Q4672" s="775"/>
      <c r="R4672" s="779"/>
      <c r="S4672" s="779"/>
      <c r="T4672" s="779"/>
      <c r="U4672" s="779"/>
      <c r="V4672" s="779"/>
      <c r="W4672" s="824"/>
      <c r="X4672" s="314">
        <f t="shared" si="1412"/>
        <v>0</v>
      </c>
    </row>
    <row r="4673" spans="2:24" ht="18.75">
      <c r="B4673" s="143"/>
      <c r="C4673" s="161">
        <v>558</v>
      </c>
      <c r="D4673" s="460" t="s">
        <v>1731</v>
      </c>
      <c r="E4673" s="817"/>
      <c r="F4673" s="452"/>
      <c r="G4673" s="246"/>
      <c r="H4673" s="246"/>
      <c r="I4673" s="480">
        <f t="shared" si="1413"/>
        <v>0</v>
      </c>
      <c r="J4673" s="244" t="str">
        <f t="shared" si="1411"/>
        <v/>
      </c>
      <c r="K4673" s="245"/>
      <c r="L4673" s="426"/>
      <c r="M4673" s="253"/>
      <c r="N4673" s="316">
        <f t="shared" si="1414"/>
        <v>0</v>
      </c>
      <c r="O4673" s="427">
        <f t="shared" si="1415"/>
        <v>0</v>
      </c>
      <c r="P4673" s="245"/>
      <c r="Q4673" s="775"/>
      <c r="R4673" s="779"/>
      <c r="S4673" s="779"/>
      <c r="T4673" s="779"/>
      <c r="U4673" s="779"/>
      <c r="V4673" s="779"/>
      <c r="W4673" s="824"/>
      <c r="X4673" s="314">
        <f t="shared" si="1412"/>
        <v>0</v>
      </c>
    </row>
    <row r="4674" spans="2:24" ht="18.75">
      <c r="B4674" s="143"/>
      <c r="C4674" s="161">
        <v>560</v>
      </c>
      <c r="D4674" s="461" t="s">
        <v>213</v>
      </c>
      <c r="E4674" s="817"/>
      <c r="F4674" s="452"/>
      <c r="G4674" s="246"/>
      <c r="H4674" s="246"/>
      <c r="I4674" s="480">
        <f t="shared" si="1413"/>
        <v>0</v>
      </c>
      <c r="J4674" s="244" t="str">
        <f t="shared" si="1411"/>
        <v/>
      </c>
      <c r="K4674" s="245"/>
      <c r="L4674" s="426"/>
      <c r="M4674" s="253"/>
      <c r="N4674" s="316">
        <f t="shared" si="1414"/>
        <v>0</v>
      </c>
      <c r="O4674" s="427">
        <f t="shared" si="1415"/>
        <v>0</v>
      </c>
      <c r="P4674" s="245"/>
      <c r="Q4674" s="775"/>
      <c r="R4674" s="779"/>
      <c r="S4674" s="779"/>
      <c r="T4674" s="779"/>
      <c r="U4674" s="779"/>
      <c r="V4674" s="779"/>
      <c r="W4674" s="824"/>
      <c r="X4674" s="314">
        <f t="shared" si="1412"/>
        <v>0</v>
      </c>
    </row>
    <row r="4675" spans="2:24" ht="18.75">
      <c r="B4675" s="143"/>
      <c r="C4675" s="161">
        <v>580</v>
      </c>
      <c r="D4675" s="460" t="s">
        <v>214</v>
      </c>
      <c r="E4675" s="817"/>
      <c r="F4675" s="452"/>
      <c r="G4675" s="246"/>
      <c r="H4675" s="246"/>
      <c r="I4675" s="480">
        <f t="shared" si="1413"/>
        <v>0</v>
      </c>
      <c r="J4675" s="244" t="str">
        <f t="shared" si="1411"/>
        <v/>
      </c>
      <c r="K4675" s="245"/>
      <c r="L4675" s="426"/>
      <c r="M4675" s="253"/>
      <c r="N4675" s="316">
        <f t="shared" si="1414"/>
        <v>0</v>
      </c>
      <c r="O4675" s="427">
        <f t="shared" si="1415"/>
        <v>0</v>
      </c>
      <c r="P4675" s="245"/>
      <c r="Q4675" s="775"/>
      <c r="R4675" s="779"/>
      <c r="S4675" s="779"/>
      <c r="T4675" s="779"/>
      <c r="U4675" s="779"/>
      <c r="V4675" s="779"/>
      <c r="W4675" s="824"/>
      <c r="X4675" s="314">
        <f t="shared" si="1412"/>
        <v>0</v>
      </c>
    </row>
    <row r="4676" spans="2:24" ht="18.75">
      <c r="B4676" s="143"/>
      <c r="C4676" s="161">
        <v>588</v>
      </c>
      <c r="D4676" s="460" t="s">
        <v>1736</v>
      </c>
      <c r="E4676" s="817"/>
      <c r="F4676" s="452"/>
      <c r="G4676" s="246"/>
      <c r="H4676" s="246"/>
      <c r="I4676" s="480">
        <f t="shared" si="1413"/>
        <v>0</v>
      </c>
      <c r="J4676" s="244" t="str">
        <f t="shared" si="1411"/>
        <v/>
      </c>
      <c r="K4676" s="245"/>
      <c r="L4676" s="426"/>
      <c r="M4676" s="253"/>
      <c r="N4676" s="316">
        <f t="shared" si="1414"/>
        <v>0</v>
      </c>
      <c r="O4676" s="427">
        <f t="shared" si="1415"/>
        <v>0</v>
      </c>
      <c r="P4676" s="245"/>
      <c r="Q4676" s="775"/>
      <c r="R4676" s="779"/>
      <c r="S4676" s="779"/>
      <c r="T4676" s="779"/>
      <c r="U4676" s="779"/>
      <c r="V4676" s="779"/>
      <c r="W4676" s="824"/>
      <c r="X4676" s="314">
        <f t="shared" si="1412"/>
        <v>0</v>
      </c>
    </row>
    <row r="4677" spans="2:24" ht="31.5">
      <c r="B4677" s="143"/>
      <c r="C4677" s="162">
        <v>590</v>
      </c>
      <c r="D4677" s="462" t="s">
        <v>215</v>
      </c>
      <c r="E4677" s="817"/>
      <c r="F4677" s="452"/>
      <c r="G4677" s="246"/>
      <c r="H4677" s="246"/>
      <c r="I4677" s="480">
        <f t="shared" si="1413"/>
        <v>0</v>
      </c>
      <c r="J4677" s="244" t="str">
        <f t="shared" si="1411"/>
        <v/>
      </c>
      <c r="K4677" s="245"/>
      <c r="L4677" s="426"/>
      <c r="M4677" s="253"/>
      <c r="N4677" s="316">
        <f t="shared" si="1414"/>
        <v>0</v>
      </c>
      <c r="O4677" s="427">
        <f t="shared" si="1415"/>
        <v>0</v>
      </c>
      <c r="P4677" s="245"/>
      <c r="Q4677" s="775"/>
      <c r="R4677" s="779"/>
      <c r="S4677" s="779"/>
      <c r="T4677" s="779"/>
      <c r="U4677" s="779"/>
      <c r="V4677" s="779"/>
      <c r="W4677" s="824"/>
      <c r="X4677" s="314">
        <f t="shared" si="1412"/>
        <v>0</v>
      </c>
    </row>
    <row r="4678" spans="2:24" ht="18.75">
      <c r="B4678" s="799">
        <v>800</v>
      </c>
      <c r="C4678" s="960" t="s">
        <v>1097</v>
      </c>
      <c r="D4678" s="960"/>
      <c r="E4678" s="800"/>
      <c r="F4678" s="803"/>
      <c r="G4678" s="804"/>
      <c r="H4678" s="804"/>
      <c r="I4678" s="805">
        <f t="shared" si="1413"/>
        <v>0</v>
      </c>
      <c r="J4678" s="244" t="str">
        <f t="shared" si="1411"/>
        <v/>
      </c>
      <c r="K4678" s="245"/>
      <c r="L4678" s="431"/>
      <c r="M4678" s="255"/>
      <c r="N4678" s="316">
        <f t="shared" si="1414"/>
        <v>0</v>
      </c>
      <c r="O4678" s="427">
        <f t="shared" si="1415"/>
        <v>0</v>
      </c>
      <c r="P4678" s="245"/>
      <c r="Q4678" s="777"/>
      <c r="R4678" s="778"/>
      <c r="S4678" s="779"/>
      <c r="T4678" s="779"/>
      <c r="U4678" s="778"/>
      <c r="V4678" s="779"/>
      <c r="W4678" s="824"/>
      <c r="X4678" s="314">
        <f t="shared" si="1412"/>
        <v>0</v>
      </c>
    </row>
    <row r="4679" spans="2:24" ht="18.75">
      <c r="B4679" s="799">
        <v>1000</v>
      </c>
      <c r="C4679" s="956" t="s">
        <v>217</v>
      </c>
      <c r="D4679" s="956"/>
      <c r="E4679" s="800"/>
      <c r="F4679" s="801">
        <f>SUM(F4680:F4696)</f>
        <v>0</v>
      </c>
      <c r="G4679" s="802">
        <f>SUM(G4680:G4696)</f>
        <v>375000</v>
      </c>
      <c r="H4679" s="802">
        <f>SUM(H4680:H4696)</f>
        <v>0</v>
      </c>
      <c r="I4679" s="802">
        <f>SUM(I4680:I4696)</f>
        <v>375000</v>
      </c>
      <c r="J4679" s="244">
        <f t="shared" si="1411"/>
        <v>1</v>
      </c>
      <c r="K4679" s="245"/>
      <c r="L4679" s="317">
        <f>SUM(L4680:L4696)</f>
        <v>0</v>
      </c>
      <c r="M4679" s="318">
        <f>SUM(M4680:M4696)</f>
        <v>0</v>
      </c>
      <c r="N4679" s="428">
        <f>SUM(N4680:N4696)</f>
        <v>375000</v>
      </c>
      <c r="O4679" s="429">
        <f>SUM(O4680:O4696)</f>
        <v>-375000</v>
      </c>
      <c r="P4679" s="245"/>
      <c r="Q4679" s="317">
        <f t="shared" ref="Q4679:W4679" si="1416">SUM(Q4680:Q4696)</f>
        <v>0</v>
      </c>
      <c r="R4679" s="318">
        <f t="shared" si="1416"/>
        <v>0</v>
      </c>
      <c r="S4679" s="318">
        <f t="shared" si="1416"/>
        <v>375000</v>
      </c>
      <c r="T4679" s="318">
        <f t="shared" si="1416"/>
        <v>-375000</v>
      </c>
      <c r="U4679" s="318">
        <f t="shared" si="1416"/>
        <v>0</v>
      </c>
      <c r="V4679" s="318">
        <f t="shared" si="1416"/>
        <v>0</v>
      </c>
      <c r="W4679" s="429">
        <f t="shared" si="1416"/>
        <v>0</v>
      </c>
      <c r="X4679" s="314">
        <f t="shared" si="1412"/>
        <v>-375000</v>
      </c>
    </row>
    <row r="4680" spans="2:24" ht="18.75">
      <c r="B4680" s="136"/>
      <c r="C4680" s="144">
        <v>1011</v>
      </c>
      <c r="D4680" s="163" t="s">
        <v>218</v>
      </c>
      <c r="E4680" s="817"/>
      <c r="F4680" s="452"/>
      <c r="G4680" s="246"/>
      <c r="H4680" s="246"/>
      <c r="I4680" s="480">
        <f t="shared" ref="I4680:I4696" si="1417">F4680+G4680+H4680</f>
        <v>0</v>
      </c>
      <c r="J4680" s="244" t="str">
        <f t="shared" si="1411"/>
        <v/>
      </c>
      <c r="K4680" s="245"/>
      <c r="L4680" s="426"/>
      <c r="M4680" s="253"/>
      <c r="N4680" s="316">
        <f t="shared" ref="N4680:N4696" si="1418">I4680</f>
        <v>0</v>
      </c>
      <c r="O4680" s="427">
        <f t="shared" ref="O4680:O4696" si="1419">L4680+M4680-N4680</f>
        <v>0</v>
      </c>
      <c r="P4680" s="245"/>
      <c r="Q4680" s="426"/>
      <c r="R4680" s="253"/>
      <c r="S4680" s="432">
        <f t="shared" ref="S4680:S4687" si="1420">+IF(+(L4680+M4680)&gt;=I4680,+M4680,+(+I4680-L4680))</f>
        <v>0</v>
      </c>
      <c r="T4680" s="316">
        <f t="shared" ref="T4680:T4687" si="1421">Q4680+R4680-S4680</f>
        <v>0</v>
      </c>
      <c r="U4680" s="253"/>
      <c r="V4680" s="253"/>
      <c r="W4680" s="254"/>
      <c r="X4680" s="314">
        <f t="shared" si="1412"/>
        <v>0</v>
      </c>
    </row>
    <row r="4681" spans="2:24" ht="18.75">
      <c r="B4681" s="136"/>
      <c r="C4681" s="137">
        <v>1012</v>
      </c>
      <c r="D4681" s="145" t="s">
        <v>219</v>
      </c>
      <c r="E4681" s="817"/>
      <c r="F4681" s="452"/>
      <c r="G4681" s="246"/>
      <c r="H4681" s="246"/>
      <c r="I4681" s="480">
        <f t="shared" si="1417"/>
        <v>0</v>
      </c>
      <c r="J4681" s="244" t="str">
        <f t="shared" si="1411"/>
        <v/>
      </c>
      <c r="K4681" s="245"/>
      <c r="L4681" s="426"/>
      <c r="M4681" s="253"/>
      <c r="N4681" s="316">
        <f t="shared" si="1418"/>
        <v>0</v>
      </c>
      <c r="O4681" s="427">
        <f t="shared" si="1419"/>
        <v>0</v>
      </c>
      <c r="P4681" s="245"/>
      <c r="Q4681" s="426"/>
      <c r="R4681" s="253"/>
      <c r="S4681" s="432">
        <f t="shared" si="1420"/>
        <v>0</v>
      </c>
      <c r="T4681" s="316">
        <f t="shared" si="1421"/>
        <v>0</v>
      </c>
      <c r="U4681" s="253"/>
      <c r="V4681" s="253"/>
      <c r="W4681" s="254"/>
      <c r="X4681" s="314">
        <f t="shared" si="1412"/>
        <v>0</v>
      </c>
    </row>
    <row r="4682" spans="2:24" ht="18.75">
      <c r="B4682" s="136"/>
      <c r="C4682" s="137">
        <v>1013</v>
      </c>
      <c r="D4682" s="145" t="s">
        <v>220</v>
      </c>
      <c r="E4682" s="817"/>
      <c r="F4682" s="452"/>
      <c r="G4682" s="246"/>
      <c r="H4682" s="246"/>
      <c r="I4682" s="480">
        <f t="shared" si="1417"/>
        <v>0</v>
      </c>
      <c r="J4682" s="244" t="str">
        <f t="shared" si="1411"/>
        <v/>
      </c>
      <c r="K4682" s="245"/>
      <c r="L4682" s="426"/>
      <c r="M4682" s="253"/>
      <c r="N4682" s="316">
        <f t="shared" si="1418"/>
        <v>0</v>
      </c>
      <c r="O4682" s="427">
        <f t="shared" si="1419"/>
        <v>0</v>
      </c>
      <c r="P4682" s="245"/>
      <c r="Q4682" s="426"/>
      <c r="R4682" s="253"/>
      <c r="S4682" s="432">
        <f t="shared" si="1420"/>
        <v>0</v>
      </c>
      <c r="T4682" s="316">
        <f t="shared" si="1421"/>
        <v>0</v>
      </c>
      <c r="U4682" s="253"/>
      <c r="V4682" s="253"/>
      <c r="W4682" s="254"/>
      <c r="X4682" s="314">
        <f t="shared" si="1412"/>
        <v>0</v>
      </c>
    </row>
    <row r="4683" spans="2:24" ht="18.75">
      <c r="B4683" s="136"/>
      <c r="C4683" s="137">
        <v>1014</v>
      </c>
      <c r="D4683" s="145" t="s">
        <v>221</v>
      </c>
      <c r="E4683" s="817"/>
      <c r="F4683" s="452"/>
      <c r="G4683" s="246"/>
      <c r="H4683" s="246"/>
      <c r="I4683" s="480">
        <f t="shared" si="1417"/>
        <v>0</v>
      </c>
      <c r="J4683" s="244" t="str">
        <f t="shared" si="1411"/>
        <v/>
      </c>
      <c r="K4683" s="245"/>
      <c r="L4683" s="426"/>
      <c r="M4683" s="253"/>
      <c r="N4683" s="316">
        <f t="shared" si="1418"/>
        <v>0</v>
      </c>
      <c r="O4683" s="427">
        <f t="shared" si="1419"/>
        <v>0</v>
      </c>
      <c r="P4683" s="245"/>
      <c r="Q4683" s="426"/>
      <c r="R4683" s="253"/>
      <c r="S4683" s="432">
        <f t="shared" si="1420"/>
        <v>0</v>
      </c>
      <c r="T4683" s="316">
        <f t="shared" si="1421"/>
        <v>0</v>
      </c>
      <c r="U4683" s="253"/>
      <c r="V4683" s="253"/>
      <c r="W4683" s="254"/>
      <c r="X4683" s="314">
        <f t="shared" si="1412"/>
        <v>0</v>
      </c>
    </row>
    <row r="4684" spans="2:24" ht="18.75">
      <c r="B4684" s="136"/>
      <c r="C4684" s="137">
        <v>1015</v>
      </c>
      <c r="D4684" s="145" t="s">
        <v>222</v>
      </c>
      <c r="E4684" s="817"/>
      <c r="F4684" s="452"/>
      <c r="G4684" s="246">
        <v>25000</v>
      </c>
      <c r="H4684" s="246"/>
      <c r="I4684" s="480">
        <f t="shared" si="1417"/>
        <v>25000</v>
      </c>
      <c r="J4684" s="244">
        <f t="shared" si="1411"/>
        <v>1</v>
      </c>
      <c r="K4684" s="245"/>
      <c r="L4684" s="426"/>
      <c r="M4684" s="253"/>
      <c r="N4684" s="316">
        <f t="shared" si="1418"/>
        <v>25000</v>
      </c>
      <c r="O4684" s="427">
        <f t="shared" si="1419"/>
        <v>-25000</v>
      </c>
      <c r="P4684" s="245"/>
      <c r="Q4684" s="426"/>
      <c r="R4684" s="253"/>
      <c r="S4684" s="432">
        <f t="shared" si="1420"/>
        <v>25000</v>
      </c>
      <c r="T4684" s="316">
        <f t="shared" si="1421"/>
        <v>-25000</v>
      </c>
      <c r="U4684" s="253"/>
      <c r="V4684" s="253"/>
      <c r="W4684" s="254"/>
      <c r="X4684" s="314">
        <f t="shared" si="1412"/>
        <v>-25000</v>
      </c>
    </row>
    <row r="4685" spans="2:24" ht="18.75">
      <c r="B4685" s="136"/>
      <c r="C4685" s="137">
        <v>1016</v>
      </c>
      <c r="D4685" s="145" t="s">
        <v>223</v>
      </c>
      <c r="E4685" s="817"/>
      <c r="F4685" s="452"/>
      <c r="G4685" s="246"/>
      <c r="H4685" s="246"/>
      <c r="I4685" s="480">
        <f t="shared" si="1417"/>
        <v>0</v>
      </c>
      <c r="J4685" s="244" t="str">
        <f t="shared" si="1411"/>
        <v/>
      </c>
      <c r="K4685" s="245"/>
      <c r="L4685" s="426"/>
      <c r="M4685" s="253"/>
      <c r="N4685" s="316">
        <f t="shared" si="1418"/>
        <v>0</v>
      </c>
      <c r="O4685" s="427">
        <f t="shared" si="1419"/>
        <v>0</v>
      </c>
      <c r="P4685" s="245"/>
      <c r="Q4685" s="426"/>
      <c r="R4685" s="253"/>
      <c r="S4685" s="432">
        <f t="shared" si="1420"/>
        <v>0</v>
      </c>
      <c r="T4685" s="316">
        <f t="shared" si="1421"/>
        <v>0</v>
      </c>
      <c r="U4685" s="253"/>
      <c r="V4685" s="253"/>
      <c r="W4685" s="254"/>
      <c r="X4685" s="314">
        <f t="shared" si="1412"/>
        <v>0</v>
      </c>
    </row>
    <row r="4686" spans="2:24" ht="18.75">
      <c r="B4686" s="140"/>
      <c r="C4686" s="164">
        <v>1020</v>
      </c>
      <c r="D4686" s="165" t="s">
        <v>224</v>
      </c>
      <c r="E4686" s="817"/>
      <c r="F4686" s="452"/>
      <c r="G4686" s="246">
        <v>350000</v>
      </c>
      <c r="H4686" s="246"/>
      <c r="I4686" s="480">
        <f t="shared" si="1417"/>
        <v>350000</v>
      </c>
      <c r="J4686" s="244">
        <f t="shared" si="1411"/>
        <v>1</v>
      </c>
      <c r="K4686" s="245"/>
      <c r="L4686" s="426"/>
      <c r="M4686" s="253"/>
      <c r="N4686" s="316">
        <f t="shared" si="1418"/>
        <v>350000</v>
      </c>
      <c r="O4686" s="427">
        <f t="shared" si="1419"/>
        <v>-350000</v>
      </c>
      <c r="P4686" s="245"/>
      <c r="Q4686" s="426"/>
      <c r="R4686" s="253"/>
      <c r="S4686" s="432">
        <f t="shared" si="1420"/>
        <v>350000</v>
      </c>
      <c r="T4686" s="316">
        <f t="shared" si="1421"/>
        <v>-350000</v>
      </c>
      <c r="U4686" s="253"/>
      <c r="V4686" s="253"/>
      <c r="W4686" s="254"/>
      <c r="X4686" s="314">
        <f t="shared" si="1412"/>
        <v>-350000</v>
      </c>
    </row>
    <row r="4687" spans="2:24" ht="18.75">
      <c r="B4687" s="136"/>
      <c r="C4687" s="137">
        <v>1030</v>
      </c>
      <c r="D4687" s="145" t="s">
        <v>225</v>
      </c>
      <c r="E4687" s="817"/>
      <c r="F4687" s="452"/>
      <c r="G4687" s="246"/>
      <c r="H4687" s="246"/>
      <c r="I4687" s="480">
        <f t="shared" si="1417"/>
        <v>0</v>
      </c>
      <c r="J4687" s="244" t="str">
        <f t="shared" si="1411"/>
        <v/>
      </c>
      <c r="K4687" s="245"/>
      <c r="L4687" s="426"/>
      <c r="M4687" s="253"/>
      <c r="N4687" s="316">
        <f t="shared" si="1418"/>
        <v>0</v>
      </c>
      <c r="O4687" s="427">
        <f t="shared" si="1419"/>
        <v>0</v>
      </c>
      <c r="P4687" s="245"/>
      <c r="Q4687" s="426"/>
      <c r="R4687" s="253"/>
      <c r="S4687" s="432">
        <f t="shared" si="1420"/>
        <v>0</v>
      </c>
      <c r="T4687" s="316">
        <f t="shared" si="1421"/>
        <v>0</v>
      </c>
      <c r="U4687" s="253"/>
      <c r="V4687" s="253"/>
      <c r="W4687" s="254"/>
      <c r="X4687" s="314">
        <f t="shared" si="1412"/>
        <v>0</v>
      </c>
    </row>
    <row r="4688" spans="2:24" ht="18.75">
      <c r="B4688" s="136"/>
      <c r="C4688" s="164">
        <v>1051</v>
      </c>
      <c r="D4688" s="167" t="s">
        <v>226</v>
      </c>
      <c r="E4688" s="817"/>
      <c r="F4688" s="452"/>
      <c r="G4688" s="246"/>
      <c r="H4688" s="246"/>
      <c r="I4688" s="480">
        <f t="shared" si="1417"/>
        <v>0</v>
      </c>
      <c r="J4688" s="244" t="str">
        <f t="shared" si="1411"/>
        <v/>
      </c>
      <c r="K4688" s="245"/>
      <c r="L4688" s="426"/>
      <c r="M4688" s="253"/>
      <c r="N4688" s="316">
        <f t="shared" si="1418"/>
        <v>0</v>
      </c>
      <c r="O4688" s="427">
        <f t="shared" si="1419"/>
        <v>0</v>
      </c>
      <c r="P4688" s="245"/>
      <c r="Q4688" s="775"/>
      <c r="R4688" s="779"/>
      <c r="S4688" s="779"/>
      <c r="T4688" s="779"/>
      <c r="U4688" s="779"/>
      <c r="V4688" s="779"/>
      <c r="W4688" s="824"/>
      <c r="X4688" s="314">
        <f t="shared" si="1412"/>
        <v>0</v>
      </c>
    </row>
    <row r="4689" spans="2:24" ht="18.75">
      <c r="B4689" s="136"/>
      <c r="C4689" s="137">
        <v>1052</v>
      </c>
      <c r="D4689" s="145" t="s">
        <v>227</v>
      </c>
      <c r="E4689" s="817"/>
      <c r="F4689" s="452"/>
      <c r="G4689" s="246"/>
      <c r="H4689" s="246"/>
      <c r="I4689" s="480">
        <f t="shared" si="1417"/>
        <v>0</v>
      </c>
      <c r="J4689" s="244" t="str">
        <f t="shared" si="1411"/>
        <v/>
      </c>
      <c r="K4689" s="245"/>
      <c r="L4689" s="426"/>
      <c r="M4689" s="253"/>
      <c r="N4689" s="316">
        <f t="shared" si="1418"/>
        <v>0</v>
      </c>
      <c r="O4689" s="427">
        <f t="shared" si="1419"/>
        <v>0</v>
      </c>
      <c r="P4689" s="245"/>
      <c r="Q4689" s="775"/>
      <c r="R4689" s="779"/>
      <c r="S4689" s="779"/>
      <c r="T4689" s="779"/>
      <c r="U4689" s="779"/>
      <c r="V4689" s="779"/>
      <c r="W4689" s="824"/>
      <c r="X4689" s="314">
        <f t="shared" si="1412"/>
        <v>0</v>
      </c>
    </row>
    <row r="4690" spans="2:24" ht="18.75">
      <c r="B4690" s="136"/>
      <c r="C4690" s="168">
        <v>1053</v>
      </c>
      <c r="D4690" s="169" t="s">
        <v>1737</v>
      </c>
      <c r="E4690" s="817"/>
      <c r="F4690" s="452"/>
      <c r="G4690" s="246"/>
      <c r="H4690" s="246"/>
      <c r="I4690" s="480">
        <f t="shared" si="1417"/>
        <v>0</v>
      </c>
      <c r="J4690" s="244" t="str">
        <f t="shared" si="1411"/>
        <v/>
      </c>
      <c r="K4690" s="245"/>
      <c r="L4690" s="426"/>
      <c r="M4690" s="253"/>
      <c r="N4690" s="316">
        <f t="shared" si="1418"/>
        <v>0</v>
      </c>
      <c r="O4690" s="427">
        <f t="shared" si="1419"/>
        <v>0</v>
      </c>
      <c r="P4690" s="245"/>
      <c r="Q4690" s="775"/>
      <c r="R4690" s="779"/>
      <c r="S4690" s="779"/>
      <c r="T4690" s="779"/>
      <c r="U4690" s="779"/>
      <c r="V4690" s="779"/>
      <c r="W4690" s="824"/>
      <c r="X4690" s="314">
        <f t="shared" si="1412"/>
        <v>0</v>
      </c>
    </row>
    <row r="4691" spans="2:24" ht="18.75">
      <c r="B4691" s="136"/>
      <c r="C4691" s="137">
        <v>1062</v>
      </c>
      <c r="D4691" s="139" t="s">
        <v>228</v>
      </c>
      <c r="E4691" s="817"/>
      <c r="F4691" s="452"/>
      <c r="G4691" s="246"/>
      <c r="H4691" s="246"/>
      <c r="I4691" s="480">
        <f t="shared" si="1417"/>
        <v>0</v>
      </c>
      <c r="J4691" s="244" t="str">
        <f t="shared" si="1411"/>
        <v/>
      </c>
      <c r="K4691" s="245"/>
      <c r="L4691" s="426"/>
      <c r="M4691" s="253"/>
      <c r="N4691" s="316">
        <f t="shared" si="1418"/>
        <v>0</v>
      </c>
      <c r="O4691" s="427">
        <f t="shared" si="1419"/>
        <v>0</v>
      </c>
      <c r="P4691" s="245"/>
      <c r="Q4691" s="426"/>
      <c r="R4691" s="253"/>
      <c r="S4691" s="432">
        <f>+IF(+(L4691+M4691)&gt;=I4691,+M4691,+(+I4691-L4691))</f>
        <v>0</v>
      </c>
      <c r="T4691" s="316">
        <f>Q4691+R4691-S4691</f>
        <v>0</v>
      </c>
      <c r="U4691" s="253"/>
      <c r="V4691" s="253"/>
      <c r="W4691" s="254"/>
      <c r="X4691" s="314">
        <f t="shared" si="1412"/>
        <v>0</v>
      </c>
    </row>
    <row r="4692" spans="2:24" ht="18.75">
      <c r="B4692" s="136"/>
      <c r="C4692" s="137">
        <v>1063</v>
      </c>
      <c r="D4692" s="139" t="s">
        <v>229</v>
      </c>
      <c r="E4692" s="817"/>
      <c r="F4692" s="452"/>
      <c r="G4692" s="246"/>
      <c r="H4692" s="246"/>
      <c r="I4692" s="480">
        <f t="shared" si="1417"/>
        <v>0</v>
      </c>
      <c r="J4692" s="244" t="str">
        <f t="shared" si="1411"/>
        <v/>
      </c>
      <c r="K4692" s="245"/>
      <c r="L4692" s="426"/>
      <c r="M4692" s="253"/>
      <c r="N4692" s="316">
        <f t="shared" si="1418"/>
        <v>0</v>
      </c>
      <c r="O4692" s="427">
        <f t="shared" si="1419"/>
        <v>0</v>
      </c>
      <c r="P4692" s="245"/>
      <c r="Q4692" s="775"/>
      <c r="R4692" s="779"/>
      <c r="S4692" s="779"/>
      <c r="T4692" s="779"/>
      <c r="U4692" s="779"/>
      <c r="V4692" s="779"/>
      <c r="W4692" s="824"/>
      <c r="X4692" s="314">
        <f t="shared" si="1412"/>
        <v>0</v>
      </c>
    </row>
    <row r="4693" spans="2:24" ht="18.75">
      <c r="B4693" s="136"/>
      <c r="C4693" s="168">
        <v>1069</v>
      </c>
      <c r="D4693" s="170" t="s">
        <v>230</v>
      </c>
      <c r="E4693" s="817"/>
      <c r="F4693" s="452"/>
      <c r="G4693" s="246"/>
      <c r="H4693" s="246"/>
      <c r="I4693" s="480">
        <f t="shared" si="1417"/>
        <v>0</v>
      </c>
      <c r="J4693" s="244" t="str">
        <f t="shared" ref="J4693:J4724" si="1422">(IF($E4693&lt;&gt;0,$J$2,IF($I4693&lt;&gt;0,$J$2,"")))</f>
        <v/>
      </c>
      <c r="K4693" s="245"/>
      <c r="L4693" s="426"/>
      <c r="M4693" s="253"/>
      <c r="N4693" s="316">
        <f t="shared" si="1418"/>
        <v>0</v>
      </c>
      <c r="O4693" s="427">
        <f t="shared" si="1419"/>
        <v>0</v>
      </c>
      <c r="P4693" s="245"/>
      <c r="Q4693" s="426"/>
      <c r="R4693" s="253"/>
      <c r="S4693" s="432">
        <f>+IF(+(L4693+M4693)&gt;=I4693,+M4693,+(+I4693-L4693))</f>
        <v>0</v>
      </c>
      <c r="T4693" s="316">
        <f>Q4693+R4693-S4693</f>
        <v>0</v>
      </c>
      <c r="U4693" s="253"/>
      <c r="V4693" s="253"/>
      <c r="W4693" s="254"/>
      <c r="X4693" s="314">
        <f t="shared" ref="X4693:X4724" si="1423">T4693-U4693-V4693-W4693</f>
        <v>0</v>
      </c>
    </row>
    <row r="4694" spans="2:24" ht="31.5">
      <c r="B4694" s="140"/>
      <c r="C4694" s="137">
        <v>1091</v>
      </c>
      <c r="D4694" s="145" t="s">
        <v>231</v>
      </c>
      <c r="E4694" s="817"/>
      <c r="F4694" s="452"/>
      <c r="G4694" s="246"/>
      <c r="H4694" s="246"/>
      <c r="I4694" s="480">
        <f t="shared" si="1417"/>
        <v>0</v>
      </c>
      <c r="J4694" s="244" t="str">
        <f t="shared" si="1422"/>
        <v/>
      </c>
      <c r="K4694" s="245"/>
      <c r="L4694" s="426"/>
      <c r="M4694" s="253"/>
      <c r="N4694" s="316">
        <f t="shared" si="1418"/>
        <v>0</v>
      </c>
      <c r="O4694" s="427">
        <f t="shared" si="1419"/>
        <v>0</v>
      </c>
      <c r="P4694" s="245"/>
      <c r="Q4694" s="426"/>
      <c r="R4694" s="253"/>
      <c r="S4694" s="432">
        <f>+IF(+(L4694+M4694)&gt;=I4694,+M4694,+(+I4694-L4694))</f>
        <v>0</v>
      </c>
      <c r="T4694" s="316">
        <f>Q4694+R4694-S4694</f>
        <v>0</v>
      </c>
      <c r="U4694" s="253"/>
      <c r="V4694" s="253"/>
      <c r="W4694" s="254"/>
      <c r="X4694" s="314">
        <f t="shared" si="1423"/>
        <v>0</v>
      </c>
    </row>
    <row r="4695" spans="2:24" ht="18.75">
      <c r="B4695" s="136"/>
      <c r="C4695" s="137">
        <v>1092</v>
      </c>
      <c r="D4695" s="145" t="s">
        <v>364</v>
      </c>
      <c r="E4695" s="817"/>
      <c r="F4695" s="452"/>
      <c r="G4695" s="246"/>
      <c r="H4695" s="246"/>
      <c r="I4695" s="480">
        <f t="shared" si="1417"/>
        <v>0</v>
      </c>
      <c r="J4695" s="244" t="str">
        <f t="shared" si="1422"/>
        <v/>
      </c>
      <c r="K4695" s="245"/>
      <c r="L4695" s="426"/>
      <c r="M4695" s="253"/>
      <c r="N4695" s="316">
        <f t="shared" si="1418"/>
        <v>0</v>
      </c>
      <c r="O4695" s="427">
        <f t="shared" si="1419"/>
        <v>0</v>
      </c>
      <c r="P4695" s="245"/>
      <c r="Q4695" s="775"/>
      <c r="R4695" s="779"/>
      <c r="S4695" s="779"/>
      <c r="T4695" s="779"/>
      <c r="U4695" s="779"/>
      <c r="V4695" s="779"/>
      <c r="W4695" s="824"/>
      <c r="X4695" s="314">
        <f t="shared" si="1423"/>
        <v>0</v>
      </c>
    </row>
    <row r="4696" spans="2:24" ht="18.75">
      <c r="B4696" s="136"/>
      <c r="C4696" s="142">
        <v>1098</v>
      </c>
      <c r="D4696" s="146" t="s">
        <v>232</v>
      </c>
      <c r="E4696" s="817"/>
      <c r="F4696" s="452"/>
      <c r="G4696" s="246"/>
      <c r="H4696" s="246"/>
      <c r="I4696" s="480">
        <f t="shared" si="1417"/>
        <v>0</v>
      </c>
      <c r="J4696" s="244" t="str">
        <f t="shared" si="1422"/>
        <v/>
      </c>
      <c r="K4696" s="245"/>
      <c r="L4696" s="426"/>
      <c r="M4696" s="253"/>
      <c r="N4696" s="316">
        <f t="shared" si="1418"/>
        <v>0</v>
      </c>
      <c r="O4696" s="427">
        <f t="shared" si="1419"/>
        <v>0</v>
      </c>
      <c r="P4696" s="245"/>
      <c r="Q4696" s="426"/>
      <c r="R4696" s="253"/>
      <c r="S4696" s="432">
        <f>+IF(+(L4696+M4696)&gt;=I4696,+M4696,+(+I4696-L4696))</f>
        <v>0</v>
      </c>
      <c r="T4696" s="316">
        <f>Q4696+R4696-S4696</f>
        <v>0</v>
      </c>
      <c r="U4696" s="253"/>
      <c r="V4696" s="253"/>
      <c r="W4696" s="254"/>
      <c r="X4696" s="314">
        <f t="shared" si="1423"/>
        <v>0</v>
      </c>
    </row>
    <row r="4697" spans="2:24" ht="18.75">
      <c r="B4697" s="799">
        <v>1900</v>
      </c>
      <c r="C4697" s="955" t="s">
        <v>296</v>
      </c>
      <c r="D4697" s="955"/>
      <c r="E4697" s="800"/>
      <c r="F4697" s="801">
        <f>SUM(F4698:F4700)</f>
        <v>0</v>
      </c>
      <c r="G4697" s="802">
        <f>SUM(G4698:G4700)</f>
        <v>0</v>
      </c>
      <c r="H4697" s="802">
        <f>SUM(H4698:H4700)</f>
        <v>0</v>
      </c>
      <c r="I4697" s="802">
        <f>SUM(I4698:I4700)</f>
        <v>0</v>
      </c>
      <c r="J4697" s="244" t="str">
        <f t="shared" si="1422"/>
        <v/>
      </c>
      <c r="K4697" s="245"/>
      <c r="L4697" s="317">
        <f>SUM(L4698:L4700)</f>
        <v>0</v>
      </c>
      <c r="M4697" s="318">
        <f>SUM(M4698:M4700)</f>
        <v>0</v>
      </c>
      <c r="N4697" s="428">
        <f>SUM(N4698:N4700)</f>
        <v>0</v>
      </c>
      <c r="O4697" s="429">
        <f>SUM(O4698:O4700)</f>
        <v>0</v>
      </c>
      <c r="P4697" s="245"/>
      <c r="Q4697" s="777"/>
      <c r="R4697" s="778"/>
      <c r="S4697" s="778"/>
      <c r="T4697" s="778"/>
      <c r="U4697" s="778"/>
      <c r="V4697" s="778"/>
      <c r="W4697" s="825"/>
      <c r="X4697" s="314">
        <f t="shared" si="1423"/>
        <v>0</v>
      </c>
    </row>
    <row r="4698" spans="2:24" ht="18.75">
      <c r="B4698" s="136"/>
      <c r="C4698" s="144">
        <v>1901</v>
      </c>
      <c r="D4698" s="138" t="s">
        <v>297</v>
      </c>
      <c r="E4698" s="817"/>
      <c r="F4698" s="452"/>
      <c r="G4698" s="246"/>
      <c r="H4698" s="246"/>
      <c r="I4698" s="480">
        <f>F4698+G4698+H4698</f>
        <v>0</v>
      </c>
      <c r="J4698" s="244" t="str">
        <f t="shared" si="1422"/>
        <v/>
      </c>
      <c r="K4698" s="245"/>
      <c r="L4698" s="426"/>
      <c r="M4698" s="253"/>
      <c r="N4698" s="316">
        <f>I4698</f>
        <v>0</v>
      </c>
      <c r="O4698" s="427">
        <f>L4698+M4698-N4698</f>
        <v>0</v>
      </c>
      <c r="P4698" s="245"/>
      <c r="Q4698" s="775"/>
      <c r="R4698" s="779"/>
      <c r="S4698" s="779"/>
      <c r="T4698" s="779"/>
      <c r="U4698" s="779"/>
      <c r="V4698" s="779"/>
      <c r="W4698" s="824"/>
      <c r="X4698" s="314">
        <f t="shared" si="1423"/>
        <v>0</v>
      </c>
    </row>
    <row r="4699" spans="2:24" ht="18.75">
      <c r="B4699" s="136"/>
      <c r="C4699" s="137">
        <v>1981</v>
      </c>
      <c r="D4699" s="139" t="s">
        <v>298</v>
      </c>
      <c r="E4699" s="817"/>
      <c r="F4699" s="452"/>
      <c r="G4699" s="246"/>
      <c r="H4699" s="246"/>
      <c r="I4699" s="480">
        <f>F4699+G4699+H4699</f>
        <v>0</v>
      </c>
      <c r="J4699" s="244" t="str">
        <f t="shared" si="1422"/>
        <v/>
      </c>
      <c r="K4699" s="245"/>
      <c r="L4699" s="426"/>
      <c r="M4699" s="253"/>
      <c r="N4699" s="316">
        <f>I4699</f>
        <v>0</v>
      </c>
      <c r="O4699" s="427">
        <f>L4699+M4699-N4699</f>
        <v>0</v>
      </c>
      <c r="P4699" s="245"/>
      <c r="Q4699" s="775"/>
      <c r="R4699" s="779"/>
      <c r="S4699" s="779"/>
      <c r="T4699" s="779"/>
      <c r="U4699" s="779"/>
      <c r="V4699" s="779"/>
      <c r="W4699" s="824"/>
      <c r="X4699" s="314">
        <f t="shared" si="1423"/>
        <v>0</v>
      </c>
    </row>
    <row r="4700" spans="2:24" ht="18.75">
      <c r="B4700" s="136"/>
      <c r="C4700" s="142">
        <v>1991</v>
      </c>
      <c r="D4700" s="141" t="s">
        <v>299</v>
      </c>
      <c r="E4700" s="817"/>
      <c r="F4700" s="452"/>
      <c r="G4700" s="246"/>
      <c r="H4700" s="246"/>
      <c r="I4700" s="480">
        <f>F4700+G4700+H4700</f>
        <v>0</v>
      </c>
      <c r="J4700" s="244" t="str">
        <f t="shared" si="1422"/>
        <v/>
      </c>
      <c r="K4700" s="245"/>
      <c r="L4700" s="426"/>
      <c r="M4700" s="253"/>
      <c r="N4700" s="316">
        <f>I4700</f>
        <v>0</v>
      </c>
      <c r="O4700" s="427">
        <f>L4700+M4700-N4700</f>
        <v>0</v>
      </c>
      <c r="P4700" s="245"/>
      <c r="Q4700" s="775"/>
      <c r="R4700" s="779"/>
      <c r="S4700" s="779"/>
      <c r="T4700" s="779"/>
      <c r="U4700" s="779"/>
      <c r="V4700" s="779"/>
      <c r="W4700" s="824"/>
      <c r="X4700" s="314">
        <f t="shared" si="1423"/>
        <v>0</v>
      </c>
    </row>
    <row r="4701" spans="2:24" ht="18.75">
      <c r="B4701" s="799">
        <v>2100</v>
      </c>
      <c r="C4701" s="955" t="s">
        <v>1106</v>
      </c>
      <c r="D4701" s="955"/>
      <c r="E4701" s="800"/>
      <c r="F4701" s="801">
        <f>SUM(F4702:F4706)</f>
        <v>0</v>
      </c>
      <c r="G4701" s="802">
        <f>SUM(G4702:G4706)</f>
        <v>0</v>
      </c>
      <c r="H4701" s="802">
        <f>SUM(H4702:H4706)</f>
        <v>0</v>
      </c>
      <c r="I4701" s="802">
        <f>SUM(I4702:I4706)</f>
        <v>0</v>
      </c>
      <c r="J4701" s="244" t="str">
        <f t="shared" si="1422"/>
        <v/>
      </c>
      <c r="K4701" s="245"/>
      <c r="L4701" s="317">
        <f>SUM(L4702:L4706)</f>
        <v>0</v>
      </c>
      <c r="M4701" s="318">
        <f>SUM(M4702:M4706)</f>
        <v>0</v>
      </c>
      <c r="N4701" s="428">
        <f>SUM(N4702:N4706)</f>
        <v>0</v>
      </c>
      <c r="O4701" s="429">
        <f>SUM(O4702:O4706)</f>
        <v>0</v>
      </c>
      <c r="P4701" s="245"/>
      <c r="Q4701" s="777"/>
      <c r="R4701" s="778"/>
      <c r="S4701" s="778"/>
      <c r="T4701" s="778"/>
      <c r="U4701" s="778"/>
      <c r="V4701" s="778"/>
      <c r="W4701" s="825"/>
      <c r="X4701" s="314">
        <f t="shared" si="1423"/>
        <v>0</v>
      </c>
    </row>
    <row r="4702" spans="2:24" ht="18.75">
      <c r="B4702" s="136"/>
      <c r="C4702" s="144">
        <v>2110</v>
      </c>
      <c r="D4702" s="147" t="s">
        <v>233</v>
      </c>
      <c r="E4702" s="817"/>
      <c r="F4702" s="452"/>
      <c r="G4702" s="246"/>
      <c r="H4702" s="246"/>
      <c r="I4702" s="480">
        <f>F4702+G4702+H4702</f>
        <v>0</v>
      </c>
      <c r="J4702" s="244" t="str">
        <f t="shared" si="1422"/>
        <v/>
      </c>
      <c r="K4702" s="245"/>
      <c r="L4702" s="426"/>
      <c r="M4702" s="253"/>
      <c r="N4702" s="316">
        <f>I4702</f>
        <v>0</v>
      </c>
      <c r="O4702" s="427">
        <f>L4702+M4702-N4702</f>
        <v>0</v>
      </c>
      <c r="P4702" s="245"/>
      <c r="Q4702" s="775"/>
      <c r="R4702" s="779"/>
      <c r="S4702" s="779"/>
      <c r="T4702" s="779"/>
      <c r="U4702" s="779"/>
      <c r="V4702" s="779"/>
      <c r="W4702" s="824"/>
      <c r="X4702" s="314">
        <f t="shared" si="1423"/>
        <v>0</v>
      </c>
    </row>
    <row r="4703" spans="2:24" ht="18.75">
      <c r="B4703" s="171"/>
      <c r="C4703" s="137">
        <v>2120</v>
      </c>
      <c r="D4703" s="159" t="s">
        <v>234</v>
      </c>
      <c r="E4703" s="817"/>
      <c r="F4703" s="452"/>
      <c r="G4703" s="246"/>
      <c r="H4703" s="246"/>
      <c r="I4703" s="480">
        <f>F4703+G4703+H4703</f>
        <v>0</v>
      </c>
      <c r="J4703" s="244" t="str">
        <f t="shared" si="1422"/>
        <v/>
      </c>
      <c r="K4703" s="245"/>
      <c r="L4703" s="426"/>
      <c r="M4703" s="253"/>
      <c r="N4703" s="316">
        <f>I4703</f>
        <v>0</v>
      </c>
      <c r="O4703" s="427">
        <f>L4703+M4703-N4703</f>
        <v>0</v>
      </c>
      <c r="P4703" s="245"/>
      <c r="Q4703" s="775"/>
      <c r="R4703" s="779"/>
      <c r="S4703" s="779"/>
      <c r="T4703" s="779"/>
      <c r="U4703" s="779"/>
      <c r="V4703" s="779"/>
      <c r="W4703" s="824"/>
      <c r="X4703" s="314">
        <f t="shared" si="1423"/>
        <v>0</v>
      </c>
    </row>
    <row r="4704" spans="2:24" ht="18.75">
      <c r="B4704" s="171"/>
      <c r="C4704" s="137">
        <v>2125</v>
      </c>
      <c r="D4704" s="156" t="s">
        <v>1098</v>
      </c>
      <c r="E4704" s="817"/>
      <c r="F4704" s="452"/>
      <c r="G4704" s="246"/>
      <c r="H4704" s="246"/>
      <c r="I4704" s="480">
        <f>F4704+G4704+H4704</f>
        <v>0</v>
      </c>
      <c r="J4704" s="244" t="str">
        <f t="shared" si="1422"/>
        <v/>
      </c>
      <c r="K4704" s="245"/>
      <c r="L4704" s="426"/>
      <c r="M4704" s="253"/>
      <c r="N4704" s="316">
        <f>I4704</f>
        <v>0</v>
      </c>
      <c r="O4704" s="427">
        <f>L4704+M4704-N4704</f>
        <v>0</v>
      </c>
      <c r="P4704" s="245"/>
      <c r="Q4704" s="775"/>
      <c r="R4704" s="779"/>
      <c r="S4704" s="779"/>
      <c r="T4704" s="779"/>
      <c r="U4704" s="779"/>
      <c r="V4704" s="779"/>
      <c r="W4704" s="824"/>
      <c r="X4704" s="314">
        <f t="shared" si="1423"/>
        <v>0</v>
      </c>
    </row>
    <row r="4705" spans="2:24" ht="18.75">
      <c r="B4705" s="143"/>
      <c r="C4705" s="137">
        <v>2140</v>
      </c>
      <c r="D4705" s="159" t="s">
        <v>236</v>
      </c>
      <c r="E4705" s="817"/>
      <c r="F4705" s="452"/>
      <c r="G4705" s="246"/>
      <c r="H4705" s="246"/>
      <c r="I4705" s="480">
        <f>F4705+G4705+H4705</f>
        <v>0</v>
      </c>
      <c r="J4705" s="244" t="str">
        <f t="shared" si="1422"/>
        <v/>
      </c>
      <c r="K4705" s="245"/>
      <c r="L4705" s="426"/>
      <c r="M4705" s="253"/>
      <c r="N4705" s="316">
        <f>I4705</f>
        <v>0</v>
      </c>
      <c r="O4705" s="427">
        <f>L4705+M4705-N4705</f>
        <v>0</v>
      </c>
      <c r="P4705" s="245"/>
      <c r="Q4705" s="775"/>
      <c r="R4705" s="779"/>
      <c r="S4705" s="779"/>
      <c r="T4705" s="779"/>
      <c r="U4705" s="779"/>
      <c r="V4705" s="779"/>
      <c r="W4705" s="824"/>
      <c r="X4705" s="314">
        <f t="shared" si="1423"/>
        <v>0</v>
      </c>
    </row>
    <row r="4706" spans="2:24" ht="18.75">
      <c r="B4706" s="136"/>
      <c r="C4706" s="142">
        <v>2190</v>
      </c>
      <c r="D4706" s="516" t="s">
        <v>237</v>
      </c>
      <c r="E4706" s="817"/>
      <c r="F4706" s="452"/>
      <c r="G4706" s="246"/>
      <c r="H4706" s="246"/>
      <c r="I4706" s="480">
        <f>F4706+G4706+H4706</f>
        <v>0</v>
      </c>
      <c r="J4706" s="244" t="str">
        <f t="shared" si="1422"/>
        <v/>
      </c>
      <c r="K4706" s="245"/>
      <c r="L4706" s="426"/>
      <c r="M4706" s="253"/>
      <c r="N4706" s="316">
        <f>I4706</f>
        <v>0</v>
      </c>
      <c r="O4706" s="427">
        <f>L4706+M4706-N4706</f>
        <v>0</v>
      </c>
      <c r="P4706" s="245"/>
      <c r="Q4706" s="775"/>
      <c r="R4706" s="779"/>
      <c r="S4706" s="779"/>
      <c r="T4706" s="779"/>
      <c r="U4706" s="779"/>
      <c r="V4706" s="779"/>
      <c r="W4706" s="824"/>
      <c r="X4706" s="314">
        <f t="shared" si="1423"/>
        <v>0</v>
      </c>
    </row>
    <row r="4707" spans="2:24" ht="18.75">
      <c r="B4707" s="799">
        <v>2200</v>
      </c>
      <c r="C4707" s="955" t="s">
        <v>238</v>
      </c>
      <c r="D4707" s="955"/>
      <c r="E4707" s="800"/>
      <c r="F4707" s="801">
        <f>SUM(F4708:F4709)</f>
        <v>0</v>
      </c>
      <c r="G4707" s="802">
        <f>SUM(G4708:G4709)</f>
        <v>0</v>
      </c>
      <c r="H4707" s="802">
        <f>SUM(H4708:H4709)</f>
        <v>0</v>
      </c>
      <c r="I4707" s="802">
        <f>SUM(I4708:I4709)</f>
        <v>0</v>
      </c>
      <c r="J4707" s="244" t="str">
        <f t="shared" si="1422"/>
        <v/>
      </c>
      <c r="K4707" s="245"/>
      <c r="L4707" s="317">
        <f>SUM(L4708:L4709)</f>
        <v>0</v>
      </c>
      <c r="M4707" s="318">
        <f>SUM(M4708:M4709)</f>
        <v>0</v>
      </c>
      <c r="N4707" s="428">
        <f>SUM(N4708:N4709)</f>
        <v>0</v>
      </c>
      <c r="O4707" s="429">
        <f>SUM(O4708:O4709)</f>
        <v>0</v>
      </c>
      <c r="P4707" s="245"/>
      <c r="Q4707" s="777"/>
      <c r="R4707" s="778"/>
      <c r="S4707" s="778"/>
      <c r="T4707" s="778"/>
      <c r="U4707" s="778"/>
      <c r="V4707" s="778"/>
      <c r="W4707" s="825"/>
      <c r="X4707" s="314">
        <f t="shared" si="1423"/>
        <v>0</v>
      </c>
    </row>
    <row r="4708" spans="2:24" ht="18.75">
      <c r="B4708" s="136"/>
      <c r="C4708" s="137">
        <v>2221</v>
      </c>
      <c r="D4708" s="139" t="s">
        <v>1479</v>
      </c>
      <c r="E4708" s="817"/>
      <c r="F4708" s="452"/>
      <c r="G4708" s="246"/>
      <c r="H4708" s="246"/>
      <c r="I4708" s="480">
        <f t="shared" ref="I4708:I4713" si="1424">F4708+G4708+H4708</f>
        <v>0</v>
      </c>
      <c r="J4708" s="244" t="str">
        <f t="shared" si="1422"/>
        <v/>
      </c>
      <c r="K4708" s="245"/>
      <c r="L4708" s="426"/>
      <c r="M4708" s="253"/>
      <c r="N4708" s="316">
        <f t="shared" ref="N4708:N4713" si="1425">I4708</f>
        <v>0</v>
      </c>
      <c r="O4708" s="427">
        <f t="shared" ref="O4708:O4713" si="1426">L4708+M4708-N4708</f>
        <v>0</v>
      </c>
      <c r="P4708" s="245"/>
      <c r="Q4708" s="775"/>
      <c r="R4708" s="779"/>
      <c r="S4708" s="779"/>
      <c r="T4708" s="779"/>
      <c r="U4708" s="779"/>
      <c r="V4708" s="779"/>
      <c r="W4708" s="824"/>
      <c r="X4708" s="314">
        <f t="shared" si="1423"/>
        <v>0</v>
      </c>
    </row>
    <row r="4709" spans="2:24" ht="18.75">
      <c r="B4709" s="136"/>
      <c r="C4709" s="142">
        <v>2224</v>
      </c>
      <c r="D4709" s="141" t="s">
        <v>239</v>
      </c>
      <c r="E4709" s="817"/>
      <c r="F4709" s="452"/>
      <c r="G4709" s="246"/>
      <c r="H4709" s="246"/>
      <c r="I4709" s="480">
        <f t="shared" si="1424"/>
        <v>0</v>
      </c>
      <c r="J4709" s="244" t="str">
        <f t="shared" si="1422"/>
        <v/>
      </c>
      <c r="K4709" s="245"/>
      <c r="L4709" s="426"/>
      <c r="M4709" s="253"/>
      <c r="N4709" s="316">
        <f t="shared" si="1425"/>
        <v>0</v>
      </c>
      <c r="O4709" s="427">
        <f t="shared" si="1426"/>
        <v>0</v>
      </c>
      <c r="P4709" s="245"/>
      <c r="Q4709" s="775"/>
      <c r="R4709" s="779"/>
      <c r="S4709" s="779"/>
      <c r="T4709" s="779"/>
      <c r="U4709" s="779"/>
      <c r="V4709" s="779"/>
      <c r="W4709" s="824"/>
      <c r="X4709" s="314">
        <f t="shared" si="1423"/>
        <v>0</v>
      </c>
    </row>
    <row r="4710" spans="2:24" ht="18.75">
      <c r="B4710" s="799">
        <v>2500</v>
      </c>
      <c r="C4710" s="957" t="s">
        <v>240</v>
      </c>
      <c r="D4710" s="957"/>
      <c r="E4710" s="800"/>
      <c r="F4710" s="803"/>
      <c r="G4710" s="804"/>
      <c r="H4710" s="804"/>
      <c r="I4710" s="805">
        <f t="shared" si="1424"/>
        <v>0</v>
      </c>
      <c r="J4710" s="244" t="str">
        <f t="shared" si="1422"/>
        <v/>
      </c>
      <c r="K4710" s="245"/>
      <c r="L4710" s="431"/>
      <c r="M4710" s="255"/>
      <c r="N4710" s="316">
        <f t="shared" si="1425"/>
        <v>0</v>
      </c>
      <c r="O4710" s="427">
        <f t="shared" si="1426"/>
        <v>0</v>
      </c>
      <c r="P4710" s="245"/>
      <c r="Q4710" s="777"/>
      <c r="R4710" s="778"/>
      <c r="S4710" s="779"/>
      <c r="T4710" s="779"/>
      <c r="U4710" s="778"/>
      <c r="V4710" s="779"/>
      <c r="W4710" s="824"/>
      <c r="X4710" s="314">
        <f t="shared" si="1423"/>
        <v>0</v>
      </c>
    </row>
    <row r="4711" spans="2:24" ht="18.75">
      <c r="B4711" s="799">
        <v>2600</v>
      </c>
      <c r="C4711" s="974" t="s">
        <v>241</v>
      </c>
      <c r="D4711" s="975"/>
      <c r="E4711" s="800"/>
      <c r="F4711" s="803"/>
      <c r="G4711" s="804"/>
      <c r="H4711" s="804"/>
      <c r="I4711" s="805">
        <f t="shared" si="1424"/>
        <v>0</v>
      </c>
      <c r="J4711" s="244" t="str">
        <f t="shared" si="1422"/>
        <v/>
      </c>
      <c r="K4711" s="245"/>
      <c r="L4711" s="431"/>
      <c r="M4711" s="255"/>
      <c r="N4711" s="316">
        <f t="shared" si="1425"/>
        <v>0</v>
      </c>
      <c r="O4711" s="427">
        <f t="shared" si="1426"/>
        <v>0</v>
      </c>
      <c r="P4711" s="245"/>
      <c r="Q4711" s="777"/>
      <c r="R4711" s="778"/>
      <c r="S4711" s="779"/>
      <c r="T4711" s="779"/>
      <c r="U4711" s="778"/>
      <c r="V4711" s="779"/>
      <c r="W4711" s="824"/>
      <c r="X4711" s="314">
        <f t="shared" si="1423"/>
        <v>0</v>
      </c>
    </row>
    <row r="4712" spans="2:24" ht="18.75">
      <c r="B4712" s="799">
        <v>2700</v>
      </c>
      <c r="C4712" s="974" t="s">
        <v>242</v>
      </c>
      <c r="D4712" s="975"/>
      <c r="E4712" s="800"/>
      <c r="F4712" s="803"/>
      <c r="G4712" s="804"/>
      <c r="H4712" s="804"/>
      <c r="I4712" s="805">
        <f t="shared" si="1424"/>
        <v>0</v>
      </c>
      <c r="J4712" s="244" t="str">
        <f t="shared" si="1422"/>
        <v/>
      </c>
      <c r="K4712" s="245"/>
      <c r="L4712" s="431"/>
      <c r="M4712" s="255"/>
      <c r="N4712" s="316">
        <f t="shared" si="1425"/>
        <v>0</v>
      </c>
      <c r="O4712" s="427">
        <f t="shared" si="1426"/>
        <v>0</v>
      </c>
      <c r="P4712" s="245"/>
      <c r="Q4712" s="777"/>
      <c r="R4712" s="778"/>
      <c r="S4712" s="779"/>
      <c r="T4712" s="779"/>
      <c r="U4712" s="778"/>
      <c r="V4712" s="779"/>
      <c r="W4712" s="824"/>
      <c r="X4712" s="314">
        <f t="shared" si="1423"/>
        <v>0</v>
      </c>
    </row>
    <row r="4713" spans="2:24" ht="18.75">
      <c r="B4713" s="799">
        <v>2800</v>
      </c>
      <c r="C4713" s="974" t="s">
        <v>1738</v>
      </c>
      <c r="D4713" s="975"/>
      <c r="E4713" s="800"/>
      <c r="F4713" s="803"/>
      <c r="G4713" s="804"/>
      <c r="H4713" s="804"/>
      <c r="I4713" s="805">
        <f t="shared" si="1424"/>
        <v>0</v>
      </c>
      <c r="J4713" s="244" t="str">
        <f t="shared" si="1422"/>
        <v/>
      </c>
      <c r="K4713" s="245"/>
      <c r="L4713" s="431"/>
      <c r="M4713" s="255"/>
      <c r="N4713" s="316">
        <f t="shared" si="1425"/>
        <v>0</v>
      </c>
      <c r="O4713" s="427">
        <f t="shared" si="1426"/>
        <v>0</v>
      </c>
      <c r="P4713" s="245"/>
      <c r="Q4713" s="777"/>
      <c r="R4713" s="778"/>
      <c r="S4713" s="779"/>
      <c r="T4713" s="779"/>
      <c r="U4713" s="778"/>
      <c r="V4713" s="779"/>
      <c r="W4713" s="824"/>
      <c r="X4713" s="314">
        <f t="shared" si="1423"/>
        <v>0</v>
      </c>
    </row>
    <row r="4714" spans="2:24" ht="18.75">
      <c r="B4714" s="799">
        <v>2900</v>
      </c>
      <c r="C4714" s="965" t="s">
        <v>243</v>
      </c>
      <c r="D4714" s="966"/>
      <c r="E4714" s="800"/>
      <c r="F4714" s="801">
        <f>SUM(F4715:F4722)</f>
        <v>0</v>
      </c>
      <c r="G4714" s="802">
        <f>SUM(G4715:G4722)</f>
        <v>0</v>
      </c>
      <c r="H4714" s="802">
        <f>SUM(H4715:H4722)</f>
        <v>0</v>
      </c>
      <c r="I4714" s="802">
        <f>SUM(I4715:I4722)</f>
        <v>0</v>
      </c>
      <c r="J4714" s="244" t="str">
        <f t="shared" si="1422"/>
        <v/>
      </c>
      <c r="K4714" s="245"/>
      <c r="L4714" s="317">
        <f>SUM(L4715:L4722)</f>
        <v>0</v>
      </c>
      <c r="M4714" s="318">
        <f>SUM(M4715:M4722)</f>
        <v>0</v>
      </c>
      <c r="N4714" s="428">
        <f>SUM(N4715:N4722)</f>
        <v>0</v>
      </c>
      <c r="O4714" s="429">
        <f>SUM(O4715:O4722)</f>
        <v>0</v>
      </c>
      <c r="P4714" s="245"/>
      <c r="Q4714" s="777"/>
      <c r="R4714" s="778"/>
      <c r="S4714" s="778"/>
      <c r="T4714" s="778"/>
      <c r="U4714" s="778"/>
      <c r="V4714" s="778"/>
      <c r="W4714" s="825"/>
      <c r="X4714" s="314">
        <f t="shared" si="1423"/>
        <v>0</v>
      </c>
    </row>
    <row r="4715" spans="2:24" ht="18.75">
      <c r="B4715" s="172"/>
      <c r="C4715" s="144">
        <v>2910</v>
      </c>
      <c r="D4715" s="320" t="s">
        <v>1780</v>
      </c>
      <c r="E4715" s="817"/>
      <c r="F4715" s="452"/>
      <c r="G4715" s="246"/>
      <c r="H4715" s="246"/>
      <c r="I4715" s="480">
        <f t="shared" ref="I4715:I4722" si="1427">F4715+G4715+H4715</f>
        <v>0</v>
      </c>
      <c r="J4715" s="244" t="str">
        <f t="shared" si="1422"/>
        <v/>
      </c>
      <c r="K4715" s="245"/>
      <c r="L4715" s="426"/>
      <c r="M4715" s="253"/>
      <c r="N4715" s="316">
        <f t="shared" ref="N4715:N4722" si="1428">I4715</f>
        <v>0</v>
      </c>
      <c r="O4715" s="427">
        <f t="shared" ref="O4715:O4722" si="1429">L4715+M4715-N4715</f>
        <v>0</v>
      </c>
      <c r="P4715" s="245"/>
      <c r="Q4715" s="775"/>
      <c r="R4715" s="779"/>
      <c r="S4715" s="779"/>
      <c r="T4715" s="779"/>
      <c r="U4715" s="779"/>
      <c r="V4715" s="779"/>
      <c r="W4715" s="824"/>
      <c r="X4715" s="314">
        <f t="shared" si="1423"/>
        <v>0</v>
      </c>
    </row>
    <row r="4716" spans="2:24" ht="18.75">
      <c r="B4716" s="172"/>
      <c r="C4716" s="144">
        <v>2920</v>
      </c>
      <c r="D4716" s="320" t="s">
        <v>244</v>
      </c>
      <c r="E4716" s="817"/>
      <c r="F4716" s="452"/>
      <c r="G4716" s="246"/>
      <c r="H4716" s="246"/>
      <c r="I4716" s="480">
        <f t="shared" si="1427"/>
        <v>0</v>
      </c>
      <c r="J4716" s="244" t="str">
        <f t="shared" si="1422"/>
        <v/>
      </c>
      <c r="K4716" s="245"/>
      <c r="L4716" s="426"/>
      <c r="M4716" s="253"/>
      <c r="N4716" s="316">
        <f t="shared" si="1428"/>
        <v>0</v>
      </c>
      <c r="O4716" s="427">
        <f t="shared" si="1429"/>
        <v>0</v>
      </c>
      <c r="P4716" s="245"/>
      <c r="Q4716" s="775"/>
      <c r="R4716" s="779"/>
      <c r="S4716" s="779"/>
      <c r="T4716" s="779"/>
      <c r="U4716" s="779"/>
      <c r="V4716" s="779"/>
      <c r="W4716" s="824"/>
      <c r="X4716" s="314">
        <f t="shared" si="1423"/>
        <v>0</v>
      </c>
    </row>
    <row r="4717" spans="2:24" ht="31.5">
      <c r="B4717" s="172"/>
      <c r="C4717" s="168">
        <v>2969</v>
      </c>
      <c r="D4717" s="321" t="s">
        <v>245</v>
      </c>
      <c r="E4717" s="817"/>
      <c r="F4717" s="452"/>
      <c r="G4717" s="246"/>
      <c r="H4717" s="246"/>
      <c r="I4717" s="480">
        <f t="shared" si="1427"/>
        <v>0</v>
      </c>
      <c r="J4717" s="244" t="str">
        <f t="shared" si="1422"/>
        <v/>
      </c>
      <c r="K4717" s="245"/>
      <c r="L4717" s="426"/>
      <c r="M4717" s="253"/>
      <c r="N4717" s="316">
        <f t="shared" si="1428"/>
        <v>0</v>
      </c>
      <c r="O4717" s="427">
        <f t="shared" si="1429"/>
        <v>0</v>
      </c>
      <c r="P4717" s="245"/>
      <c r="Q4717" s="775"/>
      <c r="R4717" s="779"/>
      <c r="S4717" s="779"/>
      <c r="T4717" s="779"/>
      <c r="U4717" s="779"/>
      <c r="V4717" s="779"/>
      <c r="W4717" s="824"/>
      <c r="X4717" s="314">
        <f t="shared" si="1423"/>
        <v>0</v>
      </c>
    </row>
    <row r="4718" spans="2:24" ht="31.5">
      <c r="B4718" s="172"/>
      <c r="C4718" s="168">
        <v>2970</v>
      </c>
      <c r="D4718" s="321" t="s">
        <v>246</v>
      </c>
      <c r="E4718" s="817"/>
      <c r="F4718" s="452"/>
      <c r="G4718" s="246"/>
      <c r="H4718" s="246"/>
      <c r="I4718" s="480">
        <f t="shared" si="1427"/>
        <v>0</v>
      </c>
      <c r="J4718" s="244" t="str">
        <f t="shared" si="1422"/>
        <v/>
      </c>
      <c r="K4718" s="245"/>
      <c r="L4718" s="426"/>
      <c r="M4718" s="253"/>
      <c r="N4718" s="316">
        <f t="shared" si="1428"/>
        <v>0</v>
      </c>
      <c r="O4718" s="427">
        <f t="shared" si="1429"/>
        <v>0</v>
      </c>
      <c r="P4718" s="245"/>
      <c r="Q4718" s="775"/>
      <c r="R4718" s="779"/>
      <c r="S4718" s="779"/>
      <c r="T4718" s="779"/>
      <c r="U4718" s="779"/>
      <c r="V4718" s="779"/>
      <c r="W4718" s="824"/>
      <c r="X4718" s="314">
        <f t="shared" si="1423"/>
        <v>0</v>
      </c>
    </row>
    <row r="4719" spans="2:24" ht="18.75">
      <c r="B4719" s="172"/>
      <c r="C4719" s="166">
        <v>2989</v>
      </c>
      <c r="D4719" s="322" t="s">
        <v>247</v>
      </c>
      <c r="E4719" s="817"/>
      <c r="F4719" s="452"/>
      <c r="G4719" s="246"/>
      <c r="H4719" s="246"/>
      <c r="I4719" s="480">
        <f t="shared" si="1427"/>
        <v>0</v>
      </c>
      <c r="J4719" s="244" t="str">
        <f t="shared" si="1422"/>
        <v/>
      </c>
      <c r="K4719" s="245"/>
      <c r="L4719" s="426"/>
      <c r="M4719" s="253"/>
      <c r="N4719" s="316">
        <f t="shared" si="1428"/>
        <v>0</v>
      </c>
      <c r="O4719" s="427">
        <f t="shared" si="1429"/>
        <v>0</v>
      </c>
      <c r="P4719" s="245"/>
      <c r="Q4719" s="775"/>
      <c r="R4719" s="779"/>
      <c r="S4719" s="779"/>
      <c r="T4719" s="779"/>
      <c r="U4719" s="779"/>
      <c r="V4719" s="779"/>
      <c r="W4719" s="824"/>
      <c r="X4719" s="314">
        <f t="shared" si="1423"/>
        <v>0</v>
      </c>
    </row>
    <row r="4720" spans="2:24" ht="31.5">
      <c r="B4720" s="136"/>
      <c r="C4720" s="137">
        <v>2990</v>
      </c>
      <c r="D4720" s="323" t="s">
        <v>1760</v>
      </c>
      <c r="E4720" s="817"/>
      <c r="F4720" s="452"/>
      <c r="G4720" s="246"/>
      <c r="H4720" s="246"/>
      <c r="I4720" s="480">
        <f t="shared" si="1427"/>
        <v>0</v>
      </c>
      <c r="J4720" s="244" t="str">
        <f t="shared" si="1422"/>
        <v/>
      </c>
      <c r="K4720" s="245"/>
      <c r="L4720" s="426"/>
      <c r="M4720" s="253"/>
      <c r="N4720" s="316">
        <f t="shared" si="1428"/>
        <v>0</v>
      </c>
      <c r="O4720" s="427">
        <f t="shared" si="1429"/>
        <v>0</v>
      </c>
      <c r="P4720" s="245"/>
      <c r="Q4720" s="775"/>
      <c r="R4720" s="779"/>
      <c r="S4720" s="779"/>
      <c r="T4720" s="779"/>
      <c r="U4720" s="779"/>
      <c r="V4720" s="779"/>
      <c r="W4720" s="824"/>
      <c r="X4720" s="314">
        <f t="shared" si="1423"/>
        <v>0</v>
      </c>
    </row>
    <row r="4721" spans="2:24" ht="18.75">
      <c r="B4721" s="136"/>
      <c r="C4721" s="137">
        <v>2991</v>
      </c>
      <c r="D4721" s="323" t="s">
        <v>248</v>
      </c>
      <c r="E4721" s="817"/>
      <c r="F4721" s="452"/>
      <c r="G4721" s="246"/>
      <c r="H4721" s="246"/>
      <c r="I4721" s="480">
        <f t="shared" si="1427"/>
        <v>0</v>
      </c>
      <c r="J4721" s="244" t="str">
        <f t="shared" si="1422"/>
        <v/>
      </c>
      <c r="K4721" s="245"/>
      <c r="L4721" s="426"/>
      <c r="M4721" s="253"/>
      <c r="N4721" s="316">
        <f t="shared" si="1428"/>
        <v>0</v>
      </c>
      <c r="O4721" s="427">
        <f t="shared" si="1429"/>
        <v>0</v>
      </c>
      <c r="P4721" s="245"/>
      <c r="Q4721" s="775"/>
      <c r="R4721" s="779"/>
      <c r="S4721" s="779"/>
      <c r="T4721" s="779"/>
      <c r="U4721" s="779"/>
      <c r="V4721" s="779"/>
      <c r="W4721" s="824"/>
      <c r="X4721" s="314">
        <f t="shared" si="1423"/>
        <v>0</v>
      </c>
    </row>
    <row r="4722" spans="2:24" ht="18.75">
      <c r="B4722" s="136"/>
      <c r="C4722" s="142">
        <v>2992</v>
      </c>
      <c r="D4722" s="154" t="s">
        <v>249</v>
      </c>
      <c r="E4722" s="817"/>
      <c r="F4722" s="452"/>
      <c r="G4722" s="246"/>
      <c r="H4722" s="246"/>
      <c r="I4722" s="480">
        <f t="shared" si="1427"/>
        <v>0</v>
      </c>
      <c r="J4722" s="244" t="str">
        <f t="shared" si="1422"/>
        <v/>
      </c>
      <c r="K4722" s="245"/>
      <c r="L4722" s="426"/>
      <c r="M4722" s="253"/>
      <c r="N4722" s="316">
        <f t="shared" si="1428"/>
        <v>0</v>
      </c>
      <c r="O4722" s="427">
        <f t="shared" si="1429"/>
        <v>0</v>
      </c>
      <c r="P4722" s="245"/>
      <c r="Q4722" s="775"/>
      <c r="R4722" s="779"/>
      <c r="S4722" s="779"/>
      <c r="T4722" s="779"/>
      <c r="U4722" s="779"/>
      <c r="V4722" s="779"/>
      <c r="W4722" s="824"/>
      <c r="X4722" s="314">
        <f t="shared" si="1423"/>
        <v>0</v>
      </c>
    </row>
    <row r="4723" spans="2:24" ht="18.75">
      <c r="B4723" s="799">
        <v>3300</v>
      </c>
      <c r="C4723" s="965" t="s">
        <v>250</v>
      </c>
      <c r="D4723" s="965"/>
      <c r="E4723" s="800"/>
      <c r="F4723" s="801">
        <f>SUM(F4724:F4729)</f>
        <v>0</v>
      </c>
      <c r="G4723" s="802">
        <f>SUM(G4724:G4729)</f>
        <v>0</v>
      </c>
      <c r="H4723" s="802">
        <f>SUM(H4724:H4729)</f>
        <v>0</v>
      </c>
      <c r="I4723" s="802">
        <f>SUM(I4724:I4729)</f>
        <v>0</v>
      </c>
      <c r="J4723" s="244" t="str">
        <f t="shared" si="1422"/>
        <v/>
      </c>
      <c r="K4723" s="245"/>
      <c r="L4723" s="777"/>
      <c r="M4723" s="778"/>
      <c r="N4723" s="778"/>
      <c r="O4723" s="825"/>
      <c r="P4723" s="245"/>
      <c r="Q4723" s="777"/>
      <c r="R4723" s="778"/>
      <c r="S4723" s="778"/>
      <c r="T4723" s="778"/>
      <c r="U4723" s="778"/>
      <c r="V4723" s="778"/>
      <c r="W4723" s="825"/>
      <c r="X4723" s="314">
        <f t="shared" si="1423"/>
        <v>0</v>
      </c>
    </row>
    <row r="4724" spans="2:24" ht="18.75">
      <c r="B4724" s="143"/>
      <c r="C4724" s="144">
        <v>3301</v>
      </c>
      <c r="D4724" s="463" t="s">
        <v>251</v>
      </c>
      <c r="E4724" s="817"/>
      <c r="F4724" s="452"/>
      <c r="G4724" s="246"/>
      <c r="H4724" s="246"/>
      <c r="I4724" s="480">
        <f t="shared" ref="I4724:I4732" si="1430">F4724+G4724+H4724</f>
        <v>0</v>
      </c>
      <c r="J4724" s="244" t="str">
        <f t="shared" si="1422"/>
        <v/>
      </c>
      <c r="K4724" s="245"/>
      <c r="L4724" s="775"/>
      <c r="M4724" s="779"/>
      <c r="N4724" s="779"/>
      <c r="O4724" s="824"/>
      <c r="P4724" s="245"/>
      <c r="Q4724" s="775"/>
      <c r="R4724" s="779"/>
      <c r="S4724" s="779"/>
      <c r="T4724" s="779"/>
      <c r="U4724" s="779"/>
      <c r="V4724" s="779"/>
      <c r="W4724" s="824"/>
      <c r="X4724" s="314">
        <f t="shared" si="1423"/>
        <v>0</v>
      </c>
    </row>
    <row r="4725" spans="2:24" ht="18.75">
      <c r="B4725" s="143"/>
      <c r="C4725" s="168">
        <v>3302</v>
      </c>
      <c r="D4725" s="464" t="s">
        <v>1099</v>
      </c>
      <c r="E4725" s="817"/>
      <c r="F4725" s="452"/>
      <c r="G4725" s="246"/>
      <c r="H4725" s="246"/>
      <c r="I4725" s="480">
        <f t="shared" si="1430"/>
        <v>0</v>
      </c>
      <c r="J4725" s="244" t="str">
        <f t="shared" ref="J4725:J4756" si="1431">(IF($E4725&lt;&gt;0,$J$2,IF($I4725&lt;&gt;0,$J$2,"")))</f>
        <v/>
      </c>
      <c r="K4725" s="245"/>
      <c r="L4725" s="775"/>
      <c r="M4725" s="779"/>
      <c r="N4725" s="779"/>
      <c r="O4725" s="824"/>
      <c r="P4725" s="245"/>
      <c r="Q4725" s="775"/>
      <c r="R4725" s="779"/>
      <c r="S4725" s="779"/>
      <c r="T4725" s="779"/>
      <c r="U4725" s="779"/>
      <c r="V4725" s="779"/>
      <c r="W4725" s="824"/>
      <c r="X4725" s="314">
        <f t="shared" ref="X4725:X4756" si="1432">T4725-U4725-V4725-W4725</f>
        <v>0</v>
      </c>
    </row>
    <row r="4726" spans="2:24" ht="18.75">
      <c r="B4726" s="143"/>
      <c r="C4726" s="168">
        <v>3303</v>
      </c>
      <c r="D4726" s="464" t="s">
        <v>253</v>
      </c>
      <c r="E4726" s="817"/>
      <c r="F4726" s="452"/>
      <c r="G4726" s="246"/>
      <c r="H4726" s="246"/>
      <c r="I4726" s="480">
        <f t="shared" si="1430"/>
        <v>0</v>
      </c>
      <c r="J4726" s="244" t="str">
        <f t="shared" si="1431"/>
        <v/>
      </c>
      <c r="K4726" s="245"/>
      <c r="L4726" s="775"/>
      <c r="M4726" s="779"/>
      <c r="N4726" s="779"/>
      <c r="O4726" s="824"/>
      <c r="P4726" s="245"/>
      <c r="Q4726" s="775"/>
      <c r="R4726" s="779"/>
      <c r="S4726" s="779"/>
      <c r="T4726" s="779"/>
      <c r="U4726" s="779"/>
      <c r="V4726" s="779"/>
      <c r="W4726" s="824"/>
      <c r="X4726" s="314">
        <f t="shared" si="1432"/>
        <v>0</v>
      </c>
    </row>
    <row r="4727" spans="2:24" ht="18.75">
      <c r="B4727" s="143"/>
      <c r="C4727" s="166">
        <v>3304</v>
      </c>
      <c r="D4727" s="465" t="s">
        <v>254</v>
      </c>
      <c r="E4727" s="817"/>
      <c r="F4727" s="452"/>
      <c r="G4727" s="246"/>
      <c r="H4727" s="246"/>
      <c r="I4727" s="480">
        <f t="shared" si="1430"/>
        <v>0</v>
      </c>
      <c r="J4727" s="244" t="str">
        <f t="shared" si="1431"/>
        <v/>
      </c>
      <c r="K4727" s="245"/>
      <c r="L4727" s="775"/>
      <c r="M4727" s="779"/>
      <c r="N4727" s="779"/>
      <c r="O4727" s="824"/>
      <c r="P4727" s="245"/>
      <c r="Q4727" s="775"/>
      <c r="R4727" s="779"/>
      <c r="S4727" s="779"/>
      <c r="T4727" s="779"/>
      <c r="U4727" s="779"/>
      <c r="V4727" s="779"/>
      <c r="W4727" s="824"/>
      <c r="X4727" s="314">
        <f t="shared" si="1432"/>
        <v>0</v>
      </c>
    </row>
    <row r="4728" spans="2:24" ht="18.75">
      <c r="B4728" s="143"/>
      <c r="C4728" s="142">
        <v>3305</v>
      </c>
      <c r="D4728" s="466" t="s">
        <v>255</v>
      </c>
      <c r="E4728" s="817"/>
      <c r="F4728" s="452"/>
      <c r="G4728" s="246"/>
      <c r="H4728" s="246"/>
      <c r="I4728" s="480">
        <f t="shared" si="1430"/>
        <v>0</v>
      </c>
      <c r="J4728" s="244" t="str">
        <f t="shared" si="1431"/>
        <v/>
      </c>
      <c r="K4728" s="245"/>
      <c r="L4728" s="775"/>
      <c r="M4728" s="779"/>
      <c r="N4728" s="779"/>
      <c r="O4728" s="824"/>
      <c r="P4728" s="245"/>
      <c r="Q4728" s="775"/>
      <c r="R4728" s="779"/>
      <c r="S4728" s="779"/>
      <c r="T4728" s="779"/>
      <c r="U4728" s="779"/>
      <c r="V4728" s="779"/>
      <c r="W4728" s="824"/>
      <c r="X4728" s="314">
        <f t="shared" si="1432"/>
        <v>0</v>
      </c>
    </row>
    <row r="4729" spans="2:24" ht="31.5">
      <c r="B4729" s="143"/>
      <c r="C4729" s="142">
        <v>3306</v>
      </c>
      <c r="D4729" s="466" t="s">
        <v>1739</v>
      </c>
      <c r="E4729" s="817"/>
      <c r="F4729" s="452"/>
      <c r="G4729" s="246"/>
      <c r="H4729" s="246"/>
      <c r="I4729" s="480">
        <f t="shared" si="1430"/>
        <v>0</v>
      </c>
      <c r="J4729" s="244" t="str">
        <f t="shared" si="1431"/>
        <v/>
      </c>
      <c r="K4729" s="245"/>
      <c r="L4729" s="775"/>
      <c r="M4729" s="779"/>
      <c r="N4729" s="779"/>
      <c r="O4729" s="824"/>
      <c r="P4729" s="245"/>
      <c r="Q4729" s="775"/>
      <c r="R4729" s="779"/>
      <c r="S4729" s="779"/>
      <c r="T4729" s="779"/>
      <c r="U4729" s="779"/>
      <c r="V4729" s="779"/>
      <c r="W4729" s="824"/>
      <c r="X4729" s="314">
        <f t="shared" si="1432"/>
        <v>0</v>
      </c>
    </row>
    <row r="4730" spans="2:24" ht="18.75">
      <c r="B4730" s="799">
        <v>3900</v>
      </c>
      <c r="C4730" s="957" t="s">
        <v>256</v>
      </c>
      <c r="D4730" s="978"/>
      <c r="E4730" s="800"/>
      <c r="F4730" s="803"/>
      <c r="G4730" s="804"/>
      <c r="H4730" s="804"/>
      <c r="I4730" s="805">
        <f t="shared" si="1430"/>
        <v>0</v>
      </c>
      <c r="J4730" s="244" t="str">
        <f t="shared" si="1431"/>
        <v/>
      </c>
      <c r="K4730" s="245"/>
      <c r="L4730" s="431"/>
      <c r="M4730" s="255"/>
      <c r="N4730" s="318">
        <f>I4730</f>
        <v>0</v>
      </c>
      <c r="O4730" s="427">
        <f>L4730+M4730-N4730</f>
        <v>0</v>
      </c>
      <c r="P4730" s="245"/>
      <c r="Q4730" s="431"/>
      <c r="R4730" s="255"/>
      <c r="S4730" s="432">
        <f>+IF(+(L4730+M4730)&gt;=I4730,+M4730,+(+I4730-L4730))</f>
        <v>0</v>
      </c>
      <c r="T4730" s="316">
        <f>Q4730+R4730-S4730</f>
        <v>0</v>
      </c>
      <c r="U4730" s="255"/>
      <c r="V4730" s="255"/>
      <c r="W4730" s="254"/>
      <c r="X4730" s="314">
        <f t="shared" si="1432"/>
        <v>0</v>
      </c>
    </row>
    <row r="4731" spans="2:24" ht="18.75">
      <c r="B4731" s="799">
        <v>4000</v>
      </c>
      <c r="C4731" s="979" t="s">
        <v>257</v>
      </c>
      <c r="D4731" s="979"/>
      <c r="E4731" s="800"/>
      <c r="F4731" s="803"/>
      <c r="G4731" s="804"/>
      <c r="H4731" s="804"/>
      <c r="I4731" s="805">
        <f t="shared" si="1430"/>
        <v>0</v>
      </c>
      <c r="J4731" s="244" t="str">
        <f t="shared" si="1431"/>
        <v/>
      </c>
      <c r="K4731" s="245"/>
      <c r="L4731" s="431"/>
      <c r="M4731" s="255"/>
      <c r="N4731" s="318">
        <f>I4731</f>
        <v>0</v>
      </c>
      <c r="O4731" s="427">
        <f>L4731+M4731-N4731</f>
        <v>0</v>
      </c>
      <c r="P4731" s="245"/>
      <c r="Q4731" s="777"/>
      <c r="R4731" s="778"/>
      <c r="S4731" s="778"/>
      <c r="T4731" s="779"/>
      <c r="U4731" s="778"/>
      <c r="V4731" s="778"/>
      <c r="W4731" s="824"/>
      <c r="X4731" s="314">
        <f t="shared" si="1432"/>
        <v>0</v>
      </c>
    </row>
    <row r="4732" spans="2:24" ht="18.75">
      <c r="B4732" s="799">
        <v>4100</v>
      </c>
      <c r="C4732" s="979" t="s">
        <v>258</v>
      </c>
      <c r="D4732" s="979"/>
      <c r="E4732" s="800"/>
      <c r="F4732" s="803"/>
      <c r="G4732" s="804"/>
      <c r="H4732" s="804"/>
      <c r="I4732" s="805">
        <f t="shared" si="1430"/>
        <v>0</v>
      </c>
      <c r="J4732" s="244" t="str">
        <f t="shared" si="1431"/>
        <v/>
      </c>
      <c r="K4732" s="245"/>
      <c r="L4732" s="777"/>
      <c r="M4732" s="778"/>
      <c r="N4732" s="778"/>
      <c r="O4732" s="825"/>
      <c r="P4732" s="245"/>
      <c r="Q4732" s="777"/>
      <c r="R4732" s="778"/>
      <c r="S4732" s="778"/>
      <c r="T4732" s="778"/>
      <c r="U4732" s="778"/>
      <c r="V4732" s="778"/>
      <c r="W4732" s="825"/>
      <c r="X4732" s="314">
        <f t="shared" si="1432"/>
        <v>0</v>
      </c>
    </row>
    <row r="4733" spans="2:24" ht="18.75">
      <c r="B4733" s="799">
        <v>4200</v>
      </c>
      <c r="C4733" s="965" t="s">
        <v>259</v>
      </c>
      <c r="D4733" s="966"/>
      <c r="E4733" s="800"/>
      <c r="F4733" s="801">
        <f>SUM(F4734:F4739)</f>
        <v>0</v>
      </c>
      <c r="G4733" s="802">
        <f>SUM(G4734:G4739)</f>
        <v>30700</v>
      </c>
      <c r="H4733" s="802">
        <f>SUM(H4734:H4739)</f>
        <v>0</v>
      </c>
      <c r="I4733" s="802">
        <f>SUM(I4734:I4739)</f>
        <v>30700</v>
      </c>
      <c r="J4733" s="244">
        <f t="shared" si="1431"/>
        <v>1</v>
      </c>
      <c r="K4733" s="245"/>
      <c r="L4733" s="317">
        <f>SUM(L4734:L4739)</f>
        <v>0</v>
      </c>
      <c r="M4733" s="318">
        <f>SUM(M4734:M4739)</f>
        <v>0</v>
      </c>
      <c r="N4733" s="428">
        <f>SUM(N4734:N4739)</f>
        <v>30700</v>
      </c>
      <c r="O4733" s="429">
        <f>SUM(O4734:O4739)</f>
        <v>-30700</v>
      </c>
      <c r="P4733" s="245"/>
      <c r="Q4733" s="317">
        <f t="shared" ref="Q4733:W4733" si="1433">SUM(Q4734:Q4739)</f>
        <v>0</v>
      </c>
      <c r="R4733" s="318">
        <f t="shared" si="1433"/>
        <v>0</v>
      </c>
      <c r="S4733" s="318">
        <f t="shared" si="1433"/>
        <v>30700</v>
      </c>
      <c r="T4733" s="318">
        <f t="shared" si="1433"/>
        <v>-30700</v>
      </c>
      <c r="U4733" s="318">
        <f t="shared" si="1433"/>
        <v>0</v>
      </c>
      <c r="V4733" s="318">
        <f t="shared" si="1433"/>
        <v>0</v>
      </c>
      <c r="W4733" s="429">
        <f t="shared" si="1433"/>
        <v>0</v>
      </c>
      <c r="X4733" s="314">
        <f t="shared" si="1432"/>
        <v>-30700</v>
      </c>
    </row>
    <row r="4734" spans="2:24" ht="18.75">
      <c r="B4734" s="173"/>
      <c r="C4734" s="144">
        <v>4201</v>
      </c>
      <c r="D4734" s="138" t="s">
        <v>260</v>
      </c>
      <c r="E4734" s="817"/>
      <c r="F4734" s="452"/>
      <c r="G4734" s="246"/>
      <c r="H4734" s="246"/>
      <c r="I4734" s="480">
        <f t="shared" ref="I4734:I4739" si="1434">F4734+G4734+H4734</f>
        <v>0</v>
      </c>
      <c r="J4734" s="244" t="str">
        <f t="shared" si="1431"/>
        <v/>
      </c>
      <c r="K4734" s="245"/>
      <c r="L4734" s="426"/>
      <c r="M4734" s="253"/>
      <c r="N4734" s="316">
        <f t="shared" ref="N4734:N4739" si="1435">I4734</f>
        <v>0</v>
      </c>
      <c r="O4734" s="427">
        <f t="shared" ref="O4734:O4739" si="1436">L4734+M4734-N4734</f>
        <v>0</v>
      </c>
      <c r="P4734" s="245"/>
      <c r="Q4734" s="426"/>
      <c r="R4734" s="253"/>
      <c r="S4734" s="432">
        <f t="shared" ref="S4734:S4739" si="1437">+IF(+(L4734+M4734)&gt;=I4734,+M4734,+(+I4734-L4734))</f>
        <v>0</v>
      </c>
      <c r="T4734" s="316">
        <f t="shared" ref="T4734:T4739" si="1438">Q4734+R4734-S4734</f>
        <v>0</v>
      </c>
      <c r="U4734" s="253"/>
      <c r="V4734" s="253"/>
      <c r="W4734" s="254"/>
      <c r="X4734" s="314">
        <f t="shared" si="1432"/>
        <v>0</v>
      </c>
    </row>
    <row r="4735" spans="2:24" ht="18.75">
      <c r="B4735" s="173"/>
      <c r="C4735" s="137">
        <v>4202</v>
      </c>
      <c r="D4735" s="139" t="s">
        <v>261</v>
      </c>
      <c r="E4735" s="817"/>
      <c r="F4735" s="452"/>
      <c r="G4735" s="246"/>
      <c r="H4735" s="246"/>
      <c r="I4735" s="480">
        <f t="shared" si="1434"/>
        <v>0</v>
      </c>
      <c r="J4735" s="244" t="str">
        <f t="shared" si="1431"/>
        <v/>
      </c>
      <c r="K4735" s="245"/>
      <c r="L4735" s="426"/>
      <c r="M4735" s="253"/>
      <c r="N4735" s="316">
        <f t="shared" si="1435"/>
        <v>0</v>
      </c>
      <c r="O4735" s="427">
        <f t="shared" si="1436"/>
        <v>0</v>
      </c>
      <c r="P4735" s="245"/>
      <c r="Q4735" s="426"/>
      <c r="R4735" s="253"/>
      <c r="S4735" s="432">
        <f t="shared" si="1437"/>
        <v>0</v>
      </c>
      <c r="T4735" s="316">
        <f t="shared" si="1438"/>
        <v>0</v>
      </c>
      <c r="U4735" s="253"/>
      <c r="V4735" s="253"/>
      <c r="W4735" s="254"/>
      <c r="X4735" s="314">
        <f t="shared" si="1432"/>
        <v>0</v>
      </c>
    </row>
    <row r="4736" spans="2:24" ht="18.75">
      <c r="B4736" s="173"/>
      <c r="C4736" s="137">
        <v>4214</v>
      </c>
      <c r="D4736" s="139" t="s">
        <v>262</v>
      </c>
      <c r="E4736" s="817"/>
      <c r="F4736" s="452"/>
      <c r="G4736" s="246">
        <v>30700</v>
      </c>
      <c r="H4736" s="246"/>
      <c r="I4736" s="480">
        <f t="shared" si="1434"/>
        <v>30700</v>
      </c>
      <c r="J4736" s="244">
        <f t="shared" si="1431"/>
        <v>1</v>
      </c>
      <c r="K4736" s="245"/>
      <c r="L4736" s="426"/>
      <c r="M4736" s="253"/>
      <c r="N4736" s="316">
        <f t="shared" si="1435"/>
        <v>30700</v>
      </c>
      <c r="O4736" s="427">
        <f t="shared" si="1436"/>
        <v>-30700</v>
      </c>
      <c r="P4736" s="245"/>
      <c r="Q4736" s="426"/>
      <c r="R4736" s="253"/>
      <c r="S4736" s="432">
        <f t="shared" si="1437"/>
        <v>30700</v>
      </c>
      <c r="T4736" s="316">
        <f t="shared" si="1438"/>
        <v>-30700</v>
      </c>
      <c r="U4736" s="253"/>
      <c r="V4736" s="253"/>
      <c r="W4736" s="254"/>
      <c r="X4736" s="314">
        <f t="shared" si="1432"/>
        <v>-30700</v>
      </c>
    </row>
    <row r="4737" spans="2:24" ht="18.75">
      <c r="B4737" s="173"/>
      <c r="C4737" s="137">
        <v>4217</v>
      </c>
      <c r="D4737" s="139" t="s">
        <v>263</v>
      </c>
      <c r="E4737" s="817"/>
      <c r="F4737" s="452"/>
      <c r="G4737" s="246"/>
      <c r="H4737" s="246"/>
      <c r="I4737" s="480">
        <f t="shared" si="1434"/>
        <v>0</v>
      </c>
      <c r="J4737" s="244" t="str">
        <f t="shared" si="1431"/>
        <v/>
      </c>
      <c r="K4737" s="245"/>
      <c r="L4737" s="426"/>
      <c r="M4737" s="253"/>
      <c r="N4737" s="316">
        <f t="shared" si="1435"/>
        <v>0</v>
      </c>
      <c r="O4737" s="427">
        <f t="shared" si="1436"/>
        <v>0</v>
      </c>
      <c r="P4737" s="245"/>
      <c r="Q4737" s="426"/>
      <c r="R4737" s="253"/>
      <c r="S4737" s="432">
        <f t="shared" si="1437"/>
        <v>0</v>
      </c>
      <c r="T4737" s="316">
        <f t="shared" si="1438"/>
        <v>0</v>
      </c>
      <c r="U4737" s="253"/>
      <c r="V4737" s="253"/>
      <c r="W4737" s="254"/>
      <c r="X4737" s="314">
        <f t="shared" si="1432"/>
        <v>0</v>
      </c>
    </row>
    <row r="4738" spans="2:24" ht="18.75">
      <c r="B4738" s="173"/>
      <c r="C4738" s="137">
        <v>4218</v>
      </c>
      <c r="D4738" s="145" t="s">
        <v>264</v>
      </c>
      <c r="E4738" s="817"/>
      <c r="F4738" s="452"/>
      <c r="G4738" s="246"/>
      <c r="H4738" s="246"/>
      <c r="I4738" s="480">
        <f t="shared" si="1434"/>
        <v>0</v>
      </c>
      <c r="J4738" s="244" t="str">
        <f t="shared" si="1431"/>
        <v/>
      </c>
      <c r="K4738" s="245"/>
      <c r="L4738" s="426"/>
      <c r="M4738" s="253"/>
      <c r="N4738" s="316">
        <f t="shared" si="1435"/>
        <v>0</v>
      </c>
      <c r="O4738" s="427">
        <f t="shared" si="1436"/>
        <v>0</v>
      </c>
      <c r="P4738" s="245"/>
      <c r="Q4738" s="426"/>
      <c r="R4738" s="253"/>
      <c r="S4738" s="432">
        <f t="shared" si="1437"/>
        <v>0</v>
      </c>
      <c r="T4738" s="316">
        <f t="shared" si="1438"/>
        <v>0</v>
      </c>
      <c r="U4738" s="253"/>
      <c r="V4738" s="253"/>
      <c r="W4738" s="254"/>
      <c r="X4738" s="314">
        <f t="shared" si="1432"/>
        <v>0</v>
      </c>
    </row>
    <row r="4739" spans="2:24" ht="18.75">
      <c r="B4739" s="173"/>
      <c r="C4739" s="137">
        <v>4219</v>
      </c>
      <c r="D4739" s="156" t="s">
        <v>265</v>
      </c>
      <c r="E4739" s="817"/>
      <c r="F4739" s="452"/>
      <c r="G4739" s="246"/>
      <c r="H4739" s="246"/>
      <c r="I4739" s="480">
        <f t="shared" si="1434"/>
        <v>0</v>
      </c>
      <c r="J4739" s="244" t="str">
        <f t="shared" si="1431"/>
        <v/>
      </c>
      <c r="K4739" s="245"/>
      <c r="L4739" s="426"/>
      <c r="M4739" s="253"/>
      <c r="N4739" s="316">
        <f t="shared" si="1435"/>
        <v>0</v>
      </c>
      <c r="O4739" s="427">
        <f t="shared" si="1436"/>
        <v>0</v>
      </c>
      <c r="P4739" s="245"/>
      <c r="Q4739" s="426"/>
      <c r="R4739" s="253"/>
      <c r="S4739" s="432">
        <f t="shared" si="1437"/>
        <v>0</v>
      </c>
      <c r="T4739" s="316">
        <f t="shared" si="1438"/>
        <v>0</v>
      </c>
      <c r="U4739" s="253"/>
      <c r="V4739" s="253"/>
      <c r="W4739" s="254"/>
      <c r="X4739" s="314">
        <f t="shared" si="1432"/>
        <v>0</v>
      </c>
    </row>
    <row r="4740" spans="2:24" ht="18.75">
      <c r="B4740" s="799">
        <v>4300</v>
      </c>
      <c r="C4740" s="955" t="s">
        <v>1740</v>
      </c>
      <c r="D4740" s="955"/>
      <c r="E4740" s="800"/>
      <c r="F4740" s="801">
        <f>SUM(F4741:F4743)</f>
        <v>0</v>
      </c>
      <c r="G4740" s="802">
        <f>SUM(G4741:G4743)</f>
        <v>0</v>
      </c>
      <c r="H4740" s="802">
        <f>SUM(H4741:H4743)</f>
        <v>0</v>
      </c>
      <c r="I4740" s="802">
        <f>SUM(I4741:I4743)</f>
        <v>0</v>
      </c>
      <c r="J4740" s="244" t="str">
        <f t="shared" si="1431"/>
        <v/>
      </c>
      <c r="K4740" s="245"/>
      <c r="L4740" s="317">
        <f>SUM(L4741:L4743)</f>
        <v>0</v>
      </c>
      <c r="M4740" s="318">
        <f>SUM(M4741:M4743)</f>
        <v>0</v>
      </c>
      <c r="N4740" s="428">
        <f>SUM(N4741:N4743)</f>
        <v>0</v>
      </c>
      <c r="O4740" s="429">
        <f>SUM(O4741:O4743)</f>
        <v>0</v>
      </c>
      <c r="P4740" s="245"/>
      <c r="Q4740" s="317">
        <f t="shared" ref="Q4740:W4740" si="1439">SUM(Q4741:Q4743)</f>
        <v>0</v>
      </c>
      <c r="R4740" s="318">
        <f t="shared" si="1439"/>
        <v>0</v>
      </c>
      <c r="S4740" s="318">
        <f t="shared" si="1439"/>
        <v>0</v>
      </c>
      <c r="T4740" s="318">
        <f t="shared" si="1439"/>
        <v>0</v>
      </c>
      <c r="U4740" s="318">
        <f t="shared" si="1439"/>
        <v>0</v>
      </c>
      <c r="V4740" s="318">
        <f t="shared" si="1439"/>
        <v>0</v>
      </c>
      <c r="W4740" s="429">
        <f t="shared" si="1439"/>
        <v>0</v>
      </c>
      <c r="X4740" s="314">
        <f t="shared" si="1432"/>
        <v>0</v>
      </c>
    </row>
    <row r="4741" spans="2:24" ht="18.75">
      <c r="B4741" s="173"/>
      <c r="C4741" s="144">
        <v>4301</v>
      </c>
      <c r="D4741" s="163" t="s">
        <v>266</v>
      </c>
      <c r="E4741" s="817"/>
      <c r="F4741" s="452"/>
      <c r="G4741" s="246"/>
      <c r="H4741" s="246"/>
      <c r="I4741" s="480">
        <f t="shared" ref="I4741:I4746" si="1440">F4741+G4741+H4741</f>
        <v>0</v>
      </c>
      <c r="J4741" s="244" t="str">
        <f t="shared" si="1431"/>
        <v/>
      </c>
      <c r="K4741" s="245"/>
      <c r="L4741" s="426"/>
      <c r="M4741" s="253"/>
      <c r="N4741" s="316">
        <f t="shared" ref="N4741:N4746" si="1441">I4741</f>
        <v>0</v>
      </c>
      <c r="O4741" s="427">
        <f t="shared" ref="O4741:O4746" si="1442">L4741+M4741-N4741</f>
        <v>0</v>
      </c>
      <c r="P4741" s="245"/>
      <c r="Q4741" s="426"/>
      <c r="R4741" s="253"/>
      <c r="S4741" s="432">
        <f t="shared" ref="S4741:S4746" si="1443">+IF(+(L4741+M4741)&gt;=I4741,+M4741,+(+I4741-L4741))</f>
        <v>0</v>
      </c>
      <c r="T4741" s="316">
        <f t="shared" ref="T4741:T4746" si="1444">Q4741+R4741-S4741</f>
        <v>0</v>
      </c>
      <c r="U4741" s="253"/>
      <c r="V4741" s="253"/>
      <c r="W4741" s="254"/>
      <c r="X4741" s="314">
        <f t="shared" si="1432"/>
        <v>0</v>
      </c>
    </row>
    <row r="4742" spans="2:24" ht="18.75">
      <c r="B4742" s="173"/>
      <c r="C4742" s="137">
        <v>4302</v>
      </c>
      <c r="D4742" s="139" t="s">
        <v>1100</v>
      </c>
      <c r="E4742" s="817"/>
      <c r="F4742" s="452"/>
      <c r="G4742" s="246"/>
      <c r="H4742" s="246"/>
      <c r="I4742" s="480">
        <f t="shared" si="1440"/>
        <v>0</v>
      </c>
      <c r="J4742" s="244" t="str">
        <f t="shared" si="1431"/>
        <v/>
      </c>
      <c r="K4742" s="245"/>
      <c r="L4742" s="426"/>
      <c r="M4742" s="253"/>
      <c r="N4742" s="316">
        <f t="shared" si="1441"/>
        <v>0</v>
      </c>
      <c r="O4742" s="427">
        <f t="shared" si="1442"/>
        <v>0</v>
      </c>
      <c r="P4742" s="245"/>
      <c r="Q4742" s="426"/>
      <c r="R4742" s="253"/>
      <c r="S4742" s="432">
        <f t="shared" si="1443"/>
        <v>0</v>
      </c>
      <c r="T4742" s="316">
        <f t="shared" si="1444"/>
        <v>0</v>
      </c>
      <c r="U4742" s="253"/>
      <c r="V4742" s="253"/>
      <c r="W4742" s="254"/>
      <c r="X4742" s="314">
        <f t="shared" si="1432"/>
        <v>0</v>
      </c>
    </row>
    <row r="4743" spans="2:24" ht="18.75">
      <c r="B4743" s="173"/>
      <c r="C4743" s="142">
        <v>4309</v>
      </c>
      <c r="D4743" s="148" t="s">
        <v>268</v>
      </c>
      <c r="E4743" s="817"/>
      <c r="F4743" s="452"/>
      <c r="G4743" s="246"/>
      <c r="H4743" s="246"/>
      <c r="I4743" s="480">
        <f t="shared" si="1440"/>
        <v>0</v>
      </c>
      <c r="J4743" s="244" t="str">
        <f t="shared" si="1431"/>
        <v/>
      </c>
      <c r="K4743" s="245"/>
      <c r="L4743" s="426"/>
      <c r="M4743" s="253"/>
      <c r="N4743" s="316">
        <f t="shared" si="1441"/>
        <v>0</v>
      </c>
      <c r="O4743" s="427">
        <f t="shared" si="1442"/>
        <v>0</v>
      </c>
      <c r="P4743" s="245"/>
      <c r="Q4743" s="426"/>
      <c r="R4743" s="253"/>
      <c r="S4743" s="432">
        <f t="shared" si="1443"/>
        <v>0</v>
      </c>
      <c r="T4743" s="316">
        <f t="shared" si="1444"/>
        <v>0</v>
      </c>
      <c r="U4743" s="253"/>
      <c r="V4743" s="253"/>
      <c r="W4743" s="254"/>
      <c r="X4743" s="314">
        <f t="shared" si="1432"/>
        <v>0</v>
      </c>
    </row>
    <row r="4744" spans="2:24" ht="18.75">
      <c r="B4744" s="799">
        <v>4400</v>
      </c>
      <c r="C4744" s="957" t="s">
        <v>1741</v>
      </c>
      <c r="D4744" s="957"/>
      <c r="E4744" s="800"/>
      <c r="F4744" s="803"/>
      <c r="G4744" s="804"/>
      <c r="H4744" s="804"/>
      <c r="I4744" s="805">
        <f t="shared" si="1440"/>
        <v>0</v>
      </c>
      <c r="J4744" s="244" t="str">
        <f t="shared" si="1431"/>
        <v/>
      </c>
      <c r="K4744" s="245"/>
      <c r="L4744" s="431"/>
      <c r="M4744" s="255"/>
      <c r="N4744" s="318">
        <f t="shared" si="1441"/>
        <v>0</v>
      </c>
      <c r="O4744" s="427">
        <f t="shared" si="1442"/>
        <v>0</v>
      </c>
      <c r="P4744" s="245"/>
      <c r="Q4744" s="431"/>
      <c r="R4744" s="255"/>
      <c r="S4744" s="432">
        <f t="shared" si="1443"/>
        <v>0</v>
      </c>
      <c r="T4744" s="316">
        <f t="shared" si="1444"/>
        <v>0</v>
      </c>
      <c r="U4744" s="255"/>
      <c r="V4744" s="255"/>
      <c r="W4744" s="254"/>
      <c r="X4744" s="314">
        <f t="shared" si="1432"/>
        <v>0</v>
      </c>
    </row>
    <row r="4745" spans="2:24" ht="18.75">
      <c r="B4745" s="799">
        <v>4500</v>
      </c>
      <c r="C4745" s="979" t="s">
        <v>1742</v>
      </c>
      <c r="D4745" s="979"/>
      <c r="E4745" s="800"/>
      <c r="F4745" s="803"/>
      <c r="G4745" s="804"/>
      <c r="H4745" s="804"/>
      <c r="I4745" s="805">
        <f t="shared" si="1440"/>
        <v>0</v>
      </c>
      <c r="J4745" s="244" t="str">
        <f t="shared" si="1431"/>
        <v/>
      </c>
      <c r="K4745" s="245"/>
      <c r="L4745" s="431"/>
      <c r="M4745" s="255"/>
      <c r="N4745" s="318">
        <f t="shared" si="1441"/>
        <v>0</v>
      </c>
      <c r="O4745" s="427">
        <f t="shared" si="1442"/>
        <v>0</v>
      </c>
      <c r="P4745" s="245"/>
      <c r="Q4745" s="431"/>
      <c r="R4745" s="255"/>
      <c r="S4745" s="432">
        <f t="shared" si="1443"/>
        <v>0</v>
      </c>
      <c r="T4745" s="316">
        <f t="shared" si="1444"/>
        <v>0</v>
      </c>
      <c r="U4745" s="255"/>
      <c r="V4745" s="255"/>
      <c r="W4745" s="254"/>
      <c r="X4745" s="314">
        <f t="shared" si="1432"/>
        <v>0</v>
      </c>
    </row>
    <row r="4746" spans="2:24" ht="18.75">
      <c r="B4746" s="799">
        <v>4600</v>
      </c>
      <c r="C4746" s="974" t="s">
        <v>269</v>
      </c>
      <c r="D4746" s="980"/>
      <c r="E4746" s="800"/>
      <c r="F4746" s="803"/>
      <c r="G4746" s="804"/>
      <c r="H4746" s="804"/>
      <c r="I4746" s="805">
        <f t="shared" si="1440"/>
        <v>0</v>
      </c>
      <c r="J4746" s="244" t="str">
        <f t="shared" si="1431"/>
        <v/>
      </c>
      <c r="K4746" s="245"/>
      <c r="L4746" s="431"/>
      <c r="M4746" s="255"/>
      <c r="N4746" s="318">
        <f t="shared" si="1441"/>
        <v>0</v>
      </c>
      <c r="O4746" s="427">
        <f t="shared" si="1442"/>
        <v>0</v>
      </c>
      <c r="P4746" s="245"/>
      <c r="Q4746" s="431"/>
      <c r="R4746" s="255"/>
      <c r="S4746" s="432">
        <f t="shared" si="1443"/>
        <v>0</v>
      </c>
      <c r="T4746" s="316">
        <f t="shared" si="1444"/>
        <v>0</v>
      </c>
      <c r="U4746" s="255"/>
      <c r="V4746" s="255"/>
      <c r="W4746" s="254"/>
      <c r="X4746" s="314">
        <f t="shared" si="1432"/>
        <v>0</v>
      </c>
    </row>
    <row r="4747" spans="2:24" ht="18.75">
      <c r="B4747" s="799">
        <v>4900</v>
      </c>
      <c r="C4747" s="965" t="s">
        <v>300</v>
      </c>
      <c r="D4747" s="965"/>
      <c r="E4747" s="800"/>
      <c r="F4747" s="801">
        <f>+F4748+F4749</f>
        <v>0</v>
      </c>
      <c r="G4747" s="802">
        <f>+G4748+G4749</f>
        <v>0</v>
      </c>
      <c r="H4747" s="802">
        <f>+H4748+H4749</f>
        <v>0</v>
      </c>
      <c r="I4747" s="802">
        <f>+I4748+I4749</f>
        <v>0</v>
      </c>
      <c r="J4747" s="244" t="str">
        <f t="shared" si="1431"/>
        <v/>
      </c>
      <c r="K4747" s="245"/>
      <c r="L4747" s="777"/>
      <c r="M4747" s="778"/>
      <c r="N4747" s="778"/>
      <c r="O4747" s="825"/>
      <c r="P4747" s="245"/>
      <c r="Q4747" s="777"/>
      <c r="R4747" s="778"/>
      <c r="S4747" s="778"/>
      <c r="T4747" s="778"/>
      <c r="U4747" s="778"/>
      <c r="V4747" s="778"/>
      <c r="W4747" s="825"/>
      <c r="X4747" s="314">
        <f t="shared" si="1432"/>
        <v>0</v>
      </c>
    </row>
    <row r="4748" spans="2:24" ht="18.75">
      <c r="B4748" s="173"/>
      <c r="C4748" s="144">
        <v>4901</v>
      </c>
      <c r="D4748" s="174" t="s">
        <v>301</v>
      </c>
      <c r="E4748" s="817"/>
      <c r="F4748" s="452"/>
      <c r="G4748" s="246"/>
      <c r="H4748" s="246"/>
      <c r="I4748" s="480">
        <f>F4748+G4748+H4748</f>
        <v>0</v>
      </c>
      <c r="J4748" s="244" t="str">
        <f t="shared" si="1431"/>
        <v/>
      </c>
      <c r="K4748" s="245"/>
      <c r="L4748" s="775"/>
      <c r="M4748" s="779"/>
      <c r="N4748" s="779"/>
      <c r="O4748" s="824"/>
      <c r="P4748" s="245"/>
      <c r="Q4748" s="775"/>
      <c r="R4748" s="779"/>
      <c r="S4748" s="779"/>
      <c r="T4748" s="779"/>
      <c r="U4748" s="779"/>
      <c r="V4748" s="779"/>
      <c r="W4748" s="824"/>
      <c r="X4748" s="314">
        <f t="shared" si="1432"/>
        <v>0</v>
      </c>
    </row>
    <row r="4749" spans="2:24" ht="18.75">
      <c r="B4749" s="173"/>
      <c r="C4749" s="142">
        <v>4902</v>
      </c>
      <c r="D4749" s="148" t="s">
        <v>302</v>
      </c>
      <c r="E4749" s="817"/>
      <c r="F4749" s="452"/>
      <c r="G4749" s="246"/>
      <c r="H4749" s="246"/>
      <c r="I4749" s="480">
        <f>F4749+G4749+H4749</f>
        <v>0</v>
      </c>
      <c r="J4749" s="244" t="str">
        <f t="shared" si="1431"/>
        <v/>
      </c>
      <c r="K4749" s="245"/>
      <c r="L4749" s="775"/>
      <c r="M4749" s="779"/>
      <c r="N4749" s="779"/>
      <c r="O4749" s="824"/>
      <c r="P4749" s="245"/>
      <c r="Q4749" s="775"/>
      <c r="R4749" s="779"/>
      <c r="S4749" s="779"/>
      <c r="T4749" s="779"/>
      <c r="U4749" s="779"/>
      <c r="V4749" s="779"/>
      <c r="W4749" s="824"/>
      <c r="X4749" s="314">
        <f t="shared" si="1432"/>
        <v>0</v>
      </c>
    </row>
    <row r="4750" spans="2:24" ht="18.75">
      <c r="B4750" s="806">
        <v>5100</v>
      </c>
      <c r="C4750" s="962" t="s">
        <v>270</v>
      </c>
      <c r="D4750" s="962"/>
      <c r="E4750" s="807"/>
      <c r="F4750" s="808"/>
      <c r="G4750" s="809"/>
      <c r="H4750" s="809"/>
      <c r="I4750" s="805">
        <f>F4750+G4750+H4750</f>
        <v>0</v>
      </c>
      <c r="J4750" s="244" t="str">
        <f t="shared" si="1431"/>
        <v/>
      </c>
      <c r="K4750" s="245"/>
      <c r="L4750" s="433"/>
      <c r="M4750" s="434"/>
      <c r="N4750" s="328">
        <f>I4750</f>
        <v>0</v>
      </c>
      <c r="O4750" s="427">
        <f>L4750+M4750-N4750</f>
        <v>0</v>
      </c>
      <c r="P4750" s="245"/>
      <c r="Q4750" s="433"/>
      <c r="R4750" s="434"/>
      <c r="S4750" s="432">
        <f>+IF(+(L4750+M4750)&gt;=I4750,+M4750,+(+I4750-L4750))</f>
        <v>0</v>
      </c>
      <c r="T4750" s="316">
        <f>Q4750+R4750-S4750</f>
        <v>0</v>
      </c>
      <c r="U4750" s="434"/>
      <c r="V4750" s="434"/>
      <c r="W4750" s="254"/>
      <c r="X4750" s="314">
        <f t="shared" si="1432"/>
        <v>0</v>
      </c>
    </row>
    <row r="4751" spans="2:24" ht="18.75">
      <c r="B4751" s="806">
        <v>5200</v>
      </c>
      <c r="C4751" s="977" t="s">
        <v>271</v>
      </c>
      <c r="D4751" s="977"/>
      <c r="E4751" s="807"/>
      <c r="F4751" s="810">
        <f>SUM(F4752:F4758)</f>
        <v>0</v>
      </c>
      <c r="G4751" s="811">
        <f>SUM(G4752:G4758)</f>
        <v>0</v>
      </c>
      <c r="H4751" s="811">
        <f>SUM(H4752:H4758)</f>
        <v>0</v>
      </c>
      <c r="I4751" s="811">
        <f>SUM(I4752:I4758)</f>
        <v>0</v>
      </c>
      <c r="J4751" s="244" t="str">
        <f t="shared" si="1431"/>
        <v/>
      </c>
      <c r="K4751" s="245"/>
      <c r="L4751" s="327">
        <f>SUM(L4752:L4758)</f>
        <v>0</v>
      </c>
      <c r="M4751" s="328">
        <f>SUM(M4752:M4758)</f>
        <v>0</v>
      </c>
      <c r="N4751" s="435">
        <f>SUM(N4752:N4758)</f>
        <v>0</v>
      </c>
      <c r="O4751" s="436">
        <f>SUM(O4752:O4758)</f>
        <v>0</v>
      </c>
      <c r="P4751" s="245"/>
      <c r="Q4751" s="327">
        <f t="shared" ref="Q4751:W4751" si="1445">SUM(Q4752:Q4758)</f>
        <v>0</v>
      </c>
      <c r="R4751" s="328">
        <f t="shared" si="1445"/>
        <v>0</v>
      </c>
      <c r="S4751" s="328">
        <f t="shared" si="1445"/>
        <v>0</v>
      </c>
      <c r="T4751" s="328">
        <f t="shared" si="1445"/>
        <v>0</v>
      </c>
      <c r="U4751" s="328">
        <f t="shared" si="1445"/>
        <v>0</v>
      </c>
      <c r="V4751" s="328">
        <f t="shared" si="1445"/>
        <v>0</v>
      </c>
      <c r="W4751" s="436">
        <f t="shared" si="1445"/>
        <v>0</v>
      </c>
      <c r="X4751" s="314">
        <f t="shared" si="1432"/>
        <v>0</v>
      </c>
    </row>
    <row r="4752" spans="2:24" ht="18.75">
      <c r="B4752" s="175"/>
      <c r="C4752" s="176">
        <v>5201</v>
      </c>
      <c r="D4752" s="177" t="s">
        <v>272</v>
      </c>
      <c r="E4752" s="818"/>
      <c r="F4752" s="477"/>
      <c r="G4752" s="437"/>
      <c r="H4752" s="437"/>
      <c r="I4752" s="480">
        <f t="shared" ref="I4752:I4758" si="1446">F4752+G4752+H4752</f>
        <v>0</v>
      </c>
      <c r="J4752" s="244" t="str">
        <f t="shared" si="1431"/>
        <v/>
      </c>
      <c r="K4752" s="245"/>
      <c r="L4752" s="438"/>
      <c r="M4752" s="439"/>
      <c r="N4752" s="331">
        <f t="shared" ref="N4752:N4758" si="1447">I4752</f>
        <v>0</v>
      </c>
      <c r="O4752" s="427">
        <f t="shared" ref="O4752:O4758" si="1448">L4752+M4752-N4752</f>
        <v>0</v>
      </c>
      <c r="P4752" s="245"/>
      <c r="Q4752" s="438"/>
      <c r="R4752" s="439"/>
      <c r="S4752" s="432">
        <f t="shared" ref="S4752:S4758" si="1449">+IF(+(L4752+M4752)&gt;=I4752,+M4752,+(+I4752-L4752))</f>
        <v>0</v>
      </c>
      <c r="T4752" s="316">
        <f t="shared" ref="T4752:T4758" si="1450">Q4752+R4752-S4752</f>
        <v>0</v>
      </c>
      <c r="U4752" s="439"/>
      <c r="V4752" s="439"/>
      <c r="W4752" s="254"/>
      <c r="X4752" s="314">
        <f t="shared" si="1432"/>
        <v>0</v>
      </c>
    </row>
    <row r="4753" spans="2:24" ht="18.75">
      <c r="B4753" s="175"/>
      <c r="C4753" s="178">
        <v>5202</v>
      </c>
      <c r="D4753" s="179" t="s">
        <v>273</v>
      </c>
      <c r="E4753" s="818"/>
      <c r="F4753" s="477"/>
      <c r="G4753" s="437"/>
      <c r="H4753" s="437"/>
      <c r="I4753" s="480">
        <f t="shared" si="1446"/>
        <v>0</v>
      </c>
      <c r="J4753" s="244" t="str">
        <f t="shared" si="1431"/>
        <v/>
      </c>
      <c r="K4753" s="245"/>
      <c r="L4753" s="438"/>
      <c r="M4753" s="439"/>
      <c r="N4753" s="331">
        <f t="shared" si="1447"/>
        <v>0</v>
      </c>
      <c r="O4753" s="427">
        <f t="shared" si="1448"/>
        <v>0</v>
      </c>
      <c r="P4753" s="245"/>
      <c r="Q4753" s="438"/>
      <c r="R4753" s="439"/>
      <c r="S4753" s="432">
        <f t="shared" si="1449"/>
        <v>0</v>
      </c>
      <c r="T4753" s="316">
        <f t="shared" si="1450"/>
        <v>0</v>
      </c>
      <c r="U4753" s="439"/>
      <c r="V4753" s="439"/>
      <c r="W4753" s="254"/>
      <c r="X4753" s="314">
        <f t="shared" si="1432"/>
        <v>0</v>
      </c>
    </row>
    <row r="4754" spans="2:24" ht="18.75">
      <c r="B4754" s="175"/>
      <c r="C4754" s="178">
        <v>5203</v>
      </c>
      <c r="D4754" s="179" t="s">
        <v>956</v>
      </c>
      <c r="E4754" s="818"/>
      <c r="F4754" s="477"/>
      <c r="G4754" s="437"/>
      <c r="H4754" s="437"/>
      <c r="I4754" s="480">
        <f t="shared" si="1446"/>
        <v>0</v>
      </c>
      <c r="J4754" s="244" t="str">
        <f t="shared" si="1431"/>
        <v/>
      </c>
      <c r="K4754" s="245"/>
      <c r="L4754" s="438"/>
      <c r="M4754" s="439"/>
      <c r="N4754" s="331">
        <f t="shared" si="1447"/>
        <v>0</v>
      </c>
      <c r="O4754" s="427">
        <f t="shared" si="1448"/>
        <v>0</v>
      </c>
      <c r="P4754" s="245"/>
      <c r="Q4754" s="438"/>
      <c r="R4754" s="439"/>
      <c r="S4754" s="432">
        <f t="shared" si="1449"/>
        <v>0</v>
      </c>
      <c r="T4754" s="316">
        <f t="shared" si="1450"/>
        <v>0</v>
      </c>
      <c r="U4754" s="439"/>
      <c r="V4754" s="439"/>
      <c r="W4754" s="254"/>
      <c r="X4754" s="314">
        <f t="shared" si="1432"/>
        <v>0</v>
      </c>
    </row>
    <row r="4755" spans="2:24" ht="18.75">
      <c r="B4755" s="175"/>
      <c r="C4755" s="178">
        <v>5204</v>
      </c>
      <c r="D4755" s="179" t="s">
        <v>957</v>
      </c>
      <c r="E4755" s="818"/>
      <c r="F4755" s="477"/>
      <c r="G4755" s="437"/>
      <c r="H4755" s="437"/>
      <c r="I4755" s="480">
        <f t="shared" si="1446"/>
        <v>0</v>
      </c>
      <c r="J4755" s="244" t="str">
        <f t="shared" si="1431"/>
        <v/>
      </c>
      <c r="K4755" s="245"/>
      <c r="L4755" s="438"/>
      <c r="M4755" s="439"/>
      <c r="N4755" s="331">
        <f t="shared" si="1447"/>
        <v>0</v>
      </c>
      <c r="O4755" s="427">
        <f t="shared" si="1448"/>
        <v>0</v>
      </c>
      <c r="P4755" s="245"/>
      <c r="Q4755" s="438"/>
      <c r="R4755" s="439"/>
      <c r="S4755" s="432">
        <f t="shared" si="1449"/>
        <v>0</v>
      </c>
      <c r="T4755" s="316">
        <f t="shared" si="1450"/>
        <v>0</v>
      </c>
      <c r="U4755" s="439"/>
      <c r="V4755" s="439"/>
      <c r="W4755" s="254"/>
      <c r="X4755" s="314">
        <f t="shared" si="1432"/>
        <v>0</v>
      </c>
    </row>
    <row r="4756" spans="2:24" ht="18.75">
      <c r="B4756" s="175"/>
      <c r="C4756" s="178">
        <v>5205</v>
      </c>
      <c r="D4756" s="179" t="s">
        <v>958</v>
      </c>
      <c r="E4756" s="818"/>
      <c r="F4756" s="477"/>
      <c r="G4756" s="437"/>
      <c r="H4756" s="437"/>
      <c r="I4756" s="480">
        <f t="shared" si="1446"/>
        <v>0</v>
      </c>
      <c r="J4756" s="244" t="str">
        <f t="shared" si="1431"/>
        <v/>
      </c>
      <c r="K4756" s="245"/>
      <c r="L4756" s="438"/>
      <c r="M4756" s="439"/>
      <c r="N4756" s="331">
        <f t="shared" si="1447"/>
        <v>0</v>
      </c>
      <c r="O4756" s="427">
        <f t="shared" si="1448"/>
        <v>0</v>
      </c>
      <c r="P4756" s="245"/>
      <c r="Q4756" s="438"/>
      <c r="R4756" s="439"/>
      <c r="S4756" s="432">
        <f t="shared" si="1449"/>
        <v>0</v>
      </c>
      <c r="T4756" s="316">
        <f t="shared" si="1450"/>
        <v>0</v>
      </c>
      <c r="U4756" s="439"/>
      <c r="V4756" s="439"/>
      <c r="W4756" s="254"/>
      <c r="X4756" s="314">
        <f t="shared" si="1432"/>
        <v>0</v>
      </c>
    </row>
    <row r="4757" spans="2:24" ht="18.75">
      <c r="B4757" s="175"/>
      <c r="C4757" s="178">
        <v>5206</v>
      </c>
      <c r="D4757" s="179" t="s">
        <v>959</v>
      </c>
      <c r="E4757" s="818"/>
      <c r="F4757" s="477"/>
      <c r="G4757" s="437"/>
      <c r="H4757" s="437"/>
      <c r="I4757" s="480">
        <f t="shared" si="1446"/>
        <v>0</v>
      </c>
      <c r="J4757" s="244" t="str">
        <f t="shared" ref="J4757:J4777" si="1451">(IF($E4757&lt;&gt;0,$J$2,IF($I4757&lt;&gt;0,$J$2,"")))</f>
        <v/>
      </c>
      <c r="K4757" s="245"/>
      <c r="L4757" s="438"/>
      <c r="M4757" s="439"/>
      <c r="N4757" s="331">
        <f t="shared" si="1447"/>
        <v>0</v>
      </c>
      <c r="O4757" s="427">
        <f t="shared" si="1448"/>
        <v>0</v>
      </c>
      <c r="P4757" s="245"/>
      <c r="Q4757" s="438"/>
      <c r="R4757" s="439"/>
      <c r="S4757" s="432">
        <f t="shared" si="1449"/>
        <v>0</v>
      </c>
      <c r="T4757" s="316">
        <f t="shared" si="1450"/>
        <v>0</v>
      </c>
      <c r="U4757" s="439"/>
      <c r="V4757" s="439"/>
      <c r="W4757" s="254"/>
      <c r="X4757" s="314">
        <f t="shared" ref="X4757:X4788" si="1452">T4757-U4757-V4757-W4757</f>
        <v>0</v>
      </c>
    </row>
    <row r="4758" spans="2:24" ht="18.75">
      <c r="B4758" s="175"/>
      <c r="C4758" s="180">
        <v>5219</v>
      </c>
      <c r="D4758" s="181" t="s">
        <v>960</v>
      </c>
      <c r="E4758" s="818"/>
      <c r="F4758" s="477"/>
      <c r="G4758" s="437"/>
      <c r="H4758" s="437"/>
      <c r="I4758" s="480">
        <f t="shared" si="1446"/>
        <v>0</v>
      </c>
      <c r="J4758" s="244" t="str">
        <f t="shared" si="1451"/>
        <v/>
      </c>
      <c r="K4758" s="245"/>
      <c r="L4758" s="438"/>
      <c r="M4758" s="439"/>
      <c r="N4758" s="331">
        <f t="shared" si="1447"/>
        <v>0</v>
      </c>
      <c r="O4758" s="427">
        <f t="shared" si="1448"/>
        <v>0</v>
      </c>
      <c r="P4758" s="245"/>
      <c r="Q4758" s="438"/>
      <c r="R4758" s="439"/>
      <c r="S4758" s="432">
        <f t="shared" si="1449"/>
        <v>0</v>
      </c>
      <c r="T4758" s="316">
        <f t="shared" si="1450"/>
        <v>0</v>
      </c>
      <c r="U4758" s="439"/>
      <c r="V4758" s="439"/>
      <c r="W4758" s="254"/>
      <c r="X4758" s="314">
        <f t="shared" si="1452"/>
        <v>0</v>
      </c>
    </row>
    <row r="4759" spans="2:24" ht="18.75">
      <c r="B4759" s="806">
        <v>5300</v>
      </c>
      <c r="C4759" s="981" t="s">
        <v>961</v>
      </c>
      <c r="D4759" s="981"/>
      <c r="E4759" s="807"/>
      <c r="F4759" s="810">
        <f>SUM(F4760:F4761)</f>
        <v>0</v>
      </c>
      <c r="G4759" s="811">
        <f>SUM(G4760:G4761)</f>
        <v>0</v>
      </c>
      <c r="H4759" s="811">
        <f>SUM(H4760:H4761)</f>
        <v>0</v>
      </c>
      <c r="I4759" s="811">
        <f>SUM(I4760:I4761)</f>
        <v>0</v>
      </c>
      <c r="J4759" s="244" t="str">
        <f t="shared" si="1451"/>
        <v/>
      </c>
      <c r="K4759" s="245"/>
      <c r="L4759" s="327">
        <f>SUM(L4760:L4761)</f>
        <v>0</v>
      </c>
      <c r="M4759" s="328">
        <f>SUM(M4760:M4761)</f>
        <v>0</v>
      </c>
      <c r="N4759" s="435">
        <f>SUM(N4760:N4761)</f>
        <v>0</v>
      </c>
      <c r="O4759" s="436">
        <f>SUM(O4760:O4761)</f>
        <v>0</v>
      </c>
      <c r="P4759" s="245"/>
      <c r="Q4759" s="327">
        <f t="shared" ref="Q4759:W4759" si="1453">SUM(Q4760:Q4761)</f>
        <v>0</v>
      </c>
      <c r="R4759" s="328">
        <f t="shared" si="1453"/>
        <v>0</v>
      </c>
      <c r="S4759" s="328">
        <f t="shared" si="1453"/>
        <v>0</v>
      </c>
      <c r="T4759" s="328">
        <f t="shared" si="1453"/>
        <v>0</v>
      </c>
      <c r="U4759" s="328">
        <f t="shared" si="1453"/>
        <v>0</v>
      </c>
      <c r="V4759" s="328">
        <f t="shared" si="1453"/>
        <v>0</v>
      </c>
      <c r="W4759" s="436">
        <f t="shared" si="1453"/>
        <v>0</v>
      </c>
      <c r="X4759" s="314">
        <f t="shared" si="1452"/>
        <v>0</v>
      </c>
    </row>
    <row r="4760" spans="2:24" ht="18.75">
      <c r="B4760" s="175"/>
      <c r="C4760" s="176">
        <v>5301</v>
      </c>
      <c r="D4760" s="177" t="s">
        <v>1480</v>
      </c>
      <c r="E4760" s="818"/>
      <c r="F4760" s="477"/>
      <c r="G4760" s="437"/>
      <c r="H4760" s="437"/>
      <c r="I4760" s="480">
        <f>F4760+G4760+H4760</f>
        <v>0</v>
      </c>
      <c r="J4760" s="244" t="str">
        <f t="shared" si="1451"/>
        <v/>
      </c>
      <c r="K4760" s="245"/>
      <c r="L4760" s="438"/>
      <c r="M4760" s="439"/>
      <c r="N4760" s="331">
        <f>I4760</f>
        <v>0</v>
      </c>
      <c r="O4760" s="427">
        <f>L4760+M4760-N4760</f>
        <v>0</v>
      </c>
      <c r="P4760" s="245"/>
      <c r="Q4760" s="438"/>
      <c r="R4760" s="439"/>
      <c r="S4760" s="432">
        <f>+IF(+(L4760+M4760)&gt;=I4760,+M4760,+(+I4760-L4760))</f>
        <v>0</v>
      </c>
      <c r="T4760" s="316">
        <f>Q4760+R4760-S4760</f>
        <v>0</v>
      </c>
      <c r="U4760" s="439"/>
      <c r="V4760" s="439"/>
      <c r="W4760" s="254"/>
      <c r="X4760" s="314">
        <f t="shared" si="1452"/>
        <v>0</v>
      </c>
    </row>
    <row r="4761" spans="2:24" ht="18.75">
      <c r="B4761" s="175"/>
      <c r="C4761" s="180">
        <v>5309</v>
      </c>
      <c r="D4761" s="181" t="s">
        <v>962</v>
      </c>
      <c r="E4761" s="818"/>
      <c r="F4761" s="477"/>
      <c r="G4761" s="437"/>
      <c r="H4761" s="437"/>
      <c r="I4761" s="480">
        <f>F4761+G4761+H4761</f>
        <v>0</v>
      </c>
      <c r="J4761" s="244" t="str">
        <f t="shared" si="1451"/>
        <v/>
      </c>
      <c r="K4761" s="245"/>
      <c r="L4761" s="438"/>
      <c r="M4761" s="439"/>
      <c r="N4761" s="331">
        <f>I4761</f>
        <v>0</v>
      </c>
      <c r="O4761" s="427">
        <f>L4761+M4761-N4761</f>
        <v>0</v>
      </c>
      <c r="P4761" s="245"/>
      <c r="Q4761" s="438"/>
      <c r="R4761" s="439"/>
      <c r="S4761" s="432">
        <f>+IF(+(L4761+M4761)&gt;=I4761,+M4761,+(+I4761-L4761))</f>
        <v>0</v>
      </c>
      <c r="T4761" s="316">
        <f>Q4761+R4761-S4761</f>
        <v>0</v>
      </c>
      <c r="U4761" s="439"/>
      <c r="V4761" s="439"/>
      <c r="W4761" s="254"/>
      <c r="X4761" s="314">
        <f t="shared" si="1452"/>
        <v>0</v>
      </c>
    </row>
    <row r="4762" spans="2:24" ht="18.75">
      <c r="B4762" s="806">
        <v>5400</v>
      </c>
      <c r="C4762" s="962" t="s">
        <v>1049</v>
      </c>
      <c r="D4762" s="962"/>
      <c r="E4762" s="807"/>
      <c r="F4762" s="808"/>
      <c r="G4762" s="809"/>
      <c r="H4762" s="809"/>
      <c r="I4762" s="805">
        <f>F4762+G4762+H4762</f>
        <v>0</v>
      </c>
      <c r="J4762" s="244" t="str">
        <f t="shared" si="1451"/>
        <v/>
      </c>
      <c r="K4762" s="245"/>
      <c r="L4762" s="433"/>
      <c r="M4762" s="434"/>
      <c r="N4762" s="328">
        <f>I4762</f>
        <v>0</v>
      </c>
      <c r="O4762" s="427">
        <f>L4762+M4762-N4762</f>
        <v>0</v>
      </c>
      <c r="P4762" s="245"/>
      <c r="Q4762" s="433"/>
      <c r="R4762" s="434"/>
      <c r="S4762" s="432">
        <f>+IF(+(L4762+M4762)&gt;=I4762,+M4762,+(+I4762-L4762))</f>
        <v>0</v>
      </c>
      <c r="T4762" s="316">
        <f>Q4762+R4762-S4762</f>
        <v>0</v>
      </c>
      <c r="U4762" s="434"/>
      <c r="V4762" s="434"/>
      <c r="W4762" s="254"/>
      <c r="X4762" s="314">
        <f t="shared" si="1452"/>
        <v>0</v>
      </c>
    </row>
    <row r="4763" spans="2:24" ht="18.75">
      <c r="B4763" s="799">
        <v>5500</v>
      </c>
      <c r="C4763" s="965" t="s">
        <v>1050</v>
      </c>
      <c r="D4763" s="965"/>
      <c r="E4763" s="800"/>
      <c r="F4763" s="801">
        <f>SUM(F4764:F4767)</f>
        <v>0</v>
      </c>
      <c r="G4763" s="802">
        <f>SUM(G4764:G4767)</f>
        <v>0</v>
      </c>
      <c r="H4763" s="802">
        <f>SUM(H4764:H4767)</f>
        <v>0</v>
      </c>
      <c r="I4763" s="802">
        <f>SUM(I4764:I4767)</f>
        <v>0</v>
      </c>
      <c r="J4763" s="244" t="str">
        <f t="shared" si="1451"/>
        <v/>
      </c>
      <c r="K4763" s="245"/>
      <c r="L4763" s="317">
        <f>SUM(L4764:L4767)</f>
        <v>0</v>
      </c>
      <c r="M4763" s="318">
        <f>SUM(M4764:M4767)</f>
        <v>0</v>
      </c>
      <c r="N4763" s="428">
        <f>SUM(N4764:N4767)</f>
        <v>0</v>
      </c>
      <c r="O4763" s="429">
        <f>SUM(O4764:O4767)</f>
        <v>0</v>
      </c>
      <c r="P4763" s="245"/>
      <c r="Q4763" s="317">
        <f t="shared" ref="Q4763:W4763" si="1454">SUM(Q4764:Q4767)</f>
        <v>0</v>
      </c>
      <c r="R4763" s="318">
        <f t="shared" si="1454"/>
        <v>0</v>
      </c>
      <c r="S4763" s="318">
        <f t="shared" si="1454"/>
        <v>0</v>
      </c>
      <c r="T4763" s="318">
        <f t="shared" si="1454"/>
        <v>0</v>
      </c>
      <c r="U4763" s="318">
        <f t="shared" si="1454"/>
        <v>0</v>
      </c>
      <c r="V4763" s="318">
        <f t="shared" si="1454"/>
        <v>0</v>
      </c>
      <c r="W4763" s="429">
        <f t="shared" si="1454"/>
        <v>0</v>
      </c>
      <c r="X4763" s="314">
        <f t="shared" si="1452"/>
        <v>0</v>
      </c>
    </row>
    <row r="4764" spans="2:24" ht="18.75">
      <c r="B4764" s="173"/>
      <c r="C4764" s="144">
        <v>5501</v>
      </c>
      <c r="D4764" s="163" t="s">
        <v>1051</v>
      </c>
      <c r="E4764" s="817"/>
      <c r="F4764" s="452"/>
      <c r="G4764" s="246"/>
      <c r="H4764" s="246"/>
      <c r="I4764" s="480">
        <f>F4764+G4764+H4764</f>
        <v>0</v>
      </c>
      <c r="J4764" s="244" t="str">
        <f t="shared" si="1451"/>
        <v/>
      </c>
      <c r="K4764" s="245"/>
      <c r="L4764" s="426"/>
      <c r="M4764" s="253"/>
      <c r="N4764" s="316">
        <f>I4764</f>
        <v>0</v>
      </c>
      <c r="O4764" s="427">
        <f>L4764+M4764-N4764</f>
        <v>0</v>
      </c>
      <c r="P4764" s="245"/>
      <c r="Q4764" s="426"/>
      <c r="R4764" s="253"/>
      <c r="S4764" s="432">
        <f>+IF(+(L4764+M4764)&gt;=I4764,+M4764,+(+I4764-L4764))</f>
        <v>0</v>
      </c>
      <c r="T4764" s="316">
        <f>Q4764+R4764-S4764</f>
        <v>0</v>
      </c>
      <c r="U4764" s="253"/>
      <c r="V4764" s="253"/>
      <c r="W4764" s="254"/>
      <c r="X4764" s="314">
        <f t="shared" si="1452"/>
        <v>0</v>
      </c>
    </row>
    <row r="4765" spans="2:24" ht="18.75">
      <c r="B4765" s="173"/>
      <c r="C4765" s="137">
        <v>5502</v>
      </c>
      <c r="D4765" s="145" t="s">
        <v>1052</v>
      </c>
      <c r="E4765" s="817"/>
      <c r="F4765" s="452"/>
      <c r="G4765" s="246"/>
      <c r="H4765" s="246"/>
      <c r="I4765" s="480">
        <f>F4765+G4765+H4765</f>
        <v>0</v>
      </c>
      <c r="J4765" s="244" t="str">
        <f t="shared" si="1451"/>
        <v/>
      </c>
      <c r="K4765" s="245"/>
      <c r="L4765" s="426"/>
      <c r="M4765" s="253"/>
      <c r="N4765" s="316">
        <f>I4765</f>
        <v>0</v>
      </c>
      <c r="O4765" s="427">
        <f>L4765+M4765-N4765</f>
        <v>0</v>
      </c>
      <c r="P4765" s="245"/>
      <c r="Q4765" s="426"/>
      <c r="R4765" s="253"/>
      <c r="S4765" s="432">
        <f>+IF(+(L4765+M4765)&gt;=I4765,+M4765,+(+I4765-L4765))</f>
        <v>0</v>
      </c>
      <c r="T4765" s="316">
        <f>Q4765+R4765-S4765</f>
        <v>0</v>
      </c>
      <c r="U4765" s="253"/>
      <c r="V4765" s="253"/>
      <c r="W4765" s="254"/>
      <c r="X4765" s="314">
        <f t="shared" si="1452"/>
        <v>0</v>
      </c>
    </row>
    <row r="4766" spans="2:24" ht="18.75">
      <c r="B4766" s="173"/>
      <c r="C4766" s="137">
        <v>5503</v>
      </c>
      <c r="D4766" s="139" t="s">
        <v>1053</v>
      </c>
      <c r="E4766" s="817"/>
      <c r="F4766" s="452"/>
      <c r="G4766" s="246"/>
      <c r="H4766" s="246"/>
      <c r="I4766" s="480">
        <f>F4766+G4766+H4766</f>
        <v>0</v>
      </c>
      <c r="J4766" s="244" t="str">
        <f t="shared" si="1451"/>
        <v/>
      </c>
      <c r="K4766" s="245"/>
      <c r="L4766" s="426"/>
      <c r="M4766" s="253"/>
      <c r="N4766" s="316">
        <f>I4766</f>
        <v>0</v>
      </c>
      <c r="O4766" s="427">
        <f>L4766+M4766-N4766</f>
        <v>0</v>
      </c>
      <c r="P4766" s="245"/>
      <c r="Q4766" s="426"/>
      <c r="R4766" s="253"/>
      <c r="S4766" s="432">
        <f>+IF(+(L4766+M4766)&gt;=I4766,+M4766,+(+I4766-L4766))</f>
        <v>0</v>
      </c>
      <c r="T4766" s="316">
        <f>Q4766+R4766-S4766</f>
        <v>0</v>
      </c>
      <c r="U4766" s="253"/>
      <c r="V4766" s="253"/>
      <c r="W4766" s="254"/>
      <c r="X4766" s="314">
        <f t="shared" si="1452"/>
        <v>0</v>
      </c>
    </row>
    <row r="4767" spans="2:24" ht="18.75">
      <c r="B4767" s="173"/>
      <c r="C4767" s="137">
        <v>5504</v>
      </c>
      <c r="D4767" s="145" t="s">
        <v>1054</v>
      </c>
      <c r="E4767" s="817"/>
      <c r="F4767" s="452"/>
      <c r="G4767" s="246"/>
      <c r="H4767" s="246"/>
      <c r="I4767" s="480">
        <f>F4767+G4767+H4767</f>
        <v>0</v>
      </c>
      <c r="J4767" s="244" t="str">
        <f t="shared" si="1451"/>
        <v/>
      </c>
      <c r="K4767" s="245"/>
      <c r="L4767" s="426"/>
      <c r="M4767" s="253"/>
      <c r="N4767" s="316">
        <f>I4767</f>
        <v>0</v>
      </c>
      <c r="O4767" s="427">
        <f>L4767+M4767-N4767</f>
        <v>0</v>
      </c>
      <c r="P4767" s="245"/>
      <c r="Q4767" s="426"/>
      <c r="R4767" s="253"/>
      <c r="S4767" s="432">
        <f>+IF(+(L4767+M4767)&gt;=I4767,+M4767,+(+I4767-L4767))</f>
        <v>0</v>
      </c>
      <c r="T4767" s="316">
        <f>Q4767+R4767-S4767</f>
        <v>0</v>
      </c>
      <c r="U4767" s="253"/>
      <c r="V4767" s="253"/>
      <c r="W4767" s="254"/>
      <c r="X4767" s="314">
        <f t="shared" si="1452"/>
        <v>0</v>
      </c>
    </row>
    <row r="4768" spans="2:24" ht="18.75">
      <c r="B4768" s="799">
        <v>5700</v>
      </c>
      <c r="C4768" s="963" t="s">
        <v>1055</v>
      </c>
      <c r="D4768" s="964"/>
      <c r="E4768" s="807"/>
      <c r="F4768" s="810">
        <f>SUM(F4769:F4771)</f>
        <v>0</v>
      </c>
      <c r="G4768" s="811">
        <f>SUM(G4769:G4771)</f>
        <v>0</v>
      </c>
      <c r="H4768" s="811">
        <f>SUM(H4769:H4771)</f>
        <v>0</v>
      </c>
      <c r="I4768" s="811">
        <f>SUM(I4769:I4771)</f>
        <v>0</v>
      </c>
      <c r="J4768" s="244" t="str">
        <f t="shared" si="1451"/>
        <v/>
      </c>
      <c r="K4768" s="245"/>
      <c r="L4768" s="327">
        <f>SUM(L4769:L4771)</f>
        <v>0</v>
      </c>
      <c r="M4768" s="328">
        <f>SUM(M4769:M4771)</f>
        <v>0</v>
      </c>
      <c r="N4768" s="435">
        <f>SUM(N4769:N4770)</f>
        <v>0</v>
      </c>
      <c r="O4768" s="436">
        <f>SUM(O4769:O4771)</f>
        <v>0</v>
      </c>
      <c r="P4768" s="245"/>
      <c r="Q4768" s="327">
        <f>SUM(Q4769:Q4771)</f>
        <v>0</v>
      </c>
      <c r="R4768" s="328">
        <f>SUM(R4769:R4771)</f>
        <v>0</v>
      </c>
      <c r="S4768" s="328">
        <f>SUM(S4769:S4771)</f>
        <v>0</v>
      </c>
      <c r="T4768" s="328">
        <f>SUM(T4769:T4771)</f>
        <v>0</v>
      </c>
      <c r="U4768" s="328">
        <f>SUM(U4769:U4771)</f>
        <v>0</v>
      </c>
      <c r="V4768" s="328">
        <f>SUM(V4769:V4770)</f>
        <v>0</v>
      </c>
      <c r="W4768" s="436">
        <f>SUM(W4769:W4771)</f>
        <v>0</v>
      </c>
      <c r="X4768" s="314">
        <f t="shared" si="1452"/>
        <v>0</v>
      </c>
    </row>
    <row r="4769" spans="2:24" ht="18.75">
      <c r="B4769" s="175"/>
      <c r="C4769" s="176">
        <v>5701</v>
      </c>
      <c r="D4769" s="177" t="s">
        <v>1056</v>
      </c>
      <c r="E4769" s="818"/>
      <c r="F4769" s="477"/>
      <c r="G4769" s="437"/>
      <c r="H4769" s="437"/>
      <c r="I4769" s="480">
        <f>F4769+G4769+H4769</f>
        <v>0</v>
      </c>
      <c r="J4769" s="244" t="str">
        <f t="shared" si="1451"/>
        <v/>
      </c>
      <c r="K4769" s="245"/>
      <c r="L4769" s="438"/>
      <c r="M4769" s="439"/>
      <c r="N4769" s="331">
        <f>I4769</f>
        <v>0</v>
      </c>
      <c r="O4769" s="427">
        <f>L4769+M4769-N4769</f>
        <v>0</v>
      </c>
      <c r="P4769" s="245"/>
      <c r="Q4769" s="438"/>
      <c r="R4769" s="439"/>
      <c r="S4769" s="432">
        <f>+IF(+(L4769+M4769)&gt;=I4769,+M4769,+(+I4769-L4769))</f>
        <v>0</v>
      </c>
      <c r="T4769" s="316">
        <f>Q4769+R4769-S4769</f>
        <v>0</v>
      </c>
      <c r="U4769" s="439"/>
      <c r="V4769" s="439"/>
      <c r="W4769" s="254"/>
      <c r="X4769" s="314">
        <f t="shared" si="1452"/>
        <v>0</v>
      </c>
    </row>
    <row r="4770" spans="2:24" ht="18.75">
      <c r="B4770" s="175"/>
      <c r="C4770" s="180">
        <v>5702</v>
      </c>
      <c r="D4770" s="181" t="s">
        <v>1057</v>
      </c>
      <c r="E4770" s="818"/>
      <c r="F4770" s="477"/>
      <c r="G4770" s="437"/>
      <c r="H4770" s="437"/>
      <c r="I4770" s="480">
        <f>F4770+G4770+H4770</f>
        <v>0</v>
      </c>
      <c r="J4770" s="244" t="str">
        <f t="shared" si="1451"/>
        <v/>
      </c>
      <c r="K4770" s="245"/>
      <c r="L4770" s="438"/>
      <c r="M4770" s="439"/>
      <c r="N4770" s="331">
        <f>I4770</f>
        <v>0</v>
      </c>
      <c r="O4770" s="427">
        <f>L4770+M4770-N4770</f>
        <v>0</v>
      </c>
      <c r="P4770" s="245"/>
      <c r="Q4770" s="438"/>
      <c r="R4770" s="439"/>
      <c r="S4770" s="432">
        <f>+IF(+(L4770+M4770)&gt;=I4770,+M4770,+(+I4770-L4770))</f>
        <v>0</v>
      </c>
      <c r="T4770" s="316">
        <f>Q4770+R4770-S4770</f>
        <v>0</v>
      </c>
      <c r="U4770" s="439"/>
      <c r="V4770" s="439"/>
      <c r="W4770" s="254"/>
      <c r="X4770" s="314">
        <f t="shared" si="1452"/>
        <v>0</v>
      </c>
    </row>
    <row r="4771" spans="2:24" ht="18.75">
      <c r="B4771" s="136"/>
      <c r="C4771" s="182">
        <v>4071</v>
      </c>
      <c r="D4771" s="467" t="s">
        <v>1058</v>
      </c>
      <c r="E4771" s="817"/>
      <c r="F4771" s="458"/>
      <c r="G4771" s="275"/>
      <c r="H4771" s="275"/>
      <c r="I4771" s="480">
        <f>F4771+G4771+H4771</f>
        <v>0</v>
      </c>
      <c r="J4771" s="244" t="str">
        <f t="shared" si="1451"/>
        <v/>
      </c>
      <c r="K4771" s="245"/>
      <c r="L4771" s="826"/>
      <c r="M4771" s="779"/>
      <c r="N4771" s="779"/>
      <c r="O4771" s="827"/>
      <c r="P4771" s="245"/>
      <c r="Q4771" s="775"/>
      <c r="R4771" s="779"/>
      <c r="S4771" s="779"/>
      <c r="T4771" s="779"/>
      <c r="U4771" s="779"/>
      <c r="V4771" s="779"/>
      <c r="W4771" s="824"/>
      <c r="X4771" s="314">
        <f t="shared" si="1452"/>
        <v>0</v>
      </c>
    </row>
    <row r="4772" spans="2:24">
      <c r="B4772" s="173"/>
      <c r="C4772" s="183"/>
      <c r="D4772" s="335"/>
      <c r="E4772" s="819"/>
      <c r="F4772" s="249"/>
      <c r="G4772" s="249"/>
      <c r="H4772" s="249"/>
      <c r="I4772" s="250"/>
      <c r="J4772" s="244" t="str">
        <f t="shared" si="1451"/>
        <v/>
      </c>
      <c r="K4772" s="245"/>
      <c r="L4772" s="440"/>
      <c r="M4772" s="441"/>
      <c r="N4772" s="324"/>
      <c r="O4772" s="325"/>
      <c r="P4772" s="245"/>
      <c r="Q4772" s="440"/>
      <c r="R4772" s="441"/>
      <c r="S4772" s="324"/>
      <c r="T4772" s="324"/>
      <c r="U4772" s="441"/>
      <c r="V4772" s="324"/>
      <c r="W4772" s="325"/>
      <c r="X4772" s="325"/>
    </row>
    <row r="4773" spans="2:24" ht="18.75">
      <c r="B4773" s="812">
        <v>98</v>
      </c>
      <c r="C4773" s="976" t="s">
        <v>1059</v>
      </c>
      <c r="D4773" s="955"/>
      <c r="E4773" s="800"/>
      <c r="F4773" s="803"/>
      <c r="G4773" s="804"/>
      <c r="H4773" s="804"/>
      <c r="I4773" s="805">
        <f>F4773+G4773+H4773</f>
        <v>0</v>
      </c>
      <c r="J4773" s="244" t="str">
        <f t="shared" si="1451"/>
        <v/>
      </c>
      <c r="K4773" s="245"/>
      <c r="L4773" s="431"/>
      <c r="M4773" s="255"/>
      <c r="N4773" s="318">
        <f>I4773</f>
        <v>0</v>
      </c>
      <c r="O4773" s="427">
        <f>L4773+M4773-N4773</f>
        <v>0</v>
      </c>
      <c r="P4773" s="245"/>
      <c r="Q4773" s="431"/>
      <c r="R4773" s="255"/>
      <c r="S4773" s="432">
        <f>+IF(+(L4773+M4773)&gt;=I4773,+M4773,+(+I4773-L4773))</f>
        <v>0</v>
      </c>
      <c r="T4773" s="316">
        <f>Q4773+R4773-S4773</f>
        <v>0</v>
      </c>
      <c r="U4773" s="255"/>
      <c r="V4773" s="255"/>
      <c r="W4773" s="254"/>
      <c r="X4773" s="314">
        <f>T4773-U4773-V4773-W4773</f>
        <v>0</v>
      </c>
    </row>
    <row r="4774" spans="2:24">
      <c r="B4774" s="184"/>
      <c r="C4774" s="336" t="s">
        <v>1060</v>
      </c>
      <c r="D4774" s="337"/>
      <c r="E4774" s="398"/>
      <c r="F4774" s="398"/>
      <c r="G4774" s="398"/>
      <c r="H4774" s="398"/>
      <c r="I4774" s="338"/>
      <c r="J4774" s="244" t="str">
        <f t="shared" si="1451"/>
        <v/>
      </c>
      <c r="K4774" s="245"/>
      <c r="L4774" s="339"/>
      <c r="M4774" s="340"/>
      <c r="N4774" s="340"/>
      <c r="O4774" s="341"/>
      <c r="P4774" s="245"/>
      <c r="Q4774" s="339"/>
      <c r="R4774" s="340"/>
      <c r="S4774" s="340"/>
      <c r="T4774" s="340"/>
      <c r="U4774" s="340"/>
      <c r="V4774" s="340"/>
      <c r="W4774" s="341"/>
      <c r="X4774" s="341"/>
    </row>
    <row r="4775" spans="2:24">
      <c r="B4775" s="184"/>
      <c r="C4775" s="342" t="s">
        <v>1061</v>
      </c>
      <c r="D4775" s="335"/>
      <c r="E4775" s="386"/>
      <c r="F4775" s="386"/>
      <c r="G4775" s="386"/>
      <c r="H4775" s="386"/>
      <c r="I4775" s="308"/>
      <c r="J4775" s="244" t="str">
        <f t="shared" si="1451"/>
        <v/>
      </c>
      <c r="K4775" s="245"/>
      <c r="L4775" s="343"/>
      <c r="M4775" s="344"/>
      <c r="N4775" s="344"/>
      <c r="O4775" s="345"/>
      <c r="P4775" s="245"/>
      <c r="Q4775" s="343"/>
      <c r="R4775" s="344"/>
      <c r="S4775" s="344"/>
      <c r="T4775" s="344"/>
      <c r="U4775" s="344"/>
      <c r="V4775" s="344"/>
      <c r="W4775" s="345"/>
      <c r="X4775" s="345"/>
    </row>
    <row r="4776" spans="2:24">
      <c r="B4776" s="185"/>
      <c r="C4776" s="346" t="s">
        <v>1743</v>
      </c>
      <c r="D4776" s="347"/>
      <c r="E4776" s="399"/>
      <c r="F4776" s="399"/>
      <c r="G4776" s="399"/>
      <c r="H4776" s="399"/>
      <c r="I4776" s="310"/>
      <c r="J4776" s="244" t="str">
        <f t="shared" si="1451"/>
        <v/>
      </c>
      <c r="K4776" s="245"/>
      <c r="L4776" s="348"/>
      <c r="M4776" s="349"/>
      <c r="N4776" s="349"/>
      <c r="O4776" s="350"/>
      <c r="P4776" s="245"/>
      <c r="Q4776" s="348"/>
      <c r="R4776" s="349"/>
      <c r="S4776" s="349"/>
      <c r="T4776" s="349"/>
      <c r="U4776" s="349"/>
      <c r="V4776" s="349"/>
      <c r="W4776" s="350"/>
      <c r="X4776" s="350"/>
    </row>
    <row r="4777" spans="2:24" ht="18.75">
      <c r="B4777" s="719"/>
      <c r="C4777" s="720" t="s">
        <v>1281</v>
      </c>
      <c r="D4777" s="721" t="s">
        <v>1062</v>
      </c>
      <c r="E4777" s="813"/>
      <c r="F4777" s="813">
        <f>SUM(F4661,F4664,F4670,F4678,F4679,F4697,F4701,F4707,F4710,F4711,F4712,F4713,F4714,F4723,F4730,F4731,F4732,F4733,F4740,F4744,F4745,F4746,F4747,F4750,F4751,F4759,F4762,F4763,F4768)+F4773</f>
        <v>0</v>
      </c>
      <c r="G4777" s="813">
        <f>SUM(G4661,G4664,G4670,G4678,G4679,G4697,G4701,G4707,G4710,G4711,G4712,G4713,G4714,G4723,G4730,G4731,G4732,G4733,G4740,G4744,G4745,G4746,G4747,G4750,G4751,G4759,G4762,G4763,G4768)+G4773</f>
        <v>405700</v>
      </c>
      <c r="H4777" s="813">
        <f>SUM(H4661,H4664,H4670,H4678,H4679,H4697,H4701,H4707,H4710,H4711,H4712,H4713,H4714,H4723,H4730,H4731,H4732,H4733,H4740,H4744,H4745,H4746,H4747,H4750,H4751,H4759,H4762,H4763,H4768)+H4773</f>
        <v>0</v>
      </c>
      <c r="I4777" s="813">
        <f>SUM(I4661,I4664,I4670,I4678,I4679,I4697,I4701,I4707,I4710,I4711,I4712,I4713,I4714,I4723,I4730,I4731,I4732,I4733,I4740,I4744,I4745,I4746,I4747,I4750,I4751,I4759,I4762,I4763,I4768)+I4773</f>
        <v>405700</v>
      </c>
      <c r="J4777" s="244">
        <f t="shared" si="1451"/>
        <v>1</v>
      </c>
      <c r="K4777" s="442" t="str">
        <f>LEFT(C4658,1)</f>
        <v>7</v>
      </c>
      <c r="L4777" s="277">
        <f>SUM(L4661,L4664,L4670,L4678,L4679,L4697,L4701,L4707,L4710,L4711,L4712,L4713,L4714,L4723,L4730,L4731,L4732,L4733,L4740,L4744,L4745,L4746,L4747,L4750,L4751,L4759,L4762,L4763,L4768)+L4773</f>
        <v>0</v>
      </c>
      <c r="M4777" s="277">
        <f>SUM(M4661,M4664,M4670,M4678,M4679,M4697,M4701,M4707,M4710,M4711,M4712,M4713,M4714,M4723,M4730,M4731,M4732,M4733,M4740,M4744,M4745,M4746,M4747,M4750,M4751,M4759,M4762,M4763,M4768)+M4773</f>
        <v>0</v>
      </c>
      <c r="N4777" s="277">
        <f>SUM(N4661,N4664,N4670,N4678,N4679,N4697,N4701,N4707,N4710,N4711,N4712,N4713,N4714,N4723,N4730,N4731,N4732,N4733,N4740,N4744,N4745,N4746,N4747,N4750,N4751,N4759,N4762,N4763,N4768)+N4773</f>
        <v>405700</v>
      </c>
      <c r="O4777" s="277">
        <f>SUM(O4661,O4664,O4670,O4678,O4679,O4697,O4701,O4707,O4710,O4711,O4712,O4713,O4714,O4723,O4730,O4731,O4732,O4733,O4740,O4744,O4745,O4746,O4747,O4750,O4751,O4759,O4762,O4763,O4768)+O4773</f>
        <v>-405700</v>
      </c>
      <c r="P4777" s="223"/>
      <c r="Q4777" s="277">
        <f t="shared" ref="Q4777:W4777" si="1455">SUM(Q4661,Q4664,Q4670,Q4678,Q4679,Q4697,Q4701,Q4707,Q4710,Q4711,Q4712,Q4713,Q4714,Q4723,Q4730,Q4731,Q4732,Q4733,Q4740,Q4744,Q4745,Q4746,Q4747,Q4750,Q4751,Q4759,Q4762,Q4763,Q4768)+Q4773</f>
        <v>0</v>
      </c>
      <c r="R4777" s="277">
        <f t="shared" si="1455"/>
        <v>0</v>
      </c>
      <c r="S4777" s="277">
        <f t="shared" si="1455"/>
        <v>405700</v>
      </c>
      <c r="T4777" s="277">
        <f t="shared" si="1455"/>
        <v>-405700</v>
      </c>
      <c r="U4777" s="277">
        <f t="shared" si="1455"/>
        <v>0</v>
      </c>
      <c r="V4777" s="277">
        <f t="shared" si="1455"/>
        <v>0</v>
      </c>
      <c r="W4777" s="277">
        <f t="shared" si="1455"/>
        <v>0</v>
      </c>
      <c r="X4777" s="314">
        <f>T4777-U4777-V4777-W4777</f>
        <v>-405700</v>
      </c>
    </row>
    <row r="4778" spans="2:24">
      <c r="B4778" s="664" t="s">
        <v>32</v>
      </c>
      <c r="C4778" s="186"/>
      <c r="I4778" s="220"/>
      <c r="J4778" s="222">
        <f>J4777</f>
        <v>1</v>
      </c>
      <c r="P4778"/>
    </row>
    <row r="4779" spans="2:24">
      <c r="B4779" s="395"/>
      <c r="C4779" s="395"/>
      <c r="D4779" s="396"/>
      <c r="E4779" s="395"/>
      <c r="F4779" s="395"/>
      <c r="G4779" s="395"/>
      <c r="H4779" s="395"/>
      <c r="I4779" s="397"/>
      <c r="J4779" s="222">
        <f>J4777</f>
        <v>1</v>
      </c>
      <c r="L4779" s="395"/>
      <c r="M4779" s="395"/>
      <c r="N4779" s="397"/>
      <c r="O4779" s="397"/>
      <c r="P4779" s="397"/>
      <c r="Q4779" s="395"/>
      <c r="R4779" s="395"/>
      <c r="S4779" s="397"/>
      <c r="T4779" s="397"/>
      <c r="U4779" s="395"/>
      <c r="V4779" s="397"/>
      <c r="W4779" s="397"/>
      <c r="X4779" s="397"/>
    </row>
    <row r="4780" spans="2:24" ht="18.75">
      <c r="B4780" s="405"/>
      <c r="C4780" s="405"/>
      <c r="D4780" s="405"/>
      <c r="E4780" s="405"/>
      <c r="F4780" s="405"/>
      <c r="G4780" s="405"/>
      <c r="H4780" s="405"/>
      <c r="I4780" s="488"/>
      <c r="J4780" s="443">
        <f>(IF(E4777&lt;&gt;0,$G$2,IF(I4777&lt;&gt;0,$G$2,"")))</f>
        <v>0</v>
      </c>
    </row>
    <row r="4781" spans="2:24" ht="18.75">
      <c r="B4781" s="405"/>
      <c r="C4781" s="405"/>
      <c r="D4781" s="478"/>
      <c r="E4781" s="405"/>
      <c r="F4781" s="405"/>
      <c r="G4781" s="405"/>
      <c r="H4781" s="405"/>
      <c r="I4781" s="488"/>
      <c r="J4781" s="443" t="str">
        <f>(IF(E4778&lt;&gt;0,$G$2,IF(I4778&lt;&gt;0,$G$2,"")))</f>
        <v/>
      </c>
    </row>
    <row r="4782" spans="2:24">
      <c r="E4782" s="279"/>
      <c r="F4782" s="279"/>
      <c r="G4782" s="279"/>
      <c r="H4782" s="279"/>
      <c r="I4782" s="283"/>
      <c r="J4782" s="222">
        <f>(IF($E4916&lt;&gt;0,$J$2,IF($I4916&lt;&gt;0,$J$2,"")))</f>
        <v>1</v>
      </c>
      <c r="L4782" s="279"/>
      <c r="M4782" s="279"/>
      <c r="N4782" s="283"/>
      <c r="O4782" s="283"/>
      <c r="P4782" s="283"/>
      <c r="Q4782" s="279"/>
      <c r="R4782" s="279"/>
      <c r="S4782" s="283"/>
      <c r="T4782" s="283"/>
      <c r="U4782" s="279"/>
      <c r="V4782" s="283"/>
      <c r="W4782" s="283"/>
    </row>
    <row r="4783" spans="2:24">
      <c r="C4783" s="228"/>
      <c r="D4783" s="229"/>
      <c r="E4783" s="279"/>
      <c r="F4783" s="279"/>
      <c r="G4783" s="279"/>
      <c r="H4783" s="279"/>
      <c r="I4783" s="283"/>
      <c r="J4783" s="222">
        <f>(IF($E4916&lt;&gt;0,$J$2,IF($I4916&lt;&gt;0,$J$2,"")))</f>
        <v>1</v>
      </c>
      <c r="L4783" s="279"/>
      <c r="M4783" s="279"/>
      <c r="N4783" s="283"/>
      <c r="O4783" s="283"/>
      <c r="P4783" s="283"/>
      <c r="Q4783" s="279"/>
      <c r="R4783" s="279"/>
      <c r="S4783" s="283"/>
      <c r="T4783" s="283"/>
      <c r="U4783" s="279"/>
      <c r="V4783" s="283"/>
      <c r="W4783" s="283"/>
    </row>
    <row r="4784" spans="2:24">
      <c r="B4784" s="910" t="str">
        <f>$B$7</f>
        <v>БЮДЖЕТ - НАЧАЛЕН ПЛАН
ПО ПЪЛНА ЕДИННА БЮДЖЕТНА КЛАСИФИКАЦИЯ</v>
      </c>
      <c r="C4784" s="911"/>
      <c r="D4784" s="911"/>
      <c r="E4784" s="279"/>
      <c r="F4784" s="279"/>
      <c r="G4784" s="279"/>
      <c r="H4784" s="279"/>
      <c r="I4784" s="283"/>
      <c r="J4784" s="222">
        <f>(IF($E4916&lt;&gt;0,$J$2,IF($I4916&lt;&gt;0,$J$2,"")))</f>
        <v>1</v>
      </c>
      <c r="L4784" s="279"/>
      <c r="M4784" s="279"/>
      <c r="N4784" s="283"/>
      <c r="O4784" s="283"/>
      <c r="P4784" s="283"/>
      <c r="Q4784" s="279"/>
      <c r="R4784" s="279"/>
      <c r="S4784" s="283"/>
      <c r="T4784" s="283"/>
      <c r="U4784" s="279"/>
      <c r="V4784" s="283"/>
      <c r="W4784" s="283"/>
    </row>
    <row r="4785" spans="2:24">
      <c r="C4785" s="228"/>
      <c r="D4785" s="229"/>
      <c r="E4785" s="280" t="s">
        <v>1711</v>
      </c>
      <c r="F4785" s="280" t="s">
        <v>1568</v>
      </c>
      <c r="G4785" s="279"/>
      <c r="H4785" s="279"/>
      <c r="I4785" s="283"/>
      <c r="J4785" s="222">
        <f>(IF($E4916&lt;&gt;0,$J$2,IF($I4916&lt;&gt;0,$J$2,"")))</f>
        <v>1</v>
      </c>
      <c r="L4785" s="279"/>
      <c r="M4785" s="279"/>
      <c r="N4785" s="283"/>
      <c r="O4785" s="283"/>
      <c r="P4785" s="283"/>
      <c r="Q4785" s="279"/>
      <c r="R4785" s="279"/>
      <c r="S4785" s="283"/>
      <c r="T4785" s="283"/>
      <c r="U4785" s="279"/>
      <c r="V4785" s="283"/>
      <c r="W4785" s="283"/>
    </row>
    <row r="4786" spans="2:24" ht="18.75">
      <c r="B4786" s="912" t="str">
        <f>$B$9</f>
        <v>Несебър</v>
      </c>
      <c r="C4786" s="913"/>
      <c r="D4786" s="914"/>
      <c r="E4786" s="690">
        <f>$E$9</f>
        <v>43101</v>
      </c>
      <c r="F4786" s="691">
        <f>$F$9</f>
        <v>43465</v>
      </c>
      <c r="G4786" s="279"/>
      <c r="H4786" s="279"/>
      <c r="I4786" s="283"/>
      <c r="J4786" s="222">
        <f>(IF($E4916&lt;&gt;0,$J$2,IF($I4916&lt;&gt;0,$J$2,"")))</f>
        <v>1</v>
      </c>
      <c r="L4786" s="279"/>
      <c r="M4786" s="279"/>
      <c r="N4786" s="283"/>
      <c r="O4786" s="283"/>
      <c r="P4786" s="283"/>
      <c r="Q4786" s="279"/>
      <c r="R4786" s="279"/>
      <c r="S4786" s="283"/>
      <c r="T4786" s="283"/>
      <c r="U4786" s="279"/>
      <c r="V4786" s="283"/>
      <c r="W4786" s="283"/>
    </row>
    <row r="4787" spans="2:24">
      <c r="B4787" s="231" t="str">
        <f>$B$10</f>
        <v>(наименование на разпоредителя с бюджет)</v>
      </c>
      <c r="E4787" s="279"/>
      <c r="F4787" s="281">
        <f>$F$10</f>
        <v>0</v>
      </c>
      <c r="G4787" s="279"/>
      <c r="H4787" s="279"/>
      <c r="I4787" s="283"/>
      <c r="J4787" s="222">
        <f>(IF($E4916&lt;&gt;0,$J$2,IF($I4916&lt;&gt;0,$J$2,"")))</f>
        <v>1</v>
      </c>
      <c r="L4787" s="279"/>
      <c r="M4787" s="279"/>
      <c r="N4787" s="283"/>
      <c r="O4787" s="283"/>
      <c r="P4787" s="283"/>
      <c r="Q4787" s="279"/>
      <c r="R4787" s="279"/>
      <c r="S4787" s="283"/>
      <c r="T4787" s="283"/>
      <c r="U4787" s="279"/>
      <c r="V4787" s="283"/>
      <c r="W4787" s="283"/>
    </row>
    <row r="4788" spans="2:24">
      <c r="B4788" s="231"/>
      <c r="E4788" s="282"/>
      <c r="F4788" s="279"/>
      <c r="G4788" s="279"/>
      <c r="H4788" s="279"/>
      <c r="I4788" s="283"/>
      <c r="J4788" s="222">
        <f>(IF($E4916&lt;&gt;0,$J$2,IF($I4916&lt;&gt;0,$J$2,"")))</f>
        <v>1</v>
      </c>
      <c r="L4788" s="279"/>
      <c r="M4788" s="279"/>
      <c r="N4788" s="283"/>
      <c r="O4788" s="283"/>
      <c r="P4788" s="283"/>
      <c r="Q4788" s="279"/>
      <c r="R4788" s="279"/>
      <c r="S4788" s="283"/>
      <c r="T4788" s="283"/>
      <c r="U4788" s="279"/>
      <c r="V4788" s="283"/>
      <c r="W4788" s="283"/>
    </row>
    <row r="4789" spans="2:24" ht="19.5">
      <c r="B4789" s="896" t="str">
        <f>$B$12</f>
        <v>Несебър</v>
      </c>
      <c r="C4789" s="897"/>
      <c r="D4789" s="898"/>
      <c r="E4789" s="230" t="s">
        <v>1712</v>
      </c>
      <c r="F4789" s="692" t="str">
        <f>$F$12</f>
        <v>5206</v>
      </c>
      <c r="G4789" s="279"/>
      <c r="H4789" s="279"/>
      <c r="I4789" s="283"/>
      <c r="J4789" s="222">
        <f>(IF($E4916&lt;&gt;0,$J$2,IF($I4916&lt;&gt;0,$J$2,"")))</f>
        <v>1</v>
      </c>
      <c r="L4789" s="279"/>
      <c r="M4789" s="279"/>
      <c r="N4789" s="283"/>
      <c r="O4789" s="283"/>
      <c r="P4789" s="283"/>
      <c r="Q4789" s="279"/>
      <c r="R4789" s="279"/>
      <c r="S4789" s="283"/>
      <c r="T4789" s="283"/>
      <c r="U4789" s="279"/>
      <c r="V4789" s="283"/>
      <c r="W4789" s="283"/>
    </row>
    <row r="4790" spans="2:24">
      <c r="B4790" s="693" t="str">
        <f>$B$13</f>
        <v>(наименование на първостепенния разпоредител с бюджет)</v>
      </c>
      <c r="E4790" s="282" t="s">
        <v>1713</v>
      </c>
      <c r="F4790" s="279"/>
      <c r="G4790" s="279"/>
      <c r="H4790" s="279"/>
      <c r="I4790" s="283"/>
      <c r="J4790" s="222">
        <f>(IF($E4916&lt;&gt;0,$J$2,IF($I4916&lt;&gt;0,$J$2,"")))</f>
        <v>1</v>
      </c>
      <c r="L4790" s="279"/>
      <c r="M4790" s="279"/>
      <c r="N4790" s="283"/>
      <c r="O4790" s="283"/>
      <c r="P4790" s="283"/>
      <c r="Q4790" s="279"/>
      <c r="R4790" s="279"/>
      <c r="S4790" s="283"/>
      <c r="T4790" s="283"/>
      <c r="U4790" s="279"/>
      <c r="V4790" s="283"/>
      <c r="W4790" s="283"/>
    </row>
    <row r="4791" spans="2:24" ht="18.75">
      <c r="B4791" s="231"/>
      <c r="D4791" s="444"/>
      <c r="E4791" s="278"/>
      <c r="F4791" s="278"/>
      <c r="G4791" s="278"/>
      <c r="H4791" s="278"/>
      <c r="I4791" s="386"/>
      <c r="J4791" s="222">
        <f>(IF($E4916&lt;&gt;0,$J$2,IF($I4916&lt;&gt;0,$J$2,"")))</f>
        <v>1</v>
      </c>
      <c r="L4791" s="279"/>
      <c r="M4791" s="279"/>
      <c r="N4791" s="283"/>
      <c r="O4791" s="283"/>
      <c r="P4791" s="283"/>
      <c r="Q4791" s="279"/>
      <c r="R4791" s="279"/>
      <c r="S4791" s="283"/>
      <c r="T4791" s="283"/>
      <c r="U4791" s="279"/>
      <c r="V4791" s="283"/>
      <c r="W4791" s="283"/>
    </row>
    <row r="4792" spans="2:24">
      <c r="C4792" s="228"/>
      <c r="D4792" s="229"/>
      <c r="E4792" s="279"/>
      <c r="F4792" s="282"/>
      <c r="G4792" s="282"/>
      <c r="H4792" s="282"/>
      <c r="I4792" s="285" t="s">
        <v>1714</v>
      </c>
      <c r="J4792" s="222">
        <f>(IF($E4916&lt;&gt;0,$J$2,IF($I4916&lt;&gt;0,$J$2,"")))</f>
        <v>1</v>
      </c>
      <c r="L4792" s="284" t="s">
        <v>94</v>
      </c>
      <c r="M4792" s="279"/>
      <c r="N4792" s="283"/>
      <c r="O4792" s="285" t="s">
        <v>1714</v>
      </c>
      <c r="P4792" s="283"/>
      <c r="Q4792" s="284" t="s">
        <v>95</v>
      </c>
      <c r="R4792" s="279"/>
      <c r="S4792" s="283"/>
      <c r="T4792" s="285" t="s">
        <v>1714</v>
      </c>
      <c r="U4792" s="279"/>
      <c r="V4792" s="283"/>
      <c r="W4792" s="285" t="s">
        <v>1714</v>
      </c>
    </row>
    <row r="4793" spans="2:24" ht="18.75">
      <c r="B4793" s="787"/>
      <c r="C4793" s="788"/>
      <c r="D4793" s="789" t="s">
        <v>1093</v>
      </c>
      <c r="E4793" s="790"/>
      <c r="F4793" s="968" t="s">
        <v>1504</v>
      </c>
      <c r="G4793" s="969"/>
      <c r="H4793" s="970"/>
      <c r="I4793" s="971"/>
      <c r="J4793" s="222">
        <f>(IF($E4916&lt;&gt;0,$J$2,IF($I4916&lt;&gt;0,$J$2,"")))</f>
        <v>1</v>
      </c>
      <c r="L4793" s="925" t="s">
        <v>1800</v>
      </c>
      <c r="M4793" s="925" t="s">
        <v>1801</v>
      </c>
      <c r="N4793" s="918" t="s">
        <v>1802</v>
      </c>
      <c r="O4793" s="918" t="s">
        <v>96</v>
      </c>
      <c r="P4793" s="223"/>
      <c r="Q4793" s="918" t="s">
        <v>1803</v>
      </c>
      <c r="R4793" s="918" t="s">
        <v>1804</v>
      </c>
      <c r="S4793" s="918" t="s">
        <v>1805</v>
      </c>
      <c r="T4793" s="918" t="s">
        <v>97</v>
      </c>
      <c r="U4793" s="412" t="s">
        <v>98</v>
      </c>
      <c r="V4793" s="413"/>
      <c r="W4793" s="414"/>
      <c r="X4793" s="292"/>
    </row>
    <row r="4794" spans="2:24" ht="31.5">
      <c r="B4794" s="791" t="s">
        <v>1626</v>
      </c>
      <c r="C4794" s="792" t="s">
        <v>1715</v>
      </c>
      <c r="D4794" s="793" t="s">
        <v>1094</v>
      </c>
      <c r="E4794" s="794"/>
      <c r="F4794" s="717" t="s">
        <v>1505</v>
      </c>
      <c r="G4794" s="717" t="s">
        <v>1506</v>
      </c>
      <c r="H4794" s="717" t="s">
        <v>1503</v>
      </c>
      <c r="I4794" s="717" t="s">
        <v>1087</v>
      </c>
      <c r="J4794" s="222">
        <f>(IF($E4916&lt;&gt;0,$J$2,IF($I4916&lt;&gt;0,$J$2,"")))</f>
        <v>1</v>
      </c>
      <c r="L4794" s="961"/>
      <c r="M4794" s="967"/>
      <c r="N4794" s="961"/>
      <c r="O4794" s="967"/>
      <c r="P4794" s="223"/>
      <c r="Q4794" s="958"/>
      <c r="R4794" s="958"/>
      <c r="S4794" s="958"/>
      <c r="T4794" s="958"/>
      <c r="U4794" s="415">
        <v>2018</v>
      </c>
      <c r="V4794" s="415">
        <v>2019</v>
      </c>
      <c r="W4794" s="415" t="s">
        <v>1806</v>
      </c>
      <c r="X4794" s="416" t="s">
        <v>99</v>
      </c>
    </row>
    <row r="4795" spans="2:24" ht="18.75">
      <c r="B4795" s="616"/>
      <c r="C4795" s="400"/>
      <c r="D4795" s="296" t="s">
        <v>1283</v>
      </c>
      <c r="E4795" s="814"/>
      <c r="F4795" s="297"/>
      <c r="G4795" s="297"/>
      <c r="H4795" s="297"/>
      <c r="I4795" s="487"/>
      <c r="J4795" s="222">
        <f>(IF($E4916&lt;&gt;0,$J$2,IF($I4916&lt;&gt;0,$J$2,"")))</f>
        <v>1</v>
      </c>
      <c r="L4795" s="298" t="s">
        <v>100</v>
      </c>
      <c r="M4795" s="298" t="s">
        <v>101</v>
      </c>
      <c r="N4795" s="299" t="s">
        <v>102</v>
      </c>
      <c r="O4795" s="299" t="s">
        <v>103</v>
      </c>
      <c r="P4795" s="223"/>
      <c r="Q4795" s="614" t="s">
        <v>104</v>
      </c>
      <c r="R4795" s="614" t="s">
        <v>105</v>
      </c>
      <c r="S4795" s="614" t="s">
        <v>106</v>
      </c>
      <c r="T4795" s="614" t="s">
        <v>107</v>
      </c>
      <c r="U4795" s="614" t="s">
        <v>1064</v>
      </c>
      <c r="V4795" s="614" t="s">
        <v>1065</v>
      </c>
      <c r="W4795" s="614" t="s">
        <v>1066</v>
      </c>
      <c r="X4795" s="417" t="s">
        <v>1067</v>
      </c>
    </row>
    <row r="4796" spans="2:24" ht="131.25">
      <c r="B4796" s="237"/>
      <c r="C4796" s="621" t="e">
        <f>VLOOKUP(D4796,OP_LIST2,2,FALSE)</f>
        <v>#N/A</v>
      </c>
      <c r="D4796" s="622" t="s">
        <v>976</v>
      </c>
      <c r="E4796" s="815"/>
      <c r="F4796" s="369"/>
      <c r="G4796" s="369"/>
      <c r="H4796" s="369"/>
      <c r="I4796" s="304"/>
      <c r="J4796" s="222">
        <f>(IF($E4916&lt;&gt;0,$J$2,IF($I4916&lt;&gt;0,$J$2,"")))</f>
        <v>1</v>
      </c>
      <c r="L4796" s="418" t="s">
        <v>1068</v>
      </c>
      <c r="M4796" s="418" t="s">
        <v>1068</v>
      </c>
      <c r="N4796" s="418" t="s">
        <v>1069</v>
      </c>
      <c r="O4796" s="418" t="s">
        <v>1070</v>
      </c>
      <c r="P4796" s="223"/>
      <c r="Q4796" s="418" t="s">
        <v>1068</v>
      </c>
      <c r="R4796" s="418" t="s">
        <v>1068</v>
      </c>
      <c r="S4796" s="418" t="s">
        <v>1095</v>
      </c>
      <c r="T4796" s="418" t="s">
        <v>1072</v>
      </c>
      <c r="U4796" s="418" t="s">
        <v>1068</v>
      </c>
      <c r="V4796" s="418" t="s">
        <v>1068</v>
      </c>
      <c r="W4796" s="418" t="s">
        <v>1068</v>
      </c>
      <c r="X4796" s="307" t="s">
        <v>1073</v>
      </c>
    </row>
    <row r="4797" spans="2:24" ht="18.75">
      <c r="B4797" s="620"/>
      <c r="C4797" s="623">
        <f>VLOOKUP(D4798,EBK_DEIN2,2,FALSE)</f>
        <v>7738</v>
      </c>
      <c r="D4797" s="615" t="s">
        <v>1483</v>
      </c>
      <c r="E4797" s="816"/>
      <c r="F4797" s="369"/>
      <c r="G4797" s="369"/>
      <c r="H4797" s="369"/>
      <c r="I4797" s="304"/>
      <c r="J4797" s="222">
        <f>(IF($E4916&lt;&gt;0,$J$2,IF($I4916&lt;&gt;0,$J$2,"")))</f>
        <v>1</v>
      </c>
      <c r="L4797" s="419"/>
      <c r="M4797" s="419"/>
      <c r="N4797" s="345"/>
      <c r="O4797" s="420"/>
      <c r="P4797" s="223"/>
      <c r="Q4797" s="419"/>
      <c r="R4797" s="419"/>
      <c r="S4797" s="345"/>
      <c r="T4797" s="420"/>
      <c r="U4797" s="419"/>
      <c r="V4797" s="345"/>
      <c r="W4797" s="420"/>
      <c r="X4797" s="421"/>
    </row>
    <row r="4798" spans="2:24" ht="18.75">
      <c r="B4798" s="422"/>
      <c r="C4798" s="239"/>
      <c r="D4798" s="527" t="s">
        <v>829</v>
      </c>
      <c r="E4798" s="816"/>
      <c r="F4798" s="369"/>
      <c r="G4798" s="369"/>
      <c r="H4798" s="369"/>
      <c r="I4798" s="304"/>
      <c r="J4798" s="222">
        <f>(IF($E4916&lt;&gt;0,$J$2,IF($I4916&lt;&gt;0,$J$2,"")))</f>
        <v>1</v>
      </c>
      <c r="L4798" s="419"/>
      <c r="M4798" s="419"/>
      <c r="N4798" s="345"/>
      <c r="O4798" s="423">
        <f>SUMIF(O4801:O4802,"&lt;0")+SUMIF(O4804:O4808,"&lt;0")+SUMIF(O4810:O4817,"&lt;0")+SUMIF(O4819:O4835,"&lt;0")+SUMIF(O4841:O4845,"&lt;0")+SUMIF(O4847:O4852,"&lt;0")+SUMIF(O4855:O4861,"&lt;0")+SUMIF(O4869:O4870,"&lt;0")+SUMIF(O4873:O4878,"&lt;0")+SUMIF(O4880:O4885,"&lt;0")+SUMIF(O4889,"&lt;0")+SUMIF(O4891:O4897,"&lt;0")+SUMIF(O4899:O4901,"&lt;0")+SUMIF(O4903:O4906,"&lt;0")+SUMIF(O4908:O4909,"&lt;0")+SUMIF(O4912,"&lt;0")</f>
        <v>-527500</v>
      </c>
      <c r="P4798" s="223"/>
      <c r="Q4798" s="419"/>
      <c r="R4798" s="419"/>
      <c r="S4798" s="345"/>
      <c r="T4798" s="423">
        <f>SUMIF(T4801:T4802,"&lt;0")+SUMIF(T4804:T4808,"&lt;0")+SUMIF(T4810:T4817,"&lt;0")+SUMIF(T4819:T4835,"&lt;0")+SUMIF(T4841:T4845,"&lt;0")+SUMIF(T4847:T4852,"&lt;0")+SUMIF(T4855:T4861,"&lt;0")+SUMIF(T4869:T4870,"&lt;0")+SUMIF(T4873:T4878,"&lt;0")+SUMIF(T4880:T4885,"&lt;0")+SUMIF(T4889,"&lt;0")+SUMIF(T4891:T4897,"&lt;0")+SUMIF(T4899:T4901,"&lt;0")+SUMIF(T4903:T4906,"&lt;0")+SUMIF(T4908:T4909,"&lt;0")+SUMIF(T4912,"&lt;0")</f>
        <v>-527500</v>
      </c>
      <c r="U4798" s="419"/>
      <c r="V4798" s="345"/>
      <c r="W4798" s="420"/>
      <c r="X4798" s="309"/>
    </row>
    <row r="4799" spans="2:24" ht="18.75">
      <c r="B4799" s="355"/>
      <c r="C4799" s="239"/>
      <c r="D4799" s="293" t="s">
        <v>1096</v>
      </c>
      <c r="E4799" s="816"/>
      <c r="F4799" s="369"/>
      <c r="G4799" s="369"/>
      <c r="H4799" s="369"/>
      <c r="I4799" s="304"/>
      <c r="J4799" s="222">
        <f>(IF($E4916&lt;&gt;0,$J$2,IF($I4916&lt;&gt;0,$J$2,"")))</f>
        <v>1</v>
      </c>
      <c r="L4799" s="419"/>
      <c r="M4799" s="419"/>
      <c r="N4799" s="345"/>
      <c r="O4799" s="420"/>
      <c r="P4799" s="223"/>
      <c r="Q4799" s="419"/>
      <c r="R4799" s="419"/>
      <c r="S4799" s="345"/>
      <c r="T4799" s="420"/>
      <c r="U4799" s="419"/>
      <c r="V4799" s="345"/>
      <c r="W4799" s="420"/>
      <c r="X4799" s="311"/>
    </row>
    <row r="4800" spans="2:24" ht="18.75">
      <c r="B4800" s="795">
        <v>100</v>
      </c>
      <c r="C4800" s="972" t="s">
        <v>1284</v>
      </c>
      <c r="D4800" s="973"/>
      <c r="E4800" s="796"/>
      <c r="F4800" s="797">
        <f>SUM(F4801:F4802)</f>
        <v>0</v>
      </c>
      <c r="G4800" s="798">
        <f>SUM(G4801:G4802)</f>
        <v>0</v>
      </c>
      <c r="H4800" s="798">
        <f>SUM(H4801:H4802)</f>
        <v>0</v>
      </c>
      <c r="I4800" s="798">
        <f>SUM(I4801:I4802)</f>
        <v>0</v>
      </c>
      <c r="J4800" s="244" t="str">
        <f t="shared" ref="J4800:J4831" si="1456">(IF($E4800&lt;&gt;0,$J$2,IF($I4800&lt;&gt;0,$J$2,"")))</f>
        <v/>
      </c>
      <c r="K4800" s="245"/>
      <c r="L4800" s="312">
        <f>SUM(L4801:L4802)</f>
        <v>0</v>
      </c>
      <c r="M4800" s="313">
        <f>SUM(M4801:M4802)</f>
        <v>0</v>
      </c>
      <c r="N4800" s="424">
        <f>SUM(N4801:N4802)</f>
        <v>0</v>
      </c>
      <c r="O4800" s="425">
        <f>SUM(O4801:O4802)</f>
        <v>0</v>
      </c>
      <c r="P4800" s="245"/>
      <c r="Q4800" s="820"/>
      <c r="R4800" s="821"/>
      <c r="S4800" s="822"/>
      <c r="T4800" s="821"/>
      <c r="U4800" s="821"/>
      <c r="V4800" s="821"/>
      <c r="W4800" s="823"/>
      <c r="X4800" s="314">
        <f t="shared" ref="X4800:X4831" si="1457">T4800-U4800-V4800-W4800</f>
        <v>0</v>
      </c>
    </row>
    <row r="4801" spans="2:24" ht="18.75">
      <c r="B4801" s="140"/>
      <c r="C4801" s="144">
        <v>101</v>
      </c>
      <c r="D4801" s="138" t="s">
        <v>1285</v>
      </c>
      <c r="E4801" s="817"/>
      <c r="F4801" s="452"/>
      <c r="G4801" s="246"/>
      <c r="H4801" s="246"/>
      <c r="I4801" s="480">
        <f>F4801+G4801+H4801</f>
        <v>0</v>
      </c>
      <c r="J4801" s="244" t="str">
        <f t="shared" si="1456"/>
        <v/>
      </c>
      <c r="K4801" s="245"/>
      <c r="L4801" s="426"/>
      <c r="M4801" s="253"/>
      <c r="N4801" s="316">
        <f>I4801</f>
        <v>0</v>
      </c>
      <c r="O4801" s="427">
        <f>L4801+M4801-N4801</f>
        <v>0</v>
      </c>
      <c r="P4801" s="245"/>
      <c r="Q4801" s="775"/>
      <c r="R4801" s="779"/>
      <c r="S4801" s="779"/>
      <c r="T4801" s="779"/>
      <c r="U4801" s="779"/>
      <c r="V4801" s="779"/>
      <c r="W4801" s="824"/>
      <c r="X4801" s="314">
        <f t="shared" si="1457"/>
        <v>0</v>
      </c>
    </row>
    <row r="4802" spans="2:24" ht="18.75">
      <c r="B4802" s="140"/>
      <c r="C4802" s="137">
        <v>102</v>
      </c>
      <c r="D4802" s="139" t="s">
        <v>1286</v>
      </c>
      <c r="E4802" s="817"/>
      <c r="F4802" s="452"/>
      <c r="G4802" s="246"/>
      <c r="H4802" s="246"/>
      <c r="I4802" s="480">
        <f>F4802+G4802+H4802</f>
        <v>0</v>
      </c>
      <c r="J4802" s="244" t="str">
        <f t="shared" si="1456"/>
        <v/>
      </c>
      <c r="K4802" s="245"/>
      <c r="L4802" s="426"/>
      <c r="M4802" s="253"/>
      <c r="N4802" s="316">
        <f>I4802</f>
        <v>0</v>
      </c>
      <c r="O4802" s="427">
        <f>L4802+M4802-N4802</f>
        <v>0</v>
      </c>
      <c r="P4802" s="245"/>
      <c r="Q4802" s="775"/>
      <c r="R4802" s="779"/>
      <c r="S4802" s="779"/>
      <c r="T4802" s="779"/>
      <c r="U4802" s="779"/>
      <c r="V4802" s="779"/>
      <c r="W4802" s="824"/>
      <c r="X4802" s="314">
        <f t="shared" si="1457"/>
        <v>0</v>
      </c>
    </row>
    <row r="4803" spans="2:24" ht="18.75">
      <c r="B4803" s="799">
        <v>200</v>
      </c>
      <c r="C4803" s="959" t="s">
        <v>1287</v>
      </c>
      <c r="D4803" s="959"/>
      <c r="E4803" s="800"/>
      <c r="F4803" s="801">
        <f>SUM(F4804:F4808)</f>
        <v>0</v>
      </c>
      <c r="G4803" s="802">
        <f>SUM(G4804:G4808)</f>
        <v>0</v>
      </c>
      <c r="H4803" s="802">
        <f>SUM(H4804:H4808)</f>
        <v>0</v>
      </c>
      <c r="I4803" s="802">
        <f>SUM(I4804:I4808)</f>
        <v>0</v>
      </c>
      <c r="J4803" s="244" t="str">
        <f t="shared" si="1456"/>
        <v/>
      </c>
      <c r="K4803" s="245"/>
      <c r="L4803" s="317">
        <f>SUM(L4804:L4808)</f>
        <v>0</v>
      </c>
      <c r="M4803" s="318">
        <f>SUM(M4804:M4808)</f>
        <v>0</v>
      </c>
      <c r="N4803" s="428">
        <f>SUM(N4804:N4808)</f>
        <v>0</v>
      </c>
      <c r="O4803" s="429">
        <f>SUM(O4804:O4808)</f>
        <v>0</v>
      </c>
      <c r="P4803" s="245"/>
      <c r="Q4803" s="777"/>
      <c r="R4803" s="778"/>
      <c r="S4803" s="778"/>
      <c r="T4803" s="778"/>
      <c r="U4803" s="778"/>
      <c r="V4803" s="778"/>
      <c r="W4803" s="825"/>
      <c r="X4803" s="314">
        <f t="shared" si="1457"/>
        <v>0</v>
      </c>
    </row>
    <row r="4804" spans="2:24" ht="18.75">
      <c r="B4804" s="143"/>
      <c r="C4804" s="144">
        <v>201</v>
      </c>
      <c r="D4804" s="138" t="s">
        <v>1288</v>
      </c>
      <c r="E4804" s="817"/>
      <c r="F4804" s="452"/>
      <c r="G4804" s="246"/>
      <c r="H4804" s="246"/>
      <c r="I4804" s="480">
        <f>F4804+G4804+H4804</f>
        <v>0</v>
      </c>
      <c r="J4804" s="244" t="str">
        <f t="shared" si="1456"/>
        <v/>
      </c>
      <c r="K4804" s="245"/>
      <c r="L4804" s="426"/>
      <c r="M4804" s="253"/>
      <c r="N4804" s="316">
        <f>I4804</f>
        <v>0</v>
      </c>
      <c r="O4804" s="427">
        <f>L4804+M4804-N4804</f>
        <v>0</v>
      </c>
      <c r="P4804" s="245"/>
      <c r="Q4804" s="775"/>
      <c r="R4804" s="779"/>
      <c r="S4804" s="779"/>
      <c r="T4804" s="779"/>
      <c r="U4804" s="779"/>
      <c r="V4804" s="779"/>
      <c r="W4804" s="824"/>
      <c r="X4804" s="314">
        <f t="shared" si="1457"/>
        <v>0</v>
      </c>
    </row>
    <row r="4805" spans="2:24" ht="18.75">
      <c r="B4805" s="136"/>
      <c r="C4805" s="137">
        <v>202</v>
      </c>
      <c r="D4805" s="145" t="s">
        <v>1289</v>
      </c>
      <c r="E4805" s="817"/>
      <c r="F4805" s="452"/>
      <c r="G4805" s="246"/>
      <c r="H4805" s="246"/>
      <c r="I4805" s="480">
        <f>F4805+G4805+H4805</f>
        <v>0</v>
      </c>
      <c r="J4805" s="244" t="str">
        <f t="shared" si="1456"/>
        <v/>
      </c>
      <c r="K4805" s="245"/>
      <c r="L4805" s="426"/>
      <c r="M4805" s="253"/>
      <c r="N4805" s="316">
        <f>I4805</f>
        <v>0</v>
      </c>
      <c r="O4805" s="427">
        <f>L4805+M4805-N4805</f>
        <v>0</v>
      </c>
      <c r="P4805" s="245"/>
      <c r="Q4805" s="775"/>
      <c r="R4805" s="779"/>
      <c r="S4805" s="779"/>
      <c r="T4805" s="779"/>
      <c r="U4805" s="779"/>
      <c r="V4805" s="779"/>
      <c r="W4805" s="824"/>
      <c r="X4805" s="314">
        <f t="shared" si="1457"/>
        <v>0</v>
      </c>
    </row>
    <row r="4806" spans="2:24" ht="31.5">
      <c r="B4806" s="152"/>
      <c r="C4806" s="137">
        <v>205</v>
      </c>
      <c r="D4806" s="145" t="s">
        <v>933</v>
      </c>
      <c r="E4806" s="817"/>
      <c r="F4806" s="452"/>
      <c r="G4806" s="246"/>
      <c r="H4806" s="246"/>
      <c r="I4806" s="480">
        <f>F4806+G4806+H4806</f>
        <v>0</v>
      </c>
      <c r="J4806" s="244" t="str">
        <f t="shared" si="1456"/>
        <v/>
      </c>
      <c r="K4806" s="245"/>
      <c r="L4806" s="426"/>
      <c r="M4806" s="253"/>
      <c r="N4806" s="316">
        <f>I4806</f>
        <v>0</v>
      </c>
      <c r="O4806" s="427">
        <f>L4806+M4806-N4806</f>
        <v>0</v>
      </c>
      <c r="P4806" s="245"/>
      <c r="Q4806" s="775"/>
      <c r="R4806" s="779"/>
      <c r="S4806" s="779"/>
      <c r="T4806" s="779"/>
      <c r="U4806" s="779"/>
      <c r="V4806" s="779"/>
      <c r="W4806" s="824"/>
      <c r="X4806" s="314">
        <f t="shared" si="1457"/>
        <v>0</v>
      </c>
    </row>
    <row r="4807" spans="2:24" ht="18.75">
      <c r="B4807" s="152"/>
      <c r="C4807" s="137">
        <v>208</v>
      </c>
      <c r="D4807" s="159" t="s">
        <v>934</v>
      </c>
      <c r="E4807" s="817"/>
      <c r="F4807" s="452"/>
      <c r="G4807" s="246"/>
      <c r="H4807" s="246"/>
      <c r="I4807" s="480">
        <f>F4807+G4807+H4807</f>
        <v>0</v>
      </c>
      <c r="J4807" s="244" t="str">
        <f t="shared" si="1456"/>
        <v/>
      </c>
      <c r="K4807" s="245"/>
      <c r="L4807" s="426"/>
      <c r="M4807" s="253"/>
      <c r="N4807" s="316">
        <f>I4807</f>
        <v>0</v>
      </c>
      <c r="O4807" s="427">
        <f>L4807+M4807-N4807</f>
        <v>0</v>
      </c>
      <c r="P4807" s="245"/>
      <c r="Q4807" s="775"/>
      <c r="R4807" s="779"/>
      <c r="S4807" s="779"/>
      <c r="T4807" s="779"/>
      <c r="U4807" s="779"/>
      <c r="V4807" s="779"/>
      <c r="W4807" s="824"/>
      <c r="X4807" s="314">
        <f t="shared" si="1457"/>
        <v>0</v>
      </c>
    </row>
    <row r="4808" spans="2:24" ht="18.75">
      <c r="B4808" s="143"/>
      <c r="C4808" s="142">
        <v>209</v>
      </c>
      <c r="D4808" s="148" t="s">
        <v>935</v>
      </c>
      <c r="E4808" s="817"/>
      <c r="F4808" s="452"/>
      <c r="G4808" s="246"/>
      <c r="H4808" s="246"/>
      <c r="I4808" s="480">
        <f>F4808+G4808+H4808</f>
        <v>0</v>
      </c>
      <c r="J4808" s="244" t="str">
        <f t="shared" si="1456"/>
        <v/>
      </c>
      <c r="K4808" s="245"/>
      <c r="L4808" s="426"/>
      <c r="M4808" s="253"/>
      <c r="N4808" s="316">
        <f>I4808</f>
        <v>0</v>
      </c>
      <c r="O4808" s="427">
        <f>L4808+M4808-N4808</f>
        <v>0</v>
      </c>
      <c r="P4808" s="245"/>
      <c r="Q4808" s="775"/>
      <c r="R4808" s="779"/>
      <c r="S4808" s="779"/>
      <c r="T4808" s="779"/>
      <c r="U4808" s="779"/>
      <c r="V4808" s="779"/>
      <c r="W4808" s="824"/>
      <c r="X4808" s="314">
        <f t="shared" si="1457"/>
        <v>0</v>
      </c>
    </row>
    <row r="4809" spans="2:24" ht="18.75">
      <c r="B4809" s="799">
        <v>500</v>
      </c>
      <c r="C4809" s="960" t="s">
        <v>210</v>
      </c>
      <c r="D4809" s="960"/>
      <c r="E4809" s="800"/>
      <c r="F4809" s="801">
        <f>SUM(F4810:F4816)</f>
        <v>0</v>
      </c>
      <c r="G4809" s="802">
        <f>SUM(G4810:G4816)</f>
        <v>0</v>
      </c>
      <c r="H4809" s="802">
        <f>SUM(H4810:H4816)</f>
        <v>0</v>
      </c>
      <c r="I4809" s="802">
        <f>SUM(I4810:I4816)</f>
        <v>0</v>
      </c>
      <c r="J4809" s="244" t="str">
        <f t="shared" si="1456"/>
        <v/>
      </c>
      <c r="K4809" s="245"/>
      <c r="L4809" s="317">
        <f>SUM(L4810:L4816)</f>
        <v>0</v>
      </c>
      <c r="M4809" s="318">
        <f>SUM(M4810:M4816)</f>
        <v>0</v>
      </c>
      <c r="N4809" s="428">
        <f>SUM(N4810:N4816)</f>
        <v>0</v>
      </c>
      <c r="O4809" s="429">
        <f>SUM(O4810:O4816)</f>
        <v>0</v>
      </c>
      <c r="P4809" s="245"/>
      <c r="Q4809" s="777"/>
      <c r="R4809" s="778"/>
      <c r="S4809" s="779"/>
      <c r="T4809" s="778"/>
      <c r="U4809" s="778"/>
      <c r="V4809" s="778"/>
      <c r="W4809" s="825"/>
      <c r="X4809" s="314">
        <f t="shared" si="1457"/>
        <v>0</v>
      </c>
    </row>
    <row r="4810" spans="2:24" ht="18.75">
      <c r="B4810" s="143"/>
      <c r="C4810" s="160">
        <v>551</v>
      </c>
      <c r="D4810" s="459" t="s">
        <v>211</v>
      </c>
      <c r="E4810" s="817"/>
      <c r="F4810" s="452"/>
      <c r="G4810" s="246"/>
      <c r="H4810" s="246"/>
      <c r="I4810" s="480">
        <f t="shared" ref="I4810:I4817" si="1458">F4810+G4810+H4810</f>
        <v>0</v>
      </c>
      <c r="J4810" s="244" t="str">
        <f t="shared" si="1456"/>
        <v/>
      </c>
      <c r="K4810" s="245"/>
      <c r="L4810" s="426"/>
      <c r="M4810" s="253"/>
      <c r="N4810" s="316">
        <f t="shared" ref="N4810:N4817" si="1459">I4810</f>
        <v>0</v>
      </c>
      <c r="O4810" s="427">
        <f t="shared" ref="O4810:O4817" si="1460">L4810+M4810-N4810</f>
        <v>0</v>
      </c>
      <c r="P4810" s="245"/>
      <c r="Q4810" s="775"/>
      <c r="R4810" s="779"/>
      <c r="S4810" s="779"/>
      <c r="T4810" s="779"/>
      <c r="U4810" s="779"/>
      <c r="V4810" s="779"/>
      <c r="W4810" s="824"/>
      <c r="X4810" s="314">
        <f t="shared" si="1457"/>
        <v>0</v>
      </c>
    </row>
    <row r="4811" spans="2:24" ht="18.75">
      <c r="B4811" s="143"/>
      <c r="C4811" s="161">
        <v>552</v>
      </c>
      <c r="D4811" s="460" t="s">
        <v>212</v>
      </c>
      <c r="E4811" s="817"/>
      <c r="F4811" s="452"/>
      <c r="G4811" s="246"/>
      <c r="H4811" s="246"/>
      <c r="I4811" s="480">
        <f t="shared" si="1458"/>
        <v>0</v>
      </c>
      <c r="J4811" s="244" t="str">
        <f t="shared" si="1456"/>
        <v/>
      </c>
      <c r="K4811" s="245"/>
      <c r="L4811" s="426"/>
      <c r="M4811" s="253"/>
      <c r="N4811" s="316">
        <f t="shared" si="1459"/>
        <v>0</v>
      </c>
      <c r="O4811" s="427">
        <f t="shared" si="1460"/>
        <v>0</v>
      </c>
      <c r="P4811" s="245"/>
      <c r="Q4811" s="775"/>
      <c r="R4811" s="779"/>
      <c r="S4811" s="779"/>
      <c r="T4811" s="779"/>
      <c r="U4811" s="779"/>
      <c r="V4811" s="779"/>
      <c r="W4811" s="824"/>
      <c r="X4811" s="314">
        <f t="shared" si="1457"/>
        <v>0</v>
      </c>
    </row>
    <row r="4812" spans="2:24" ht="18.75">
      <c r="B4812" s="143"/>
      <c r="C4812" s="161">
        <v>558</v>
      </c>
      <c r="D4812" s="460" t="s">
        <v>1731</v>
      </c>
      <c r="E4812" s="817"/>
      <c r="F4812" s="452"/>
      <c r="G4812" s="246"/>
      <c r="H4812" s="246"/>
      <c r="I4812" s="480">
        <f t="shared" si="1458"/>
        <v>0</v>
      </c>
      <c r="J4812" s="244" t="str">
        <f t="shared" si="1456"/>
        <v/>
      </c>
      <c r="K4812" s="245"/>
      <c r="L4812" s="426"/>
      <c r="M4812" s="253"/>
      <c r="N4812" s="316">
        <f t="shared" si="1459"/>
        <v>0</v>
      </c>
      <c r="O4812" s="427">
        <f t="shared" si="1460"/>
        <v>0</v>
      </c>
      <c r="P4812" s="245"/>
      <c r="Q4812" s="775"/>
      <c r="R4812" s="779"/>
      <c r="S4812" s="779"/>
      <c r="T4812" s="779"/>
      <c r="U4812" s="779"/>
      <c r="V4812" s="779"/>
      <c r="W4812" s="824"/>
      <c r="X4812" s="314">
        <f t="shared" si="1457"/>
        <v>0</v>
      </c>
    </row>
    <row r="4813" spans="2:24" ht="18.75">
      <c r="B4813" s="143"/>
      <c r="C4813" s="161">
        <v>560</v>
      </c>
      <c r="D4813" s="461" t="s">
        <v>213</v>
      </c>
      <c r="E4813" s="817"/>
      <c r="F4813" s="452"/>
      <c r="G4813" s="246"/>
      <c r="H4813" s="246"/>
      <c r="I4813" s="480">
        <f t="shared" si="1458"/>
        <v>0</v>
      </c>
      <c r="J4813" s="244" t="str">
        <f t="shared" si="1456"/>
        <v/>
      </c>
      <c r="K4813" s="245"/>
      <c r="L4813" s="426"/>
      <c r="M4813" s="253"/>
      <c r="N4813" s="316">
        <f t="shared" si="1459"/>
        <v>0</v>
      </c>
      <c r="O4813" s="427">
        <f t="shared" si="1460"/>
        <v>0</v>
      </c>
      <c r="P4813" s="245"/>
      <c r="Q4813" s="775"/>
      <c r="R4813" s="779"/>
      <c r="S4813" s="779"/>
      <c r="T4813" s="779"/>
      <c r="U4813" s="779"/>
      <c r="V4813" s="779"/>
      <c r="W4813" s="824"/>
      <c r="X4813" s="314">
        <f t="shared" si="1457"/>
        <v>0</v>
      </c>
    </row>
    <row r="4814" spans="2:24" ht="18.75">
      <c r="B4814" s="143"/>
      <c r="C4814" s="161">
        <v>580</v>
      </c>
      <c r="D4814" s="460" t="s">
        <v>214</v>
      </c>
      <c r="E4814" s="817"/>
      <c r="F4814" s="452"/>
      <c r="G4814" s="246"/>
      <c r="H4814" s="246"/>
      <c r="I4814" s="480">
        <f t="shared" si="1458"/>
        <v>0</v>
      </c>
      <c r="J4814" s="244" t="str">
        <f t="shared" si="1456"/>
        <v/>
      </c>
      <c r="K4814" s="245"/>
      <c r="L4814" s="426"/>
      <c r="M4814" s="253"/>
      <c r="N4814" s="316">
        <f t="shared" si="1459"/>
        <v>0</v>
      </c>
      <c r="O4814" s="427">
        <f t="shared" si="1460"/>
        <v>0</v>
      </c>
      <c r="P4814" s="245"/>
      <c r="Q4814" s="775"/>
      <c r="R4814" s="779"/>
      <c r="S4814" s="779"/>
      <c r="T4814" s="779"/>
      <c r="U4814" s="779"/>
      <c r="V4814" s="779"/>
      <c r="W4814" s="824"/>
      <c r="X4814" s="314">
        <f t="shared" si="1457"/>
        <v>0</v>
      </c>
    </row>
    <row r="4815" spans="2:24" ht="18.75">
      <c r="B4815" s="143"/>
      <c r="C4815" s="161">
        <v>588</v>
      </c>
      <c r="D4815" s="460" t="s">
        <v>1736</v>
      </c>
      <c r="E4815" s="817"/>
      <c r="F4815" s="452"/>
      <c r="G4815" s="246"/>
      <c r="H4815" s="246"/>
      <c r="I4815" s="480">
        <f t="shared" si="1458"/>
        <v>0</v>
      </c>
      <c r="J4815" s="244" t="str">
        <f t="shared" si="1456"/>
        <v/>
      </c>
      <c r="K4815" s="245"/>
      <c r="L4815" s="426"/>
      <c r="M4815" s="253"/>
      <c r="N4815" s="316">
        <f t="shared" si="1459"/>
        <v>0</v>
      </c>
      <c r="O4815" s="427">
        <f t="shared" si="1460"/>
        <v>0</v>
      </c>
      <c r="P4815" s="245"/>
      <c r="Q4815" s="775"/>
      <c r="R4815" s="779"/>
      <c r="S4815" s="779"/>
      <c r="T4815" s="779"/>
      <c r="U4815" s="779"/>
      <c r="V4815" s="779"/>
      <c r="W4815" s="824"/>
      <c r="X4815" s="314">
        <f t="shared" si="1457"/>
        <v>0</v>
      </c>
    </row>
    <row r="4816" spans="2:24" ht="31.5">
      <c r="B4816" s="143"/>
      <c r="C4816" s="162">
        <v>590</v>
      </c>
      <c r="D4816" s="462" t="s">
        <v>215</v>
      </c>
      <c r="E4816" s="817"/>
      <c r="F4816" s="452"/>
      <c r="G4816" s="246"/>
      <c r="H4816" s="246"/>
      <c r="I4816" s="480">
        <f t="shared" si="1458"/>
        <v>0</v>
      </c>
      <c r="J4816" s="244" t="str">
        <f t="shared" si="1456"/>
        <v/>
      </c>
      <c r="K4816" s="245"/>
      <c r="L4816" s="426"/>
      <c r="M4816" s="253"/>
      <c r="N4816" s="316">
        <f t="shared" si="1459"/>
        <v>0</v>
      </c>
      <c r="O4816" s="427">
        <f t="shared" si="1460"/>
        <v>0</v>
      </c>
      <c r="P4816" s="245"/>
      <c r="Q4816" s="775"/>
      <c r="R4816" s="779"/>
      <c r="S4816" s="779"/>
      <c r="T4816" s="779"/>
      <c r="U4816" s="779"/>
      <c r="V4816" s="779"/>
      <c r="W4816" s="824"/>
      <c r="X4816" s="314">
        <f t="shared" si="1457"/>
        <v>0</v>
      </c>
    </row>
    <row r="4817" spans="2:24" ht="18.75">
      <c r="B4817" s="799">
        <v>800</v>
      </c>
      <c r="C4817" s="960" t="s">
        <v>1097</v>
      </c>
      <c r="D4817" s="960"/>
      <c r="E4817" s="800"/>
      <c r="F4817" s="803"/>
      <c r="G4817" s="804"/>
      <c r="H4817" s="804"/>
      <c r="I4817" s="805">
        <f t="shared" si="1458"/>
        <v>0</v>
      </c>
      <c r="J4817" s="244" t="str">
        <f t="shared" si="1456"/>
        <v/>
      </c>
      <c r="K4817" s="245"/>
      <c r="L4817" s="431"/>
      <c r="M4817" s="255"/>
      <c r="N4817" s="316">
        <f t="shared" si="1459"/>
        <v>0</v>
      </c>
      <c r="O4817" s="427">
        <f t="shared" si="1460"/>
        <v>0</v>
      </c>
      <c r="P4817" s="245"/>
      <c r="Q4817" s="777"/>
      <c r="R4817" s="778"/>
      <c r="S4817" s="779"/>
      <c r="T4817" s="779"/>
      <c r="U4817" s="778"/>
      <c r="V4817" s="779"/>
      <c r="W4817" s="824"/>
      <c r="X4817" s="314">
        <f t="shared" si="1457"/>
        <v>0</v>
      </c>
    </row>
    <row r="4818" spans="2:24" ht="18.75">
      <c r="B4818" s="799">
        <v>1000</v>
      </c>
      <c r="C4818" s="956" t="s">
        <v>217</v>
      </c>
      <c r="D4818" s="956"/>
      <c r="E4818" s="800"/>
      <c r="F4818" s="801">
        <f>SUM(F4819:F4835)</f>
        <v>0</v>
      </c>
      <c r="G4818" s="802">
        <f>SUM(G4819:G4835)</f>
        <v>0</v>
      </c>
      <c r="H4818" s="802">
        <f>SUM(H4819:H4835)</f>
        <v>0</v>
      </c>
      <c r="I4818" s="802">
        <f>SUM(I4819:I4835)</f>
        <v>0</v>
      </c>
      <c r="J4818" s="244" t="str">
        <f t="shared" si="1456"/>
        <v/>
      </c>
      <c r="K4818" s="245"/>
      <c r="L4818" s="317">
        <f>SUM(L4819:L4835)</f>
        <v>0</v>
      </c>
      <c r="M4818" s="318">
        <f>SUM(M4819:M4835)</f>
        <v>0</v>
      </c>
      <c r="N4818" s="428">
        <f>SUM(N4819:N4835)</f>
        <v>0</v>
      </c>
      <c r="O4818" s="429">
        <f>SUM(O4819:O4835)</f>
        <v>0</v>
      </c>
      <c r="P4818" s="245"/>
      <c r="Q4818" s="317">
        <f t="shared" ref="Q4818:W4818" si="1461">SUM(Q4819:Q4835)</f>
        <v>0</v>
      </c>
      <c r="R4818" s="318">
        <f t="shared" si="1461"/>
        <v>0</v>
      </c>
      <c r="S4818" s="318">
        <f t="shared" si="1461"/>
        <v>0</v>
      </c>
      <c r="T4818" s="318">
        <f t="shared" si="1461"/>
        <v>0</v>
      </c>
      <c r="U4818" s="318">
        <f t="shared" si="1461"/>
        <v>0</v>
      </c>
      <c r="V4818" s="318">
        <f t="shared" si="1461"/>
        <v>0</v>
      </c>
      <c r="W4818" s="429">
        <f t="shared" si="1461"/>
        <v>0</v>
      </c>
      <c r="X4818" s="314">
        <f t="shared" si="1457"/>
        <v>0</v>
      </c>
    </row>
    <row r="4819" spans="2:24" ht="18.75">
      <c r="B4819" s="136"/>
      <c r="C4819" s="144">
        <v>1011</v>
      </c>
      <c r="D4819" s="163" t="s">
        <v>218</v>
      </c>
      <c r="E4819" s="817"/>
      <c r="F4819" s="452"/>
      <c r="G4819" s="246"/>
      <c r="H4819" s="246"/>
      <c r="I4819" s="480">
        <f t="shared" ref="I4819:I4835" si="1462">F4819+G4819+H4819</f>
        <v>0</v>
      </c>
      <c r="J4819" s="244" t="str">
        <f t="shared" si="1456"/>
        <v/>
      </c>
      <c r="K4819" s="245"/>
      <c r="L4819" s="426"/>
      <c r="M4819" s="253"/>
      <c r="N4819" s="316">
        <f t="shared" ref="N4819:N4835" si="1463">I4819</f>
        <v>0</v>
      </c>
      <c r="O4819" s="427">
        <f t="shared" ref="O4819:O4835" si="1464">L4819+M4819-N4819</f>
        <v>0</v>
      </c>
      <c r="P4819" s="245"/>
      <c r="Q4819" s="426"/>
      <c r="R4819" s="253"/>
      <c r="S4819" s="432">
        <f t="shared" ref="S4819:S4826" si="1465">+IF(+(L4819+M4819)&gt;=I4819,+M4819,+(+I4819-L4819))</f>
        <v>0</v>
      </c>
      <c r="T4819" s="316">
        <f t="shared" ref="T4819:T4826" si="1466">Q4819+R4819-S4819</f>
        <v>0</v>
      </c>
      <c r="U4819" s="253"/>
      <c r="V4819" s="253"/>
      <c r="W4819" s="254"/>
      <c r="X4819" s="314">
        <f t="shared" si="1457"/>
        <v>0</v>
      </c>
    </row>
    <row r="4820" spans="2:24" ht="18.75">
      <c r="B4820" s="136"/>
      <c r="C4820" s="137">
        <v>1012</v>
      </c>
      <c r="D4820" s="145" t="s">
        <v>219</v>
      </c>
      <c r="E4820" s="817"/>
      <c r="F4820" s="452"/>
      <c r="G4820" s="246"/>
      <c r="H4820" s="246"/>
      <c r="I4820" s="480">
        <f t="shared" si="1462"/>
        <v>0</v>
      </c>
      <c r="J4820" s="244" t="str">
        <f t="shared" si="1456"/>
        <v/>
      </c>
      <c r="K4820" s="245"/>
      <c r="L4820" s="426"/>
      <c r="M4820" s="253"/>
      <c r="N4820" s="316">
        <f t="shared" si="1463"/>
        <v>0</v>
      </c>
      <c r="O4820" s="427">
        <f t="shared" si="1464"/>
        <v>0</v>
      </c>
      <c r="P4820" s="245"/>
      <c r="Q4820" s="426"/>
      <c r="R4820" s="253"/>
      <c r="S4820" s="432">
        <f t="shared" si="1465"/>
        <v>0</v>
      </c>
      <c r="T4820" s="316">
        <f t="shared" si="1466"/>
        <v>0</v>
      </c>
      <c r="U4820" s="253"/>
      <c r="V4820" s="253"/>
      <c r="W4820" s="254"/>
      <c r="X4820" s="314">
        <f t="shared" si="1457"/>
        <v>0</v>
      </c>
    </row>
    <row r="4821" spans="2:24" ht="18.75">
      <c r="B4821" s="136"/>
      <c r="C4821" s="137">
        <v>1013</v>
      </c>
      <c r="D4821" s="145" t="s">
        <v>220</v>
      </c>
      <c r="E4821" s="817"/>
      <c r="F4821" s="452"/>
      <c r="G4821" s="246"/>
      <c r="H4821" s="246"/>
      <c r="I4821" s="480">
        <f t="shared" si="1462"/>
        <v>0</v>
      </c>
      <c r="J4821" s="244" t="str">
        <f t="shared" si="1456"/>
        <v/>
      </c>
      <c r="K4821" s="245"/>
      <c r="L4821" s="426"/>
      <c r="M4821" s="253"/>
      <c r="N4821" s="316">
        <f t="shared" si="1463"/>
        <v>0</v>
      </c>
      <c r="O4821" s="427">
        <f t="shared" si="1464"/>
        <v>0</v>
      </c>
      <c r="P4821" s="245"/>
      <c r="Q4821" s="426"/>
      <c r="R4821" s="253"/>
      <c r="S4821" s="432">
        <f t="shared" si="1465"/>
        <v>0</v>
      </c>
      <c r="T4821" s="316">
        <f t="shared" si="1466"/>
        <v>0</v>
      </c>
      <c r="U4821" s="253"/>
      <c r="V4821" s="253"/>
      <c r="W4821" s="254"/>
      <c r="X4821" s="314">
        <f t="shared" si="1457"/>
        <v>0</v>
      </c>
    </row>
    <row r="4822" spans="2:24" ht="18.75">
      <c r="B4822" s="136"/>
      <c r="C4822" s="137">
        <v>1014</v>
      </c>
      <c r="D4822" s="145" t="s">
        <v>221</v>
      </c>
      <c r="E4822" s="817"/>
      <c r="F4822" s="452"/>
      <c r="G4822" s="246"/>
      <c r="H4822" s="246"/>
      <c r="I4822" s="480">
        <f t="shared" si="1462"/>
        <v>0</v>
      </c>
      <c r="J4822" s="244" t="str">
        <f t="shared" si="1456"/>
        <v/>
      </c>
      <c r="K4822" s="245"/>
      <c r="L4822" s="426"/>
      <c r="M4822" s="253"/>
      <c r="N4822" s="316">
        <f t="shared" si="1463"/>
        <v>0</v>
      </c>
      <c r="O4822" s="427">
        <f t="shared" si="1464"/>
        <v>0</v>
      </c>
      <c r="P4822" s="245"/>
      <c r="Q4822" s="426"/>
      <c r="R4822" s="253"/>
      <c r="S4822" s="432">
        <f t="shared" si="1465"/>
        <v>0</v>
      </c>
      <c r="T4822" s="316">
        <f t="shared" si="1466"/>
        <v>0</v>
      </c>
      <c r="U4822" s="253"/>
      <c r="V4822" s="253"/>
      <c r="W4822" s="254"/>
      <c r="X4822" s="314">
        <f t="shared" si="1457"/>
        <v>0</v>
      </c>
    </row>
    <row r="4823" spans="2:24" ht="18.75">
      <c r="B4823" s="136"/>
      <c r="C4823" s="137">
        <v>1015</v>
      </c>
      <c r="D4823" s="145" t="s">
        <v>222</v>
      </c>
      <c r="E4823" s="817"/>
      <c r="F4823" s="452"/>
      <c r="G4823" s="246"/>
      <c r="H4823" s="246"/>
      <c r="I4823" s="480">
        <f t="shared" si="1462"/>
        <v>0</v>
      </c>
      <c r="J4823" s="244" t="str">
        <f t="shared" si="1456"/>
        <v/>
      </c>
      <c r="K4823" s="245"/>
      <c r="L4823" s="426"/>
      <c r="M4823" s="253"/>
      <c r="N4823" s="316">
        <f t="shared" si="1463"/>
        <v>0</v>
      </c>
      <c r="O4823" s="427">
        <f t="shared" si="1464"/>
        <v>0</v>
      </c>
      <c r="P4823" s="245"/>
      <c r="Q4823" s="426"/>
      <c r="R4823" s="253"/>
      <c r="S4823" s="432">
        <f t="shared" si="1465"/>
        <v>0</v>
      </c>
      <c r="T4823" s="316">
        <f t="shared" si="1466"/>
        <v>0</v>
      </c>
      <c r="U4823" s="253"/>
      <c r="V4823" s="253"/>
      <c r="W4823" s="254"/>
      <c r="X4823" s="314">
        <f t="shared" si="1457"/>
        <v>0</v>
      </c>
    </row>
    <row r="4824" spans="2:24" ht="18.75">
      <c r="B4824" s="136"/>
      <c r="C4824" s="137">
        <v>1016</v>
      </c>
      <c r="D4824" s="145" t="s">
        <v>223</v>
      </c>
      <c r="E4824" s="817"/>
      <c r="F4824" s="452"/>
      <c r="G4824" s="246"/>
      <c r="H4824" s="246"/>
      <c r="I4824" s="480">
        <f t="shared" si="1462"/>
        <v>0</v>
      </c>
      <c r="J4824" s="244" t="str">
        <f t="shared" si="1456"/>
        <v/>
      </c>
      <c r="K4824" s="245"/>
      <c r="L4824" s="426"/>
      <c r="M4824" s="253"/>
      <c r="N4824" s="316">
        <f t="shared" si="1463"/>
        <v>0</v>
      </c>
      <c r="O4824" s="427">
        <f t="shared" si="1464"/>
        <v>0</v>
      </c>
      <c r="P4824" s="245"/>
      <c r="Q4824" s="426"/>
      <c r="R4824" s="253"/>
      <c r="S4824" s="432">
        <f t="shared" si="1465"/>
        <v>0</v>
      </c>
      <c r="T4824" s="316">
        <f t="shared" si="1466"/>
        <v>0</v>
      </c>
      <c r="U4824" s="253"/>
      <c r="V4824" s="253"/>
      <c r="W4824" s="254"/>
      <c r="X4824" s="314">
        <f t="shared" si="1457"/>
        <v>0</v>
      </c>
    </row>
    <row r="4825" spans="2:24" ht="18.75">
      <c r="B4825" s="140"/>
      <c r="C4825" s="164">
        <v>1020</v>
      </c>
      <c r="D4825" s="165" t="s">
        <v>224</v>
      </c>
      <c r="E4825" s="817"/>
      <c r="F4825" s="452"/>
      <c r="G4825" s="246"/>
      <c r="H4825" s="246"/>
      <c r="I4825" s="480">
        <f t="shared" si="1462"/>
        <v>0</v>
      </c>
      <c r="J4825" s="244" t="str">
        <f t="shared" si="1456"/>
        <v/>
      </c>
      <c r="K4825" s="245"/>
      <c r="L4825" s="426"/>
      <c r="M4825" s="253"/>
      <c r="N4825" s="316">
        <f t="shared" si="1463"/>
        <v>0</v>
      </c>
      <c r="O4825" s="427">
        <f t="shared" si="1464"/>
        <v>0</v>
      </c>
      <c r="P4825" s="245"/>
      <c r="Q4825" s="426"/>
      <c r="R4825" s="253"/>
      <c r="S4825" s="432">
        <f t="shared" si="1465"/>
        <v>0</v>
      </c>
      <c r="T4825" s="316">
        <f t="shared" si="1466"/>
        <v>0</v>
      </c>
      <c r="U4825" s="253"/>
      <c r="V4825" s="253"/>
      <c r="W4825" s="254"/>
      <c r="X4825" s="314">
        <f t="shared" si="1457"/>
        <v>0</v>
      </c>
    </row>
    <row r="4826" spans="2:24" ht="18.75">
      <c r="B4826" s="136"/>
      <c r="C4826" s="137">
        <v>1030</v>
      </c>
      <c r="D4826" s="145" t="s">
        <v>225</v>
      </c>
      <c r="E4826" s="817"/>
      <c r="F4826" s="452"/>
      <c r="G4826" s="246"/>
      <c r="H4826" s="246"/>
      <c r="I4826" s="480">
        <f t="shared" si="1462"/>
        <v>0</v>
      </c>
      <c r="J4826" s="244" t="str">
        <f t="shared" si="1456"/>
        <v/>
      </c>
      <c r="K4826" s="245"/>
      <c r="L4826" s="426"/>
      <c r="M4826" s="253"/>
      <c r="N4826" s="316">
        <f t="shared" si="1463"/>
        <v>0</v>
      </c>
      <c r="O4826" s="427">
        <f t="shared" si="1464"/>
        <v>0</v>
      </c>
      <c r="P4826" s="245"/>
      <c r="Q4826" s="426"/>
      <c r="R4826" s="253"/>
      <c r="S4826" s="432">
        <f t="shared" si="1465"/>
        <v>0</v>
      </c>
      <c r="T4826" s="316">
        <f t="shared" si="1466"/>
        <v>0</v>
      </c>
      <c r="U4826" s="253"/>
      <c r="V4826" s="253"/>
      <c r="W4826" s="254"/>
      <c r="X4826" s="314">
        <f t="shared" si="1457"/>
        <v>0</v>
      </c>
    </row>
    <row r="4827" spans="2:24" ht="18.75">
      <c r="B4827" s="136"/>
      <c r="C4827" s="164">
        <v>1051</v>
      </c>
      <c r="D4827" s="167" t="s">
        <v>226</v>
      </c>
      <c r="E4827" s="817"/>
      <c r="F4827" s="452"/>
      <c r="G4827" s="246"/>
      <c r="H4827" s="246"/>
      <c r="I4827" s="480">
        <f t="shared" si="1462"/>
        <v>0</v>
      </c>
      <c r="J4827" s="244" t="str">
        <f t="shared" si="1456"/>
        <v/>
      </c>
      <c r="K4827" s="245"/>
      <c r="L4827" s="426"/>
      <c r="M4827" s="253"/>
      <c r="N4827" s="316">
        <f t="shared" si="1463"/>
        <v>0</v>
      </c>
      <c r="O4827" s="427">
        <f t="shared" si="1464"/>
        <v>0</v>
      </c>
      <c r="P4827" s="245"/>
      <c r="Q4827" s="775"/>
      <c r="R4827" s="779"/>
      <c r="S4827" s="779"/>
      <c r="T4827" s="779"/>
      <c r="U4827" s="779"/>
      <c r="V4827" s="779"/>
      <c r="W4827" s="824"/>
      <c r="X4827" s="314">
        <f t="shared" si="1457"/>
        <v>0</v>
      </c>
    </row>
    <row r="4828" spans="2:24" ht="18.75">
      <c r="B4828" s="136"/>
      <c r="C4828" s="137">
        <v>1052</v>
      </c>
      <c r="D4828" s="145" t="s">
        <v>227</v>
      </c>
      <c r="E4828" s="817"/>
      <c r="F4828" s="452"/>
      <c r="G4828" s="246"/>
      <c r="H4828" s="246"/>
      <c r="I4828" s="480">
        <f t="shared" si="1462"/>
        <v>0</v>
      </c>
      <c r="J4828" s="244" t="str">
        <f t="shared" si="1456"/>
        <v/>
      </c>
      <c r="K4828" s="245"/>
      <c r="L4828" s="426"/>
      <c r="M4828" s="253"/>
      <c r="N4828" s="316">
        <f t="shared" si="1463"/>
        <v>0</v>
      </c>
      <c r="O4828" s="427">
        <f t="shared" si="1464"/>
        <v>0</v>
      </c>
      <c r="P4828" s="245"/>
      <c r="Q4828" s="775"/>
      <c r="R4828" s="779"/>
      <c r="S4828" s="779"/>
      <c r="T4828" s="779"/>
      <c r="U4828" s="779"/>
      <c r="V4828" s="779"/>
      <c r="W4828" s="824"/>
      <c r="X4828" s="314">
        <f t="shared" si="1457"/>
        <v>0</v>
      </c>
    </row>
    <row r="4829" spans="2:24" ht="18.75">
      <c r="B4829" s="136"/>
      <c r="C4829" s="168">
        <v>1053</v>
      </c>
      <c r="D4829" s="169" t="s">
        <v>1737</v>
      </c>
      <c r="E4829" s="817"/>
      <c r="F4829" s="452"/>
      <c r="G4829" s="246"/>
      <c r="H4829" s="246"/>
      <c r="I4829" s="480">
        <f t="shared" si="1462"/>
        <v>0</v>
      </c>
      <c r="J4829" s="244" t="str">
        <f t="shared" si="1456"/>
        <v/>
      </c>
      <c r="K4829" s="245"/>
      <c r="L4829" s="426"/>
      <c r="M4829" s="253"/>
      <c r="N4829" s="316">
        <f t="shared" si="1463"/>
        <v>0</v>
      </c>
      <c r="O4829" s="427">
        <f t="shared" si="1464"/>
        <v>0</v>
      </c>
      <c r="P4829" s="245"/>
      <c r="Q4829" s="775"/>
      <c r="R4829" s="779"/>
      <c r="S4829" s="779"/>
      <c r="T4829" s="779"/>
      <c r="U4829" s="779"/>
      <c r="V4829" s="779"/>
      <c r="W4829" s="824"/>
      <c r="X4829" s="314">
        <f t="shared" si="1457"/>
        <v>0</v>
      </c>
    </row>
    <row r="4830" spans="2:24" ht="18.75">
      <c r="B4830" s="136"/>
      <c r="C4830" s="137">
        <v>1062</v>
      </c>
      <c r="D4830" s="139" t="s">
        <v>228</v>
      </c>
      <c r="E4830" s="817"/>
      <c r="F4830" s="452"/>
      <c r="G4830" s="246"/>
      <c r="H4830" s="246"/>
      <c r="I4830" s="480">
        <f t="shared" si="1462"/>
        <v>0</v>
      </c>
      <c r="J4830" s="244" t="str">
        <f t="shared" si="1456"/>
        <v/>
      </c>
      <c r="K4830" s="245"/>
      <c r="L4830" s="426"/>
      <c r="M4830" s="253"/>
      <c r="N4830" s="316">
        <f t="shared" si="1463"/>
        <v>0</v>
      </c>
      <c r="O4830" s="427">
        <f t="shared" si="1464"/>
        <v>0</v>
      </c>
      <c r="P4830" s="245"/>
      <c r="Q4830" s="426"/>
      <c r="R4830" s="253"/>
      <c r="S4830" s="432">
        <f>+IF(+(L4830+M4830)&gt;=I4830,+M4830,+(+I4830-L4830))</f>
        <v>0</v>
      </c>
      <c r="T4830" s="316">
        <f>Q4830+R4830-S4830</f>
        <v>0</v>
      </c>
      <c r="U4830" s="253"/>
      <c r="V4830" s="253"/>
      <c r="W4830" s="254"/>
      <c r="X4830" s="314">
        <f t="shared" si="1457"/>
        <v>0</v>
      </c>
    </row>
    <row r="4831" spans="2:24" ht="18.75">
      <c r="B4831" s="136"/>
      <c r="C4831" s="137">
        <v>1063</v>
      </c>
      <c r="D4831" s="139" t="s">
        <v>229</v>
      </c>
      <c r="E4831" s="817"/>
      <c r="F4831" s="452"/>
      <c r="G4831" s="246"/>
      <c r="H4831" s="246"/>
      <c r="I4831" s="480">
        <f t="shared" si="1462"/>
        <v>0</v>
      </c>
      <c r="J4831" s="244" t="str">
        <f t="shared" si="1456"/>
        <v/>
      </c>
      <c r="K4831" s="245"/>
      <c r="L4831" s="426"/>
      <c r="M4831" s="253"/>
      <c r="N4831" s="316">
        <f t="shared" si="1463"/>
        <v>0</v>
      </c>
      <c r="O4831" s="427">
        <f t="shared" si="1464"/>
        <v>0</v>
      </c>
      <c r="P4831" s="245"/>
      <c r="Q4831" s="775"/>
      <c r="R4831" s="779"/>
      <c r="S4831" s="779"/>
      <c r="T4831" s="779"/>
      <c r="U4831" s="779"/>
      <c r="V4831" s="779"/>
      <c r="W4831" s="824"/>
      <c r="X4831" s="314">
        <f t="shared" si="1457"/>
        <v>0</v>
      </c>
    </row>
    <row r="4832" spans="2:24" ht="18.75">
      <c r="B4832" s="136"/>
      <c r="C4832" s="168">
        <v>1069</v>
      </c>
      <c r="D4832" s="170" t="s">
        <v>230</v>
      </c>
      <c r="E4832" s="817"/>
      <c r="F4832" s="452"/>
      <c r="G4832" s="246"/>
      <c r="H4832" s="246"/>
      <c r="I4832" s="480">
        <f t="shared" si="1462"/>
        <v>0</v>
      </c>
      <c r="J4832" s="244" t="str">
        <f t="shared" ref="J4832:J4863" si="1467">(IF($E4832&lt;&gt;0,$J$2,IF($I4832&lt;&gt;0,$J$2,"")))</f>
        <v/>
      </c>
      <c r="K4832" s="245"/>
      <c r="L4832" s="426"/>
      <c r="M4832" s="253"/>
      <c r="N4832" s="316">
        <f t="shared" si="1463"/>
        <v>0</v>
      </c>
      <c r="O4832" s="427">
        <f t="shared" si="1464"/>
        <v>0</v>
      </c>
      <c r="P4832" s="245"/>
      <c r="Q4832" s="426"/>
      <c r="R4832" s="253"/>
      <c r="S4832" s="432">
        <f>+IF(+(L4832+M4832)&gt;=I4832,+M4832,+(+I4832-L4832))</f>
        <v>0</v>
      </c>
      <c r="T4832" s="316">
        <f>Q4832+R4832-S4832</f>
        <v>0</v>
      </c>
      <c r="U4832" s="253"/>
      <c r="V4832" s="253"/>
      <c r="W4832" s="254"/>
      <c r="X4832" s="314">
        <f t="shared" ref="X4832:X4863" si="1468">T4832-U4832-V4832-W4832</f>
        <v>0</v>
      </c>
    </row>
    <row r="4833" spans="2:24" ht="31.5">
      <c r="B4833" s="140"/>
      <c r="C4833" s="137">
        <v>1091</v>
      </c>
      <c r="D4833" s="145" t="s">
        <v>231</v>
      </c>
      <c r="E4833" s="817"/>
      <c r="F4833" s="452"/>
      <c r="G4833" s="246"/>
      <c r="H4833" s="246"/>
      <c r="I4833" s="480">
        <f t="shared" si="1462"/>
        <v>0</v>
      </c>
      <c r="J4833" s="244" t="str">
        <f t="shared" si="1467"/>
        <v/>
      </c>
      <c r="K4833" s="245"/>
      <c r="L4833" s="426"/>
      <c r="M4833" s="253"/>
      <c r="N4833" s="316">
        <f t="shared" si="1463"/>
        <v>0</v>
      </c>
      <c r="O4833" s="427">
        <f t="shared" si="1464"/>
        <v>0</v>
      </c>
      <c r="P4833" s="245"/>
      <c r="Q4833" s="426"/>
      <c r="R4833" s="253"/>
      <c r="S4833" s="432">
        <f>+IF(+(L4833+M4833)&gt;=I4833,+M4833,+(+I4833-L4833))</f>
        <v>0</v>
      </c>
      <c r="T4833" s="316">
        <f>Q4833+R4833-S4833</f>
        <v>0</v>
      </c>
      <c r="U4833" s="253"/>
      <c r="V4833" s="253"/>
      <c r="W4833" s="254"/>
      <c r="X4833" s="314">
        <f t="shared" si="1468"/>
        <v>0</v>
      </c>
    </row>
    <row r="4834" spans="2:24" ht="18.75">
      <c r="B4834" s="136"/>
      <c r="C4834" s="137">
        <v>1092</v>
      </c>
      <c r="D4834" s="145" t="s">
        <v>364</v>
      </c>
      <c r="E4834" s="817"/>
      <c r="F4834" s="452"/>
      <c r="G4834" s="246"/>
      <c r="H4834" s="246"/>
      <c r="I4834" s="480">
        <f t="shared" si="1462"/>
        <v>0</v>
      </c>
      <c r="J4834" s="244" t="str">
        <f t="shared" si="1467"/>
        <v/>
      </c>
      <c r="K4834" s="245"/>
      <c r="L4834" s="426"/>
      <c r="M4834" s="253"/>
      <c r="N4834" s="316">
        <f t="shared" si="1463"/>
        <v>0</v>
      </c>
      <c r="O4834" s="427">
        <f t="shared" si="1464"/>
        <v>0</v>
      </c>
      <c r="P4834" s="245"/>
      <c r="Q4834" s="775"/>
      <c r="R4834" s="779"/>
      <c r="S4834" s="779"/>
      <c r="T4834" s="779"/>
      <c r="U4834" s="779"/>
      <c r="V4834" s="779"/>
      <c r="W4834" s="824"/>
      <c r="X4834" s="314">
        <f t="shared" si="1468"/>
        <v>0</v>
      </c>
    </row>
    <row r="4835" spans="2:24" ht="18.75">
      <c r="B4835" s="136"/>
      <c r="C4835" s="142">
        <v>1098</v>
      </c>
      <c r="D4835" s="146" t="s">
        <v>232</v>
      </c>
      <c r="E4835" s="817"/>
      <c r="F4835" s="452"/>
      <c r="G4835" s="246"/>
      <c r="H4835" s="246"/>
      <c r="I4835" s="480">
        <f t="shared" si="1462"/>
        <v>0</v>
      </c>
      <c r="J4835" s="244" t="str">
        <f t="shared" si="1467"/>
        <v/>
      </c>
      <c r="K4835" s="245"/>
      <c r="L4835" s="426"/>
      <c r="M4835" s="253"/>
      <c r="N4835" s="316">
        <f t="shared" si="1463"/>
        <v>0</v>
      </c>
      <c r="O4835" s="427">
        <f t="shared" si="1464"/>
        <v>0</v>
      </c>
      <c r="P4835" s="245"/>
      <c r="Q4835" s="426"/>
      <c r="R4835" s="253"/>
      <c r="S4835" s="432">
        <f>+IF(+(L4835+M4835)&gt;=I4835,+M4835,+(+I4835-L4835))</f>
        <v>0</v>
      </c>
      <c r="T4835" s="316">
        <f>Q4835+R4835-S4835</f>
        <v>0</v>
      </c>
      <c r="U4835" s="253"/>
      <c r="V4835" s="253"/>
      <c r="W4835" s="254"/>
      <c r="X4835" s="314">
        <f t="shared" si="1468"/>
        <v>0</v>
      </c>
    </row>
    <row r="4836" spans="2:24" ht="18.75">
      <c r="B4836" s="799">
        <v>1900</v>
      </c>
      <c r="C4836" s="955" t="s">
        <v>296</v>
      </c>
      <c r="D4836" s="955"/>
      <c r="E4836" s="800"/>
      <c r="F4836" s="801">
        <f>SUM(F4837:F4839)</f>
        <v>0</v>
      </c>
      <c r="G4836" s="802">
        <f>SUM(G4837:G4839)</f>
        <v>0</v>
      </c>
      <c r="H4836" s="802">
        <f>SUM(H4837:H4839)</f>
        <v>0</v>
      </c>
      <c r="I4836" s="802">
        <f>SUM(I4837:I4839)</f>
        <v>0</v>
      </c>
      <c r="J4836" s="244" t="str">
        <f t="shared" si="1467"/>
        <v/>
      </c>
      <c r="K4836" s="245"/>
      <c r="L4836" s="317">
        <f>SUM(L4837:L4839)</f>
        <v>0</v>
      </c>
      <c r="M4836" s="318">
        <f>SUM(M4837:M4839)</f>
        <v>0</v>
      </c>
      <c r="N4836" s="428">
        <f>SUM(N4837:N4839)</f>
        <v>0</v>
      </c>
      <c r="O4836" s="429">
        <f>SUM(O4837:O4839)</f>
        <v>0</v>
      </c>
      <c r="P4836" s="245"/>
      <c r="Q4836" s="777"/>
      <c r="R4836" s="778"/>
      <c r="S4836" s="778"/>
      <c r="T4836" s="778"/>
      <c r="U4836" s="778"/>
      <c r="V4836" s="778"/>
      <c r="W4836" s="825"/>
      <c r="X4836" s="314">
        <f t="shared" si="1468"/>
        <v>0</v>
      </c>
    </row>
    <row r="4837" spans="2:24" ht="18.75">
      <c r="B4837" s="136"/>
      <c r="C4837" s="144">
        <v>1901</v>
      </c>
      <c r="D4837" s="138" t="s">
        <v>297</v>
      </c>
      <c r="E4837" s="817"/>
      <c r="F4837" s="452"/>
      <c r="G4837" s="246"/>
      <c r="H4837" s="246"/>
      <c r="I4837" s="480">
        <f>F4837+G4837+H4837</f>
        <v>0</v>
      </c>
      <c r="J4837" s="244" t="str">
        <f t="shared" si="1467"/>
        <v/>
      </c>
      <c r="K4837" s="245"/>
      <c r="L4837" s="426"/>
      <c r="M4837" s="253"/>
      <c r="N4837" s="316">
        <f>I4837</f>
        <v>0</v>
      </c>
      <c r="O4837" s="427">
        <f>L4837+M4837-N4837</f>
        <v>0</v>
      </c>
      <c r="P4837" s="245"/>
      <c r="Q4837" s="775"/>
      <c r="R4837" s="779"/>
      <c r="S4837" s="779"/>
      <c r="T4837" s="779"/>
      <c r="U4837" s="779"/>
      <c r="V4837" s="779"/>
      <c r="W4837" s="824"/>
      <c r="X4837" s="314">
        <f t="shared" si="1468"/>
        <v>0</v>
      </c>
    </row>
    <row r="4838" spans="2:24" ht="18.75">
      <c r="B4838" s="136"/>
      <c r="C4838" s="137">
        <v>1981</v>
      </c>
      <c r="D4838" s="139" t="s">
        <v>298</v>
      </c>
      <c r="E4838" s="817"/>
      <c r="F4838" s="452"/>
      <c r="G4838" s="246"/>
      <c r="H4838" s="246"/>
      <c r="I4838" s="480">
        <f>F4838+G4838+H4838</f>
        <v>0</v>
      </c>
      <c r="J4838" s="244" t="str">
        <f t="shared" si="1467"/>
        <v/>
      </c>
      <c r="K4838" s="245"/>
      <c r="L4838" s="426"/>
      <c r="M4838" s="253"/>
      <c r="N4838" s="316">
        <f>I4838</f>
        <v>0</v>
      </c>
      <c r="O4838" s="427">
        <f>L4838+M4838-N4838</f>
        <v>0</v>
      </c>
      <c r="P4838" s="245"/>
      <c r="Q4838" s="775"/>
      <c r="R4838" s="779"/>
      <c r="S4838" s="779"/>
      <c r="T4838" s="779"/>
      <c r="U4838" s="779"/>
      <c r="V4838" s="779"/>
      <c r="W4838" s="824"/>
      <c r="X4838" s="314">
        <f t="shared" si="1468"/>
        <v>0</v>
      </c>
    </row>
    <row r="4839" spans="2:24" ht="18.75">
      <c r="B4839" s="136"/>
      <c r="C4839" s="142">
        <v>1991</v>
      </c>
      <c r="D4839" s="141" t="s">
        <v>299</v>
      </c>
      <c r="E4839" s="817"/>
      <c r="F4839" s="452"/>
      <c r="G4839" s="246"/>
      <c r="H4839" s="246"/>
      <c r="I4839" s="480">
        <f>F4839+G4839+H4839</f>
        <v>0</v>
      </c>
      <c r="J4839" s="244" t="str">
        <f t="shared" si="1467"/>
        <v/>
      </c>
      <c r="K4839" s="245"/>
      <c r="L4839" s="426"/>
      <c r="M4839" s="253"/>
      <c r="N4839" s="316">
        <f>I4839</f>
        <v>0</v>
      </c>
      <c r="O4839" s="427">
        <f>L4839+M4839-N4839</f>
        <v>0</v>
      </c>
      <c r="P4839" s="245"/>
      <c r="Q4839" s="775"/>
      <c r="R4839" s="779"/>
      <c r="S4839" s="779"/>
      <c r="T4839" s="779"/>
      <c r="U4839" s="779"/>
      <c r="V4839" s="779"/>
      <c r="W4839" s="824"/>
      <c r="X4839" s="314">
        <f t="shared" si="1468"/>
        <v>0</v>
      </c>
    </row>
    <row r="4840" spans="2:24" ht="18.75">
      <c r="B4840" s="799">
        <v>2100</v>
      </c>
      <c r="C4840" s="955" t="s">
        <v>1106</v>
      </c>
      <c r="D4840" s="955"/>
      <c r="E4840" s="800"/>
      <c r="F4840" s="801">
        <f>SUM(F4841:F4845)</f>
        <v>0</v>
      </c>
      <c r="G4840" s="802">
        <f>SUM(G4841:G4845)</f>
        <v>0</v>
      </c>
      <c r="H4840" s="802">
        <f>SUM(H4841:H4845)</f>
        <v>0</v>
      </c>
      <c r="I4840" s="802">
        <f>SUM(I4841:I4845)</f>
        <v>0</v>
      </c>
      <c r="J4840" s="244" t="str">
        <f t="shared" si="1467"/>
        <v/>
      </c>
      <c r="K4840" s="245"/>
      <c r="L4840" s="317">
        <f>SUM(L4841:L4845)</f>
        <v>0</v>
      </c>
      <c r="M4840" s="318">
        <f>SUM(M4841:M4845)</f>
        <v>0</v>
      </c>
      <c r="N4840" s="428">
        <f>SUM(N4841:N4845)</f>
        <v>0</v>
      </c>
      <c r="O4840" s="429">
        <f>SUM(O4841:O4845)</f>
        <v>0</v>
      </c>
      <c r="P4840" s="245"/>
      <c r="Q4840" s="777"/>
      <c r="R4840" s="778"/>
      <c r="S4840" s="778"/>
      <c r="T4840" s="778"/>
      <c r="U4840" s="778"/>
      <c r="V4840" s="778"/>
      <c r="W4840" s="825"/>
      <c r="X4840" s="314">
        <f t="shared" si="1468"/>
        <v>0</v>
      </c>
    </row>
    <row r="4841" spans="2:24" ht="18.75">
      <c r="B4841" s="136"/>
      <c r="C4841" s="144">
        <v>2110</v>
      </c>
      <c r="D4841" s="147" t="s">
        <v>233</v>
      </c>
      <c r="E4841" s="817"/>
      <c r="F4841" s="452"/>
      <c r="G4841" s="246"/>
      <c r="H4841" s="246"/>
      <c r="I4841" s="480">
        <f>F4841+G4841+H4841</f>
        <v>0</v>
      </c>
      <c r="J4841" s="244" t="str">
        <f t="shared" si="1467"/>
        <v/>
      </c>
      <c r="K4841" s="245"/>
      <c r="L4841" s="426"/>
      <c r="M4841" s="253"/>
      <c r="N4841" s="316">
        <f>I4841</f>
        <v>0</v>
      </c>
      <c r="O4841" s="427">
        <f>L4841+M4841-N4841</f>
        <v>0</v>
      </c>
      <c r="P4841" s="245"/>
      <c r="Q4841" s="775"/>
      <c r="R4841" s="779"/>
      <c r="S4841" s="779"/>
      <c r="T4841" s="779"/>
      <c r="U4841" s="779"/>
      <c r="V4841" s="779"/>
      <c r="W4841" s="824"/>
      <c r="X4841" s="314">
        <f t="shared" si="1468"/>
        <v>0</v>
      </c>
    </row>
    <row r="4842" spans="2:24" ht="18.75">
      <c r="B4842" s="171"/>
      <c r="C4842" s="137">
        <v>2120</v>
      </c>
      <c r="D4842" s="159" t="s">
        <v>234</v>
      </c>
      <c r="E4842" s="817"/>
      <c r="F4842" s="452"/>
      <c r="G4842" s="246"/>
      <c r="H4842" s="246"/>
      <c r="I4842" s="480">
        <f>F4842+G4842+H4842</f>
        <v>0</v>
      </c>
      <c r="J4842" s="244" t="str">
        <f t="shared" si="1467"/>
        <v/>
      </c>
      <c r="K4842" s="245"/>
      <c r="L4842" s="426"/>
      <c r="M4842" s="253"/>
      <c r="N4842" s="316">
        <f>I4842</f>
        <v>0</v>
      </c>
      <c r="O4842" s="427">
        <f>L4842+M4842-N4842</f>
        <v>0</v>
      </c>
      <c r="P4842" s="245"/>
      <c r="Q4842" s="775"/>
      <c r="R4842" s="779"/>
      <c r="S4842" s="779"/>
      <c r="T4842" s="779"/>
      <c r="U4842" s="779"/>
      <c r="V4842" s="779"/>
      <c r="W4842" s="824"/>
      <c r="X4842" s="314">
        <f t="shared" si="1468"/>
        <v>0</v>
      </c>
    </row>
    <row r="4843" spans="2:24" ht="18.75">
      <c r="B4843" s="171"/>
      <c r="C4843" s="137">
        <v>2125</v>
      </c>
      <c r="D4843" s="156" t="s">
        <v>1098</v>
      </c>
      <c r="E4843" s="817"/>
      <c r="F4843" s="452"/>
      <c r="G4843" s="246"/>
      <c r="H4843" s="246"/>
      <c r="I4843" s="480">
        <f>F4843+G4843+H4843</f>
        <v>0</v>
      </c>
      <c r="J4843" s="244" t="str">
        <f t="shared" si="1467"/>
        <v/>
      </c>
      <c r="K4843" s="245"/>
      <c r="L4843" s="426"/>
      <c r="M4843" s="253"/>
      <c r="N4843" s="316">
        <f>I4843</f>
        <v>0</v>
      </c>
      <c r="O4843" s="427">
        <f>L4843+M4843-N4843</f>
        <v>0</v>
      </c>
      <c r="P4843" s="245"/>
      <c r="Q4843" s="775"/>
      <c r="R4843" s="779"/>
      <c r="S4843" s="779"/>
      <c r="T4843" s="779"/>
      <c r="U4843" s="779"/>
      <c r="V4843" s="779"/>
      <c r="W4843" s="824"/>
      <c r="X4843" s="314">
        <f t="shared" si="1468"/>
        <v>0</v>
      </c>
    </row>
    <row r="4844" spans="2:24" ht="18.75">
      <c r="B4844" s="143"/>
      <c r="C4844" s="137">
        <v>2140</v>
      </c>
      <c r="D4844" s="159" t="s">
        <v>236</v>
      </c>
      <c r="E4844" s="817"/>
      <c r="F4844" s="452"/>
      <c r="G4844" s="246"/>
      <c r="H4844" s="246"/>
      <c r="I4844" s="480">
        <f>F4844+G4844+H4844</f>
        <v>0</v>
      </c>
      <c r="J4844" s="244" t="str">
        <f t="shared" si="1467"/>
        <v/>
      </c>
      <c r="K4844" s="245"/>
      <c r="L4844" s="426"/>
      <c r="M4844" s="253"/>
      <c r="N4844" s="316">
        <f>I4844</f>
        <v>0</v>
      </c>
      <c r="O4844" s="427">
        <f>L4844+M4844-N4844</f>
        <v>0</v>
      </c>
      <c r="P4844" s="245"/>
      <c r="Q4844" s="775"/>
      <c r="R4844" s="779"/>
      <c r="S4844" s="779"/>
      <c r="T4844" s="779"/>
      <c r="U4844" s="779"/>
      <c r="V4844" s="779"/>
      <c r="W4844" s="824"/>
      <c r="X4844" s="314">
        <f t="shared" si="1468"/>
        <v>0</v>
      </c>
    </row>
    <row r="4845" spans="2:24" ht="18.75">
      <c r="B4845" s="136"/>
      <c r="C4845" s="142">
        <v>2190</v>
      </c>
      <c r="D4845" s="516" t="s">
        <v>237</v>
      </c>
      <c r="E4845" s="817"/>
      <c r="F4845" s="452"/>
      <c r="G4845" s="246"/>
      <c r="H4845" s="246"/>
      <c r="I4845" s="480">
        <f>F4845+G4845+H4845</f>
        <v>0</v>
      </c>
      <c r="J4845" s="244" t="str">
        <f t="shared" si="1467"/>
        <v/>
      </c>
      <c r="K4845" s="245"/>
      <c r="L4845" s="426"/>
      <c r="M4845" s="253"/>
      <c r="N4845" s="316">
        <f>I4845</f>
        <v>0</v>
      </c>
      <c r="O4845" s="427">
        <f>L4845+M4845-N4845</f>
        <v>0</v>
      </c>
      <c r="P4845" s="245"/>
      <c r="Q4845" s="775"/>
      <c r="R4845" s="779"/>
      <c r="S4845" s="779"/>
      <c r="T4845" s="779"/>
      <c r="U4845" s="779"/>
      <c r="V4845" s="779"/>
      <c r="W4845" s="824"/>
      <c r="X4845" s="314">
        <f t="shared" si="1468"/>
        <v>0</v>
      </c>
    </row>
    <row r="4846" spans="2:24" ht="18.75">
      <c r="B4846" s="799">
        <v>2200</v>
      </c>
      <c r="C4846" s="955" t="s">
        <v>238</v>
      </c>
      <c r="D4846" s="955"/>
      <c r="E4846" s="800"/>
      <c r="F4846" s="801">
        <f>SUM(F4847:F4848)</f>
        <v>0</v>
      </c>
      <c r="G4846" s="802">
        <f>SUM(G4847:G4848)</f>
        <v>0</v>
      </c>
      <c r="H4846" s="802">
        <f>SUM(H4847:H4848)</f>
        <v>0</v>
      </c>
      <c r="I4846" s="802">
        <f>SUM(I4847:I4848)</f>
        <v>0</v>
      </c>
      <c r="J4846" s="244" t="str">
        <f t="shared" si="1467"/>
        <v/>
      </c>
      <c r="K4846" s="245"/>
      <c r="L4846" s="317">
        <f>SUM(L4847:L4848)</f>
        <v>0</v>
      </c>
      <c r="M4846" s="318">
        <f>SUM(M4847:M4848)</f>
        <v>0</v>
      </c>
      <c r="N4846" s="428">
        <f>SUM(N4847:N4848)</f>
        <v>0</v>
      </c>
      <c r="O4846" s="429">
        <f>SUM(O4847:O4848)</f>
        <v>0</v>
      </c>
      <c r="P4846" s="245"/>
      <c r="Q4846" s="777"/>
      <c r="R4846" s="778"/>
      <c r="S4846" s="778"/>
      <c r="T4846" s="778"/>
      <c r="U4846" s="778"/>
      <c r="V4846" s="778"/>
      <c r="W4846" s="825"/>
      <c r="X4846" s="314">
        <f t="shared" si="1468"/>
        <v>0</v>
      </c>
    </row>
    <row r="4847" spans="2:24" ht="18.75">
      <c r="B4847" s="136"/>
      <c r="C4847" s="137">
        <v>2221</v>
      </c>
      <c r="D4847" s="139" t="s">
        <v>1479</v>
      </c>
      <c r="E4847" s="817"/>
      <c r="F4847" s="452"/>
      <c r="G4847" s="246"/>
      <c r="H4847" s="246"/>
      <c r="I4847" s="480">
        <f t="shared" ref="I4847:I4852" si="1469">F4847+G4847+H4847</f>
        <v>0</v>
      </c>
      <c r="J4847" s="244" t="str">
        <f t="shared" si="1467"/>
        <v/>
      </c>
      <c r="K4847" s="245"/>
      <c r="L4847" s="426"/>
      <c r="M4847" s="253"/>
      <c r="N4847" s="316">
        <f t="shared" ref="N4847:N4852" si="1470">I4847</f>
        <v>0</v>
      </c>
      <c r="O4847" s="427">
        <f t="shared" ref="O4847:O4852" si="1471">L4847+M4847-N4847</f>
        <v>0</v>
      </c>
      <c r="P4847" s="245"/>
      <c r="Q4847" s="775"/>
      <c r="R4847" s="779"/>
      <c r="S4847" s="779"/>
      <c r="T4847" s="779"/>
      <c r="U4847" s="779"/>
      <c r="V4847" s="779"/>
      <c r="W4847" s="824"/>
      <c r="X4847" s="314">
        <f t="shared" si="1468"/>
        <v>0</v>
      </c>
    </row>
    <row r="4848" spans="2:24" ht="18.75">
      <c r="B4848" s="136"/>
      <c r="C4848" s="142">
        <v>2224</v>
      </c>
      <c r="D4848" s="141" t="s">
        <v>239</v>
      </c>
      <c r="E4848" s="817"/>
      <c r="F4848" s="452"/>
      <c r="G4848" s="246"/>
      <c r="H4848" s="246"/>
      <c r="I4848" s="480">
        <f t="shared" si="1469"/>
        <v>0</v>
      </c>
      <c r="J4848" s="244" t="str">
        <f t="shared" si="1467"/>
        <v/>
      </c>
      <c r="K4848" s="245"/>
      <c r="L4848" s="426"/>
      <c r="M4848" s="253"/>
      <c r="N4848" s="316">
        <f t="shared" si="1470"/>
        <v>0</v>
      </c>
      <c r="O4848" s="427">
        <f t="shared" si="1471"/>
        <v>0</v>
      </c>
      <c r="P4848" s="245"/>
      <c r="Q4848" s="775"/>
      <c r="R4848" s="779"/>
      <c r="S4848" s="779"/>
      <c r="T4848" s="779"/>
      <c r="U4848" s="779"/>
      <c r="V4848" s="779"/>
      <c r="W4848" s="824"/>
      <c r="X4848" s="314">
        <f t="shared" si="1468"/>
        <v>0</v>
      </c>
    </row>
    <row r="4849" spans="2:24" ht="18.75">
      <c r="B4849" s="799">
        <v>2500</v>
      </c>
      <c r="C4849" s="957" t="s">
        <v>240</v>
      </c>
      <c r="D4849" s="957"/>
      <c r="E4849" s="800"/>
      <c r="F4849" s="803"/>
      <c r="G4849" s="804"/>
      <c r="H4849" s="804"/>
      <c r="I4849" s="805">
        <f t="shared" si="1469"/>
        <v>0</v>
      </c>
      <c r="J4849" s="244" t="str">
        <f t="shared" si="1467"/>
        <v/>
      </c>
      <c r="K4849" s="245"/>
      <c r="L4849" s="431"/>
      <c r="M4849" s="255"/>
      <c r="N4849" s="316">
        <f t="shared" si="1470"/>
        <v>0</v>
      </c>
      <c r="O4849" s="427">
        <f t="shared" si="1471"/>
        <v>0</v>
      </c>
      <c r="P4849" s="245"/>
      <c r="Q4849" s="777"/>
      <c r="R4849" s="778"/>
      <c r="S4849" s="779"/>
      <c r="T4849" s="779"/>
      <c r="U4849" s="778"/>
      <c r="V4849" s="779"/>
      <c r="W4849" s="824"/>
      <c r="X4849" s="314">
        <f t="shared" si="1468"/>
        <v>0</v>
      </c>
    </row>
    <row r="4850" spans="2:24" ht="18.75">
      <c r="B4850" s="799">
        <v>2600</v>
      </c>
      <c r="C4850" s="974" t="s">
        <v>241</v>
      </c>
      <c r="D4850" s="975"/>
      <c r="E4850" s="800"/>
      <c r="F4850" s="803"/>
      <c r="G4850" s="804"/>
      <c r="H4850" s="804"/>
      <c r="I4850" s="805">
        <f t="shared" si="1469"/>
        <v>0</v>
      </c>
      <c r="J4850" s="244" t="str">
        <f t="shared" si="1467"/>
        <v/>
      </c>
      <c r="K4850" s="245"/>
      <c r="L4850" s="431"/>
      <c r="M4850" s="255"/>
      <c r="N4850" s="316">
        <f t="shared" si="1470"/>
        <v>0</v>
      </c>
      <c r="O4850" s="427">
        <f t="shared" si="1471"/>
        <v>0</v>
      </c>
      <c r="P4850" s="245"/>
      <c r="Q4850" s="777"/>
      <c r="R4850" s="778"/>
      <c r="S4850" s="779"/>
      <c r="T4850" s="779"/>
      <c r="U4850" s="778"/>
      <c r="V4850" s="779"/>
      <c r="W4850" s="824"/>
      <c r="X4850" s="314">
        <f t="shared" si="1468"/>
        <v>0</v>
      </c>
    </row>
    <row r="4851" spans="2:24" ht="18.75">
      <c r="B4851" s="799">
        <v>2700</v>
      </c>
      <c r="C4851" s="974" t="s">
        <v>242</v>
      </c>
      <c r="D4851" s="975"/>
      <c r="E4851" s="800"/>
      <c r="F4851" s="803"/>
      <c r="G4851" s="804"/>
      <c r="H4851" s="804"/>
      <c r="I4851" s="805">
        <f t="shared" si="1469"/>
        <v>0</v>
      </c>
      <c r="J4851" s="244" t="str">
        <f t="shared" si="1467"/>
        <v/>
      </c>
      <c r="K4851" s="245"/>
      <c r="L4851" s="431"/>
      <c r="M4851" s="255"/>
      <c r="N4851" s="316">
        <f t="shared" si="1470"/>
        <v>0</v>
      </c>
      <c r="O4851" s="427">
        <f t="shared" si="1471"/>
        <v>0</v>
      </c>
      <c r="P4851" s="245"/>
      <c r="Q4851" s="777"/>
      <c r="R4851" s="778"/>
      <c r="S4851" s="779"/>
      <c r="T4851" s="779"/>
      <c r="U4851" s="778"/>
      <c r="V4851" s="779"/>
      <c r="W4851" s="824"/>
      <c r="X4851" s="314">
        <f t="shared" si="1468"/>
        <v>0</v>
      </c>
    </row>
    <row r="4852" spans="2:24" ht="18.75">
      <c r="B4852" s="799">
        <v>2800</v>
      </c>
      <c r="C4852" s="974" t="s">
        <v>1738</v>
      </c>
      <c r="D4852" s="975"/>
      <c r="E4852" s="800"/>
      <c r="F4852" s="803"/>
      <c r="G4852" s="804"/>
      <c r="H4852" s="804"/>
      <c r="I4852" s="805">
        <f t="shared" si="1469"/>
        <v>0</v>
      </c>
      <c r="J4852" s="244" t="str">
        <f t="shared" si="1467"/>
        <v/>
      </c>
      <c r="K4852" s="245"/>
      <c r="L4852" s="431"/>
      <c r="M4852" s="255"/>
      <c r="N4852" s="316">
        <f t="shared" si="1470"/>
        <v>0</v>
      </c>
      <c r="O4852" s="427">
        <f t="shared" si="1471"/>
        <v>0</v>
      </c>
      <c r="P4852" s="245"/>
      <c r="Q4852" s="777"/>
      <c r="R4852" s="778"/>
      <c r="S4852" s="779"/>
      <c r="T4852" s="779"/>
      <c r="U4852" s="778"/>
      <c r="V4852" s="779"/>
      <c r="W4852" s="824"/>
      <c r="X4852" s="314">
        <f t="shared" si="1468"/>
        <v>0</v>
      </c>
    </row>
    <row r="4853" spans="2:24" ht="18.75">
      <c r="B4853" s="799">
        <v>2900</v>
      </c>
      <c r="C4853" s="965" t="s">
        <v>243</v>
      </c>
      <c r="D4853" s="966"/>
      <c r="E4853" s="800"/>
      <c r="F4853" s="801">
        <f>SUM(F4854:F4861)</f>
        <v>0</v>
      </c>
      <c r="G4853" s="802">
        <f>SUM(G4854:G4861)</f>
        <v>0</v>
      </c>
      <c r="H4853" s="802">
        <f>SUM(H4854:H4861)</f>
        <v>0</v>
      </c>
      <c r="I4853" s="802">
        <f>SUM(I4854:I4861)</f>
        <v>0</v>
      </c>
      <c r="J4853" s="244" t="str">
        <f t="shared" si="1467"/>
        <v/>
      </c>
      <c r="K4853" s="245"/>
      <c r="L4853" s="317">
        <f>SUM(L4854:L4861)</f>
        <v>0</v>
      </c>
      <c r="M4853" s="318">
        <f>SUM(M4854:M4861)</f>
        <v>0</v>
      </c>
      <c r="N4853" s="428">
        <f>SUM(N4854:N4861)</f>
        <v>0</v>
      </c>
      <c r="O4853" s="429">
        <f>SUM(O4854:O4861)</f>
        <v>0</v>
      </c>
      <c r="P4853" s="245"/>
      <c r="Q4853" s="777"/>
      <c r="R4853" s="778"/>
      <c r="S4853" s="778"/>
      <c r="T4853" s="778"/>
      <c r="U4853" s="778"/>
      <c r="V4853" s="778"/>
      <c r="W4853" s="825"/>
      <c r="X4853" s="314">
        <f t="shared" si="1468"/>
        <v>0</v>
      </c>
    </row>
    <row r="4854" spans="2:24" ht="18.75">
      <c r="B4854" s="172"/>
      <c r="C4854" s="144">
        <v>2910</v>
      </c>
      <c r="D4854" s="320" t="s">
        <v>1780</v>
      </c>
      <c r="E4854" s="817"/>
      <c r="F4854" s="452"/>
      <c r="G4854" s="246"/>
      <c r="H4854" s="246"/>
      <c r="I4854" s="480">
        <f t="shared" ref="I4854:I4861" si="1472">F4854+G4854+H4854</f>
        <v>0</v>
      </c>
      <c r="J4854" s="244" t="str">
        <f t="shared" si="1467"/>
        <v/>
      </c>
      <c r="K4854" s="245"/>
      <c r="L4854" s="426"/>
      <c r="M4854" s="253"/>
      <c r="N4854" s="316">
        <f t="shared" ref="N4854:N4861" si="1473">I4854</f>
        <v>0</v>
      </c>
      <c r="O4854" s="427">
        <f t="shared" ref="O4854:O4861" si="1474">L4854+M4854-N4854</f>
        <v>0</v>
      </c>
      <c r="P4854" s="245"/>
      <c r="Q4854" s="775"/>
      <c r="R4854" s="779"/>
      <c r="S4854" s="779"/>
      <c r="T4854" s="779"/>
      <c r="U4854" s="779"/>
      <c r="V4854" s="779"/>
      <c r="W4854" s="824"/>
      <c r="X4854" s="314">
        <f t="shared" si="1468"/>
        <v>0</v>
      </c>
    </row>
    <row r="4855" spans="2:24" ht="18.75">
      <c r="B4855" s="172"/>
      <c r="C4855" s="144">
        <v>2920</v>
      </c>
      <c r="D4855" s="320" t="s">
        <v>244</v>
      </c>
      <c r="E4855" s="817"/>
      <c r="F4855" s="452"/>
      <c r="G4855" s="246"/>
      <c r="H4855" s="246"/>
      <c r="I4855" s="480">
        <f t="shared" si="1472"/>
        <v>0</v>
      </c>
      <c r="J4855" s="244" t="str">
        <f t="shared" si="1467"/>
        <v/>
      </c>
      <c r="K4855" s="245"/>
      <c r="L4855" s="426"/>
      <c r="M4855" s="253"/>
      <c r="N4855" s="316">
        <f t="shared" si="1473"/>
        <v>0</v>
      </c>
      <c r="O4855" s="427">
        <f t="shared" si="1474"/>
        <v>0</v>
      </c>
      <c r="P4855" s="245"/>
      <c r="Q4855" s="775"/>
      <c r="R4855" s="779"/>
      <c r="S4855" s="779"/>
      <c r="T4855" s="779"/>
      <c r="U4855" s="779"/>
      <c r="V4855" s="779"/>
      <c r="W4855" s="824"/>
      <c r="X4855" s="314">
        <f t="shared" si="1468"/>
        <v>0</v>
      </c>
    </row>
    <row r="4856" spans="2:24" ht="31.5">
      <c r="B4856" s="172"/>
      <c r="C4856" s="168">
        <v>2969</v>
      </c>
      <c r="D4856" s="321" t="s">
        <v>245</v>
      </c>
      <c r="E4856" s="817"/>
      <c r="F4856" s="452"/>
      <c r="G4856" s="246"/>
      <c r="H4856" s="246"/>
      <c r="I4856" s="480">
        <f t="shared" si="1472"/>
        <v>0</v>
      </c>
      <c r="J4856" s="244" t="str">
        <f t="shared" si="1467"/>
        <v/>
      </c>
      <c r="K4856" s="245"/>
      <c r="L4856" s="426"/>
      <c r="M4856" s="253"/>
      <c r="N4856" s="316">
        <f t="shared" si="1473"/>
        <v>0</v>
      </c>
      <c r="O4856" s="427">
        <f t="shared" si="1474"/>
        <v>0</v>
      </c>
      <c r="P4856" s="245"/>
      <c r="Q4856" s="775"/>
      <c r="R4856" s="779"/>
      <c r="S4856" s="779"/>
      <c r="T4856" s="779"/>
      <c r="U4856" s="779"/>
      <c r="V4856" s="779"/>
      <c r="W4856" s="824"/>
      <c r="X4856" s="314">
        <f t="shared" si="1468"/>
        <v>0</v>
      </c>
    </row>
    <row r="4857" spans="2:24" ht="31.5">
      <c r="B4857" s="172"/>
      <c r="C4857" s="168">
        <v>2970</v>
      </c>
      <c r="D4857" s="321" t="s">
        <v>246</v>
      </c>
      <c r="E4857" s="817"/>
      <c r="F4857" s="452"/>
      <c r="G4857" s="246"/>
      <c r="H4857" s="246"/>
      <c r="I4857" s="480">
        <f t="shared" si="1472"/>
        <v>0</v>
      </c>
      <c r="J4857" s="244" t="str">
        <f t="shared" si="1467"/>
        <v/>
      </c>
      <c r="K4857" s="245"/>
      <c r="L4857" s="426"/>
      <c r="M4857" s="253"/>
      <c r="N4857" s="316">
        <f t="shared" si="1473"/>
        <v>0</v>
      </c>
      <c r="O4857" s="427">
        <f t="shared" si="1474"/>
        <v>0</v>
      </c>
      <c r="P4857" s="245"/>
      <c r="Q4857" s="775"/>
      <c r="R4857" s="779"/>
      <c r="S4857" s="779"/>
      <c r="T4857" s="779"/>
      <c r="U4857" s="779"/>
      <c r="V4857" s="779"/>
      <c r="W4857" s="824"/>
      <c r="X4857" s="314">
        <f t="shared" si="1468"/>
        <v>0</v>
      </c>
    </row>
    <row r="4858" spans="2:24" ht="18.75">
      <c r="B4858" s="172"/>
      <c r="C4858" s="166">
        <v>2989</v>
      </c>
      <c r="D4858" s="322" t="s">
        <v>247</v>
      </c>
      <c r="E4858" s="817"/>
      <c r="F4858" s="452"/>
      <c r="G4858" s="246"/>
      <c r="H4858" s="246"/>
      <c r="I4858" s="480">
        <f t="shared" si="1472"/>
        <v>0</v>
      </c>
      <c r="J4858" s="244" t="str">
        <f t="shared" si="1467"/>
        <v/>
      </c>
      <c r="K4858" s="245"/>
      <c r="L4858" s="426"/>
      <c r="M4858" s="253"/>
      <c r="N4858" s="316">
        <f t="shared" si="1473"/>
        <v>0</v>
      </c>
      <c r="O4858" s="427">
        <f t="shared" si="1474"/>
        <v>0</v>
      </c>
      <c r="P4858" s="245"/>
      <c r="Q4858" s="775"/>
      <c r="R4858" s="779"/>
      <c r="S4858" s="779"/>
      <c r="T4858" s="779"/>
      <c r="U4858" s="779"/>
      <c r="V4858" s="779"/>
      <c r="W4858" s="824"/>
      <c r="X4858" s="314">
        <f t="shared" si="1468"/>
        <v>0</v>
      </c>
    </row>
    <row r="4859" spans="2:24" ht="31.5">
      <c r="B4859" s="136"/>
      <c r="C4859" s="137">
        <v>2990</v>
      </c>
      <c r="D4859" s="323" t="s">
        <v>1760</v>
      </c>
      <c r="E4859" s="817"/>
      <c r="F4859" s="452"/>
      <c r="G4859" s="246"/>
      <c r="H4859" s="246"/>
      <c r="I4859" s="480">
        <f t="shared" si="1472"/>
        <v>0</v>
      </c>
      <c r="J4859" s="244" t="str">
        <f t="shared" si="1467"/>
        <v/>
      </c>
      <c r="K4859" s="245"/>
      <c r="L4859" s="426"/>
      <c r="M4859" s="253"/>
      <c r="N4859" s="316">
        <f t="shared" si="1473"/>
        <v>0</v>
      </c>
      <c r="O4859" s="427">
        <f t="shared" si="1474"/>
        <v>0</v>
      </c>
      <c r="P4859" s="245"/>
      <c r="Q4859" s="775"/>
      <c r="R4859" s="779"/>
      <c r="S4859" s="779"/>
      <c r="T4859" s="779"/>
      <c r="U4859" s="779"/>
      <c r="V4859" s="779"/>
      <c r="W4859" s="824"/>
      <c r="X4859" s="314">
        <f t="shared" si="1468"/>
        <v>0</v>
      </c>
    </row>
    <row r="4860" spans="2:24" ht="18.75">
      <c r="B4860" s="136"/>
      <c r="C4860" s="137">
        <v>2991</v>
      </c>
      <c r="D4860" s="323" t="s">
        <v>248</v>
      </c>
      <c r="E4860" s="817"/>
      <c r="F4860" s="452"/>
      <c r="G4860" s="246"/>
      <c r="H4860" s="246"/>
      <c r="I4860" s="480">
        <f t="shared" si="1472"/>
        <v>0</v>
      </c>
      <c r="J4860" s="244" t="str">
        <f t="shared" si="1467"/>
        <v/>
      </c>
      <c r="K4860" s="245"/>
      <c r="L4860" s="426"/>
      <c r="M4860" s="253"/>
      <c r="N4860" s="316">
        <f t="shared" si="1473"/>
        <v>0</v>
      </c>
      <c r="O4860" s="427">
        <f t="shared" si="1474"/>
        <v>0</v>
      </c>
      <c r="P4860" s="245"/>
      <c r="Q4860" s="775"/>
      <c r="R4860" s="779"/>
      <c r="S4860" s="779"/>
      <c r="T4860" s="779"/>
      <c r="U4860" s="779"/>
      <c r="V4860" s="779"/>
      <c r="W4860" s="824"/>
      <c r="X4860" s="314">
        <f t="shared" si="1468"/>
        <v>0</v>
      </c>
    </row>
    <row r="4861" spans="2:24" ht="18.75">
      <c r="B4861" s="136"/>
      <c r="C4861" s="142">
        <v>2992</v>
      </c>
      <c r="D4861" s="154" t="s">
        <v>249</v>
      </c>
      <c r="E4861" s="817"/>
      <c r="F4861" s="452"/>
      <c r="G4861" s="246"/>
      <c r="H4861" s="246"/>
      <c r="I4861" s="480">
        <f t="shared" si="1472"/>
        <v>0</v>
      </c>
      <c r="J4861" s="244" t="str">
        <f t="shared" si="1467"/>
        <v/>
      </c>
      <c r="K4861" s="245"/>
      <c r="L4861" s="426"/>
      <c r="M4861" s="253"/>
      <c r="N4861" s="316">
        <f t="shared" si="1473"/>
        <v>0</v>
      </c>
      <c r="O4861" s="427">
        <f t="shared" si="1474"/>
        <v>0</v>
      </c>
      <c r="P4861" s="245"/>
      <c r="Q4861" s="775"/>
      <c r="R4861" s="779"/>
      <c r="S4861" s="779"/>
      <c r="T4861" s="779"/>
      <c r="U4861" s="779"/>
      <c r="V4861" s="779"/>
      <c r="W4861" s="824"/>
      <c r="X4861" s="314">
        <f t="shared" si="1468"/>
        <v>0</v>
      </c>
    </row>
    <row r="4862" spans="2:24" ht="18.75">
      <c r="B4862" s="799">
        <v>3300</v>
      </c>
      <c r="C4862" s="965" t="s">
        <v>250</v>
      </c>
      <c r="D4862" s="965"/>
      <c r="E4862" s="800"/>
      <c r="F4862" s="801">
        <f>SUM(F4863:F4868)</f>
        <v>0</v>
      </c>
      <c r="G4862" s="802">
        <f>SUM(G4863:G4868)</f>
        <v>0</v>
      </c>
      <c r="H4862" s="802">
        <f>SUM(H4863:H4868)</f>
        <v>0</v>
      </c>
      <c r="I4862" s="802">
        <f>SUM(I4863:I4868)</f>
        <v>0</v>
      </c>
      <c r="J4862" s="244" t="str">
        <f t="shared" si="1467"/>
        <v/>
      </c>
      <c r="K4862" s="245"/>
      <c r="L4862" s="777"/>
      <c r="M4862" s="778"/>
      <c r="N4862" s="778"/>
      <c r="O4862" s="825"/>
      <c r="P4862" s="245"/>
      <c r="Q4862" s="777"/>
      <c r="R4862" s="778"/>
      <c r="S4862" s="778"/>
      <c r="T4862" s="778"/>
      <c r="U4862" s="778"/>
      <c r="V4862" s="778"/>
      <c r="W4862" s="825"/>
      <c r="X4862" s="314">
        <f t="shared" si="1468"/>
        <v>0</v>
      </c>
    </row>
    <row r="4863" spans="2:24" ht="18.75">
      <c r="B4863" s="143"/>
      <c r="C4863" s="144">
        <v>3301</v>
      </c>
      <c r="D4863" s="463" t="s">
        <v>251</v>
      </c>
      <c r="E4863" s="817"/>
      <c r="F4863" s="452"/>
      <c r="G4863" s="246"/>
      <c r="H4863" s="246"/>
      <c r="I4863" s="480">
        <f t="shared" ref="I4863:I4871" si="1475">F4863+G4863+H4863</f>
        <v>0</v>
      </c>
      <c r="J4863" s="244" t="str">
        <f t="shared" si="1467"/>
        <v/>
      </c>
      <c r="K4863" s="245"/>
      <c r="L4863" s="775"/>
      <c r="M4863" s="779"/>
      <c r="N4863" s="779"/>
      <c r="O4863" s="824"/>
      <c r="P4863" s="245"/>
      <c r="Q4863" s="775"/>
      <c r="R4863" s="779"/>
      <c r="S4863" s="779"/>
      <c r="T4863" s="779"/>
      <c r="U4863" s="779"/>
      <c r="V4863" s="779"/>
      <c r="W4863" s="824"/>
      <c r="X4863" s="314">
        <f t="shared" si="1468"/>
        <v>0</v>
      </c>
    </row>
    <row r="4864" spans="2:24" ht="18.75">
      <c r="B4864" s="143"/>
      <c r="C4864" s="168">
        <v>3302</v>
      </c>
      <c r="D4864" s="464" t="s">
        <v>1099</v>
      </c>
      <c r="E4864" s="817"/>
      <c r="F4864" s="452"/>
      <c r="G4864" s="246"/>
      <c r="H4864" s="246"/>
      <c r="I4864" s="480">
        <f t="shared" si="1475"/>
        <v>0</v>
      </c>
      <c r="J4864" s="244" t="str">
        <f t="shared" ref="J4864:J4895" si="1476">(IF($E4864&lt;&gt;0,$J$2,IF($I4864&lt;&gt;0,$J$2,"")))</f>
        <v/>
      </c>
      <c r="K4864" s="245"/>
      <c r="L4864" s="775"/>
      <c r="M4864" s="779"/>
      <c r="N4864" s="779"/>
      <c r="O4864" s="824"/>
      <c r="P4864" s="245"/>
      <c r="Q4864" s="775"/>
      <c r="R4864" s="779"/>
      <c r="S4864" s="779"/>
      <c r="T4864" s="779"/>
      <c r="U4864" s="779"/>
      <c r="V4864" s="779"/>
      <c r="W4864" s="824"/>
      <c r="X4864" s="314">
        <f t="shared" ref="X4864:X4895" si="1477">T4864-U4864-V4864-W4864</f>
        <v>0</v>
      </c>
    </row>
    <row r="4865" spans="2:24" ht="18.75">
      <c r="B4865" s="143"/>
      <c r="C4865" s="168">
        <v>3303</v>
      </c>
      <c r="D4865" s="464" t="s">
        <v>253</v>
      </c>
      <c r="E4865" s="817"/>
      <c r="F4865" s="452"/>
      <c r="G4865" s="246"/>
      <c r="H4865" s="246"/>
      <c r="I4865" s="480">
        <f t="shared" si="1475"/>
        <v>0</v>
      </c>
      <c r="J4865" s="244" t="str">
        <f t="shared" si="1476"/>
        <v/>
      </c>
      <c r="K4865" s="245"/>
      <c r="L4865" s="775"/>
      <c r="M4865" s="779"/>
      <c r="N4865" s="779"/>
      <c r="O4865" s="824"/>
      <c r="P4865" s="245"/>
      <c r="Q4865" s="775"/>
      <c r="R4865" s="779"/>
      <c r="S4865" s="779"/>
      <c r="T4865" s="779"/>
      <c r="U4865" s="779"/>
      <c r="V4865" s="779"/>
      <c r="W4865" s="824"/>
      <c r="X4865" s="314">
        <f t="shared" si="1477"/>
        <v>0</v>
      </c>
    </row>
    <row r="4866" spans="2:24" ht="18.75">
      <c r="B4866" s="143"/>
      <c r="C4866" s="166">
        <v>3304</v>
      </c>
      <c r="D4866" s="465" t="s">
        <v>254</v>
      </c>
      <c r="E4866" s="817"/>
      <c r="F4866" s="452"/>
      <c r="G4866" s="246"/>
      <c r="H4866" s="246"/>
      <c r="I4866" s="480">
        <f t="shared" si="1475"/>
        <v>0</v>
      </c>
      <c r="J4866" s="244" t="str">
        <f t="shared" si="1476"/>
        <v/>
      </c>
      <c r="K4866" s="245"/>
      <c r="L4866" s="775"/>
      <c r="M4866" s="779"/>
      <c r="N4866" s="779"/>
      <c r="O4866" s="824"/>
      <c r="P4866" s="245"/>
      <c r="Q4866" s="775"/>
      <c r="R4866" s="779"/>
      <c r="S4866" s="779"/>
      <c r="T4866" s="779"/>
      <c r="U4866" s="779"/>
      <c r="V4866" s="779"/>
      <c r="W4866" s="824"/>
      <c r="X4866" s="314">
        <f t="shared" si="1477"/>
        <v>0</v>
      </c>
    </row>
    <row r="4867" spans="2:24" ht="18.75">
      <c r="B4867" s="143"/>
      <c r="C4867" s="142">
        <v>3305</v>
      </c>
      <c r="D4867" s="466" t="s">
        <v>255</v>
      </c>
      <c r="E4867" s="817"/>
      <c r="F4867" s="452"/>
      <c r="G4867" s="246"/>
      <c r="H4867" s="246"/>
      <c r="I4867" s="480">
        <f t="shared" si="1475"/>
        <v>0</v>
      </c>
      <c r="J4867" s="244" t="str">
        <f t="shared" si="1476"/>
        <v/>
      </c>
      <c r="K4867" s="245"/>
      <c r="L4867" s="775"/>
      <c r="M4867" s="779"/>
      <c r="N4867" s="779"/>
      <c r="O4867" s="824"/>
      <c r="P4867" s="245"/>
      <c r="Q4867" s="775"/>
      <c r="R4867" s="779"/>
      <c r="S4867" s="779"/>
      <c r="T4867" s="779"/>
      <c r="U4867" s="779"/>
      <c r="V4867" s="779"/>
      <c r="W4867" s="824"/>
      <c r="X4867" s="314">
        <f t="shared" si="1477"/>
        <v>0</v>
      </c>
    </row>
    <row r="4868" spans="2:24" ht="31.5">
      <c r="B4868" s="143"/>
      <c r="C4868" s="142">
        <v>3306</v>
      </c>
      <c r="D4868" s="466" t="s">
        <v>1739</v>
      </c>
      <c r="E4868" s="817"/>
      <c r="F4868" s="452"/>
      <c r="G4868" s="246"/>
      <c r="H4868" s="246"/>
      <c r="I4868" s="480">
        <f t="shared" si="1475"/>
        <v>0</v>
      </c>
      <c r="J4868" s="244" t="str">
        <f t="shared" si="1476"/>
        <v/>
      </c>
      <c r="K4868" s="245"/>
      <c r="L4868" s="775"/>
      <c r="M4868" s="779"/>
      <c r="N4868" s="779"/>
      <c r="O4868" s="824"/>
      <c r="P4868" s="245"/>
      <c r="Q4868" s="775"/>
      <c r="R4868" s="779"/>
      <c r="S4868" s="779"/>
      <c r="T4868" s="779"/>
      <c r="U4868" s="779"/>
      <c r="V4868" s="779"/>
      <c r="W4868" s="824"/>
      <c r="X4868" s="314">
        <f t="shared" si="1477"/>
        <v>0</v>
      </c>
    </row>
    <row r="4869" spans="2:24" ht="18.75">
      <c r="B4869" s="799">
        <v>3900</v>
      </c>
      <c r="C4869" s="957" t="s">
        <v>256</v>
      </c>
      <c r="D4869" s="978"/>
      <c r="E4869" s="800"/>
      <c r="F4869" s="803"/>
      <c r="G4869" s="804"/>
      <c r="H4869" s="804"/>
      <c r="I4869" s="805">
        <f t="shared" si="1475"/>
        <v>0</v>
      </c>
      <c r="J4869" s="244" t="str">
        <f t="shared" si="1476"/>
        <v/>
      </c>
      <c r="K4869" s="245"/>
      <c r="L4869" s="431"/>
      <c r="M4869" s="255"/>
      <c r="N4869" s="318">
        <f>I4869</f>
        <v>0</v>
      </c>
      <c r="O4869" s="427">
        <f>L4869+M4869-N4869</f>
        <v>0</v>
      </c>
      <c r="P4869" s="245"/>
      <c r="Q4869" s="431"/>
      <c r="R4869" s="255"/>
      <c r="S4869" s="432">
        <f>+IF(+(L4869+M4869)&gt;=I4869,+M4869,+(+I4869-L4869))</f>
        <v>0</v>
      </c>
      <c r="T4869" s="316">
        <f>Q4869+R4869-S4869</f>
        <v>0</v>
      </c>
      <c r="U4869" s="255"/>
      <c r="V4869" s="255"/>
      <c r="W4869" s="254"/>
      <c r="X4869" s="314">
        <f t="shared" si="1477"/>
        <v>0</v>
      </c>
    </row>
    <row r="4870" spans="2:24" ht="18.75">
      <c r="B4870" s="799">
        <v>4000</v>
      </c>
      <c r="C4870" s="979" t="s">
        <v>257</v>
      </c>
      <c r="D4870" s="979"/>
      <c r="E4870" s="800"/>
      <c r="F4870" s="803"/>
      <c r="G4870" s="804"/>
      <c r="H4870" s="804"/>
      <c r="I4870" s="805">
        <f t="shared" si="1475"/>
        <v>0</v>
      </c>
      <c r="J4870" s="244" t="str">
        <f t="shared" si="1476"/>
        <v/>
      </c>
      <c r="K4870" s="245"/>
      <c r="L4870" s="431"/>
      <c r="M4870" s="255"/>
      <c r="N4870" s="318">
        <f>I4870</f>
        <v>0</v>
      </c>
      <c r="O4870" s="427">
        <f>L4870+M4870-N4870</f>
        <v>0</v>
      </c>
      <c r="P4870" s="245"/>
      <c r="Q4870" s="777"/>
      <c r="R4870" s="778"/>
      <c r="S4870" s="778"/>
      <c r="T4870" s="779"/>
      <c r="U4870" s="778"/>
      <c r="V4870" s="778"/>
      <c r="W4870" s="824"/>
      <c r="X4870" s="314">
        <f t="shared" si="1477"/>
        <v>0</v>
      </c>
    </row>
    <row r="4871" spans="2:24" ht="18.75">
      <c r="B4871" s="799">
        <v>4100</v>
      </c>
      <c r="C4871" s="979" t="s">
        <v>258</v>
      </c>
      <c r="D4871" s="979"/>
      <c r="E4871" s="800"/>
      <c r="F4871" s="803"/>
      <c r="G4871" s="804"/>
      <c r="H4871" s="804"/>
      <c r="I4871" s="805">
        <f t="shared" si="1475"/>
        <v>0</v>
      </c>
      <c r="J4871" s="244" t="str">
        <f t="shared" si="1476"/>
        <v/>
      </c>
      <c r="K4871" s="245"/>
      <c r="L4871" s="777"/>
      <c r="M4871" s="778"/>
      <c r="N4871" s="778"/>
      <c r="O4871" s="825"/>
      <c r="P4871" s="245"/>
      <c r="Q4871" s="777"/>
      <c r="R4871" s="778"/>
      <c r="S4871" s="778"/>
      <c r="T4871" s="778"/>
      <c r="U4871" s="778"/>
      <c r="V4871" s="778"/>
      <c r="W4871" s="825"/>
      <c r="X4871" s="314">
        <f t="shared" si="1477"/>
        <v>0</v>
      </c>
    </row>
    <row r="4872" spans="2:24" ht="18.75">
      <c r="B4872" s="799">
        <v>4200</v>
      </c>
      <c r="C4872" s="965" t="s">
        <v>259</v>
      </c>
      <c r="D4872" s="966"/>
      <c r="E4872" s="800"/>
      <c r="F4872" s="801">
        <f>SUM(F4873:F4878)</f>
        <v>0</v>
      </c>
      <c r="G4872" s="802">
        <f>SUM(G4873:G4878)</f>
        <v>0</v>
      </c>
      <c r="H4872" s="802">
        <f>SUM(H4873:H4878)</f>
        <v>0</v>
      </c>
      <c r="I4872" s="802">
        <f>SUM(I4873:I4878)</f>
        <v>0</v>
      </c>
      <c r="J4872" s="244" t="str">
        <f t="shared" si="1476"/>
        <v/>
      </c>
      <c r="K4872" s="245"/>
      <c r="L4872" s="317">
        <f>SUM(L4873:L4878)</f>
        <v>0</v>
      </c>
      <c r="M4872" s="318">
        <f>SUM(M4873:M4878)</f>
        <v>0</v>
      </c>
      <c r="N4872" s="428">
        <f>SUM(N4873:N4878)</f>
        <v>0</v>
      </c>
      <c r="O4872" s="429">
        <f>SUM(O4873:O4878)</f>
        <v>0</v>
      </c>
      <c r="P4872" s="245"/>
      <c r="Q4872" s="317">
        <f t="shared" ref="Q4872:W4872" si="1478">SUM(Q4873:Q4878)</f>
        <v>0</v>
      </c>
      <c r="R4872" s="318">
        <f t="shared" si="1478"/>
        <v>0</v>
      </c>
      <c r="S4872" s="318">
        <f t="shared" si="1478"/>
        <v>0</v>
      </c>
      <c r="T4872" s="318">
        <f t="shared" si="1478"/>
        <v>0</v>
      </c>
      <c r="U4872" s="318">
        <f t="shared" si="1478"/>
        <v>0</v>
      </c>
      <c r="V4872" s="318">
        <f t="shared" si="1478"/>
        <v>0</v>
      </c>
      <c r="W4872" s="429">
        <f t="shared" si="1478"/>
        <v>0</v>
      </c>
      <c r="X4872" s="314">
        <f t="shared" si="1477"/>
        <v>0</v>
      </c>
    </row>
    <row r="4873" spans="2:24" ht="18.75">
      <c r="B4873" s="173"/>
      <c r="C4873" s="144">
        <v>4201</v>
      </c>
      <c r="D4873" s="138" t="s">
        <v>260</v>
      </c>
      <c r="E4873" s="817"/>
      <c r="F4873" s="452"/>
      <c r="G4873" s="246"/>
      <c r="H4873" s="246"/>
      <c r="I4873" s="480">
        <f t="shared" ref="I4873:I4878" si="1479">F4873+G4873+H4873</f>
        <v>0</v>
      </c>
      <c r="J4873" s="244" t="str">
        <f t="shared" si="1476"/>
        <v/>
      </c>
      <c r="K4873" s="245"/>
      <c r="L4873" s="426"/>
      <c r="M4873" s="253"/>
      <c r="N4873" s="316">
        <f t="shared" ref="N4873:N4878" si="1480">I4873</f>
        <v>0</v>
      </c>
      <c r="O4873" s="427">
        <f t="shared" ref="O4873:O4878" si="1481">L4873+M4873-N4873</f>
        <v>0</v>
      </c>
      <c r="P4873" s="245"/>
      <c r="Q4873" s="426"/>
      <c r="R4873" s="253"/>
      <c r="S4873" s="432">
        <f t="shared" ref="S4873:S4878" si="1482">+IF(+(L4873+M4873)&gt;=I4873,+M4873,+(+I4873-L4873))</f>
        <v>0</v>
      </c>
      <c r="T4873" s="316">
        <f t="shared" ref="T4873:T4878" si="1483">Q4873+R4873-S4873</f>
        <v>0</v>
      </c>
      <c r="U4873" s="253"/>
      <c r="V4873" s="253"/>
      <c r="W4873" s="254"/>
      <c r="X4873" s="314">
        <f t="shared" si="1477"/>
        <v>0</v>
      </c>
    </row>
    <row r="4874" spans="2:24" ht="18.75">
      <c r="B4874" s="173"/>
      <c r="C4874" s="137">
        <v>4202</v>
      </c>
      <c r="D4874" s="139" t="s">
        <v>261</v>
      </c>
      <c r="E4874" s="817"/>
      <c r="F4874" s="452"/>
      <c r="G4874" s="246"/>
      <c r="H4874" s="246"/>
      <c r="I4874" s="480">
        <f t="shared" si="1479"/>
        <v>0</v>
      </c>
      <c r="J4874" s="244" t="str">
        <f t="shared" si="1476"/>
        <v/>
      </c>
      <c r="K4874" s="245"/>
      <c r="L4874" s="426"/>
      <c r="M4874" s="253"/>
      <c r="N4874" s="316">
        <f t="shared" si="1480"/>
        <v>0</v>
      </c>
      <c r="O4874" s="427">
        <f t="shared" si="1481"/>
        <v>0</v>
      </c>
      <c r="P4874" s="245"/>
      <c r="Q4874" s="426"/>
      <c r="R4874" s="253"/>
      <c r="S4874" s="432">
        <f t="shared" si="1482"/>
        <v>0</v>
      </c>
      <c r="T4874" s="316">
        <f t="shared" si="1483"/>
        <v>0</v>
      </c>
      <c r="U4874" s="253"/>
      <c r="V4874" s="253"/>
      <c r="W4874" s="254"/>
      <c r="X4874" s="314">
        <f t="shared" si="1477"/>
        <v>0</v>
      </c>
    </row>
    <row r="4875" spans="2:24" ht="18.75">
      <c r="B4875" s="173"/>
      <c r="C4875" s="137">
        <v>4214</v>
      </c>
      <c r="D4875" s="139" t="s">
        <v>262</v>
      </c>
      <c r="E4875" s="817"/>
      <c r="F4875" s="452"/>
      <c r="G4875" s="246"/>
      <c r="H4875" s="246"/>
      <c r="I4875" s="480">
        <f t="shared" si="1479"/>
        <v>0</v>
      </c>
      <c r="J4875" s="244" t="str">
        <f t="shared" si="1476"/>
        <v/>
      </c>
      <c r="K4875" s="245"/>
      <c r="L4875" s="426"/>
      <c r="M4875" s="253"/>
      <c r="N4875" s="316">
        <f t="shared" si="1480"/>
        <v>0</v>
      </c>
      <c r="O4875" s="427">
        <f t="shared" si="1481"/>
        <v>0</v>
      </c>
      <c r="P4875" s="245"/>
      <c r="Q4875" s="426"/>
      <c r="R4875" s="253"/>
      <c r="S4875" s="432">
        <f t="shared" si="1482"/>
        <v>0</v>
      </c>
      <c r="T4875" s="316">
        <f t="shared" si="1483"/>
        <v>0</v>
      </c>
      <c r="U4875" s="253"/>
      <c r="V4875" s="253"/>
      <c r="W4875" s="254"/>
      <c r="X4875" s="314">
        <f t="shared" si="1477"/>
        <v>0</v>
      </c>
    </row>
    <row r="4876" spans="2:24" ht="18.75">
      <c r="B4876" s="173"/>
      <c r="C4876" s="137">
        <v>4217</v>
      </c>
      <c r="D4876" s="139" t="s">
        <v>263</v>
      </c>
      <c r="E4876" s="817"/>
      <c r="F4876" s="452"/>
      <c r="G4876" s="246"/>
      <c r="H4876" s="246"/>
      <c r="I4876" s="480">
        <f t="shared" si="1479"/>
        <v>0</v>
      </c>
      <c r="J4876" s="244" t="str">
        <f t="shared" si="1476"/>
        <v/>
      </c>
      <c r="K4876" s="245"/>
      <c r="L4876" s="426"/>
      <c r="M4876" s="253"/>
      <c r="N4876" s="316">
        <f t="shared" si="1480"/>
        <v>0</v>
      </c>
      <c r="O4876" s="427">
        <f t="shared" si="1481"/>
        <v>0</v>
      </c>
      <c r="P4876" s="245"/>
      <c r="Q4876" s="426"/>
      <c r="R4876" s="253"/>
      <c r="S4876" s="432">
        <f t="shared" si="1482"/>
        <v>0</v>
      </c>
      <c r="T4876" s="316">
        <f t="shared" si="1483"/>
        <v>0</v>
      </c>
      <c r="U4876" s="253"/>
      <c r="V4876" s="253"/>
      <c r="W4876" s="254"/>
      <c r="X4876" s="314">
        <f t="shared" si="1477"/>
        <v>0</v>
      </c>
    </row>
    <row r="4877" spans="2:24" ht="18.75">
      <c r="B4877" s="173"/>
      <c r="C4877" s="137">
        <v>4218</v>
      </c>
      <c r="D4877" s="145" t="s">
        <v>264</v>
      </c>
      <c r="E4877" s="817"/>
      <c r="F4877" s="452"/>
      <c r="G4877" s="246"/>
      <c r="H4877" s="246"/>
      <c r="I4877" s="480">
        <f t="shared" si="1479"/>
        <v>0</v>
      </c>
      <c r="J4877" s="244" t="str">
        <f t="shared" si="1476"/>
        <v/>
      </c>
      <c r="K4877" s="245"/>
      <c r="L4877" s="426"/>
      <c r="M4877" s="253"/>
      <c r="N4877" s="316">
        <f t="shared" si="1480"/>
        <v>0</v>
      </c>
      <c r="O4877" s="427">
        <f t="shared" si="1481"/>
        <v>0</v>
      </c>
      <c r="P4877" s="245"/>
      <c r="Q4877" s="426"/>
      <c r="R4877" s="253"/>
      <c r="S4877" s="432">
        <f t="shared" si="1482"/>
        <v>0</v>
      </c>
      <c r="T4877" s="316">
        <f t="shared" si="1483"/>
        <v>0</v>
      </c>
      <c r="U4877" s="253"/>
      <c r="V4877" s="253"/>
      <c r="W4877" s="254"/>
      <c r="X4877" s="314">
        <f t="shared" si="1477"/>
        <v>0</v>
      </c>
    </row>
    <row r="4878" spans="2:24" ht="18.75">
      <c r="B4878" s="173"/>
      <c r="C4878" s="137">
        <v>4219</v>
      </c>
      <c r="D4878" s="156" t="s">
        <v>265</v>
      </c>
      <c r="E4878" s="817"/>
      <c r="F4878" s="452"/>
      <c r="G4878" s="246"/>
      <c r="H4878" s="246"/>
      <c r="I4878" s="480">
        <f t="shared" si="1479"/>
        <v>0</v>
      </c>
      <c r="J4878" s="244" t="str">
        <f t="shared" si="1476"/>
        <v/>
      </c>
      <c r="K4878" s="245"/>
      <c r="L4878" s="426"/>
      <c r="M4878" s="253"/>
      <c r="N4878" s="316">
        <f t="shared" si="1480"/>
        <v>0</v>
      </c>
      <c r="O4878" s="427">
        <f t="shared" si="1481"/>
        <v>0</v>
      </c>
      <c r="P4878" s="245"/>
      <c r="Q4878" s="426"/>
      <c r="R4878" s="253"/>
      <c r="S4878" s="432">
        <f t="shared" si="1482"/>
        <v>0</v>
      </c>
      <c r="T4878" s="316">
        <f t="shared" si="1483"/>
        <v>0</v>
      </c>
      <c r="U4878" s="253"/>
      <c r="V4878" s="253"/>
      <c r="W4878" s="254"/>
      <c r="X4878" s="314">
        <f t="shared" si="1477"/>
        <v>0</v>
      </c>
    </row>
    <row r="4879" spans="2:24" ht="18.75">
      <c r="B4879" s="799">
        <v>4300</v>
      </c>
      <c r="C4879" s="955" t="s">
        <v>1740</v>
      </c>
      <c r="D4879" s="955"/>
      <c r="E4879" s="800"/>
      <c r="F4879" s="801">
        <f>SUM(F4880:F4882)</f>
        <v>0</v>
      </c>
      <c r="G4879" s="802">
        <f>SUM(G4880:G4882)</f>
        <v>0</v>
      </c>
      <c r="H4879" s="802">
        <f>SUM(H4880:H4882)</f>
        <v>0</v>
      </c>
      <c r="I4879" s="802">
        <f>SUM(I4880:I4882)</f>
        <v>0</v>
      </c>
      <c r="J4879" s="244" t="str">
        <f t="shared" si="1476"/>
        <v/>
      </c>
      <c r="K4879" s="245"/>
      <c r="L4879" s="317">
        <f>SUM(L4880:L4882)</f>
        <v>0</v>
      </c>
      <c r="M4879" s="318">
        <f>SUM(M4880:M4882)</f>
        <v>0</v>
      </c>
      <c r="N4879" s="428">
        <f>SUM(N4880:N4882)</f>
        <v>0</v>
      </c>
      <c r="O4879" s="429">
        <f>SUM(O4880:O4882)</f>
        <v>0</v>
      </c>
      <c r="P4879" s="245"/>
      <c r="Q4879" s="317">
        <f t="shared" ref="Q4879:W4879" si="1484">SUM(Q4880:Q4882)</f>
        <v>0</v>
      </c>
      <c r="R4879" s="318">
        <f t="shared" si="1484"/>
        <v>0</v>
      </c>
      <c r="S4879" s="318">
        <f t="shared" si="1484"/>
        <v>0</v>
      </c>
      <c r="T4879" s="318">
        <f t="shared" si="1484"/>
        <v>0</v>
      </c>
      <c r="U4879" s="318">
        <f t="shared" si="1484"/>
        <v>0</v>
      </c>
      <c r="V4879" s="318">
        <f t="shared" si="1484"/>
        <v>0</v>
      </c>
      <c r="W4879" s="429">
        <f t="shared" si="1484"/>
        <v>0</v>
      </c>
      <c r="X4879" s="314">
        <f t="shared" si="1477"/>
        <v>0</v>
      </c>
    </row>
    <row r="4880" spans="2:24" ht="18.75">
      <c r="B4880" s="173"/>
      <c r="C4880" s="144">
        <v>4301</v>
      </c>
      <c r="D4880" s="163" t="s">
        <v>266</v>
      </c>
      <c r="E4880" s="817"/>
      <c r="F4880" s="452"/>
      <c r="G4880" s="246"/>
      <c r="H4880" s="246"/>
      <c r="I4880" s="480">
        <f t="shared" ref="I4880:I4885" si="1485">F4880+G4880+H4880</f>
        <v>0</v>
      </c>
      <c r="J4880" s="244" t="str">
        <f t="shared" si="1476"/>
        <v/>
      </c>
      <c r="K4880" s="245"/>
      <c r="L4880" s="426"/>
      <c r="M4880" s="253"/>
      <c r="N4880" s="316">
        <f t="shared" ref="N4880:N4885" si="1486">I4880</f>
        <v>0</v>
      </c>
      <c r="O4880" s="427">
        <f t="shared" ref="O4880:O4885" si="1487">L4880+M4880-N4880</f>
        <v>0</v>
      </c>
      <c r="P4880" s="245"/>
      <c r="Q4880" s="426"/>
      <c r="R4880" s="253"/>
      <c r="S4880" s="432">
        <f t="shared" ref="S4880:S4885" si="1488">+IF(+(L4880+M4880)&gt;=I4880,+M4880,+(+I4880-L4880))</f>
        <v>0</v>
      </c>
      <c r="T4880" s="316">
        <f t="shared" ref="T4880:T4885" si="1489">Q4880+R4880-S4880</f>
        <v>0</v>
      </c>
      <c r="U4880" s="253"/>
      <c r="V4880" s="253"/>
      <c r="W4880" s="254"/>
      <c r="X4880" s="314">
        <f t="shared" si="1477"/>
        <v>0</v>
      </c>
    </row>
    <row r="4881" spans="2:24" ht="18.75">
      <c r="B4881" s="173"/>
      <c r="C4881" s="137">
        <v>4302</v>
      </c>
      <c r="D4881" s="139" t="s">
        <v>1100</v>
      </c>
      <c r="E4881" s="817"/>
      <c r="F4881" s="452"/>
      <c r="G4881" s="246"/>
      <c r="H4881" s="246"/>
      <c r="I4881" s="480">
        <f t="shared" si="1485"/>
        <v>0</v>
      </c>
      <c r="J4881" s="244" t="str">
        <f t="shared" si="1476"/>
        <v/>
      </c>
      <c r="K4881" s="245"/>
      <c r="L4881" s="426"/>
      <c r="M4881" s="253"/>
      <c r="N4881" s="316">
        <f t="shared" si="1486"/>
        <v>0</v>
      </c>
      <c r="O4881" s="427">
        <f t="shared" si="1487"/>
        <v>0</v>
      </c>
      <c r="P4881" s="245"/>
      <c r="Q4881" s="426"/>
      <c r="R4881" s="253"/>
      <c r="S4881" s="432">
        <f t="shared" si="1488"/>
        <v>0</v>
      </c>
      <c r="T4881" s="316">
        <f t="shared" si="1489"/>
        <v>0</v>
      </c>
      <c r="U4881" s="253"/>
      <c r="V4881" s="253"/>
      <c r="W4881" s="254"/>
      <c r="X4881" s="314">
        <f t="shared" si="1477"/>
        <v>0</v>
      </c>
    </row>
    <row r="4882" spans="2:24" ht="18.75">
      <c r="B4882" s="173"/>
      <c r="C4882" s="142">
        <v>4309</v>
      </c>
      <c r="D4882" s="148" t="s">
        <v>268</v>
      </c>
      <c r="E4882" s="817"/>
      <c r="F4882" s="452"/>
      <c r="G4882" s="246"/>
      <c r="H4882" s="246"/>
      <c r="I4882" s="480">
        <f t="shared" si="1485"/>
        <v>0</v>
      </c>
      <c r="J4882" s="244" t="str">
        <f t="shared" si="1476"/>
        <v/>
      </c>
      <c r="K4882" s="245"/>
      <c r="L4882" s="426"/>
      <c r="M4882" s="253"/>
      <c r="N4882" s="316">
        <f t="shared" si="1486"/>
        <v>0</v>
      </c>
      <c r="O4882" s="427">
        <f t="shared" si="1487"/>
        <v>0</v>
      </c>
      <c r="P4882" s="245"/>
      <c r="Q4882" s="426"/>
      <c r="R4882" s="253"/>
      <c r="S4882" s="432">
        <f t="shared" si="1488"/>
        <v>0</v>
      </c>
      <c r="T4882" s="316">
        <f t="shared" si="1489"/>
        <v>0</v>
      </c>
      <c r="U4882" s="253"/>
      <c r="V4882" s="253"/>
      <c r="W4882" s="254"/>
      <c r="X4882" s="314">
        <f t="shared" si="1477"/>
        <v>0</v>
      </c>
    </row>
    <row r="4883" spans="2:24" ht="18.75">
      <c r="B4883" s="799">
        <v>4400</v>
      </c>
      <c r="C4883" s="957" t="s">
        <v>1741</v>
      </c>
      <c r="D4883" s="957"/>
      <c r="E4883" s="800"/>
      <c r="F4883" s="803"/>
      <c r="G4883" s="804"/>
      <c r="H4883" s="804"/>
      <c r="I4883" s="805">
        <f t="shared" si="1485"/>
        <v>0</v>
      </c>
      <c r="J4883" s="244" t="str">
        <f t="shared" si="1476"/>
        <v/>
      </c>
      <c r="K4883" s="245"/>
      <c r="L4883" s="431"/>
      <c r="M4883" s="255"/>
      <c r="N4883" s="318">
        <f t="shared" si="1486"/>
        <v>0</v>
      </c>
      <c r="O4883" s="427">
        <f t="shared" si="1487"/>
        <v>0</v>
      </c>
      <c r="P4883" s="245"/>
      <c r="Q4883" s="431"/>
      <c r="R4883" s="255"/>
      <c r="S4883" s="432">
        <f t="shared" si="1488"/>
        <v>0</v>
      </c>
      <c r="T4883" s="316">
        <f t="shared" si="1489"/>
        <v>0</v>
      </c>
      <c r="U4883" s="255"/>
      <c r="V4883" s="255"/>
      <c r="W4883" s="254"/>
      <c r="X4883" s="314">
        <f t="shared" si="1477"/>
        <v>0</v>
      </c>
    </row>
    <row r="4884" spans="2:24" ht="18.75">
      <c r="B4884" s="799">
        <v>4500</v>
      </c>
      <c r="C4884" s="979" t="s">
        <v>1742</v>
      </c>
      <c r="D4884" s="979"/>
      <c r="E4884" s="800"/>
      <c r="F4884" s="803">
        <v>167500</v>
      </c>
      <c r="G4884" s="804"/>
      <c r="H4884" s="804">
        <v>360000</v>
      </c>
      <c r="I4884" s="805">
        <f t="shared" si="1485"/>
        <v>527500</v>
      </c>
      <c r="J4884" s="244">
        <f t="shared" si="1476"/>
        <v>1</v>
      </c>
      <c r="K4884" s="245"/>
      <c r="L4884" s="431"/>
      <c r="M4884" s="255"/>
      <c r="N4884" s="318">
        <f t="shared" si="1486"/>
        <v>527500</v>
      </c>
      <c r="O4884" s="427">
        <f t="shared" si="1487"/>
        <v>-527500</v>
      </c>
      <c r="P4884" s="245"/>
      <c r="Q4884" s="431"/>
      <c r="R4884" s="255"/>
      <c r="S4884" s="432">
        <f t="shared" si="1488"/>
        <v>527500</v>
      </c>
      <c r="T4884" s="316">
        <f t="shared" si="1489"/>
        <v>-527500</v>
      </c>
      <c r="U4884" s="255"/>
      <c r="V4884" s="255"/>
      <c r="W4884" s="254"/>
      <c r="X4884" s="314">
        <f t="shared" si="1477"/>
        <v>-527500</v>
      </c>
    </row>
    <row r="4885" spans="2:24" ht="18.75">
      <c r="B4885" s="799">
        <v>4600</v>
      </c>
      <c r="C4885" s="974" t="s">
        <v>269</v>
      </c>
      <c r="D4885" s="980"/>
      <c r="E4885" s="800"/>
      <c r="F4885" s="803"/>
      <c r="G4885" s="804"/>
      <c r="H4885" s="804"/>
      <c r="I4885" s="805">
        <f t="shared" si="1485"/>
        <v>0</v>
      </c>
      <c r="J4885" s="244" t="str">
        <f t="shared" si="1476"/>
        <v/>
      </c>
      <c r="K4885" s="245"/>
      <c r="L4885" s="431"/>
      <c r="M4885" s="255"/>
      <c r="N4885" s="318">
        <f t="shared" si="1486"/>
        <v>0</v>
      </c>
      <c r="O4885" s="427">
        <f t="shared" si="1487"/>
        <v>0</v>
      </c>
      <c r="P4885" s="245"/>
      <c r="Q4885" s="431"/>
      <c r="R4885" s="255"/>
      <c r="S4885" s="432">
        <f t="shared" si="1488"/>
        <v>0</v>
      </c>
      <c r="T4885" s="316">
        <f t="shared" si="1489"/>
        <v>0</v>
      </c>
      <c r="U4885" s="255"/>
      <c r="V4885" s="255"/>
      <c r="W4885" s="254"/>
      <c r="X4885" s="314">
        <f t="shared" si="1477"/>
        <v>0</v>
      </c>
    </row>
    <row r="4886" spans="2:24" ht="18.75">
      <c r="B4886" s="799">
        <v>4900</v>
      </c>
      <c r="C4886" s="965" t="s">
        <v>300</v>
      </c>
      <c r="D4886" s="965"/>
      <c r="E4886" s="800"/>
      <c r="F4886" s="801">
        <f>+F4887+F4888</f>
        <v>0</v>
      </c>
      <c r="G4886" s="802">
        <f>+G4887+G4888</f>
        <v>0</v>
      </c>
      <c r="H4886" s="802">
        <f>+H4887+H4888</f>
        <v>0</v>
      </c>
      <c r="I4886" s="802">
        <f>+I4887+I4888</f>
        <v>0</v>
      </c>
      <c r="J4886" s="244" t="str">
        <f t="shared" si="1476"/>
        <v/>
      </c>
      <c r="K4886" s="245"/>
      <c r="L4886" s="777"/>
      <c r="M4886" s="778"/>
      <c r="N4886" s="778"/>
      <c r="O4886" s="825"/>
      <c r="P4886" s="245"/>
      <c r="Q4886" s="777"/>
      <c r="R4886" s="778"/>
      <c r="S4886" s="778"/>
      <c r="T4886" s="778"/>
      <c r="U4886" s="778"/>
      <c r="V4886" s="778"/>
      <c r="W4886" s="825"/>
      <c r="X4886" s="314">
        <f t="shared" si="1477"/>
        <v>0</v>
      </c>
    </row>
    <row r="4887" spans="2:24" ht="18.75">
      <c r="B4887" s="173"/>
      <c r="C4887" s="144">
        <v>4901</v>
      </c>
      <c r="D4887" s="174" t="s">
        <v>301</v>
      </c>
      <c r="E4887" s="817"/>
      <c r="F4887" s="452"/>
      <c r="G4887" s="246"/>
      <c r="H4887" s="246"/>
      <c r="I4887" s="480">
        <f>F4887+G4887+H4887</f>
        <v>0</v>
      </c>
      <c r="J4887" s="244" t="str">
        <f t="shared" si="1476"/>
        <v/>
      </c>
      <c r="K4887" s="245"/>
      <c r="L4887" s="775"/>
      <c r="M4887" s="779"/>
      <c r="N4887" s="779"/>
      <c r="O4887" s="824"/>
      <c r="P4887" s="245"/>
      <c r="Q4887" s="775"/>
      <c r="R4887" s="779"/>
      <c r="S4887" s="779"/>
      <c r="T4887" s="779"/>
      <c r="U4887" s="779"/>
      <c r="V4887" s="779"/>
      <c r="W4887" s="824"/>
      <c r="X4887" s="314">
        <f t="shared" si="1477"/>
        <v>0</v>
      </c>
    </row>
    <row r="4888" spans="2:24" ht="18.75">
      <c r="B4888" s="173"/>
      <c r="C4888" s="142">
        <v>4902</v>
      </c>
      <c r="D4888" s="148" t="s">
        <v>302</v>
      </c>
      <c r="E4888" s="817"/>
      <c r="F4888" s="452"/>
      <c r="G4888" s="246"/>
      <c r="H4888" s="246"/>
      <c r="I4888" s="480">
        <f>F4888+G4888+H4888</f>
        <v>0</v>
      </c>
      <c r="J4888" s="244" t="str">
        <f t="shared" si="1476"/>
        <v/>
      </c>
      <c r="K4888" s="245"/>
      <c r="L4888" s="775"/>
      <c r="M4888" s="779"/>
      <c r="N4888" s="779"/>
      <c r="O4888" s="824"/>
      <c r="P4888" s="245"/>
      <c r="Q4888" s="775"/>
      <c r="R4888" s="779"/>
      <c r="S4888" s="779"/>
      <c r="T4888" s="779"/>
      <c r="U4888" s="779"/>
      <c r="V4888" s="779"/>
      <c r="W4888" s="824"/>
      <c r="X4888" s="314">
        <f t="shared" si="1477"/>
        <v>0</v>
      </c>
    </row>
    <row r="4889" spans="2:24" ht="18.75">
      <c r="B4889" s="806">
        <v>5100</v>
      </c>
      <c r="C4889" s="962" t="s">
        <v>270</v>
      </c>
      <c r="D4889" s="962"/>
      <c r="E4889" s="807"/>
      <c r="F4889" s="808"/>
      <c r="G4889" s="809"/>
      <c r="H4889" s="809"/>
      <c r="I4889" s="805">
        <f>F4889+G4889+H4889</f>
        <v>0</v>
      </c>
      <c r="J4889" s="244" t="str">
        <f t="shared" si="1476"/>
        <v/>
      </c>
      <c r="K4889" s="245"/>
      <c r="L4889" s="433"/>
      <c r="M4889" s="434"/>
      <c r="N4889" s="328">
        <f>I4889</f>
        <v>0</v>
      </c>
      <c r="O4889" s="427">
        <f>L4889+M4889-N4889</f>
        <v>0</v>
      </c>
      <c r="P4889" s="245"/>
      <c r="Q4889" s="433"/>
      <c r="R4889" s="434"/>
      <c r="S4889" s="432">
        <f>+IF(+(L4889+M4889)&gt;=I4889,+M4889,+(+I4889-L4889))</f>
        <v>0</v>
      </c>
      <c r="T4889" s="316">
        <f>Q4889+R4889-S4889</f>
        <v>0</v>
      </c>
      <c r="U4889" s="434"/>
      <c r="V4889" s="434"/>
      <c r="W4889" s="254"/>
      <c r="X4889" s="314">
        <f t="shared" si="1477"/>
        <v>0</v>
      </c>
    </row>
    <row r="4890" spans="2:24" ht="18.75">
      <c r="B4890" s="806">
        <v>5200</v>
      </c>
      <c r="C4890" s="977" t="s">
        <v>271</v>
      </c>
      <c r="D4890" s="977"/>
      <c r="E4890" s="807"/>
      <c r="F4890" s="810">
        <f>SUM(F4891:F4897)</f>
        <v>0</v>
      </c>
      <c r="G4890" s="811">
        <f>SUM(G4891:G4897)</f>
        <v>0</v>
      </c>
      <c r="H4890" s="811">
        <f>SUM(H4891:H4897)</f>
        <v>0</v>
      </c>
      <c r="I4890" s="811">
        <f>SUM(I4891:I4897)</f>
        <v>0</v>
      </c>
      <c r="J4890" s="244" t="str">
        <f t="shared" si="1476"/>
        <v/>
      </c>
      <c r="K4890" s="245"/>
      <c r="L4890" s="327">
        <f>SUM(L4891:L4897)</f>
        <v>0</v>
      </c>
      <c r="M4890" s="328">
        <f>SUM(M4891:M4897)</f>
        <v>0</v>
      </c>
      <c r="N4890" s="435">
        <f>SUM(N4891:N4897)</f>
        <v>0</v>
      </c>
      <c r="O4890" s="436">
        <f>SUM(O4891:O4897)</f>
        <v>0</v>
      </c>
      <c r="P4890" s="245"/>
      <c r="Q4890" s="327">
        <f t="shared" ref="Q4890:W4890" si="1490">SUM(Q4891:Q4897)</f>
        <v>0</v>
      </c>
      <c r="R4890" s="328">
        <f t="shared" si="1490"/>
        <v>0</v>
      </c>
      <c r="S4890" s="328">
        <f t="shared" si="1490"/>
        <v>0</v>
      </c>
      <c r="T4890" s="328">
        <f t="shared" si="1490"/>
        <v>0</v>
      </c>
      <c r="U4890" s="328">
        <f t="shared" si="1490"/>
        <v>0</v>
      </c>
      <c r="V4890" s="328">
        <f t="shared" si="1490"/>
        <v>0</v>
      </c>
      <c r="W4890" s="436">
        <f t="shared" si="1490"/>
        <v>0</v>
      </c>
      <c r="X4890" s="314">
        <f t="shared" si="1477"/>
        <v>0</v>
      </c>
    </row>
    <row r="4891" spans="2:24" ht="18.75">
      <c r="B4891" s="175"/>
      <c r="C4891" s="176">
        <v>5201</v>
      </c>
      <c r="D4891" s="177" t="s">
        <v>272</v>
      </c>
      <c r="E4891" s="818"/>
      <c r="F4891" s="477"/>
      <c r="G4891" s="437"/>
      <c r="H4891" s="437"/>
      <c r="I4891" s="480">
        <f t="shared" ref="I4891:I4897" si="1491">F4891+G4891+H4891</f>
        <v>0</v>
      </c>
      <c r="J4891" s="244" t="str">
        <f t="shared" si="1476"/>
        <v/>
      </c>
      <c r="K4891" s="245"/>
      <c r="L4891" s="438"/>
      <c r="M4891" s="439"/>
      <c r="N4891" s="331">
        <f t="shared" ref="N4891:N4897" si="1492">I4891</f>
        <v>0</v>
      </c>
      <c r="O4891" s="427">
        <f t="shared" ref="O4891:O4897" si="1493">L4891+M4891-N4891</f>
        <v>0</v>
      </c>
      <c r="P4891" s="245"/>
      <c r="Q4891" s="438"/>
      <c r="R4891" s="439"/>
      <c r="S4891" s="432">
        <f t="shared" ref="S4891:S4897" si="1494">+IF(+(L4891+M4891)&gt;=I4891,+M4891,+(+I4891-L4891))</f>
        <v>0</v>
      </c>
      <c r="T4891" s="316">
        <f t="shared" ref="T4891:T4897" si="1495">Q4891+R4891-S4891</f>
        <v>0</v>
      </c>
      <c r="U4891" s="439"/>
      <c r="V4891" s="439"/>
      <c r="W4891" s="254"/>
      <c r="X4891" s="314">
        <f t="shared" si="1477"/>
        <v>0</v>
      </c>
    </row>
    <row r="4892" spans="2:24" ht="18.75">
      <c r="B4892" s="175"/>
      <c r="C4892" s="178">
        <v>5202</v>
      </c>
      <c r="D4892" s="179" t="s">
        <v>273</v>
      </c>
      <c r="E4892" s="818"/>
      <c r="F4892" s="477"/>
      <c r="G4892" s="437"/>
      <c r="H4892" s="437"/>
      <c r="I4892" s="480">
        <f t="shared" si="1491"/>
        <v>0</v>
      </c>
      <c r="J4892" s="244" t="str">
        <f t="shared" si="1476"/>
        <v/>
      </c>
      <c r="K4892" s="245"/>
      <c r="L4892" s="438"/>
      <c r="M4892" s="439"/>
      <c r="N4892" s="331">
        <f t="shared" si="1492"/>
        <v>0</v>
      </c>
      <c r="O4892" s="427">
        <f t="shared" si="1493"/>
        <v>0</v>
      </c>
      <c r="P4892" s="245"/>
      <c r="Q4892" s="438"/>
      <c r="R4892" s="439"/>
      <c r="S4892" s="432">
        <f t="shared" si="1494"/>
        <v>0</v>
      </c>
      <c r="T4892" s="316">
        <f t="shared" si="1495"/>
        <v>0</v>
      </c>
      <c r="U4892" s="439"/>
      <c r="V4892" s="439"/>
      <c r="W4892" s="254"/>
      <c r="X4892" s="314">
        <f t="shared" si="1477"/>
        <v>0</v>
      </c>
    </row>
    <row r="4893" spans="2:24" ht="18.75">
      <c r="B4893" s="175"/>
      <c r="C4893" s="178">
        <v>5203</v>
      </c>
      <c r="D4893" s="179" t="s">
        <v>956</v>
      </c>
      <c r="E4893" s="818"/>
      <c r="F4893" s="477"/>
      <c r="G4893" s="437"/>
      <c r="H4893" s="437"/>
      <c r="I4893" s="480">
        <f t="shared" si="1491"/>
        <v>0</v>
      </c>
      <c r="J4893" s="244" t="str">
        <f t="shared" si="1476"/>
        <v/>
      </c>
      <c r="K4893" s="245"/>
      <c r="L4893" s="438"/>
      <c r="M4893" s="439"/>
      <c r="N4893" s="331">
        <f t="shared" si="1492"/>
        <v>0</v>
      </c>
      <c r="O4893" s="427">
        <f t="shared" si="1493"/>
        <v>0</v>
      </c>
      <c r="P4893" s="245"/>
      <c r="Q4893" s="438"/>
      <c r="R4893" s="439"/>
      <c r="S4893" s="432">
        <f t="shared" si="1494"/>
        <v>0</v>
      </c>
      <c r="T4893" s="316">
        <f t="shared" si="1495"/>
        <v>0</v>
      </c>
      <c r="U4893" s="439"/>
      <c r="V4893" s="439"/>
      <c r="W4893" s="254"/>
      <c r="X4893" s="314">
        <f t="shared" si="1477"/>
        <v>0</v>
      </c>
    </row>
    <row r="4894" spans="2:24" ht="18.75">
      <c r="B4894" s="175"/>
      <c r="C4894" s="178">
        <v>5204</v>
      </c>
      <c r="D4894" s="179" t="s">
        <v>957</v>
      </c>
      <c r="E4894" s="818"/>
      <c r="F4894" s="477"/>
      <c r="G4894" s="437"/>
      <c r="H4894" s="437"/>
      <c r="I4894" s="480">
        <f t="shared" si="1491"/>
        <v>0</v>
      </c>
      <c r="J4894" s="244" t="str">
        <f t="shared" si="1476"/>
        <v/>
      </c>
      <c r="K4894" s="245"/>
      <c r="L4894" s="438"/>
      <c r="M4894" s="439"/>
      <c r="N4894" s="331">
        <f t="shared" si="1492"/>
        <v>0</v>
      </c>
      <c r="O4894" s="427">
        <f t="shared" si="1493"/>
        <v>0</v>
      </c>
      <c r="P4894" s="245"/>
      <c r="Q4894" s="438"/>
      <c r="R4894" s="439"/>
      <c r="S4894" s="432">
        <f t="shared" si="1494"/>
        <v>0</v>
      </c>
      <c r="T4894" s="316">
        <f t="shared" si="1495"/>
        <v>0</v>
      </c>
      <c r="U4894" s="439"/>
      <c r="V4894" s="439"/>
      <c r="W4894" s="254"/>
      <c r="X4894" s="314">
        <f t="shared" si="1477"/>
        <v>0</v>
      </c>
    </row>
    <row r="4895" spans="2:24" ht="18.75">
      <c r="B4895" s="175"/>
      <c r="C4895" s="178">
        <v>5205</v>
      </c>
      <c r="D4895" s="179" t="s">
        <v>958</v>
      </c>
      <c r="E4895" s="818"/>
      <c r="F4895" s="477"/>
      <c r="G4895" s="437"/>
      <c r="H4895" s="437"/>
      <c r="I4895" s="480">
        <f t="shared" si="1491"/>
        <v>0</v>
      </c>
      <c r="J4895" s="244" t="str">
        <f t="shared" si="1476"/>
        <v/>
      </c>
      <c r="K4895" s="245"/>
      <c r="L4895" s="438"/>
      <c r="M4895" s="439"/>
      <c r="N4895" s="331">
        <f t="shared" si="1492"/>
        <v>0</v>
      </c>
      <c r="O4895" s="427">
        <f t="shared" si="1493"/>
        <v>0</v>
      </c>
      <c r="P4895" s="245"/>
      <c r="Q4895" s="438"/>
      <c r="R4895" s="439"/>
      <c r="S4895" s="432">
        <f t="shared" si="1494"/>
        <v>0</v>
      </c>
      <c r="T4895" s="316">
        <f t="shared" si="1495"/>
        <v>0</v>
      </c>
      <c r="U4895" s="439"/>
      <c r="V4895" s="439"/>
      <c r="W4895" s="254"/>
      <c r="X4895" s="314">
        <f t="shared" si="1477"/>
        <v>0</v>
      </c>
    </row>
    <row r="4896" spans="2:24" ht="18.75">
      <c r="B4896" s="175"/>
      <c r="C4896" s="178">
        <v>5206</v>
      </c>
      <c r="D4896" s="179" t="s">
        <v>959</v>
      </c>
      <c r="E4896" s="818"/>
      <c r="F4896" s="477"/>
      <c r="G4896" s="437"/>
      <c r="H4896" s="437"/>
      <c r="I4896" s="480">
        <f t="shared" si="1491"/>
        <v>0</v>
      </c>
      <c r="J4896" s="244" t="str">
        <f t="shared" ref="J4896:J4916" si="1496">(IF($E4896&lt;&gt;0,$J$2,IF($I4896&lt;&gt;0,$J$2,"")))</f>
        <v/>
      </c>
      <c r="K4896" s="245"/>
      <c r="L4896" s="438"/>
      <c r="M4896" s="439"/>
      <c r="N4896" s="331">
        <f t="shared" si="1492"/>
        <v>0</v>
      </c>
      <c r="O4896" s="427">
        <f t="shared" si="1493"/>
        <v>0</v>
      </c>
      <c r="P4896" s="245"/>
      <c r="Q4896" s="438"/>
      <c r="R4896" s="439"/>
      <c r="S4896" s="432">
        <f t="shared" si="1494"/>
        <v>0</v>
      </c>
      <c r="T4896" s="316">
        <f t="shared" si="1495"/>
        <v>0</v>
      </c>
      <c r="U4896" s="439"/>
      <c r="V4896" s="439"/>
      <c r="W4896" s="254"/>
      <c r="X4896" s="314">
        <f t="shared" ref="X4896:X4927" si="1497">T4896-U4896-V4896-W4896</f>
        <v>0</v>
      </c>
    </row>
    <row r="4897" spans="2:24" ht="18.75">
      <c r="B4897" s="175"/>
      <c r="C4897" s="180">
        <v>5219</v>
      </c>
      <c r="D4897" s="181" t="s">
        <v>960</v>
      </c>
      <c r="E4897" s="818"/>
      <c r="F4897" s="477"/>
      <c r="G4897" s="437"/>
      <c r="H4897" s="437"/>
      <c r="I4897" s="480">
        <f t="shared" si="1491"/>
        <v>0</v>
      </c>
      <c r="J4897" s="244" t="str">
        <f t="shared" si="1496"/>
        <v/>
      </c>
      <c r="K4897" s="245"/>
      <c r="L4897" s="438"/>
      <c r="M4897" s="439"/>
      <c r="N4897" s="331">
        <f t="shared" si="1492"/>
        <v>0</v>
      </c>
      <c r="O4897" s="427">
        <f t="shared" si="1493"/>
        <v>0</v>
      </c>
      <c r="P4897" s="245"/>
      <c r="Q4897" s="438"/>
      <c r="R4897" s="439"/>
      <c r="S4897" s="432">
        <f t="shared" si="1494"/>
        <v>0</v>
      </c>
      <c r="T4897" s="316">
        <f t="shared" si="1495"/>
        <v>0</v>
      </c>
      <c r="U4897" s="439"/>
      <c r="V4897" s="439"/>
      <c r="W4897" s="254"/>
      <c r="X4897" s="314">
        <f t="shared" si="1497"/>
        <v>0</v>
      </c>
    </row>
    <row r="4898" spans="2:24" ht="18.75">
      <c r="B4898" s="806">
        <v>5300</v>
      </c>
      <c r="C4898" s="981" t="s">
        <v>961</v>
      </c>
      <c r="D4898" s="981"/>
      <c r="E4898" s="807"/>
      <c r="F4898" s="810">
        <f>SUM(F4899:F4900)</f>
        <v>0</v>
      </c>
      <c r="G4898" s="811">
        <f>SUM(G4899:G4900)</f>
        <v>0</v>
      </c>
      <c r="H4898" s="811">
        <f>SUM(H4899:H4900)</f>
        <v>0</v>
      </c>
      <c r="I4898" s="811">
        <f>SUM(I4899:I4900)</f>
        <v>0</v>
      </c>
      <c r="J4898" s="244" t="str">
        <f t="shared" si="1496"/>
        <v/>
      </c>
      <c r="K4898" s="245"/>
      <c r="L4898" s="327">
        <f>SUM(L4899:L4900)</f>
        <v>0</v>
      </c>
      <c r="M4898" s="328">
        <f>SUM(M4899:M4900)</f>
        <v>0</v>
      </c>
      <c r="N4898" s="435">
        <f>SUM(N4899:N4900)</f>
        <v>0</v>
      </c>
      <c r="O4898" s="436">
        <f>SUM(O4899:O4900)</f>
        <v>0</v>
      </c>
      <c r="P4898" s="245"/>
      <c r="Q4898" s="327">
        <f t="shared" ref="Q4898:W4898" si="1498">SUM(Q4899:Q4900)</f>
        <v>0</v>
      </c>
      <c r="R4898" s="328">
        <f t="shared" si="1498"/>
        <v>0</v>
      </c>
      <c r="S4898" s="328">
        <f t="shared" si="1498"/>
        <v>0</v>
      </c>
      <c r="T4898" s="328">
        <f t="shared" si="1498"/>
        <v>0</v>
      </c>
      <c r="U4898" s="328">
        <f t="shared" si="1498"/>
        <v>0</v>
      </c>
      <c r="V4898" s="328">
        <f t="shared" si="1498"/>
        <v>0</v>
      </c>
      <c r="W4898" s="436">
        <f t="shared" si="1498"/>
        <v>0</v>
      </c>
      <c r="X4898" s="314">
        <f t="shared" si="1497"/>
        <v>0</v>
      </c>
    </row>
    <row r="4899" spans="2:24" ht="18.75">
      <c r="B4899" s="175"/>
      <c r="C4899" s="176">
        <v>5301</v>
      </c>
      <c r="D4899" s="177" t="s">
        <v>1480</v>
      </c>
      <c r="E4899" s="818"/>
      <c r="F4899" s="477"/>
      <c r="G4899" s="437"/>
      <c r="H4899" s="437"/>
      <c r="I4899" s="480">
        <f>F4899+G4899+H4899</f>
        <v>0</v>
      </c>
      <c r="J4899" s="244" t="str">
        <f t="shared" si="1496"/>
        <v/>
      </c>
      <c r="K4899" s="245"/>
      <c r="L4899" s="438"/>
      <c r="M4899" s="439"/>
      <c r="N4899" s="331">
        <f>I4899</f>
        <v>0</v>
      </c>
      <c r="O4899" s="427">
        <f>L4899+M4899-N4899</f>
        <v>0</v>
      </c>
      <c r="P4899" s="245"/>
      <c r="Q4899" s="438"/>
      <c r="R4899" s="439"/>
      <c r="S4899" s="432">
        <f>+IF(+(L4899+M4899)&gt;=I4899,+M4899,+(+I4899-L4899))</f>
        <v>0</v>
      </c>
      <c r="T4899" s="316">
        <f>Q4899+R4899-S4899</f>
        <v>0</v>
      </c>
      <c r="U4899" s="439"/>
      <c r="V4899" s="439"/>
      <c r="W4899" s="254"/>
      <c r="X4899" s="314">
        <f t="shared" si="1497"/>
        <v>0</v>
      </c>
    </row>
    <row r="4900" spans="2:24" ht="18.75">
      <c r="B4900" s="175"/>
      <c r="C4900" s="180">
        <v>5309</v>
      </c>
      <c r="D4900" s="181" t="s">
        <v>962</v>
      </c>
      <c r="E4900" s="818"/>
      <c r="F4900" s="477"/>
      <c r="G4900" s="437"/>
      <c r="H4900" s="437"/>
      <c r="I4900" s="480">
        <f>F4900+G4900+H4900</f>
        <v>0</v>
      </c>
      <c r="J4900" s="244" t="str">
        <f t="shared" si="1496"/>
        <v/>
      </c>
      <c r="K4900" s="245"/>
      <c r="L4900" s="438"/>
      <c r="M4900" s="439"/>
      <c r="N4900" s="331">
        <f>I4900</f>
        <v>0</v>
      </c>
      <c r="O4900" s="427">
        <f>L4900+M4900-N4900</f>
        <v>0</v>
      </c>
      <c r="P4900" s="245"/>
      <c r="Q4900" s="438"/>
      <c r="R4900" s="439"/>
      <c r="S4900" s="432">
        <f>+IF(+(L4900+M4900)&gt;=I4900,+M4900,+(+I4900-L4900))</f>
        <v>0</v>
      </c>
      <c r="T4900" s="316">
        <f>Q4900+R4900-S4900</f>
        <v>0</v>
      </c>
      <c r="U4900" s="439"/>
      <c r="V4900" s="439"/>
      <c r="W4900" s="254"/>
      <c r="X4900" s="314">
        <f t="shared" si="1497"/>
        <v>0</v>
      </c>
    </row>
    <row r="4901" spans="2:24" ht="18.75">
      <c r="B4901" s="806">
        <v>5400</v>
      </c>
      <c r="C4901" s="962" t="s">
        <v>1049</v>
      </c>
      <c r="D4901" s="962"/>
      <c r="E4901" s="807"/>
      <c r="F4901" s="808"/>
      <c r="G4901" s="809"/>
      <c r="H4901" s="809"/>
      <c r="I4901" s="805">
        <f>F4901+G4901+H4901</f>
        <v>0</v>
      </c>
      <c r="J4901" s="244" t="str">
        <f t="shared" si="1496"/>
        <v/>
      </c>
      <c r="K4901" s="245"/>
      <c r="L4901" s="433"/>
      <c r="M4901" s="434"/>
      <c r="N4901" s="328">
        <f>I4901</f>
        <v>0</v>
      </c>
      <c r="O4901" s="427">
        <f>L4901+M4901-N4901</f>
        <v>0</v>
      </c>
      <c r="P4901" s="245"/>
      <c r="Q4901" s="433"/>
      <c r="R4901" s="434"/>
      <c r="S4901" s="432">
        <f>+IF(+(L4901+M4901)&gt;=I4901,+M4901,+(+I4901-L4901))</f>
        <v>0</v>
      </c>
      <c r="T4901" s="316">
        <f>Q4901+R4901-S4901</f>
        <v>0</v>
      </c>
      <c r="U4901" s="434"/>
      <c r="V4901" s="434"/>
      <c r="W4901" s="254"/>
      <c r="X4901" s="314">
        <f t="shared" si="1497"/>
        <v>0</v>
      </c>
    </row>
    <row r="4902" spans="2:24" ht="18.75">
      <c r="B4902" s="799">
        <v>5500</v>
      </c>
      <c r="C4902" s="965" t="s">
        <v>1050</v>
      </c>
      <c r="D4902" s="965"/>
      <c r="E4902" s="800"/>
      <c r="F4902" s="801">
        <f>SUM(F4903:F4906)</f>
        <v>0</v>
      </c>
      <c r="G4902" s="802">
        <f>SUM(G4903:G4906)</f>
        <v>0</v>
      </c>
      <c r="H4902" s="802">
        <f>SUM(H4903:H4906)</f>
        <v>0</v>
      </c>
      <c r="I4902" s="802">
        <f>SUM(I4903:I4906)</f>
        <v>0</v>
      </c>
      <c r="J4902" s="244" t="str">
        <f t="shared" si="1496"/>
        <v/>
      </c>
      <c r="K4902" s="245"/>
      <c r="L4902" s="317">
        <f>SUM(L4903:L4906)</f>
        <v>0</v>
      </c>
      <c r="M4902" s="318">
        <f>SUM(M4903:M4906)</f>
        <v>0</v>
      </c>
      <c r="N4902" s="428">
        <f>SUM(N4903:N4906)</f>
        <v>0</v>
      </c>
      <c r="O4902" s="429">
        <f>SUM(O4903:O4906)</f>
        <v>0</v>
      </c>
      <c r="P4902" s="245"/>
      <c r="Q4902" s="317">
        <f t="shared" ref="Q4902:W4902" si="1499">SUM(Q4903:Q4906)</f>
        <v>0</v>
      </c>
      <c r="R4902" s="318">
        <f t="shared" si="1499"/>
        <v>0</v>
      </c>
      <c r="S4902" s="318">
        <f t="shared" si="1499"/>
        <v>0</v>
      </c>
      <c r="T4902" s="318">
        <f t="shared" si="1499"/>
        <v>0</v>
      </c>
      <c r="U4902" s="318">
        <f t="shared" si="1499"/>
        <v>0</v>
      </c>
      <c r="V4902" s="318">
        <f t="shared" si="1499"/>
        <v>0</v>
      </c>
      <c r="W4902" s="429">
        <f t="shared" si="1499"/>
        <v>0</v>
      </c>
      <c r="X4902" s="314">
        <f t="shared" si="1497"/>
        <v>0</v>
      </c>
    </row>
    <row r="4903" spans="2:24" ht="18.75">
      <c r="B4903" s="173"/>
      <c r="C4903" s="144">
        <v>5501</v>
      </c>
      <c r="D4903" s="163" t="s">
        <v>1051</v>
      </c>
      <c r="E4903" s="817"/>
      <c r="F4903" s="452"/>
      <c r="G4903" s="246"/>
      <c r="H4903" s="246"/>
      <c r="I4903" s="480">
        <f>F4903+G4903+H4903</f>
        <v>0</v>
      </c>
      <c r="J4903" s="244" t="str">
        <f t="shared" si="1496"/>
        <v/>
      </c>
      <c r="K4903" s="245"/>
      <c r="L4903" s="426"/>
      <c r="M4903" s="253"/>
      <c r="N4903" s="316">
        <f>I4903</f>
        <v>0</v>
      </c>
      <c r="O4903" s="427">
        <f>L4903+M4903-N4903</f>
        <v>0</v>
      </c>
      <c r="P4903" s="245"/>
      <c r="Q4903" s="426"/>
      <c r="R4903" s="253"/>
      <c r="S4903" s="432">
        <f>+IF(+(L4903+M4903)&gt;=I4903,+M4903,+(+I4903-L4903))</f>
        <v>0</v>
      </c>
      <c r="T4903" s="316">
        <f>Q4903+R4903-S4903</f>
        <v>0</v>
      </c>
      <c r="U4903" s="253"/>
      <c r="V4903" s="253"/>
      <c r="W4903" s="254"/>
      <c r="X4903" s="314">
        <f t="shared" si="1497"/>
        <v>0</v>
      </c>
    </row>
    <row r="4904" spans="2:24" ht="18.75">
      <c r="B4904" s="173"/>
      <c r="C4904" s="137">
        <v>5502</v>
      </c>
      <c r="D4904" s="145" t="s">
        <v>1052</v>
      </c>
      <c r="E4904" s="817"/>
      <c r="F4904" s="452"/>
      <c r="G4904" s="246"/>
      <c r="H4904" s="246"/>
      <c r="I4904" s="480">
        <f>F4904+G4904+H4904</f>
        <v>0</v>
      </c>
      <c r="J4904" s="244" t="str">
        <f t="shared" si="1496"/>
        <v/>
      </c>
      <c r="K4904" s="245"/>
      <c r="L4904" s="426"/>
      <c r="M4904" s="253"/>
      <c r="N4904" s="316">
        <f>I4904</f>
        <v>0</v>
      </c>
      <c r="O4904" s="427">
        <f>L4904+M4904-N4904</f>
        <v>0</v>
      </c>
      <c r="P4904" s="245"/>
      <c r="Q4904" s="426"/>
      <c r="R4904" s="253"/>
      <c r="S4904" s="432">
        <f>+IF(+(L4904+M4904)&gt;=I4904,+M4904,+(+I4904-L4904))</f>
        <v>0</v>
      </c>
      <c r="T4904" s="316">
        <f>Q4904+R4904-S4904</f>
        <v>0</v>
      </c>
      <c r="U4904" s="253"/>
      <c r="V4904" s="253"/>
      <c r="W4904" s="254"/>
      <c r="X4904" s="314">
        <f t="shared" si="1497"/>
        <v>0</v>
      </c>
    </row>
    <row r="4905" spans="2:24" ht="18.75">
      <c r="B4905" s="173"/>
      <c r="C4905" s="137">
        <v>5503</v>
      </c>
      <c r="D4905" s="139" t="s">
        <v>1053</v>
      </c>
      <c r="E4905" s="817"/>
      <c r="F4905" s="452"/>
      <c r="G4905" s="246"/>
      <c r="H4905" s="246"/>
      <c r="I4905" s="480">
        <f>F4905+G4905+H4905</f>
        <v>0</v>
      </c>
      <c r="J4905" s="244" t="str">
        <f t="shared" si="1496"/>
        <v/>
      </c>
      <c r="K4905" s="245"/>
      <c r="L4905" s="426"/>
      <c r="M4905" s="253"/>
      <c r="N4905" s="316">
        <f>I4905</f>
        <v>0</v>
      </c>
      <c r="O4905" s="427">
        <f>L4905+M4905-N4905</f>
        <v>0</v>
      </c>
      <c r="P4905" s="245"/>
      <c r="Q4905" s="426"/>
      <c r="R4905" s="253"/>
      <c r="S4905" s="432">
        <f>+IF(+(L4905+M4905)&gt;=I4905,+M4905,+(+I4905-L4905))</f>
        <v>0</v>
      </c>
      <c r="T4905" s="316">
        <f>Q4905+R4905-S4905</f>
        <v>0</v>
      </c>
      <c r="U4905" s="253"/>
      <c r="V4905" s="253"/>
      <c r="W4905" s="254"/>
      <c r="X4905" s="314">
        <f t="shared" si="1497"/>
        <v>0</v>
      </c>
    </row>
    <row r="4906" spans="2:24" ht="18.75">
      <c r="B4906" s="173"/>
      <c r="C4906" s="137">
        <v>5504</v>
      </c>
      <c r="D4906" s="145" t="s">
        <v>1054</v>
      </c>
      <c r="E4906" s="817"/>
      <c r="F4906" s="452"/>
      <c r="G4906" s="246"/>
      <c r="H4906" s="246"/>
      <c r="I4906" s="480">
        <f>F4906+G4906+H4906</f>
        <v>0</v>
      </c>
      <c r="J4906" s="244" t="str">
        <f t="shared" si="1496"/>
        <v/>
      </c>
      <c r="K4906" s="245"/>
      <c r="L4906" s="426"/>
      <c r="M4906" s="253"/>
      <c r="N4906" s="316">
        <f>I4906</f>
        <v>0</v>
      </c>
      <c r="O4906" s="427">
        <f>L4906+M4906-N4906</f>
        <v>0</v>
      </c>
      <c r="P4906" s="245"/>
      <c r="Q4906" s="426"/>
      <c r="R4906" s="253"/>
      <c r="S4906" s="432">
        <f>+IF(+(L4906+M4906)&gt;=I4906,+M4906,+(+I4906-L4906))</f>
        <v>0</v>
      </c>
      <c r="T4906" s="316">
        <f>Q4906+R4906-S4906</f>
        <v>0</v>
      </c>
      <c r="U4906" s="253"/>
      <c r="V4906" s="253"/>
      <c r="W4906" s="254"/>
      <c r="X4906" s="314">
        <f t="shared" si="1497"/>
        <v>0</v>
      </c>
    </row>
    <row r="4907" spans="2:24" ht="18.75">
      <c r="B4907" s="799">
        <v>5700</v>
      </c>
      <c r="C4907" s="963" t="s">
        <v>1055</v>
      </c>
      <c r="D4907" s="964"/>
      <c r="E4907" s="807"/>
      <c r="F4907" s="810">
        <f>SUM(F4908:F4910)</f>
        <v>0</v>
      </c>
      <c r="G4907" s="811">
        <f>SUM(G4908:G4910)</f>
        <v>0</v>
      </c>
      <c r="H4907" s="811">
        <f>SUM(H4908:H4910)</f>
        <v>0</v>
      </c>
      <c r="I4907" s="811">
        <f>SUM(I4908:I4910)</f>
        <v>0</v>
      </c>
      <c r="J4907" s="244" t="str">
        <f t="shared" si="1496"/>
        <v/>
      </c>
      <c r="K4907" s="245"/>
      <c r="L4907" s="327">
        <f>SUM(L4908:L4910)</f>
        <v>0</v>
      </c>
      <c r="M4907" s="328">
        <f>SUM(M4908:M4910)</f>
        <v>0</v>
      </c>
      <c r="N4907" s="435">
        <f>SUM(N4908:N4909)</f>
        <v>0</v>
      </c>
      <c r="O4907" s="436">
        <f>SUM(O4908:O4910)</f>
        <v>0</v>
      </c>
      <c r="P4907" s="245"/>
      <c r="Q4907" s="327">
        <f>SUM(Q4908:Q4910)</f>
        <v>0</v>
      </c>
      <c r="R4907" s="328">
        <f>SUM(R4908:R4910)</f>
        <v>0</v>
      </c>
      <c r="S4907" s="328">
        <f>SUM(S4908:S4910)</f>
        <v>0</v>
      </c>
      <c r="T4907" s="328">
        <f>SUM(T4908:T4910)</f>
        <v>0</v>
      </c>
      <c r="U4907" s="328">
        <f>SUM(U4908:U4910)</f>
        <v>0</v>
      </c>
      <c r="V4907" s="328">
        <f>SUM(V4908:V4909)</f>
        <v>0</v>
      </c>
      <c r="W4907" s="436">
        <f>SUM(W4908:W4910)</f>
        <v>0</v>
      </c>
      <c r="X4907" s="314">
        <f t="shared" si="1497"/>
        <v>0</v>
      </c>
    </row>
    <row r="4908" spans="2:24" ht="18.75">
      <c r="B4908" s="175"/>
      <c r="C4908" s="176">
        <v>5701</v>
      </c>
      <c r="D4908" s="177" t="s">
        <v>1056</v>
      </c>
      <c r="E4908" s="818"/>
      <c r="F4908" s="477"/>
      <c r="G4908" s="437"/>
      <c r="H4908" s="437"/>
      <c r="I4908" s="480">
        <f>F4908+G4908+H4908</f>
        <v>0</v>
      </c>
      <c r="J4908" s="244" t="str">
        <f t="shared" si="1496"/>
        <v/>
      </c>
      <c r="K4908" s="245"/>
      <c r="L4908" s="438"/>
      <c r="M4908" s="439"/>
      <c r="N4908" s="331">
        <f>I4908</f>
        <v>0</v>
      </c>
      <c r="O4908" s="427">
        <f>L4908+M4908-N4908</f>
        <v>0</v>
      </c>
      <c r="P4908" s="245"/>
      <c r="Q4908" s="438"/>
      <c r="R4908" s="439"/>
      <c r="S4908" s="432">
        <f>+IF(+(L4908+M4908)&gt;=I4908,+M4908,+(+I4908-L4908))</f>
        <v>0</v>
      </c>
      <c r="T4908" s="316">
        <f>Q4908+R4908-S4908</f>
        <v>0</v>
      </c>
      <c r="U4908" s="439"/>
      <c r="V4908" s="439"/>
      <c r="W4908" s="254"/>
      <c r="X4908" s="314">
        <f t="shared" si="1497"/>
        <v>0</v>
      </c>
    </row>
    <row r="4909" spans="2:24" ht="18.75">
      <c r="B4909" s="175"/>
      <c r="C4909" s="180">
        <v>5702</v>
      </c>
      <c r="D4909" s="181" t="s">
        <v>1057</v>
      </c>
      <c r="E4909" s="818"/>
      <c r="F4909" s="477"/>
      <c r="G4909" s="437"/>
      <c r="H4909" s="437"/>
      <c r="I4909" s="480">
        <f>F4909+G4909+H4909</f>
        <v>0</v>
      </c>
      <c r="J4909" s="244" t="str">
        <f t="shared" si="1496"/>
        <v/>
      </c>
      <c r="K4909" s="245"/>
      <c r="L4909" s="438"/>
      <c r="M4909" s="439"/>
      <c r="N4909" s="331">
        <f>I4909</f>
        <v>0</v>
      </c>
      <c r="O4909" s="427">
        <f>L4909+M4909-N4909</f>
        <v>0</v>
      </c>
      <c r="P4909" s="245"/>
      <c r="Q4909" s="438"/>
      <c r="R4909" s="439"/>
      <c r="S4909" s="432">
        <f>+IF(+(L4909+M4909)&gt;=I4909,+M4909,+(+I4909-L4909))</f>
        <v>0</v>
      </c>
      <c r="T4909" s="316">
        <f>Q4909+R4909-S4909</f>
        <v>0</v>
      </c>
      <c r="U4909" s="439"/>
      <c r="V4909" s="439"/>
      <c r="W4909" s="254"/>
      <c r="X4909" s="314">
        <f t="shared" si="1497"/>
        <v>0</v>
      </c>
    </row>
    <row r="4910" spans="2:24" ht="18.75">
      <c r="B4910" s="136"/>
      <c r="C4910" s="182">
        <v>4071</v>
      </c>
      <c r="D4910" s="467" t="s">
        <v>1058</v>
      </c>
      <c r="E4910" s="817"/>
      <c r="F4910" s="458"/>
      <c r="G4910" s="275"/>
      <c r="H4910" s="275"/>
      <c r="I4910" s="480">
        <f>F4910+G4910+H4910</f>
        <v>0</v>
      </c>
      <c r="J4910" s="244" t="str">
        <f t="shared" si="1496"/>
        <v/>
      </c>
      <c r="K4910" s="245"/>
      <c r="L4910" s="826"/>
      <c r="M4910" s="779"/>
      <c r="N4910" s="779"/>
      <c r="O4910" s="827"/>
      <c r="P4910" s="245"/>
      <c r="Q4910" s="775"/>
      <c r="R4910" s="779"/>
      <c r="S4910" s="779"/>
      <c r="T4910" s="779"/>
      <c r="U4910" s="779"/>
      <c r="V4910" s="779"/>
      <c r="W4910" s="824"/>
      <c r="X4910" s="314">
        <f t="shared" si="1497"/>
        <v>0</v>
      </c>
    </row>
    <row r="4911" spans="2:24">
      <c r="B4911" s="173"/>
      <c r="C4911" s="183"/>
      <c r="D4911" s="335"/>
      <c r="E4911" s="819"/>
      <c r="F4911" s="249"/>
      <c r="G4911" s="249"/>
      <c r="H4911" s="249"/>
      <c r="I4911" s="250"/>
      <c r="J4911" s="244" t="str">
        <f t="shared" si="1496"/>
        <v/>
      </c>
      <c r="K4911" s="245"/>
      <c r="L4911" s="440"/>
      <c r="M4911" s="441"/>
      <c r="N4911" s="324"/>
      <c r="O4911" s="325"/>
      <c r="P4911" s="245"/>
      <c r="Q4911" s="440"/>
      <c r="R4911" s="441"/>
      <c r="S4911" s="324"/>
      <c r="T4911" s="324"/>
      <c r="U4911" s="441"/>
      <c r="V4911" s="324"/>
      <c r="W4911" s="325"/>
      <c r="X4911" s="325"/>
    </row>
    <row r="4912" spans="2:24" ht="18.75">
      <c r="B4912" s="812">
        <v>98</v>
      </c>
      <c r="C4912" s="976" t="s">
        <v>1059</v>
      </c>
      <c r="D4912" s="955"/>
      <c r="E4912" s="800"/>
      <c r="F4912" s="803"/>
      <c r="G4912" s="804"/>
      <c r="H4912" s="804"/>
      <c r="I4912" s="805">
        <f>F4912+G4912+H4912</f>
        <v>0</v>
      </c>
      <c r="J4912" s="244" t="str">
        <f t="shared" si="1496"/>
        <v/>
      </c>
      <c r="K4912" s="245"/>
      <c r="L4912" s="431"/>
      <c r="M4912" s="255"/>
      <c r="N4912" s="318">
        <f>I4912</f>
        <v>0</v>
      </c>
      <c r="O4912" s="427">
        <f>L4912+M4912-N4912</f>
        <v>0</v>
      </c>
      <c r="P4912" s="245"/>
      <c r="Q4912" s="431"/>
      <c r="R4912" s="255"/>
      <c r="S4912" s="432">
        <f>+IF(+(L4912+M4912)&gt;=I4912,+M4912,+(+I4912-L4912))</f>
        <v>0</v>
      </c>
      <c r="T4912" s="316">
        <f>Q4912+R4912-S4912</f>
        <v>0</v>
      </c>
      <c r="U4912" s="255"/>
      <c r="V4912" s="255"/>
      <c r="W4912" s="254"/>
      <c r="X4912" s="314">
        <f>T4912-U4912-V4912-W4912</f>
        <v>0</v>
      </c>
    </row>
    <row r="4913" spans="2:24">
      <c r="B4913" s="184"/>
      <c r="C4913" s="336" t="s">
        <v>1060</v>
      </c>
      <c r="D4913" s="337"/>
      <c r="E4913" s="398"/>
      <c r="F4913" s="398"/>
      <c r="G4913" s="398"/>
      <c r="H4913" s="398"/>
      <c r="I4913" s="338"/>
      <c r="J4913" s="244" t="str">
        <f t="shared" si="1496"/>
        <v/>
      </c>
      <c r="K4913" s="245"/>
      <c r="L4913" s="339"/>
      <c r="M4913" s="340"/>
      <c r="N4913" s="340"/>
      <c r="O4913" s="341"/>
      <c r="P4913" s="245"/>
      <c r="Q4913" s="339"/>
      <c r="R4913" s="340"/>
      <c r="S4913" s="340"/>
      <c r="T4913" s="340"/>
      <c r="U4913" s="340"/>
      <c r="V4913" s="340"/>
      <c r="W4913" s="341"/>
      <c r="X4913" s="341"/>
    </row>
    <row r="4914" spans="2:24">
      <c r="B4914" s="184"/>
      <c r="C4914" s="342" t="s">
        <v>1061</v>
      </c>
      <c r="D4914" s="335"/>
      <c r="E4914" s="386"/>
      <c r="F4914" s="386"/>
      <c r="G4914" s="386"/>
      <c r="H4914" s="386"/>
      <c r="I4914" s="308"/>
      <c r="J4914" s="244" t="str">
        <f t="shared" si="1496"/>
        <v/>
      </c>
      <c r="K4914" s="245"/>
      <c r="L4914" s="343"/>
      <c r="M4914" s="344"/>
      <c r="N4914" s="344"/>
      <c r="O4914" s="345"/>
      <c r="P4914" s="245"/>
      <c r="Q4914" s="343"/>
      <c r="R4914" s="344"/>
      <c r="S4914" s="344"/>
      <c r="T4914" s="344"/>
      <c r="U4914" s="344"/>
      <c r="V4914" s="344"/>
      <c r="W4914" s="345"/>
      <c r="X4914" s="345"/>
    </row>
    <row r="4915" spans="2:24">
      <c r="B4915" s="185"/>
      <c r="C4915" s="346" t="s">
        <v>1743</v>
      </c>
      <c r="D4915" s="347"/>
      <c r="E4915" s="399"/>
      <c r="F4915" s="399"/>
      <c r="G4915" s="399"/>
      <c r="H4915" s="399"/>
      <c r="I4915" s="310"/>
      <c r="J4915" s="244" t="str">
        <f t="shared" si="1496"/>
        <v/>
      </c>
      <c r="K4915" s="245"/>
      <c r="L4915" s="348"/>
      <c r="M4915" s="349"/>
      <c r="N4915" s="349"/>
      <c r="O4915" s="350"/>
      <c r="P4915" s="245"/>
      <c r="Q4915" s="348"/>
      <c r="R4915" s="349"/>
      <c r="S4915" s="349"/>
      <c r="T4915" s="349"/>
      <c r="U4915" s="349"/>
      <c r="V4915" s="349"/>
      <c r="W4915" s="350"/>
      <c r="X4915" s="350"/>
    </row>
    <row r="4916" spans="2:24" ht="18.75">
      <c r="B4916" s="719"/>
      <c r="C4916" s="720" t="s">
        <v>1281</v>
      </c>
      <c r="D4916" s="721" t="s">
        <v>1062</v>
      </c>
      <c r="E4916" s="813"/>
      <c r="F4916" s="813">
        <f>SUM(F4800,F4803,F4809,F4817,F4818,F4836,F4840,F4846,F4849,F4850,F4851,F4852,F4853,F4862,F4869,F4870,F4871,F4872,F4879,F4883,F4884,F4885,F4886,F4889,F4890,F4898,F4901,F4902,F4907)+F4912</f>
        <v>167500</v>
      </c>
      <c r="G4916" s="813">
        <f>SUM(G4800,G4803,G4809,G4817,G4818,G4836,G4840,G4846,G4849,G4850,G4851,G4852,G4853,G4862,G4869,G4870,G4871,G4872,G4879,G4883,G4884,G4885,G4886,G4889,G4890,G4898,G4901,G4902,G4907)+G4912</f>
        <v>0</v>
      </c>
      <c r="H4916" s="813">
        <f>SUM(H4800,H4803,H4809,H4817,H4818,H4836,H4840,H4846,H4849,H4850,H4851,H4852,H4853,H4862,H4869,H4870,H4871,H4872,H4879,H4883,H4884,H4885,H4886,H4889,H4890,H4898,H4901,H4902,H4907)+H4912</f>
        <v>360000</v>
      </c>
      <c r="I4916" s="813">
        <f>SUM(I4800,I4803,I4809,I4817,I4818,I4836,I4840,I4846,I4849,I4850,I4851,I4852,I4853,I4862,I4869,I4870,I4871,I4872,I4879,I4883,I4884,I4885,I4886,I4889,I4890,I4898,I4901,I4902,I4907)+I4912</f>
        <v>527500</v>
      </c>
      <c r="J4916" s="244">
        <f t="shared" si="1496"/>
        <v>1</v>
      </c>
      <c r="K4916" s="442" t="str">
        <f>LEFT(C4797,1)</f>
        <v>7</v>
      </c>
      <c r="L4916" s="277">
        <f>SUM(L4800,L4803,L4809,L4817,L4818,L4836,L4840,L4846,L4849,L4850,L4851,L4852,L4853,L4862,L4869,L4870,L4871,L4872,L4879,L4883,L4884,L4885,L4886,L4889,L4890,L4898,L4901,L4902,L4907)+L4912</f>
        <v>0</v>
      </c>
      <c r="M4916" s="277">
        <f>SUM(M4800,M4803,M4809,M4817,M4818,M4836,M4840,M4846,M4849,M4850,M4851,M4852,M4853,M4862,M4869,M4870,M4871,M4872,M4879,M4883,M4884,M4885,M4886,M4889,M4890,M4898,M4901,M4902,M4907)+M4912</f>
        <v>0</v>
      </c>
      <c r="N4916" s="277">
        <f>SUM(N4800,N4803,N4809,N4817,N4818,N4836,N4840,N4846,N4849,N4850,N4851,N4852,N4853,N4862,N4869,N4870,N4871,N4872,N4879,N4883,N4884,N4885,N4886,N4889,N4890,N4898,N4901,N4902,N4907)+N4912</f>
        <v>527500</v>
      </c>
      <c r="O4916" s="277">
        <f>SUM(O4800,O4803,O4809,O4817,O4818,O4836,O4840,O4846,O4849,O4850,O4851,O4852,O4853,O4862,O4869,O4870,O4871,O4872,O4879,O4883,O4884,O4885,O4886,O4889,O4890,O4898,O4901,O4902,O4907)+O4912</f>
        <v>-527500</v>
      </c>
      <c r="P4916" s="223"/>
      <c r="Q4916" s="277">
        <f t="shared" ref="Q4916:W4916" si="1500">SUM(Q4800,Q4803,Q4809,Q4817,Q4818,Q4836,Q4840,Q4846,Q4849,Q4850,Q4851,Q4852,Q4853,Q4862,Q4869,Q4870,Q4871,Q4872,Q4879,Q4883,Q4884,Q4885,Q4886,Q4889,Q4890,Q4898,Q4901,Q4902,Q4907)+Q4912</f>
        <v>0</v>
      </c>
      <c r="R4916" s="277">
        <f t="shared" si="1500"/>
        <v>0</v>
      </c>
      <c r="S4916" s="277">
        <f t="shared" si="1500"/>
        <v>527500</v>
      </c>
      <c r="T4916" s="277">
        <f t="shared" si="1500"/>
        <v>-527500</v>
      </c>
      <c r="U4916" s="277">
        <f t="shared" si="1500"/>
        <v>0</v>
      </c>
      <c r="V4916" s="277">
        <f t="shared" si="1500"/>
        <v>0</v>
      </c>
      <c r="W4916" s="277">
        <f t="shared" si="1500"/>
        <v>0</v>
      </c>
      <c r="X4916" s="314">
        <f>T4916-U4916-V4916-W4916</f>
        <v>-527500</v>
      </c>
    </row>
    <row r="4917" spans="2:24">
      <c r="B4917" s="664" t="s">
        <v>32</v>
      </c>
      <c r="C4917" s="186"/>
      <c r="I4917" s="220"/>
      <c r="J4917" s="222">
        <f>J4916</f>
        <v>1</v>
      </c>
      <c r="P4917"/>
    </row>
    <row r="4918" spans="2:24">
      <c r="B4918" s="395"/>
      <c r="C4918" s="395"/>
      <c r="D4918" s="396"/>
      <c r="E4918" s="395"/>
      <c r="F4918" s="395"/>
      <c r="G4918" s="395"/>
      <c r="H4918" s="395"/>
      <c r="I4918" s="397"/>
      <c r="J4918" s="222">
        <f>J4916</f>
        <v>1</v>
      </c>
      <c r="L4918" s="395"/>
      <c r="M4918" s="395"/>
      <c r="N4918" s="397"/>
      <c r="O4918" s="397"/>
      <c r="P4918" s="397"/>
      <c r="Q4918" s="395"/>
      <c r="R4918" s="395"/>
      <c r="S4918" s="397"/>
      <c r="T4918" s="397"/>
      <c r="U4918" s="395"/>
      <c r="V4918" s="397"/>
      <c r="W4918" s="397"/>
      <c r="X4918" s="397"/>
    </row>
    <row r="4919" spans="2:24" ht="18.75">
      <c r="B4919" s="405"/>
      <c r="C4919" s="405"/>
      <c r="D4919" s="405"/>
      <c r="E4919" s="405"/>
      <c r="F4919" s="405"/>
      <c r="G4919" s="405"/>
      <c r="H4919" s="405"/>
      <c r="I4919" s="488"/>
      <c r="J4919" s="443">
        <f>(IF(E4916&lt;&gt;0,$G$2,IF(I4916&lt;&gt;0,$G$2,"")))</f>
        <v>0</v>
      </c>
    </row>
    <row r="4920" spans="2:24" ht="18.75">
      <c r="B4920" s="405"/>
      <c r="C4920" s="405"/>
      <c r="D4920" s="478"/>
      <c r="E4920" s="405"/>
      <c r="F4920" s="405"/>
      <c r="G4920" s="405"/>
      <c r="H4920" s="405"/>
      <c r="I4920" s="488"/>
      <c r="J4920" s="443" t="str">
        <f>(IF(E4917&lt;&gt;0,$G$2,IF(I4917&lt;&gt;0,$G$2,"")))</f>
        <v/>
      </c>
    </row>
    <row r="4921" spans="2:24">
      <c r="E4921" s="279"/>
      <c r="F4921" s="279"/>
      <c r="G4921" s="279"/>
      <c r="H4921" s="279"/>
      <c r="I4921" s="283"/>
      <c r="J4921" s="222">
        <f>(IF($E5055&lt;&gt;0,$J$2,IF($I5055&lt;&gt;0,$J$2,"")))</f>
        <v>1</v>
      </c>
      <c r="L4921" s="279"/>
      <c r="M4921" s="279"/>
      <c r="N4921" s="283"/>
      <c r="O4921" s="283"/>
      <c r="P4921" s="283"/>
      <c r="Q4921" s="279"/>
      <c r="R4921" s="279"/>
      <c r="S4921" s="283"/>
      <c r="T4921" s="283"/>
      <c r="U4921" s="279"/>
      <c r="V4921" s="283"/>
      <c r="W4921" s="283"/>
    </row>
    <row r="4922" spans="2:24">
      <c r="C4922" s="228"/>
      <c r="D4922" s="229"/>
      <c r="E4922" s="279"/>
      <c r="F4922" s="279"/>
      <c r="G4922" s="279"/>
      <c r="H4922" s="279"/>
      <c r="I4922" s="283"/>
      <c r="J4922" s="222">
        <f>(IF($E5055&lt;&gt;0,$J$2,IF($I5055&lt;&gt;0,$J$2,"")))</f>
        <v>1</v>
      </c>
      <c r="L4922" s="279"/>
      <c r="M4922" s="279"/>
      <c r="N4922" s="283"/>
      <c r="O4922" s="283"/>
      <c r="P4922" s="283"/>
      <c r="Q4922" s="279"/>
      <c r="R4922" s="279"/>
      <c r="S4922" s="283"/>
      <c r="T4922" s="283"/>
      <c r="U4922" s="279"/>
      <c r="V4922" s="283"/>
      <c r="W4922" s="283"/>
    </row>
    <row r="4923" spans="2:24">
      <c r="B4923" s="910" t="str">
        <f>$B$7</f>
        <v>БЮДЖЕТ - НАЧАЛЕН ПЛАН
ПО ПЪЛНА ЕДИННА БЮДЖЕТНА КЛАСИФИКАЦИЯ</v>
      </c>
      <c r="C4923" s="911"/>
      <c r="D4923" s="911"/>
      <c r="E4923" s="279"/>
      <c r="F4923" s="279"/>
      <c r="G4923" s="279"/>
      <c r="H4923" s="279"/>
      <c r="I4923" s="283"/>
      <c r="J4923" s="222">
        <f>(IF($E5055&lt;&gt;0,$J$2,IF($I5055&lt;&gt;0,$J$2,"")))</f>
        <v>1</v>
      </c>
      <c r="L4923" s="279"/>
      <c r="M4923" s="279"/>
      <c r="N4923" s="283"/>
      <c r="O4923" s="283"/>
      <c r="P4923" s="283"/>
      <c r="Q4923" s="279"/>
      <c r="R4923" s="279"/>
      <c r="S4923" s="283"/>
      <c r="T4923" s="283"/>
      <c r="U4923" s="279"/>
      <c r="V4923" s="283"/>
      <c r="W4923" s="283"/>
    </row>
    <row r="4924" spans="2:24">
      <c r="C4924" s="228"/>
      <c r="D4924" s="229"/>
      <c r="E4924" s="280" t="s">
        <v>1711</v>
      </c>
      <c r="F4924" s="280" t="s">
        <v>1568</v>
      </c>
      <c r="G4924" s="279"/>
      <c r="H4924" s="279"/>
      <c r="I4924" s="283"/>
      <c r="J4924" s="222">
        <f>(IF($E5055&lt;&gt;0,$J$2,IF($I5055&lt;&gt;0,$J$2,"")))</f>
        <v>1</v>
      </c>
      <c r="L4924" s="279"/>
      <c r="M4924" s="279"/>
      <c r="N4924" s="283"/>
      <c r="O4924" s="283"/>
      <c r="P4924" s="283"/>
      <c r="Q4924" s="279"/>
      <c r="R4924" s="279"/>
      <c r="S4924" s="283"/>
      <c r="T4924" s="283"/>
      <c r="U4924" s="279"/>
      <c r="V4924" s="283"/>
      <c r="W4924" s="283"/>
    </row>
    <row r="4925" spans="2:24" ht="18.75">
      <c r="B4925" s="912" t="str">
        <f>$B$9</f>
        <v>Несебър</v>
      </c>
      <c r="C4925" s="913"/>
      <c r="D4925" s="914"/>
      <c r="E4925" s="690">
        <f>$E$9</f>
        <v>43101</v>
      </c>
      <c r="F4925" s="691">
        <f>$F$9</f>
        <v>43465</v>
      </c>
      <c r="G4925" s="279"/>
      <c r="H4925" s="279"/>
      <c r="I4925" s="283"/>
      <c r="J4925" s="222">
        <f>(IF($E5055&lt;&gt;0,$J$2,IF($I5055&lt;&gt;0,$J$2,"")))</f>
        <v>1</v>
      </c>
      <c r="L4925" s="279"/>
      <c r="M4925" s="279"/>
      <c r="N4925" s="283"/>
      <c r="O4925" s="283"/>
      <c r="P4925" s="283"/>
      <c r="Q4925" s="279"/>
      <c r="R4925" s="279"/>
      <c r="S4925" s="283"/>
      <c r="T4925" s="283"/>
      <c r="U4925" s="279"/>
      <c r="V4925" s="283"/>
      <c r="W4925" s="283"/>
    </row>
    <row r="4926" spans="2:24">
      <c r="B4926" s="231" t="str">
        <f>$B$10</f>
        <v>(наименование на разпоредителя с бюджет)</v>
      </c>
      <c r="E4926" s="279"/>
      <c r="F4926" s="281">
        <f>$F$10</f>
        <v>0</v>
      </c>
      <c r="G4926" s="279"/>
      <c r="H4926" s="279"/>
      <c r="I4926" s="283"/>
      <c r="J4926" s="222">
        <f>(IF($E5055&lt;&gt;0,$J$2,IF($I5055&lt;&gt;0,$J$2,"")))</f>
        <v>1</v>
      </c>
      <c r="L4926" s="279"/>
      <c r="M4926" s="279"/>
      <c r="N4926" s="283"/>
      <c r="O4926" s="283"/>
      <c r="P4926" s="283"/>
      <c r="Q4926" s="279"/>
      <c r="R4926" s="279"/>
      <c r="S4926" s="283"/>
      <c r="T4926" s="283"/>
      <c r="U4926" s="279"/>
      <c r="V4926" s="283"/>
      <c r="W4926" s="283"/>
    </row>
    <row r="4927" spans="2:24">
      <c r="B4927" s="231"/>
      <c r="E4927" s="282"/>
      <c r="F4927" s="279"/>
      <c r="G4927" s="279"/>
      <c r="H4927" s="279"/>
      <c r="I4927" s="283"/>
      <c r="J4927" s="222">
        <f>(IF($E5055&lt;&gt;0,$J$2,IF($I5055&lt;&gt;0,$J$2,"")))</f>
        <v>1</v>
      </c>
      <c r="L4927" s="279"/>
      <c r="M4927" s="279"/>
      <c r="N4927" s="283"/>
      <c r="O4927" s="283"/>
      <c r="P4927" s="283"/>
      <c r="Q4927" s="279"/>
      <c r="R4927" s="279"/>
      <c r="S4927" s="283"/>
      <c r="T4927" s="283"/>
      <c r="U4927" s="279"/>
      <c r="V4927" s="283"/>
      <c r="W4927" s="283"/>
    </row>
    <row r="4928" spans="2:24" ht="19.5">
      <c r="B4928" s="896" t="str">
        <f>$B$12</f>
        <v>Несебър</v>
      </c>
      <c r="C4928" s="897"/>
      <c r="D4928" s="898"/>
      <c r="E4928" s="230" t="s">
        <v>1712</v>
      </c>
      <c r="F4928" s="692" t="str">
        <f>$F$12</f>
        <v>5206</v>
      </c>
      <c r="G4928" s="279"/>
      <c r="H4928" s="279"/>
      <c r="I4928" s="283"/>
      <c r="J4928" s="222">
        <f>(IF($E5055&lt;&gt;0,$J$2,IF($I5055&lt;&gt;0,$J$2,"")))</f>
        <v>1</v>
      </c>
      <c r="L4928" s="279"/>
      <c r="M4928" s="279"/>
      <c r="N4928" s="283"/>
      <c r="O4928" s="283"/>
      <c r="P4928" s="283"/>
      <c r="Q4928" s="279"/>
      <c r="R4928" s="279"/>
      <c r="S4928" s="283"/>
      <c r="T4928" s="283"/>
      <c r="U4928" s="279"/>
      <c r="V4928" s="283"/>
      <c r="W4928" s="283"/>
    </row>
    <row r="4929" spans="2:24">
      <c r="B4929" s="693" t="str">
        <f>$B$13</f>
        <v>(наименование на първостепенния разпоредител с бюджет)</v>
      </c>
      <c r="E4929" s="282" t="s">
        <v>1713</v>
      </c>
      <c r="F4929" s="279"/>
      <c r="G4929" s="279"/>
      <c r="H4929" s="279"/>
      <c r="I4929" s="283"/>
      <c r="J4929" s="222">
        <f>(IF($E5055&lt;&gt;0,$J$2,IF($I5055&lt;&gt;0,$J$2,"")))</f>
        <v>1</v>
      </c>
      <c r="L4929" s="279"/>
      <c r="M4929" s="279"/>
      <c r="N4929" s="283"/>
      <c r="O4929" s="283"/>
      <c r="P4929" s="283"/>
      <c r="Q4929" s="279"/>
      <c r="R4929" s="279"/>
      <c r="S4929" s="283"/>
      <c r="T4929" s="283"/>
      <c r="U4929" s="279"/>
      <c r="V4929" s="283"/>
      <c r="W4929" s="283"/>
    </row>
    <row r="4930" spans="2:24" ht="18.75">
      <c r="B4930" s="231"/>
      <c r="D4930" s="444"/>
      <c r="E4930" s="278"/>
      <c r="F4930" s="278"/>
      <c r="G4930" s="278"/>
      <c r="H4930" s="278"/>
      <c r="I4930" s="386"/>
      <c r="J4930" s="222">
        <f>(IF($E5055&lt;&gt;0,$J$2,IF($I5055&lt;&gt;0,$J$2,"")))</f>
        <v>1</v>
      </c>
      <c r="L4930" s="279"/>
      <c r="M4930" s="279"/>
      <c r="N4930" s="283"/>
      <c r="O4930" s="283"/>
      <c r="P4930" s="283"/>
      <c r="Q4930" s="279"/>
      <c r="R4930" s="279"/>
      <c r="S4930" s="283"/>
      <c r="T4930" s="283"/>
      <c r="U4930" s="279"/>
      <c r="V4930" s="283"/>
      <c r="W4930" s="283"/>
    </row>
    <row r="4931" spans="2:24">
      <c r="C4931" s="228"/>
      <c r="D4931" s="229"/>
      <c r="E4931" s="279"/>
      <c r="F4931" s="282"/>
      <c r="G4931" s="282"/>
      <c r="H4931" s="282"/>
      <c r="I4931" s="285" t="s">
        <v>1714</v>
      </c>
      <c r="J4931" s="222">
        <f>(IF($E5055&lt;&gt;0,$J$2,IF($I5055&lt;&gt;0,$J$2,"")))</f>
        <v>1</v>
      </c>
      <c r="L4931" s="284" t="s">
        <v>94</v>
      </c>
      <c r="M4931" s="279"/>
      <c r="N4931" s="283"/>
      <c r="O4931" s="285" t="s">
        <v>1714</v>
      </c>
      <c r="P4931" s="283"/>
      <c r="Q4931" s="284" t="s">
        <v>95</v>
      </c>
      <c r="R4931" s="279"/>
      <c r="S4931" s="283"/>
      <c r="T4931" s="285" t="s">
        <v>1714</v>
      </c>
      <c r="U4931" s="279"/>
      <c r="V4931" s="283"/>
      <c r="W4931" s="285" t="s">
        <v>1714</v>
      </c>
    </row>
    <row r="4932" spans="2:24" ht="18.75">
      <c r="B4932" s="787"/>
      <c r="C4932" s="788"/>
      <c r="D4932" s="789" t="s">
        <v>1093</v>
      </c>
      <c r="E4932" s="790"/>
      <c r="F4932" s="968" t="s">
        <v>1504</v>
      </c>
      <c r="G4932" s="969"/>
      <c r="H4932" s="970"/>
      <c r="I4932" s="971"/>
      <c r="J4932" s="222">
        <f>(IF($E5055&lt;&gt;0,$J$2,IF($I5055&lt;&gt;0,$J$2,"")))</f>
        <v>1</v>
      </c>
      <c r="L4932" s="925" t="s">
        <v>1800</v>
      </c>
      <c r="M4932" s="925" t="s">
        <v>1801</v>
      </c>
      <c r="N4932" s="918" t="s">
        <v>1802</v>
      </c>
      <c r="O4932" s="918" t="s">
        <v>96</v>
      </c>
      <c r="P4932" s="223"/>
      <c r="Q4932" s="918" t="s">
        <v>1803</v>
      </c>
      <c r="R4932" s="918" t="s">
        <v>1804</v>
      </c>
      <c r="S4932" s="918" t="s">
        <v>1805</v>
      </c>
      <c r="T4932" s="918" t="s">
        <v>97</v>
      </c>
      <c r="U4932" s="412" t="s">
        <v>98</v>
      </c>
      <c r="V4932" s="413"/>
      <c r="W4932" s="414"/>
      <c r="X4932" s="292"/>
    </row>
    <row r="4933" spans="2:24" ht="31.5">
      <c r="B4933" s="791" t="s">
        <v>1626</v>
      </c>
      <c r="C4933" s="792" t="s">
        <v>1715</v>
      </c>
      <c r="D4933" s="793" t="s">
        <v>1094</v>
      </c>
      <c r="E4933" s="794"/>
      <c r="F4933" s="717" t="s">
        <v>1505</v>
      </c>
      <c r="G4933" s="717" t="s">
        <v>1506</v>
      </c>
      <c r="H4933" s="717" t="s">
        <v>1503</v>
      </c>
      <c r="I4933" s="717" t="s">
        <v>1087</v>
      </c>
      <c r="J4933" s="222">
        <f>(IF($E5055&lt;&gt;0,$J$2,IF($I5055&lt;&gt;0,$J$2,"")))</f>
        <v>1</v>
      </c>
      <c r="L4933" s="961"/>
      <c r="M4933" s="967"/>
      <c r="N4933" s="961"/>
      <c r="O4933" s="967"/>
      <c r="P4933" s="223"/>
      <c r="Q4933" s="958"/>
      <c r="R4933" s="958"/>
      <c r="S4933" s="958"/>
      <c r="T4933" s="958"/>
      <c r="U4933" s="415">
        <v>2018</v>
      </c>
      <c r="V4933" s="415">
        <v>2019</v>
      </c>
      <c r="W4933" s="415" t="s">
        <v>1806</v>
      </c>
      <c r="X4933" s="416" t="s">
        <v>99</v>
      </c>
    </row>
    <row r="4934" spans="2:24" ht="18.75">
      <c r="B4934" s="616"/>
      <c r="C4934" s="400"/>
      <c r="D4934" s="296" t="s">
        <v>1283</v>
      </c>
      <c r="E4934" s="814"/>
      <c r="F4934" s="297"/>
      <c r="G4934" s="297"/>
      <c r="H4934" s="297"/>
      <c r="I4934" s="487"/>
      <c r="J4934" s="222">
        <f>(IF($E5055&lt;&gt;0,$J$2,IF($I5055&lt;&gt;0,$J$2,"")))</f>
        <v>1</v>
      </c>
      <c r="L4934" s="298" t="s">
        <v>100</v>
      </c>
      <c r="M4934" s="298" t="s">
        <v>101</v>
      </c>
      <c r="N4934" s="299" t="s">
        <v>102</v>
      </c>
      <c r="O4934" s="299" t="s">
        <v>103</v>
      </c>
      <c r="P4934" s="223"/>
      <c r="Q4934" s="614" t="s">
        <v>104</v>
      </c>
      <c r="R4934" s="614" t="s">
        <v>105</v>
      </c>
      <c r="S4934" s="614" t="s">
        <v>106</v>
      </c>
      <c r="T4934" s="614" t="s">
        <v>107</v>
      </c>
      <c r="U4934" s="614" t="s">
        <v>1064</v>
      </c>
      <c r="V4934" s="614" t="s">
        <v>1065</v>
      </c>
      <c r="W4934" s="614" t="s">
        <v>1066</v>
      </c>
      <c r="X4934" s="417" t="s">
        <v>1067</v>
      </c>
    </row>
    <row r="4935" spans="2:24" ht="131.25">
      <c r="B4935" s="237"/>
      <c r="C4935" s="621" t="e">
        <f>VLOOKUP(D4935,OP_LIST2,2,FALSE)</f>
        <v>#N/A</v>
      </c>
      <c r="D4935" s="622" t="s">
        <v>976</v>
      </c>
      <c r="E4935" s="815"/>
      <c r="F4935" s="369"/>
      <c r="G4935" s="369"/>
      <c r="H4935" s="369"/>
      <c r="I4935" s="304"/>
      <c r="J4935" s="222">
        <f>(IF($E5055&lt;&gt;0,$J$2,IF($I5055&lt;&gt;0,$J$2,"")))</f>
        <v>1</v>
      </c>
      <c r="L4935" s="418" t="s">
        <v>1068</v>
      </c>
      <c r="M4935" s="418" t="s">
        <v>1068</v>
      </c>
      <c r="N4935" s="418" t="s">
        <v>1069</v>
      </c>
      <c r="O4935" s="418" t="s">
        <v>1070</v>
      </c>
      <c r="P4935" s="223"/>
      <c r="Q4935" s="418" t="s">
        <v>1068</v>
      </c>
      <c r="R4935" s="418" t="s">
        <v>1068</v>
      </c>
      <c r="S4935" s="418" t="s">
        <v>1095</v>
      </c>
      <c r="T4935" s="418" t="s">
        <v>1072</v>
      </c>
      <c r="U4935" s="418" t="s">
        <v>1068</v>
      </c>
      <c r="V4935" s="418" t="s">
        <v>1068</v>
      </c>
      <c r="W4935" s="418" t="s">
        <v>1068</v>
      </c>
      <c r="X4935" s="307" t="s">
        <v>1073</v>
      </c>
    </row>
    <row r="4936" spans="2:24" ht="18.75">
      <c r="B4936" s="620"/>
      <c r="C4936" s="623">
        <f>VLOOKUP(D4937,EBK_DEIN2,2,FALSE)</f>
        <v>7740</v>
      </c>
      <c r="D4936" s="615" t="s">
        <v>1483</v>
      </c>
      <c r="E4936" s="816"/>
      <c r="F4936" s="369"/>
      <c r="G4936" s="369"/>
      <c r="H4936" s="369"/>
      <c r="I4936" s="304"/>
      <c r="J4936" s="222">
        <f>(IF($E5055&lt;&gt;0,$J$2,IF($I5055&lt;&gt;0,$J$2,"")))</f>
        <v>1</v>
      </c>
      <c r="L4936" s="419"/>
      <c r="M4936" s="419"/>
      <c r="N4936" s="345"/>
      <c r="O4936" s="420"/>
      <c r="P4936" s="223"/>
      <c r="Q4936" s="419"/>
      <c r="R4936" s="419"/>
      <c r="S4936" s="345"/>
      <c r="T4936" s="420"/>
      <c r="U4936" s="419"/>
      <c r="V4936" s="345"/>
      <c r="W4936" s="420"/>
      <c r="X4936" s="421"/>
    </row>
    <row r="4937" spans="2:24" ht="31.5">
      <c r="B4937" s="422"/>
      <c r="C4937" s="239"/>
      <c r="D4937" s="527" t="s">
        <v>831</v>
      </c>
      <c r="E4937" s="816"/>
      <c r="F4937" s="369"/>
      <c r="G4937" s="369"/>
      <c r="H4937" s="369"/>
      <c r="I4937" s="304"/>
      <c r="J4937" s="222">
        <f>(IF($E5055&lt;&gt;0,$J$2,IF($I5055&lt;&gt;0,$J$2,"")))</f>
        <v>1</v>
      </c>
      <c r="L4937" s="419"/>
      <c r="M4937" s="419"/>
      <c r="N4937" s="345"/>
      <c r="O4937" s="423">
        <f>SUMIF(O4940:O4941,"&lt;0")+SUMIF(O4943:O4947,"&lt;0")+SUMIF(O4949:O4956,"&lt;0")+SUMIF(O4958:O4974,"&lt;0")+SUMIF(O4980:O4984,"&lt;0")+SUMIF(O4986:O4991,"&lt;0")+SUMIF(O4994:O5000,"&lt;0")+SUMIF(O5008:O5009,"&lt;0")+SUMIF(O5012:O5017,"&lt;0")+SUMIF(O5019:O5024,"&lt;0")+SUMIF(O5028,"&lt;0")+SUMIF(O5030:O5036,"&lt;0")+SUMIF(O5038:O5040,"&lt;0")+SUMIF(O5042:O5045,"&lt;0")+SUMIF(O5047:O5048,"&lt;0")+SUMIF(O5051,"&lt;0")</f>
        <v>-788500</v>
      </c>
      <c r="P4937" s="223"/>
      <c r="Q4937" s="419"/>
      <c r="R4937" s="419"/>
      <c r="S4937" s="345"/>
      <c r="T4937" s="423">
        <f>SUMIF(T4940:T4941,"&lt;0")+SUMIF(T4943:T4947,"&lt;0")+SUMIF(T4949:T4956,"&lt;0")+SUMIF(T4958:T4974,"&lt;0")+SUMIF(T4980:T4984,"&lt;0")+SUMIF(T4986:T4991,"&lt;0")+SUMIF(T4994:T5000,"&lt;0")+SUMIF(T5008:T5009,"&lt;0")+SUMIF(T5012:T5017,"&lt;0")+SUMIF(T5019:T5024,"&lt;0")+SUMIF(T5028,"&lt;0")+SUMIF(T5030:T5036,"&lt;0")+SUMIF(T5038:T5040,"&lt;0")+SUMIF(T5042:T5045,"&lt;0")+SUMIF(T5047:T5048,"&lt;0")+SUMIF(T5051,"&lt;0")</f>
        <v>-348300</v>
      </c>
      <c r="U4937" s="419"/>
      <c r="V4937" s="345"/>
      <c r="W4937" s="420"/>
      <c r="X4937" s="309"/>
    </row>
    <row r="4938" spans="2:24" ht="18.75">
      <c r="B4938" s="355"/>
      <c r="C4938" s="239"/>
      <c r="D4938" s="293" t="s">
        <v>1096</v>
      </c>
      <c r="E4938" s="816"/>
      <c r="F4938" s="369"/>
      <c r="G4938" s="369"/>
      <c r="H4938" s="369"/>
      <c r="I4938" s="304"/>
      <c r="J4938" s="222">
        <f>(IF($E5055&lt;&gt;0,$J$2,IF($I5055&lt;&gt;0,$J$2,"")))</f>
        <v>1</v>
      </c>
      <c r="L4938" s="419"/>
      <c r="M4938" s="419"/>
      <c r="N4938" s="345"/>
      <c r="O4938" s="420"/>
      <c r="P4938" s="223"/>
      <c r="Q4938" s="419"/>
      <c r="R4938" s="419"/>
      <c r="S4938" s="345"/>
      <c r="T4938" s="420"/>
      <c r="U4938" s="419"/>
      <c r="V4938" s="345"/>
      <c r="W4938" s="420"/>
      <c r="X4938" s="311"/>
    </row>
    <row r="4939" spans="2:24" ht="18.75">
      <c r="B4939" s="795">
        <v>100</v>
      </c>
      <c r="C4939" s="972" t="s">
        <v>1284</v>
      </c>
      <c r="D4939" s="973"/>
      <c r="E4939" s="796"/>
      <c r="F4939" s="797">
        <f>SUM(F4940:F4941)</f>
        <v>0</v>
      </c>
      <c r="G4939" s="798">
        <f>SUM(G4940:G4941)</f>
        <v>320000</v>
      </c>
      <c r="H4939" s="798">
        <f>SUM(H4940:H4941)</f>
        <v>0</v>
      </c>
      <c r="I4939" s="798">
        <f>SUM(I4940:I4941)</f>
        <v>320000</v>
      </c>
      <c r="J4939" s="244">
        <f t="shared" ref="J4939:J4970" si="1501">(IF($E4939&lt;&gt;0,$J$2,IF($I4939&lt;&gt;0,$J$2,"")))</f>
        <v>1</v>
      </c>
      <c r="K4939" s="245"/>
      <c r="L4939" s="312">
        <f>SUM(L4940:L4941)</f>
        <v>0</v>
      </c>
      <c r="M4939" s="313">
        <f>SUM(M4940:M4941)</f>
        <v>0</v>
      </c>
      <c r="N4939" s="424">
        <f>SUM(N4940:N4941)</f>
        <v>320000</v>
      </c>
      <c r="O4939" s="425">
        <f>SUM(O4940:O4941)</f>
        <v>-320000</v>
      </c>
      <c r="P4939" s="245"/>
      <c r="Q4939" s="820"/>
      <c r="R4939" s="821"/>
      <c r="S4939" s="822"/>
      <c r="T4939" s="821"/>
      <c r="U4939" s="821"/>
      <c r="V4939" s="821"/>
      <c r="W4939" s="823"/>
      <c r="X4939" s="314">
        <f t="shared" ref="X4939:X4970" si="1502">T4939-U4939-V4939-W4939</f>
        <v>0</v>
      </c>
    </row>
    <row r="4940" spans="2:24" ht="18.75">
      <c r="B4940" s="140"/>
      <c r="C4940" s="144">
        <v>101</v>
      </c>
      <c r="D4940" s="138" t="s">
        <v>1285</v>
      </c>
      <c r="E4940" s="817"/>
      <c r="F4940" s="452"/>
      <c r="G4940" s="246">
        <v>320000</v>
      </c>
      <c r="H4940" s="246"/>
      <c r="I4940" s="480">
        <f>F4940+G4940+H4940</f>
        <v>320000</v>
      </c>
      <c r="J4940" s="244">
        <f t="shared" si="1501"/>
        <v>1</v>
      </c>
      <c r="K4940" s="245"/>
      <c r="L4940" s="426"/>
      <c r="M4940" s="253"/>
      <c r="N4940" s="316">
        <f>I4940</f>
        <v>320000</v>
      </c>
      <c r="O4940" s="427">
        <f>L4940+M4940-N4940</f>
        <v>-320000</v>
      </c>
      <c r="P4940" s="245"/>
      <c r="Q4940" s="775"/>
      <c r="R4940" s="779"/>
      <c r="S4940" s="779"/>
      <c r="T4940" s="779"/>
      <c r="U4940" s="779"/>
      <c r="V4940" s="779"/>
      <c r="W4940" s="824"/>
      <c r="X4940" s="314">
        <f t="shared" si="1502"/>
        <v>0</v>
      </c>
    </row>
    <row r="4941" spans="2:24" ht="18.75">
      <c r="B4941" s="140"/>
      <c r="C4941" s="137">
        <v>102</v>
      </c>
      <c r="D4941" s="139" t="s">
        <v>1286</v>
      </c>
      <c r="E4941" s="817"/>
      <c r="F4941" s="452"/>
      <c r="G4941" s="246"/>
      <c r="H4941" s="246"/>
      <c r="I4941" s="480">
        <f>F4941+G4941+H4941</f>
        <v>0</v>
      </c>
      <c r="J4941" s="244" t="str">
        <f t="shared" si="1501"/>
        <v/>
      </c>
      <c r="K4941" s="245"/>
      <c r="L4941" s="426"/>
      <c r="M4941" s="253"/>
      <c r="N4941" s="316">
        <f>I4941</f>
        <v>0</v>
      </c>
      <c r="O4941" s="427">
        <f>L4941+M4941-N4941</f>
        <v>0</v>
      </c>
      <c r="P4941" s="245"/>
      <c r="Q4941" s="775"/>
      <c r="R4941" s="779"/>
      <c r="S4941" s="779"/>
      <c r="T4941" s="779"/>
      <c r="U4941" s="779"/>
      <c r="V4941" s="779"/>
      <c r="W4941" s="824"/>
      <c r="X4941" s="314">
        <f t="shared" si="1502"/>
        <v>0</v>
      </c>
    </row>
    <row r="4942" spans="2:24" ht="18.75">
      <c r="B4942" s="799">
        <v>200</v>
      </c>
      <c r="C4942" s="959" t="s">
        <v>1287</v>
      </c>
      <c r="D4942" s="959"/>
      <c r="E4942" s="800"/>
      <c r="F4942" s="801">
        <f>SUM(F4943:F4947)</f>
        <v>0</v>
      </c>
      <c r="G4942" s="802">
        <f>SUM(G4943:G4947)</f>
        <v>38200</v>
      </c>
      <c r="H4942" s="802">
        <f>SUM(H4943:H4947)</f>
        <v>0</v>
      </c>
      <c r="I4942" s="802">
        <f>SUM(I4943:I4947)</f>
        <v>38200</v>
      </c>
      <c r="J4942" s="244">
        <f t="shared" si="1501"/>
        <v>1</v>
      </c>
      <c r="K4942" s="245"/>
      <c r="L4942" s="317">
        <f>SUM(L4943:L4947)</f>
        <v>0</v>
      </c>
      <c r="M4942" s="318">
        <f>SUM(M4943:M4947)</f>
        <v>0</v>
      </c>
      <c r="N4942" s="428">
        <f>SUM(N4943:N4947)</f>
        <v>38200</v>
      </c>
      <c r="O4942" s="429">
        <f>SUM(O4943:O4947)</f>
        <v>-38200</v>
      </c>
      <c r="P4942" s="245"/>
      <c r="Q4942" s="777"/>
      <c r="R4942" s="778"/>
      <c r="S4942" s="778"/>
      <c r="T4942" s="778"/>
      <c r="U4942" s="778"/>
      <c r="V4942" s="778"/>
      <c r="W4942" s="825"/>
      <c r="X4942" s="314">
        <f t="shared" si="1502"/>
        <v>0</v>
      </c>
    </row>
    <row r="4943" spans="2:24" ht="18.75">
      <c r="B4943" s="143"/>
      <c r="C4943" s="144">
        <v>201</v>
      </c>
      <c r="D4943" s="138" t="s">
        <v>1288</v>
      </c>
      <c r="E4943" s="817"/>
      <c r="F4943" s="452"/>
      <c r="G4943" s="246">
        <v>3200</v>
      </c>
      <c r="H4943" s="246"/>
      <c r="I4943" s="480">
        <f>F4943+G4943+H4943</f>
        <v>3200</v>
      </c>
      <c r="J4943" s="244">
        <f t="shared" si="1501"/>
        <v>1</v>
      </c>
      <c r="K4943" s="245"/>
      <c r="L4943" s="426"/>
      <c r="M4943" s="253"/>
      <c r="N4943" s="316">
        <f>I4943</f>
        <v>3200</v>
      </c>
      <c r="O4943" s="427">
        <f>L4943+M4943-N4943</f>
        <v>-3200</v>
      </c>
      <c r="P4943" s="245"/>
      <c r="Q4943" s="775"/>
      <c r="R4943" s="779"/>
      <c r="S4943" s="779"/>
      <c r="T4943" s="779"/>
      <c r="U4943" s="779"/>
      <c r="V4943" s="779"/>
      <c r="W4943" s="824"/>
      <c r="X4943" s="314">
        <f t="shared" si="1502"/>
        <v>0</v>
      </c>
    </row>
    <row r="4944" spans="2:24" ht="18.75">
      <c r="B4944" s="136"/>
      <c r="C4944" s="137">
        <v>202</v>
      </c>
      <c r="D4944" s="145" t="s">
        <v>1289</v>
      </c>
      <c r="E4944" s="817"/>
      <c r="F4944" s="452"/>
      <c r="G4944" s="246">
        <v>10000</v>
      </c>
      <c r="H4944" s="246"/>
      <c r="I4944" s="480">
        <f>F4944+G4944+H4944</f>
        <v>10000</v>
      </c>
      <c r="J4944" s="244">
        <f t="shared" si="1501"/>
        <v>1</v>
      </c>
      <c r="K4944" s="245"/>
      <c r="L4944" s="426"/>
      <c r="M4944" s="253"/>
      <c r="N4944" s="316">
        <f>I4944</f>
        <v>10000</v>
      </c>
      <c r="O4944" s="427">
        <f>L4944+M4944-N4944</f>
        <v>-10000</v>
      </c>
      <c r="P4944" s="245"/>
      <c r="Q4944" s="775"/>
      <c r="R4944" s="779"/>
      <c r="S4944" s="779"/>
      <c r="T4944" s="779"/>
      <c r="U4944" s="779"/>
      <c r="V4944" s="779"/>
      <c r="W4944" s="824"/>
      <c r="X4944" s="314">
        <f t="shared" si="1502"/>
        <v>0</v>
      </c>
    </row>
    <row r="4945" spans="2:24" ht="31.5">
      <c r="B4945" s="152"/>
      <c r="C4945" s="137">
        <v>205</v>
      </c>
      <c r="D4945" s="145" t="s">
        <v>933</v>
      </c>
      <c r="E4945" s="817"/>
      <c r="F4945" s="452"/>
      <c r="G4945" s="246">
        <v>10000</v>
      </c>
      <c r="H4945" s="246"/>
      <c r="I4945" s="480">
        <f>F4945+G4945+H4945</f>
        <v>10000</v>
      </c>
      <c r="J4945" s="244">
        <f t="shared" si="1501"/>
        <v>1</v>
      </c>
      <c r="K4945" s="245"/>
      <c r="L4945" s="426"/>
      <c r="M4945" s="253"/>
      <c r="N4945" s="316">
        <f>I4945</f>
        <v>10000</v>
      </c>
      <c r="O4945" s="427">
        <f>L4945+M4945-N4945</f>
        <v>-10000</v>
      </c>
      <c r="P4945" s="245"/>
      <c r="Q4945" s="775"/>
      <c r="R4945" s="779"/>
      <c r="S4945" s="779"/>
      <c r="T4945" s="779"/>
      <c r="U4945" s="779"/>
      <c r="V4945" s="779"/>
      <c r="W4945" s="824"/>
      <c r="X4945" s="314">
        <f t="shared" si="1502"/>
        <v>0</v>
      </c>
    </row>
    <row r="4946" spans="2:24" ht="18.75">
      <c r="B4946" s="152"/>
      <c r="C4946" s="137">
        <v>208</v>
      </c>
      <c r="D4946" s="159" t="s">
        <v>934</v>
      </c>
      <c r="E4946" s="817"/>
      <c r="F4946" s="452"/>
      <c r="G4946" s="246">
        <v>15000</v>
      </c>
      <c r="H4946" s="246"/>
      <c r="I4946" s="480">
        <f>F4946+G4946+H4946</f>
        <v>15000</v>
      </c>
      <c r="J4946" s="244">
        <f t="shared" si="1501"/>
        <v>1</v>
      </c>
      <c r="K4946" s="245"/>
      <c r="L4946" s="426"/>
      <c r="M4946" s="253"/>
      <c r="N4946" s="316">
        <f>I4946</f>
        <v>15000</v>
      </c>
      <c r="O4946" s="427">
        <f>L4946+M4946-N4946</f>
        <v>-15000</v>
      </c>
      <c r="P4946" s="245"/>
      <c r="Q4946" s="775"/>
      <c r="R4946" s="779"/>
      <c r="S4946" s="779"/>
      <c r="T4946" s="779"/>
      <c r="U4946" s="779"/>
      <c r="V4946" s="779"/>
      <c r="W4946" s="824"/>
      <c r="X4946" s="314">
        <f t="shared" si="1502"/>
        <v>0</v>
      </c>
    </row>
    <row r="4947" spans="2:24" ht="18.75">
      <c r="B4947" s="143"/>
      <c r="C4947" s="142">
        <v>209</v>
      </c>
      <c r="D4947" s="148" t="s">
        <v>935</v>
      </c>
      <c r="E4947" s="817"/>
      <c r="F4947" s="452"/>
      <c r="G4947" s="246"/>
      <c r="H4947" s="246"/>
      <c r="I4947" s="480">
        <f>F4947+G4947+H4947</f>
        <v>0</v>
      </c>
      <c r="J4947" s="244" t="str">
        <f t="shared" si="1501"/>
        <v/>
      </c>
      <c r="K4947" s="245"/>
      <c r="L4947" s="426"/>
      <c r="M4947" s="253"/>
      <c r="N4947" s="316">
        <f>I4947</f>
        <v>0</v>
      </c>
      <c r="O4947" s="427">
        <f>L4947+M4947-N4947</f>
        <v>0</v>
      </c>
      <c r="P4947" s="245"/>
      <c r="Q4947" s="775"/>
      <c r="R4947" s="779"/>
      <c r="S4947" s="779"/>
      <c r="T4947" s="779"/>
      <c r="U4947" s="779"/>
      <c r="V4947" s="779"/>
      <c r="W4947" s="824"/>
      <c r="X4947" s="314">
        <f t="shared" si="1502"/>
        <v>0</v>
      </c>
    </row>
    <row r="4948" spans="2:24" ht="18.75">
      <c r="B4948" s="799">
        <v>500</v>
      </c>
      <c r="C4948" s="960" t="s">
        <v>210</v>
      </c>
      <c r="D4948" s="960"/>
      <c r="E4948" s="800"/>
      <c r="F4948" s="801">
        <f>SUM(F4949:F4955)</f>
        <v>0</v>
      </c>
      <c r="G4948" s="802">
        <f>SUM(G4949:G4955)</f>
        <v>72000</v>
      </c>
      <c r="H4948" s="802">
        <f>SUM(H4949:H4955)</f>
        <v>0</v>
      </c>
      <c r="I4948" s="802">
        <f>SUM(I4949:I4955)</f>
        <v>72000</v>
      </c>
      <c r="J4948" s="244">
        <f t="shared" si="1501"/>
        <v>1</v>
      </c>
      <c r="K4948" s="245"/>
      <c r="L4948" s="317">
        <f>SUM(L4949:L4955)</f>
        <v>0</v>
      </c>
      <c r="M4948" s="318">
        <f>SUM(M4949:M4955)</f>
        <v>0</v>
      </c>
      <c r="N4948" s="428">
        <f>SUM(N4949:N4955)</f>
        <v>72000</v>
      </c>
      <c r="O4948" s="429">
        <f>SUM(O4949:O4955)</f>
        <v>-72000</v>
      </c>
      <c r="P4948" s="245"/>
      <c r="Q4948" s="777"/>
      <c r="R4948" s="778"/>
      <c r="S4948" s="779"/>
      <c r="T4948" s="778"/>
      <c r="U4948" s="778"/>
      <c r="V4948" s="778"/>
      <c r="W4948" s="825"/>
      <c r="X4948" s="314">
        <f t="shared" si="1502"/>
        <v>0</v>
      </c>
    </row>
    <row r="4949" spans="2:24" ht="18.75">
      <c r="B4949" s="143"/>
      <c r="C4949" s="160">
        <v>551</v>
      </c>
      <c r="D4949" s="459" t="s">
        <v>211</v>
      </c>
      <c r="E4949" s="817"/>
      <c r="F4949" s="452"/>
      <c r="G4949" s="246">
        <v>40000</v>
      </c>
      <c r="H4949" s="246"/>
      <c r="I4949" s="480">
        <f t="shared" ref="I4949:I4956" si="1503">F4949+G4949+H4949</f>
        <v>40000</v>
      </c>
      <c r="J4949" s="244">
        <f t="shared" si="1501"/>
        <v>1</v>
      </c>
      <c r="K4949" s="245"/>
      <c r="L4949" s="426"/>
      <c r="M4949" s="253"/>
      <c r="N4949" s="316">
        <f t="shared" ref="N4949:N4956" si="1504">I4949</f>
        <v>40000</v>
      </c>
      <c r="O4949" s="427">
        <f t="shared" ref="O4949:O4956" si="1505">L4949+M4949-N4949</f>
        <v>-40000</v>
      </c>
      <c r="P4949" s="245"/>
      <c r="Q4949" s="775"/>
      <c r="R4949" s="779"/>
      <c r="S4949" s="779"/>
      <c r="T4949" s="779"/>
      <c r="U4949" s="779"/>
      <c r="V4949" s="779"/>
      <c r="W4949" s="824"/>
      <c r="X4949" s="314">
        <f t="shared" si="1502"/>
        <v>0</v>
      </c>
    </row>
    <row r="4950" spans="2:24" ht="18.75">
      <c r="B4950" s="143"/>
      <c r="C4950" s="161">
        <v>552</v>
      </c>
      <c r="D4950" s="460" t="s">
        <v>212</v>
      </c>
      <c r="E4950" s="817"/>
      <c r="F4950" s="452"/>
      <c r="G4950" s="246"/>
      <c r="H4950" s="246"/>
      <c r="I4950" s="480">
        <f t="shared" si="1503"/>
        <v>0</v>
      </c>
      <c r="J4950" s="244" t="str">
        <f t="shared" si="1501"/>
        <v/>
      </c>
      <c r="K4950" s="245"/>
      <c r="L4950" s="426"/>
      <c r="M4950" s="253"/>
      <c r="N4950" s="316">
        <f t="shared" si="1504"/>
        <v>0</v>
      </c>
      <c r="O4950" s="427">
        <f t="shared" si="1505"/>
        <v>0</v>
      </c>
      <c r="P4950" s="245"/>
      <c r="Q4950" s="775"/>
      <c r="R4950" s="779"/>
      <c r="S4950" s="779"/>
      <c r="T4950" s="779"/>
      <c r="U4950" s="779"/>
      <c r="V4950" s="779"/>
      <c r="W4950" s="824"/>
      <c r="X4950" s="314">
        <f t="shared" si="1502"/>
        <v>0</v>
      </c>
    </row>
    <row r="4951" spans="2:24" ht="18.75">
      <c r="B4951" s="143"/>
      <c r="C4951" s="161">
        <v>558</v>
      </c>
      <c r="D4951" s="460" t="s">
        <v>1731</v>
      </c>
      <c r="E4951" s="817"/>
      <c r="F4951" s="452"/>
      <c r="G4951" s="246"/>
      <c r="H4951" s="246"/>
      <c r="I4951" s="480">
        <f t="shared" si="1503"/>
        <v>0</v>
      </c>
      <c r="J4951" s="244" t="str">
        <f t="shared" si="1501"/>
        <v/>
      </c>
      <c r="K4951" s="245"/>
      <c r="L4951" s="426"/>
      <c r="M4951" s="253"/>
      <c r="N4951" s="316">
        <f t="shared" si="1504"/>
        <v>0</v>
      </c>
      <c r="O4951" s="427">
        <f t="shared" si="1505"/>
        <v>0</v>
      </c>
      <c r="P4951" s="245"/>
      <c r="Q4951" s="775"/>
      <c r="R4951" s="779"/>
      <c r="S4951" s="779"/>
      <c r="T4951" s="779"/>
      <c r="U4951" s="779"/>
      <c r="V4951" s="779"/>
      <c r="W4951" s="824"/>
      <c r="X4951" s="314">
        <f t="shared" si="1502"/>
        <v>0</v>
      </c>
    </row>
    <row r="4952" spans="2:24" ht="18.75">
      <c r="B4952" s="143"/>
      <c r="C4952" s="161">
        <v>560</v>
      </c>
      <c r="D4952" s="461" t="s">
        <v>213</v>
      </c>
      <c r="E4952" s="817"/>
      <c r="F4952" s="452"/>
      <c r="G4952" s="246">
        <v>21000</v>
      </c>
      <c r="H4952" s="246"/>
      <c r="I4952" s="480">
        <f t="shared" si="1503"/>
        <v>21000</v>
      </c>
      <c r="J4952" s="244">
        <f t="shared" si="1501"/>
        <v>1</v>
      </c>
      <c r="K4952" s="245"/>
      <c r="L4952" s="426"/>
      <c r="M4952" s="253"/>
      <c r="N4952" s="316">
        <f t="shared" si="1504"/>
        <v>21000</v>
      </c>
      <c r="O4952" s="427">
        <f t="shared" si="1505"/>
        <v>-21000</v>
      </c>
      <c r="P4952" s="245"/>
      <c r="Q4952" s="775"/>
      <c r="R4952" s="779"/>
      <c r="S4952" s="779"/>
      <c r="T4952" s="779"/>
      <c r="U4952" s="779"/>
      <c r="V4952" s="779"/>
      <c r="W4952" s="824"/>
      <c r="X4952" s="314">
        <f t="shared" si="1502"/>
        <v>0</v>
      </c>
    </row>
    <row r="4953" spans="2:24" ht="18.75">
      <c r="B4953" s="143"/>
      <c r="C4953" s="161">
        <v>580</v>
      </c>
      <c r="D4953" s="460" t="s">
        <v>214</v>
      </c>
      <c r="E4953" s="817"/>
      <c r="F4953" s="452"/>
      <c r="G4953" s="246">
        <v>11000</v>
      </c>
      <c r="H4953" s="246"/>
      <c r="I4953" s="480">
        <f t="shared" si="1503"/>
        <v>11000</v>
      </c>
      <c r="J4953" s="244">
        <f t="shared" si="1501"/>
        <v>1</v>
      </c>
      <c r="K4953" s="245"/>
      <c r="L4953" s="426"/>
      <c r="M4953" s="253"/>
      <c r="N4953" s="316">
        <f t="shared" si="1504"/>
        <v>11000</v>
      </c>
      <c r="O4953" s="427">
        <f t="shared" si="1505"/>
        <v>-11000</v>
      </c>
      <c r="P4953" s="245"/>
      <c r="Q4953" s="775"/>
      <c r="R4953" s="779"/>
      <c r="S4953" s="779"/>
      <c r="T4953" s="779"/>
      <c r="U4953" s="779"/>
      <c r="V4953" s="779"/>
      <c r="W4953" s="824"/>
      <c r="X4953" s="314">
        <f t="shared" si="1502"/>
        <v>0</v>
      </c>
    </row>
    <row r="4954" spans="2:24" ht="18.75">
      <c r="B4954" s="143"/>
      <c r="C4954" s="161">
        <v>588</v>
      </c>
      <c r="D4954" s="460" t="s">
        <v>1736</v>
      </c>
      <c r="E4954" s="817"/>
      <c r="F4954" s="452"/>
      <c r="G4954" s="246"/>
      <c r="H4954" s="246"/>
      <c r="I4954" s="480">
        <f t="shared" si="1503"/>
        <v>0</v>
      </c>
      <c r="J4954" s="244" t="str">
        <f t="shared" si="1501"/>
        <v/>
      </c>
      <c r="K4954" s="245"/>
      <c r="L4954" s="426"/>
      <c r="M4954" s="253"/>
      <c r="N4954" s="316">
        <f t="shared" si="1504"/>
        <v>0</v>
      </c>
      <c r="O4954" s="427">
        <f t="shared" si="1505"/>
        <v>0</v>
      </c>
      <c r="P4954" s="245"/>
      <c r="Q4954" s="775"/>
      <c r="R4954" s="779"/>
      <c r="S4954" s="779"/>
      <c r="T4954" s="779"/>
      <c r="U4954" s="779"/>
      <c r="V4954" s="779"/>
      <c r="W4954" s="824"/>
      <c r="X4954" s="314">
        <f t="shared" si="1502"/>
        <v>0</v>
      </c>
    </row>
    <row r="4955" spans="2:24" ht="31.5">
      <c r="B4955" s="143"/>
      <c r="C4955" s="162">
        <v>590</v>
      </c>
      <c r="D4955" s="462" t="s">
        <v>215</v>
      </c>
      <c r="E4955" s="817"/>
      <c r="F4955" s="452"/>
      <c r="G4955" s="246"/>
      <c r="H4955" s="246"/>
      <c r="I4955" s="480">
        <f t="shared" si="1503"/>
        <v>0</v>
      </c>
      <c r="J4955" s="244" t="str">
        <f t="shared" si="1501"/>
        <v/>
      </c>
      <c r="K4955" s="245"/>
      <c r="L4955" s="426"/>
      <c r="M4955" s="253"/>
      <c r="N4955" s="316">
        <f t="shared" si="1504"/>
        <v>0</v>
      </c>
      <c r="O4955" s="427">
        <f t="shared" si="1505"/>
        <v>0</v>
      </c>
      <c r="P4955" s="245"/>
      <c r="Q4955" s="775"/>
      <c r="R4955" s="779"/>
      <c r="S4955" s="779"/>
      <c r="T4955" s="779"/>
      <c r="U4955" s="779"/>
      <c r="V4955" s="779"/>
      <c r="W4955" s="824"/>
      <c r="X4955" s="314">
        <f t="shared" si="1502"/>
        <v>0</v>
      </c>
    </row>
    <row r="4956" spans="2:24" ht="18.75">
      <c r="B4956" s="799">
        <v>800</v>
      </c>
      <c r="C4956" s="960" t="s">
        <v>1097</v>
      </c>
      <c r="D4956" s="960"/>
      <c r="E4956" s="800"/>
      <c r="F4956" s="803"/>
      <c r="G4956" s="804"/>
      <c r="H4956" s="804"/>
      <c r="I4956" s="805">
        <f t="shared" si="1503"/>
        <v>0</v>
      </c>
      <c r="J4956" s="244" t="str">
        <f t="shared" si="1501"/>
        <v/>
      </c>
      <c r="K4956" s="245"/>
      <c r="L4956" s="431"/>
      <c r="M4956" s="255"/>
      <c r="N4956" s="316">
        <f t="shared" si="1504"/>
        <v>0</v>
      </c>
      <c r="O4956" s="427">
        <f t="shared" si="1505"/>
        <v>0</v>
      </c>
      <c r="P4956" s="245"/>
      <c r="Q4956" s="777"/>
      <c r="R4956" s="778"/>
      <c r="S4956" s="779"/>
      <c r="T4956" s="779"/>
      <c r="U4956" s="778"/>
      <c r="V4956" s="779"/>
      <c r="W4956" s="824"/>
      <c r="X4956" s="314">
        <f t="shared" si="1502"/>
        <v>0</v>
      </c>
    </row>
    <row r="4957" spans="2:24" ht="18.75">
      <c r="B4957" s="799">
        <v>1000</v>
      </c>
      <c r="C4957" s="956" t="s">
        <v>217</v>
      </c>
      <c r="D4957" s="956"/>
      <c r="E4957" s="800"/>
      <c r="F4957" s="801">
        <f>SUM(F4958:F4974)</f>
        <v>0</v>
      </c>
      <c r="G4957" s="802">
        <f>SUM(G4958:G4974)</f>
        <v>301300</v>
      </c>
      <c r="H4957" s="802">
        <f>SUM(H4958:H4974)</f>
        <v>0</v>
      </c>
      <c r="I4957" s="802">
        <f>SUM(I4958:I4974)</f>
        <v>301300</v>
      </c>
      <c r="J4957" s="244">
        <f t="shared" si="1501"/>
        <v>1</v>
      </c>
      <c r="K4957" s="245"/>
      <c r="L4957" s="317">
        <f>SUM(L4958:L4974)</f>
        <v>0</v>
      </c>
      <c r="M4957" s="318">
        <f>SUM(M4958:M4974)</f>
        <v>0</v>
      </c>
      <c r="N4957" s="428">
        <f>SUM(N4958:N4974)</f>
        <v>301300</v>
      </c>
      <c r="O4957" s="429">
        <f>SUM(O4958:O4974)</f>
        <v>-301300</v>
      </c>
      <c r="P4957" s="245"/>
      <c r="Q4957" s="317">
        <f t="shared" ref="Q4957:W4957" si="1506">SUM(Q4958:Q4974)</f>
        <v>0</v>
      </c>
      <c r="R4957" s="318">
        <f t="shared" si="1506"/>
        <v>0</v>
      </c>
      <c r="S4957" s="318">
        <f t="shared" si="1506"/>
        <v>291300</v>
      </c>
      <c r="T4957" s="318">
        <f t="shared" si="1506"/>
        <v>-291300</v>
      </c>
      <c r="U4957" s="318">
        <f t="shared" si="1506"/>
        <v>0</v>
      </c>
      <c r="V4957" s="318">
        <f t="shared" si="1506"/>
        <v>0</v>
      </c>
      <c r="W4957" s="429">
        <f t="shared" si="1506"/>
        <v>0</v>
      </c>
      <c r="X4957" s="314">
        <f t="shared" si="1502"/>
        <v>-291300</v>
      </c>
    </row>
    <row r="4958" spans="2:24" ht="18.75">
      <c r="B4958" s="136"/>
      <c r="C4958" s="144">
        <v>1011</v>
      </c>
      <c r="D4958" s="163" t="s">
        <v>218</v>
      </c>
      <c r="E4958" s="817"/>
      <c r="F4958" s="452"/>
      <c r="G4958" s="246"/>
      <c r="H4958" s="246"/>
      <c r="I4958" s="480">
        <f t="shared" ref="I4958:I4974" si="1507">F4958+G4958+H4958</f>
        <v>0</v>
      </c>
      <c r="J4958" s="244" t="str">
        <f t="shared" si="1501"/>
        <v/>
      </c>
      <c r="K4958" s="245"/>
      <c r="L4958" s="426"/>
      <c r="M4958" s="253"/>
      <c r="N4958" s="316">
        <f t="shared" ref="N4958:N4974" si="1508">I4958</f>
        <v>0</v>
      </c>
      <c r="O4958" s="427">
        <f t="shared" ref="O4958:O4974" si="1509">L4958+M4958-N4958</f>
        <v>0</v>
      </c>
      <c r="P4958" s="245"/>
      <c r="Q4958" s="426"/>
      <c r="R4958" s="253"/>
      <c r="S4958" s="432">
        <f t="shared" ref="S4958:S4965" si="1510">+IF(+(L4958+M4958)&gt;=I4958,+M4958,+(+I4958-L4958))</f>
        <v>0</v>
      </c>
      <c r="T4958" s="316">
        <f t="shared" ref="T4958:T4965" si="1511">Q4958+R4958-S4958</f>
        <v>0</v>
      </c>
      <c r="U4958" s="253"/>
      <c r="V4958" s="253"/>
      <c r="W4958" s="254"/>
      <c r="X4958" s="314">
        <f t="shared" si="1502"/>
        <v>0</v>
      </c>
    </row>
    <row r="4959" spans="2:24" ht="18.75">
      <c r="B4959" s="136"/>
      <c r="C4959" s="137">
        <v>1012</v>
      </c>
      <c r="D4959" s="145" t="s">
        <v>219</v>
      </c>
      <c r="E4959" s="817"/>
      <c r="F4959" s="452"/>
      <c r="G4959" s="246"/>
      <c r="H4959" s="246"/>
      <c r="I4959" s="480">
        <f t="shared" si="1507"/>
        <v>0</v>
      </c>
      <c r="J4959" s="244" t="str">
        <f t="shared" si="1501"/>
        <v/>
      </c>
      <c r="K4959" s="245"/>
      <c r="L4959" s="426"/>
      <c r="M4959" s="253"/>
      <c r="N4959" s="316">
        <f t="shared" si="1508"/>
        <v>0</v>
      </c>
      <c r="O4959" s="427">
        <f t="shared" si="1509"/>
        <v>0</v>
      </c>
      <c r="P4959" s="245"/>
      <c r="Q4959" s="426"/>
      <c r="R4959" s="253"/>
      <c r="S4959" s="432">
        <f t="shared" si="1510"/>
        <v>0</v>
      </c>
      <c r="T4959" s="316">
        <f t="shared" si="1511"/>
        <v>0</v>
      </c>
      <c r="U4959" s="253"/>
      <c r="V4959" s="253"/>
      <c r="W4959" s="254"/>
      <c r="X4959" s="314">
        <f t="shared" si="1502"/>
        <v>0</v>
      </c>
    </row>
    <row r="4960" spans="2:24" ht="18.75">
      <c r="B4960" s="136"/>
      <c r="C4960" s="137">
        <v>1013</v>
      </c>
      <c r="D4960" s="145" t="s">
        <v>220</v>
      </c>
      <c r="E4960" s="817"/>
      <c r="F4960" s="452"/>
      <c r="G4960" s="246">
        <v>15000</v>
      </c>
      <c r="H4960" s="246"/>
      <c r="I4960" s="480">
        <f t="shared" si="1507"/>
        <v>15000</v>
      </c>
      <c r="J4960" s="244">
        <f t="shared" si="1501"/>
        <v>1</v>
      </c>
      <c r="K4960" s="245"/>
      <c r="L4960" s="426"/>
      <c r="M4960" s="253"/>
      <c r="N4960" s="316">
        <f t="shared" si="1508"/>
        <v>15000</v>
      </c>
      <c r="O4960" s="427">
        <f t="shared" si="1509"/>
        <v>-15000</v>
      </c>
      <c r="P4960" s="245"/>
      <c r="Q4960" s="426"/>
      <c r="R4960" s="253"/>
      <c r="S4960" s="432">
        <f t="shared" si="1510"/>
        <v>15000</v>
      </c>
      <c r="T4960" s="316">
        <f t="shared" si="1511"/>
        <v>-15000</v>
      </c>
      <c r="U4960" s="253"/>
      <c r="V4960" s="253"/>
      <c r="W4960" s="254"/>
      <c r="X4960" s="314">
        <f t="shared" si="1502"/>
        <v>-15000</v>
      </c>
    </row>
    <row r="4961" spans="2:24" ht="18.75">
      <c r="B4961" s="136"/>
      <c r="C4961" s="137">
        <v>1014</v>
      </c>
      <c r="D4961" s="145" t="s">
        <v>221</v>
      </c>
      <c r="E4961" s="817"/>
      <c r="F4961" s="452"/>
      <c r="G4961" s="246">
        <v>2000</v>
      </c>
      <c r="H4961" s="246"/>
      <c r="I4961" s="480">
        <f t="shared" si="1507"/>
        <v>2000</v>
      </c>
      <c r="J4961" s="244">
        <f t="shared" si="1501"/>
        <v>1</v>
      </c>
      <c r="K4961" s="245"/>
      <c r="L4961" s="426"/>
      <c r="M4961" s="253"/>
      <c r="N4961" s="316">
        <f t="shared" si="1508"/>
        <v>2000</v>
      </c>
      <c r="O4961" s="427">
        <f t="shared" si="1509"/>
        <v>-2000</v>
      </c>
      <c r="P4961" s="245"/>
      <c r="Q4961" s="426"/>
      <c r="R4961" s="253"/>
      <c r="S4961" s="432">
        <f t="shared" si="1510"/>
        <v>2000</v>
      </c>
      <c r="T4961" s="316">
        <f t="shared" si="1511"/>
        <v>-2000</v>
      </c>
      <c r="U4961" s="253"/>
      <c r="V4961" s="253"/>
      <c r="W4961" s="254"/>
      <c r="X4961" s="314">
        <f t="shared" si="1502"/>
        <v>-2000</v>
      </c>
    </row>
    <row r="4962" spans="2:24" ht="18.75">
      <c r="B4962" s="136"/>
      <c r="C4962" s="137">
        <v>1015</v>
      </c>
      <c r="D4962" s="145" t="s">
        <v>222</v>
      </c>
      <c r="E4962" s="817"/>
      <c r="F4962" s="452"/>
      <c r="G4962" s="246">
        <v>20000</v>
      </c>
      <c r="H4962" s="246"/>
      <c r="I4962" s="480">
        <f t="shared" si="1507"/>
        <v>20000</v>
      </c>
      <c r="J4962" s="244">
        <f t="shared" si="1501"/>
        <v>1</v>
      </c>
      <c r="K4962" s="245"/>
      <c r="L4962" s="426"/>
      <c r="M4962" s="253"/>
      <c r="N4962" s="316">
        <f t="shared" si="1508"/>
        <v>20000</v>
      </c>
      <c r="O4962" s="427">
        <f t="shared" si="1509"/>
        <v>-20000</v>
      </c>
      <c r="P4962" s="245"/>
      <c r="Q4962" s="426"/>
      <c r="R4962" s="253"/>
      <c r="S4962" s="432">
        <f t="shared" si="1510"/>
        <v>20000</v>
      </c>
      <c r="T4962" s="316">
        <f t="shared" si="1511"/>
        <v>-20000</v>
      </c>
      <c r="U4962" s="253"/>
      <c r="V4962" s="253"/>
      <c r="W4962" s="254"/>
      <c r="X4962" s="314">
        <f t="shared" si="1502"/>
        <v>-20000</v>
      </c>
    </row>
    <row r="4963" spans="2:24" ht="18.75">
      <c r="B4963" s="136"/>
      <c r="C4963" s="137">
        <v>1016</v>
      </c>
      <c r="D4963" s="145" t="s">
        <v>223</v>
      </c>
      <c r="E4963" s="817"/>
      <c r="F4963" s="452"/>
      <c r="G4963" s="246">
        <v>32000</v>
      </c>
      <c r="H4963" s="246"/>
      <c r="I4963" s="480">
        <f t="shared" si="1507"/>
        <v>32000</v>
      </c>
      <c r="J4963" s="244">
        <f t="shared" si="1501"/>
        <v>1</v>
      </c>
      <c r="K4963" s="245"/>
      <c r="L4963" s="426"/>
      <c r="M4963" s="253"/>
      <c r="N4963" s="316">
        <f t="shared" si="1508"/>
        <v>32000</v>
      </c>
      <c r="O4963" s="427">
        <f t="shared" si="1509"/>
        <v>-32000</v>
      </c>
      <c r="P4963" s="245"/>
      <c r="Q4963" s="426"/>
      <c r="R4963" s="253"/>
      <c r="S4963" s="432">
        <f t="shared" si="1510"/>
        <v>32000</v>
      </c>
      <c r="T4963" s="316">
        <f t="shared" si="1511"/>
        <v>-32000</v>
      </c>
      <c r="U4963" s="253"/>
      <c r="V4963" s="253"/>
      <c r="W4963" s="254"/>
      <c r="X4963" s="314">
        <f t="shared" si="1502"/>
        <v>-32000</v>
      </c>
    </row>
    <row r="4964" spans="2:24" ht="18.75">
      <c r="B4964" s="140"/>
      <c r="C4964" s="164">
        <v>1020</v>
      </c>
      <c r="D4964" s="165" t="s">
        <v>224</v>
      </c>
      <c r="E4964" s="817"/>
      <c r="F4964" s="452"/>
      <c r="G4964" s="246">
        <v>43500</v>
      </c>
      <c r="H4964" s="246"/>
      <c r="I4964" s="480">
        <f t="shared" si="1507"/>
        <v>43500</v>
      </c>
      <c r="J4964" s="244">
        <f t="shared" si="1501"/>
        <v>1</v>
      </c>
      <c r="K4964" s="245"/>
      <c r="L4964" s="426"/>
      <c r="M4964" s="253"/>
      <c r="N4964" s="316">
        <f t="shared" si="1508"/>
        <v>43500</v>
      </c>
      <c r="O4964" s="427">
        <f t="shared" si="1509"/>
        <v>-43500</v>
      </c>
      <c r="P4964" s="245"/>
      <c r="Q4964" s="426"/>
      <c r="R4964" s="253"/>
      <c r="S4964" s="432">
        <f t="shared" si="1510"/>
        <v>43500</v>
      </c>
      <c r="T4964" s="316">
        <f t="shared" si="1511"/>
        <v>-43500</v>
      </c>
      <c r="U4964" s="253"/>
      <c r="V4964" s="253"/>
      <c r="W4964" s="254"/>
      <c r="X4964" s="314">
        <f t="shared" si="1502"/>
        <v>-43500</v>
      </c>
    </row>
    <row r="4965" spans="2:24" ht="18.75">
      <c r="B4965" s="136"/>
      <c r="C4965" s="137">
        <v>1030</v>
      </c>
      <c r="D4965" s="145" t="s">
        <v>225</v>
      </c>
      <c r="E4965" s="817"/>
      <c r="F4965" s="452"/>
      <c r="G4965" s="246">
        <v>3000</v>
      </c>
      <c r="H4965" s="246"/>
      <c r="I4965" s="480">
        <f t="shared" si="1507"/>
        <v>3000</v>
      </c>
      <c r="J4965" s="244">
        <f t="shared" si="1501"/>
        <v>1</v>
      </c>
      <c r="K4965" s="245"/>
      <c r="L4965" s="426"/>
      <c r="M4965" s="253"/>
      <c r="N4965" s="316">
        <f t="shared" si="1508"/>
        <v>3000</v>
      </c>
      <c r="O4965" s="427">
        <f t="shared" si="1509"/>
        <v>-3000</v>
      </c>
      <c r="P4965" s="245"/>
      <c r="Q4965" s="426"/>
      <c r="R4965" s="253"/>
      <c r="S4965" s="432">
        <f t="shared" si="1510"/>
        <v>3000</v>
      </c>
      <c r="T4965" s="316">
        <f t="shared" si="1511"/>
        <v>-3000</v>
      </c>
      <c r="U4965" s="253"/>
      <c r="V4965" s="253"/>
      <c r="W4965" s="254"/>
      <c r="X4965" s="314">
        <f t="shared" si="1502"/>
        <v>-3000</v>
      </c>
    </row>
    <row r="4966" spans="2:24" ht="18.75">
      <c r="B4966" s="136"/>
      <c r="C4966" s="164">
        <v>1051</v>
      </c>
      <c r="D4966" s="167" t="s">
        <v>226</v>
      </c>
      <c r="E4966" s="817"/>
      <c r="F4966" s="452"/>
      <c r="G4966" s="246">
        <v>10000</v>
      </c>
      <c r="H4966" s="246"/>
      <c r="I4966" s="480">
        <f t="shared" si="1507"/>
        <v>10000</v>
      </c>
      <c r="J4966" s="244">
        <f t="shared" si="1501"/>
        <v>1</v>
      </c>
      <c r="K4966" s="245"/>
      <c r="L4966" s="426"/>
      <c r="M4966" s="253"/>
      <c r="N4966" s="316">
        <f t="shared" si="1508"/>
        <v>10000</v>
      </c>
      <c r="O4966" s="427">
        <f t="shared" si="1509"/>
        <v>-10000</v>
      </c>
      <c r="P4966" s="245"/>
      <c r="Q4966" s="775"/>
      <c r="R4966" s="779"/>
      <c r="S4966" s="779"/>
      <c r="T4966" s="779"/>
      <c r="U4966" s="779"/>
      <c r="V4966" s="779"/>
      <c r="W4966" s="824"/>
      <c r="X4966" s="314">
        <f t="shared" si="1502"/>
        <v>0</v>
      </c>
    </row>
    <row r="4967" spans="2:24" ht="18.75">
      <c r="B4967" s="136"/>
      <c r="C4967" s="137">
        <v>1052</v>
      </c>
      <c r="D4967" s="145" t="s">
        <v>227</v>
      </c>
      <c r="E4967" s="817"/>
      <c r="F4967" s="452"/>
      <c r="G4967" s="246"/>
      <c r="H4967" s="246"/>
      <c r="I4967" s="480">
        <f t="shared" si="1507"/>
        <v>0</v>
      </c>
      <c r="J4967" s="244" t="str">
        <f t="shared" si="1501"/>
        <v/>
      </c>
      <c r="K4967" s="245"/>
      <c r="L4967" s="426"/>
      <c r="M4967" s="253"/>
      <c r="N4967" s="316">
        <f t="shared" si="1508"/>
        <v>0</v>
      </c>
      <c r="O4967" s="427">
        <f t="shared" si="1509"/>
        <v>0</v>
      </c>
      <c r="P4967" s="245"/>
      <c r="Q4967" s="775"/>
      <c r="R4967" s="779"/>
      <c r="S4967" s="779"/>
      <c r="T4967" s="779"/>
      <c r="U4967" s="779"/>
      <c r="V4967" s="779"/>
      <c r="W4967" s="824"/>
      <c r="X4967" s="314">
        <f t="shared" si="1502"/>
        <v>0</v>
      </c>
    </row>
    <row r="4968" spans="2:24" ht="18.75">
      <c r="B4968" s="136"/>
      <c r="C4968" s="168">
        <v>1053</v>
      </c>
      <c r="D4968" s="169" t="s">
        <v>1737</v>
      </c>
      <c r="E4968" s="817"/>
      <c r="F4968" s="452"/>
      <c r="G4968" s="246"/>
      <c r="H4968" s="246"/>
      <c r="I4968" s="480">
        <f t="shared" si="1507"/>
        <v>0</v>
      </c>
      <c r="J4968" s="244" t="str">
        <f t="shared" si="1501"/>
        <v/>
      </c>
      <c r="K4968" s="245"/>
      <c r="L4968" s="426"/>
      <c r="M4968" s="253"/>
      <c r="N4968" s="316">
        <f t="shared" si="1508"/>
        <v>0</v>
      </c>
      <c r="O4968" s="427">
        <f t="shared" si="1509"/>
        <v>0</v>
      </c>
      <c r="P4968" s="245"/>
      <c r="Q4968" s="775"/>
      <c r="R4968" s="779"/>
      <c r="S4968" s="779"/>
      <c r="T4968" s="779"/>
      <c r="U4968" s="779"/>
      <c r="V4968" s="779"/>
      <c r="W4968" s="824"/>
      <c r="X4968" s="314">
        <f t="shared" si="1502"/>
        <v>0</v>
      </c>
    </row>
    <row r="4969" spans="2:24" ht="18.75">
      <c r="B4969" s="136"/>
      <c r="C4969" s="137">
        <v>1062</v>
      </c>
      <c r="D4969" s="139" t="s">
        <v>228</v>
      </c>
      <c r="E4969" s="817"/>
      <c r="F4969" s="452"/>
      <c r="G4969" s="246">
        <v>2000</v>
      </c>
      <c r="H4969" s="246"/>
      <c r="I4969" s="480">
        <f t="shared" si="1507"/>
        <v>2000</v>
      </c>
      <c r="J4969" s="244">
        <f t="shared" si="1501"/>
        <v>1</v>
      </c>
      <c r="K4969" s="245"/>
      <c r="L4969" s="426"/>
      <c r="M4969" s="253"/>
      <c r="N4969" s="316">
        <f t="shared" si="1508"/>
        <v>2000</v>
      </c>
      <c r="O4969" s="427">
        <f t="shared" si="1509"/>
        <v>-2000</v>
      </c>
      <c r="P4969" s="245"/>
      <c r="Q4969" s="426"/>
      <c r="R4969" s="253"/>
      <c r="S4969" s="432">
        <f>+IF(+(L4969+M4969)&gt;=I4969,+M4969,+(+I4969-L4969))</f>
        <v>2000</v>
      </c>
      <c r="T4969" s="316">
        <f>Q4969+R4969-S4969</f>
        <v>-2000</v>
      </c>
      <c r="U4969" s="253"/>
      <c r="V4969" s="253"/>
      <c r="W4969" s="254"/>
      <c r="X4969" s="314">
        <f t="shared" si="1502"/>
        <v>-2000</v>
      </c>
    </row>
    <row r="4970" spans="2:24" ht="18.75">
      <c r="B4970" s="136"/>
      <c r="C4970" s="137">
        <v>1063</v>
      </c>
      <c r="D4970" s="139" t="s">
        <v>229</v>
      </c>
      <c r="E4970" s="817"/>
      <c r="F4970" s="452"/>
      <c r="G4970" s="246"/>
      <c r="H4970" s="246"/>
      <c r="I4970" s="480">
        <f t="shared" si="1507"/>
        <v>0</v>
      </c>
      <c r="J4970" s="244" t="str">
        <f t="shared" si="1501"/>
        <v/>
      </c>
      <c r="K4970" s="245"/>
      <c r="L4970" s="426"/>
      <c r="M4970" s="253"/>
      <c r="N4970" s="316">
        <f t="shared" si="1508"/>
        <v>0</v>
      </c>
      <c r="O4970" s="427">
        <f t="shared" si="1509"/>
        <v>0</v>
      </c>
      <c r="P4970" s="245"/>
      <c r="Q4970" s="775"/>
      <c r="R4970" s="779"/>
      <c r="S4970" s="779"/>
      <c r="T4970" s="779"/>
      <c r="U4970" s="779"/>
      <c r="V4970" s="779"/>
      <c r="W4970" s="824"/>
      <c r="X4970" s="314">
        <f t="shared" si="1502"/>
        <v>0</v>
      </c>
    </row>
    <row r="4971" spans="2:24" ht="18.75">
      <c r="B4971" s="136"/>
      <c r="C4971" s="168">
        <v>1069</v>
      </c>
      <c r="D4971" s="170" t="s">
        <v>230</v>
      </c>
      <c r="E4971" s="817"/>
      <c r="F4971" s="452"/>
      <c r="G4971" s="246"/>
      <c r="H4971" s="246"/>
      <c r="I4971" s="480">
        <f t="shared" si="1507"/>
        <v>0</v>
      </c>
      <c r="J4971" s="244" t="str">
        <f t="shared" ref="J4971:J5002" si="1512">(IF($E4971&lt;&gt;0,$J$2,IF($I4971&lt;&gt;0,$J$2,"")))</f>
        <v/>
      </c>
      <c r="K4971" s="245"/>
      <c r="L4971" s="426"/>
      <c r="M4971" s="253"/>
      <c r="N4971" s="316">
        <f t="shared" si="1508"/>
        <v>0</v>
      </c>
      <c r="O4971" s="427">
        <f t="shared" si="1509"/>
        <v>0</v>
      </c>
      <c r="P4971" s="245"/>
      <c r="Q4971" s="426"/>
      <c r="R4971" s="253"/>
      <c r="S4971" s="432">
        <f>+IF(+(L4971+M4971)&gt;=I4971,+M4971,+(+I4971-L4971))</f>
        <v>0</v>
      </c>
      <c r="T4971" s="316">
        <f>Q4971+R4971-S4971</f>
        <v>0</v>
      </c>
      <c r="U4971" s="253"/>
      <c r="V4971" s="253"/>
      <c r="W4971" s="254"/>
      <c r="X4971" s="314">
        <f t="shared" ref="X4971:X5002" si="1513">T4971-U4971-V4971-W4971</f>
        <v>0</v>
      </c>
    </row>
    <row r="4972" spans="2:24" ht="31.5">
      <c r="B4972" s="140"/>
      <c r="C4972" s="137">
        <v>1091</v>
      </c>
      <c r="D4972" s="145" t="s">
        <v>231</v>
      </c>
      <c r="E4972" s="817"/>
      <c r="F4972" s="452"/>
      <c r="G4972" s="246"/>
      <c r="H4972" s="246"/>
      <c r="I4972" s="480">
        <f t="shared" si="1507"/>
        <v>0</v>
      </c>
      <c r="J4972" s="244" t="str">
        <f t="shared" si="1512"/>
        <v/>
      </c>
      <c r="K4972" s="245"/>
      <c r="L4972" s="426"/>
      <c r="M4972" s="253"/>
      <c r="N4972" s="316">
        <f t="shared" si="1508"/>
        <v>0</v>
      </c>
      <c r="O4972" s="427">
        <f t="shared" si="1509"/>
        <v>0</v>
      </c>
      <c r="P4972" s="245"/>
      <c r="Q4972" s="426"/>
      <c r="R4972" s="253"/>
      <c r="S4972" s="432">
        <f>+IF(+(L4972+M4972)&gt;=I4972,+M4972,+(+I4972-L4972))</f>
        <v>0</v>
      </c>
      <c r="T4972" s="316">
        <f>Q4972+R4972-S4972</f>
        <v>0</v>
      </c>
      <c r="U4972" s="253"/>
      <c r="V4972" s="253"/>
      <c r="W4972" s="254"/>
      <c r="X4972" s="314">
        <f t="shared" si="1513"/>
        <v>0</v>
      </c>
    </row>
    <row r="4973" spans="2:24" ht="18.75">
      <c r="B4973" s="136"/>
      <c r="C4973" s="137">
        <v>1092</v>
      </c>
      <c r="D4973" s="145" t="s">
        <v>364</v>
      </c>
      <c r="E4973" s="817"/>
      <c r="F4973" s="452"/>
      <c r="G4973" s="246"/>
      <c r="H4973" s="246"/>
      <c r="I4973" s="480">
        <f t="shared" si="1507"/>
        <v>0</v>
      </c>
      <c r="J4973" s="244" t="str">
        <f t="shared" si="1512"/>
        <v/>
      </c>
      <c r="K4973" s="245"/>
      <c r="L4973" s="426"/>
      <c r="M4973" s="253"/>
      <c r="N4973" s="316">
        <f t="shared" si="1508"/>
        <v>0</v>
      </c>
      <c r="O4973" s="427">
        <f t="shared" si="1509"/>
        <v>0</v>
      </c>
      <c r="P4973" s="245"/>
      <c r="Q4973" s="775"/>
      <c r="R4973" s="779"/>
      <c r="S4973" s="779"/>
      <c r="T4973" s="779"/>
      <c r="U4973" s="779"/>
      <c r="V4973" s="779"/>
      <c r="W4973" s="824"/>
      <c r="X4973" s="314">
        <f t="shared" si="1513"/>
        <v>0</v>
      </c>
    </row>
    <row r="4974" spans="2:24" ht="18.75">
      <c r="B4974" s="136"/>
      <c r="C4974" s="142">
        <v>1098</v>
      </c>
      <c r="D4974" s="146" t="s">
        <v>232</v>
      </c>
      <c r="E4974" s="817"/>
      <c r="F4974" s="452"/>
      <c r="G4974" s="246">
        <v>173800</v>
      </c>
      <c r="H4974" s="246"/>
      <c r="I4974" s="480">
        <f t="shared" si="1507"/>
        <v>173800</v>
      </c>
      <c r="J4974" s="244">
        <f t="shared" si="1512"/>
        <v>1</v>
      </c>
      <c r="K4974" s="245"/>
      <c r="L4974" s="426"/>
      <c r="M4974" s="253"/>
      <c r="N4974" s="316">
        <f t="shared" si="1508"/>
        <v>173800</v>
      </c>
      <c r="O4974" s="427">
        <f t="shared" si="1509"/>
        <v>-173800</v>
      </c>
      <c r="P4974" s="245"/>
      <c r="Q4974" s="426"/>
      <c r="R4974" s="253"/>
      <c r="S4974" s="432">
        <f>+IF(+(L4974+M4974)&gt;=I4974,+M4974,+(+I4974-L4974))</f>
        <v>173800</v>
      </c>
      <c r="T4974" s="316">
        <f>Q4974+R4974-S4974</f>
        <v>-173800</v>
      </c>
      <c r="U4974" s="253"/>
      <c r="V4974" s="253"/>
      <c r="W4974" s="254"/>
      <c r="X4974" s="314">
        <f t="shared" si="1513"/>
        <v>-173800</v>
      </c>
    </row>
    <row r="4975" spans="2:24" ht="18.75">
      <c r="B4975" s="799">
        <v>1900</v>
      </c>
      <c r="C4975" s="955" t="s">
        <v>296</v>
      </c>
      <c r="D4975" s="955"/>
      <c r="E4975" s="800"/>
      <c r="F4975" s="801">
        <f>SUM(F4976:F4978)</f>
        <v>0</v>
      </c>
      <c r="G4975" s="802">
        <f>SUM(G4976:G4978)</f>
        <v>4000</v>
      </c>
      <c r="H4975" s="802">
        <f>SUM(H4976:H4978)</f>
        <v>0</v>
      </c>
      <c r="I4975" s="802">
        <f>SUM(I4976:I4978)</f>
        <v>4000</v>
      </c>
      <c r="J4975" s="244">
        <f t="shared" si="1512"/>
        <v>1</v>
      </c>
      <c r="K4975" s="245"/>
      <c r="L4975" s="317">
        <f>SUM(L4976:L4978)</f>
        <v>0</v>
      </c>
      <c r="M4975" s="318">
        <f>SUM(M4976:M4978)</f>
        <v>0</v>
      </c>
      <c r="N4975" s="428">
        <f>SUM(N4976:N4978)</f>
        <v>4000</v>
      </c>
      <c r="O4975" s="429">
        <f>SUM(O4976:O4978)</f>
        <v>-4000</v>
      </c>
      <c r="P4975" s="245"/>
      <c r="Q4975" s="777"/>
      <c r="R4975" s="778"/>
      <c r="S4975" s="778"/>
      <c r="T4975" s="778"/>
      <c r="U4975" s="778"/>
      <c r="V4975" s="778"/>
      <c r="W4975" s="825"/>
      <c r="X4975" s="314">
        <f t="shared" si="1513"/>
        <v>0</v>
      </c>
    </row>
    <row r="4976" spans="2:24" ht="18.75">
      <c r="B4976" s="136"/>
      <c r="C4976" s="144">
        <v>1901</v>
      </c>
      <c r="D4976" s="138" t="s">
        <v>297</v>
      </c>
      <c r="E4976" s="817"/>
      <c r="F4976" s="452"/>
      <c r="G4976" s="246">
        <v>2000</v>
      </c>
      <c r="H4976" s="246"/>
      <c r="I4976" s="480">
        <f>F4976+G4976+H4976</f>
        <v>2000</v>
      </c>
      <c r="J4976" s="244">
        <f t="shared" si="1512"/>
        <v>1</v>
      </c>
      <c r="K4976" s="245"/>
      <c r="L4976" s="426"/>
      <c r="M4976" s="253"/>
      <c r="N4976" s="316">
        <f>I4976</f>
        <v>2000</v>
      </c>
      <c r="O4976" s="427">
        <f>L4976+M4976-N4976</f>
        <v>-2000</v>
      </c>
      <c r="P4976" s="245"/>
      <c r="Q4976" s="775"/>
      <c r="R4976" s="779"/>
      <c r="S4976" s="779"/>
      <c r="T4976" s="779"/>
      <c r="U4976" s="779"/>
      <c r="V4976" s="779"/>
      <c r="W4976" s="824"/>
      <c r="X4976" s="314">
        <f t="shared" si="1513"/>
        <v>0</v>
      </c>
    </row>
    <row r="4977" spans="2:24" ht="18.75">
      <c r="B4977" s="136"/>
      <c r="C4977" s="137">
        <v>1981</v>
      </c>
      <c r="D4977" s="139" t="s">
        <v>298</v>
      </c>
      <c r="E4977" s="817"/>
      <c r="F4977" s="452"/>
      <c r="G4977" s="246">
        <v>2000</v>
      </c>
      <c r="H4977" s="246"/>
      <c r="I4977" s="480">
        <f>F4977+G4977+H4977</f>
        <v>2000</v>
      </c>
      <c r="J4977" s="244">
        <f t="shared" si="1512"/>
        <v>1</v>
      </c>
      <c r="K4977" s="245"/>
      <c r="L4977" s="426"/>
      <c r="M4977" s="253"/>
      <c r="N4977" s="316">
        <f>I4977</f>
        <v>2000</v>
      </c>
      <c r="O4977" s="427">
        <f>L4977+M4977-N4977</f>
        <v>-2000</v>
      </c>
      <c r="P4977" s="245"/>
      <c r="Q4977" s="775"/>
      <c r="R4977" s="779"/>
      <c r="S4977" s="779"/>
      <c r="T4977" s="779"/>
      <c r="U4977" s="779"/>
      <c r="V4977" s="779"/>
      <c r="W4977" s="824"/>
      <c r="X4977" s="314">
        <f t="shared" si="1513"/>
        <v>0</v>
      </c>
    </row>
    <row r="4978" spans="2:24" ht="18.75">
      <c r="B4978" s="136"/>
      <c r="C4978" s="142">
        <v>1991</v>
      </c>
      <c r="D4978" s="141" t="s">
        <v>299</v>
      </c>
      <c r="E4978" s="817"/>
      <c r="F4978" s="452"/>
      <c r="G4978" s="246"/>
      <c r="H4978" s="246"/>
      <c r="I4978" s="480">
        <f>F4978+G4978+H4978</f>
        <v>0</v>
      </c>
      <c r="J4978" s="244" t="str">
        <f t="shared" si="1512"/>
        <v/>
      </c>
      <c r="K4978" s="245"/>
      <c r="L4978" s="426"/>
      <c r="M4978" s="253"/>
      <c r="N4978" s="316">
        <f>I4978</f>
        <v>0</v>
      </c>
      <c r="O4978" s="427">
        <f>L4978+M4978-N4978</f>
        <v>0</v>
      </c>
      <c r="P4978" s="245"/>
      <c r="Q4978" s="775"/>
      <c r="R4978" s="779"/>
      <c r="S4978" s="779"/>
      <c r="T4978" s="779"/>
      <c r="U4978" s="779"/>
      <c r="V4978" s="779"/>
      <c r="W4978" s="824"/>
      <c r="X4978" s="314">
        <f t="shared" si="1513"/>
        <v>0</v>
      </c>
    </row>
    <row r="4979" spans="2:24" ht="18.75">
      <c r="B4979" s="799">
        <v>2100</v>
      </c>
      <c r="C4979" s="955" t="s">
        <v>1106</v>
      </c>
      <c r="D4979" s="955"/>
      <c r="E4979" s="800"/>
      <c r="F4979" s="801">
        <f>SUM(F4980:F4984)</f>
        <v>0</v>
      </c>
      <c r="G4979" s="802">
        <f>SUM(G4980:G4984)</f>
        <v>0</v>
      </c>
      <c r="H4979" s="802">
        <f>SUM(H4980:H4984)</f>
        <v>0</v>
      </c>
      <c r="I4979" s="802">
        <f>SUM(I4980:I4984)</f>
        <v>0</v>
      </c>
      <c r="J4979" s="244" t="str">
        <f t="shared" si="1512"/>
        <v/>
      </c>
      <c r="K4979" s="245"/>
      <c r="L4979" s="317">
        <f>SUM(L4980:L4984)</f>
        <v>0</v>
      </c>
      <c r="M4979" s="318">
        <f>SUM(M4980:M4984)</f>
        <v>0</v>
      </c>
      <c r="N4979" s="428">
        <f>SUM(N4980:N4984)</f>
        <v>0</v>
      </c>
      <c r="O4979" s="429">
        <f>SUM(O4980:O4984)</f>
        <v>0</v>
      </c>
      <c r="P4979" s="245"/>
      <c r="Q4979" s="777"/>
      <c r="R4979" s="778"/>
      <c r="S4979" s="778"/>
      <c r="T4979" s="778"/>
      <c r="U4979" s="778"/>
      <c r="V4979" s="778"/>
      <c r="W4979" s="825"/>
      <c r="X4979" s="314">
        <f t="shared" si="1513"/>
        <v>0</v>
      </c>
    </row>
    <row r="4980" spans="2:24" ht="18.75">
      <c r="B4980" s="136"/>
      <c r="C4980" s="144">
        <v>2110</v>
      </c>
      <c r="D4980" s="147" t="s">
        <v>233</v>
      </c>
      <c r="E4980" s="817"/>
      <c r="F4980" s="452"/>
      <c r="G4980" s="246"/>
      <c r="H4980" s="246"/>
      <c r="I4980" s="480">
        <f>F4980+G4980+H4980</f>
        <v>0</v>
      </c>
      <c r="J4980" s="244" t="str">
        <f t="shared" si="1512"/>
        <v/>
      </c>
      <c r="K4980" s="245"/>
      <c r="L4980" s="426"/>
      <c r="M4980" s="253"/>
      <c r="N4980" s="316">
        <f>I4980</f>
        <v>0</v>
      </c>
      <c r="O4980" s="427">
        <f>L4980+M4980-N4980</f>
        <v>0</v>
      </c>
      <c r="P4980" s="245"/>
      <c r="Q4980" s="775"/>
      <c r="R4980" s="779"/>
      <c r="S4980" s="779"/>
      <c r="T4980" s="779"/>
      <c r="U4980" s="779"/>
      <c r="V4980" s="779"/>
      <c r="W4980" s="824"/>
      <c r="X4980" s="314">
        <f t="shared" si="1513"/>
        <v>0</v>
      </c>
    </row>
    <row r="4981" spans="2:24" ht="18.75">
      <c r="B4981" s="171"/>
      <c r="C4981" s="137">
        <v>2120</v>
      </c>
      <c r="D4981" s="159" t="s">
        <v>234</v>
      </c>
      <c r="E4981" s="817"/>
      <c r="F4981" s="452"/>
      <c r="G4981" s="246"/>
      <c r="H4981" s="246"/>
      <c r="I4981" s="480">
        <f>F4981+G4981+H4981</f>
        <v>0</v>
      </c>
      <c r="J4981" s="244" t="str">
        <f t="shared" si="1512"/>
        <v/>
      </c>
      <c r="K4981" s="245"/>
      <c r="L4981" s="426"/>
      <c r="M4981" s="253"/>
      <c r="N4981" s="316">
        <f>I4981</f>
        <v>0</v>
      </c>
      <c r="O4981" s="427">
        <f>L4981+M4981-N4981</f>
        <v>0</v>
      </c>
      <c r="P4981" s="245"/>
      <c r="Q4981" s="775"/>
      <c r="R4981" s="779"/>
      <c r="S4981" s="779"/>
      <c r="T4981" s="779"/>
      <c r="U4981" s="779"/>
      <c r="V4981" s="779"/>
      <c r="W4981" s="824"/>
      <c r="X4981" s="314">
        <f t="shared" si="1513"/>
        <v>0</v>
      </c>
    </row>
    <row r="4982" spans="2:24" ht="18.75">
      <c r="B4982" s="171"/>
      <c r="C4982" s="137">
        <v>2125</v>
      </c>
      <c r="D4982" s="156" t="s">
        <v>1098</v>
      </c>
      <c r="E4982" s="817"/>
      <c r="F4982" s="452"/>
      <c r="G4982" s="246"/>
      <c r="H4982" s="246"/>
      <c r="I4982" s="480">
        <f>F4982+G4982+H4982</f>
        <v>0</v>
      </c>
      <c r="J4982" s="244" t="str">
        <f t="shared" si="1512"/>
        <v/>
      </c>
      <c r="K4982" s="245"/>
      <c r="L4982" s="426"/>
      <c r="M4982" s="253"/>
      <c r="N4982" s="316">
        <f>I4982</f>
        <v>0</v>
      </c>
      <c r="O4982" s="427">
        <f>L4982+M4982-N4982</f>
        <v>0</v>
      </c>
      <c r="P4982" s="245"/>
      <c r="Q4982" s="775"/>
      <c r="R4982" s="779"/>
      <c r="S4982" s="779"/>
      <c r="T4982" s="779"/>
      <c r="U4982" s="779"/>
      <c r="V4982" s="779"/>
      <c r="W4982" s="824"/>
      <c r="X4982" s="314">
        <f t="shared" si="1513"/>
        <v>0</v>
      </c>
    </row>
    <row r="4983" spans="2:24" ht="18.75">
      <c r="B4983" s="143"/>
      <c r="C4983" s="137">
        <v>2140</v>
      </c>
      <c r="D4983" s="159" t="s">
        <v>236</v>
      </c>
      <c r="E4983" s="817"/>
      <c r="F4983" s="452"/>
      <c r="G4983" s="246"/>
      <c r="H4983" s="246"/>
      <c r="I4983" s="480">
        <f>F4983+G4983+H4983</f>
        <v>0</v>
      </c>
      <c r="J4983" s="244" t="str">
        <f t="shared" si="1512"/>
        <v/>
      </c>
      <c r="K4983" s="245"/>
      <c r="L4983" s="426"/>
      <c r="M4983" s="253"/>
      <c r="N4983" s="316">
        <f>I4983</f>
        <v>0</v>
      </c>
      <c r="O4983" s="427">
        <f>L4983+M4983-N4983</f>
        <v>0</v>
      </c>
      <c r="P4983" s="245"/>
      <c r="Q4983" s="775"/>
      <c r="R4983" s="779"/>
      <c r="S4983" s="779"/>
      <c r="T4983" s="779"/>
      <c r="U4983" s="779"/>
      <c r="V4983" s="779"/>
      <c r="W4983" s="824"/>
      <c r="X4983" s="314">
        <f t="shared" si="1513"/>
        <v>0</v>
      </c>
    </row>
    <row r="4984" spans="2:24" ht="18.75">
      <c r="B4984" s="136"/>
      <c r="C4984" s="142">
        <v>2190</v>
      </c>
      <c r="D4984" s="516" t="s">
        <v>237</v>
      </c>
      <c r="E4984" s="817"/>
      <c r="F4984" s="452"/>
      <c r="G4984" s="246"/>
      <c r="H4984" s="246"/>
      <c r="I4984" s="480">
        <f>F4984+G4984+H4984</f>
        <v>0</v>
      </c>
      <c r="J4984" s="244" t="str">
        <f t="shared" si="1512"/>
        <v/>
      </c>
      <c r="K4984" s="245"/>
      <c r="L4984" s="426"/>
      <c r="M4984" s="253"/>
      <c r="N4984" s="316">
        <f>I4984</f>
        <v>0</v>
      </c>
      <c r="O4984" s="427">
        <f>L4984+M4984-N4984</f>
        <v>0</v>
      </c>
      <c r="P4984" s="245"/>
      <c r="Q4984" s="775"/>
      <c r="R4984" s="779"/>
      <c r="S4984" s="779"/>
      <c r="T4984" s="779"/>
      <c r="U4984" s="779"/>
      <c r="V4984" s="779"/>
      <c r="W4984" s="824"/>
      <c r="X4984" s="314">
        <f t="shared" si="1513"/>
        <v>0</v>
      </c>
    </row>
    <row r="4985" spans="2:24" ht="18.75">
      <c r="B4985" s="799">
        <v>2200</v>
      </c>
      <c r="C4985" s="955" t="s">
        <v>238</v>
      </c>
      <c r="D4985" s="955"/>
      <c r="E4985" s="800"/>
      <c r="F4985" s="801">
        <f>SUM(F4986:F4987)</f>
        <v>0</v>
      </c>
      <c r="G4985" s="802">
        <f>SUM(G4986:G4987)</f>
        <v>0</v>
      </c>
      <c r="H4985" s="802">
        <f>SUM(H4986:H4987)</f>
        <v>0</v>
      </c>
      <c r="I4985" s="802">
        <f>SUM(I4986:I4987)</f>
        <v>0</v>
      </c>
      <c r="J4985" s="244" t="str">
        <f t="shared" si="1512"/>
        <v/>
      </c>
      <c r="K4985" s="245"/>
      <c r="L4985" s="317">
        <f>SUM(L4986:L4987)</f>
        <v>0</v>
      </c>
      <c r="M4985" s="318">
        <f>SUM(M4986:M4987)</f>
        <v>0</v>
      </c>
      <c r="N4985" s="428">
        <f>SUM(N4986:N4987)</f>
        <v>0</v>
      </c>
      <c r="O4985" s="429">
        <f>SUM(O4986:O4987)</f>
        <v>0</v>
      </c>
      <c r="P4985" s="245"/>
      <c r="Q4985" s="777"/>
      <c r="R4985" s="778"/>
      <c r="S4985" s="778"/>
      <c r="T4985" s="778"/>
      <c r="U4985" s="778"/>
      <c r="V4985" s="778"/>
      <c r="W4985" s="825"/>
      <c r="X4985" s="314">
        <f t="shared" si="1513"/>
        <v>0</v>
      </c>
    </row>
    <row r="4986" spans="2:24" ht="18.75">
      <c r="B4986" s="136"/>
      <c r="C4986" s="137">
        <v>2221</v>
      </c>
      <c r="D4986" s="139" t="s">
        <v>1479</v>
      </c>
      <c r="E4986" s="817"/>
      <c r="F4986" s="452"/>
      <c r="G4986" s="246"/>
      <c r="H4986" s="246"/>
      <c r="I4986" s="480">
        <f t="shared" ref="I4986:I4991" si="1514">F4986+G4986+H4986</f>
        <v>0</v>
      </c>
      <c r="J4986" s="244" t="str">
        <f t="shared" si="1512"/>
        <v/>
      </c>
      <c r="K4986" s="245"/>
      <c r="L4986" s="426"/>
      <c r="M4986" s="253"/>
      <c r="N4986" s="316">
        <f t="shared" ref="N4986:N4991" si="1515">I4986</f>
        <v>0</v>
      </c>
      <c r="O4986" s="427">
        <f t="shared" ref="O4986:O4991" si="1516">L4986+M4986-N4986</f>
        <v>0</v>
      </c>
      <c r="P4986" s="245"/>
      <c r="Q4986" s="775"/>
      <c r="R4986" s="779"/>
      <c r="S4986" s="779"/>
      <c r="T4986" s="779"/>
      <c r="U4986" s="779"/>
      <c r="V4986" s="779"/>
      <c r="W4986" s="824"/>
      <c r="X4986" s="314">
        <f t="shared" si="1513"/>
        <v>0</v>
      </c>
    </row>
    <row r="4987" spans="2:24" ht="18.75">
      <c r="B4987" s="136"/>
      <c r="C4987" s="142">
        <v>2224</v>
      </c>
      <c r="D4987" s="141" t="s">
        <v>239</v>
      </c>
      <c r="E4987" s="817"/>
      <c r="F4987" s="452"/>
      <c r="G4987" s="246"/>
      <c r="H4987" s="246"/>
      <c r="I4987" s="480">
        <f t="shared" si="1514"/>
        <v>0</v>
      </c>
      <c r="J4987" s="244" t="str">
        <f t="shared" si="1512"/>
        <v/>
      </c>
      <c r="K4987" s="245"/>
      <c r="L4987" s="426"/>
      <c r="M4987" s="253"/>
      <c r="N4987" s="316">
        <f t="shared" si="1515"/>
        <v>0</v>
      </c>
      <c r="O4987" s="427">
        <f t="shared" si="1516"/>
        <v>0</v>
      </c>
      <c r="P4987" s="245"/>
      <c r="Q4987" s="775"/>
      <c r="R4987" s="779"/>
      <c r="S4987" s="779"/>
      <c r="T4987" s="779"/>
      <c r="U4987" s="779"/>
      <c r="V4987" s="779"/>
      <c r="W4987" s="824"/>
      <c r="X4987" s="314">
        <f t="shared" si="1513"/>
        <v>0</v>
      </c>
    </row>
    <row r="4988" spans="2:24" ht="18.75">
      <c r="B4988" s="799">
        <v>2500</v>
      </c>
      <c r="C4988" s="957" t="s">
        <v>240</v>
      </c>
      <c r="D4988" s="957"/>
      <c r="E4988" s="800"/>
      <c r="F4988" s="803"/>
      <c r="G4988" s="804"/>
      <c r="H4988" s="804"/>
      <c r="I4988" s="805">
        <f t="shared" si="1514"/>
        <v>0</v>
      </c>
      <c r="J4988" s="244" t="str">
        <f t="shared" si="1512"/>
        <v/>
      </c>
      <c r="K4988" s="245"/>
      <c r="L4988" s="431"/>
      <c r="M4988" s="255"/>
      <c r="N4988" s="316">
        <f t="shared" si="1515"/>
        <v>0</v>
      </c>
      <c r="O4988" s="427">
        <f t="shared" si="1516"/>
        <v>0</v>
      </c>
      <c r="P4988" s="245"/>
      <c r="Q4988" s="777"/>
      <c r="R4988" s="778"/>
      <c r="S4988" s="779"/>
      <c r="T4988" s="779"/>
      <c r="U4988" s="778"/>
      <c r="V4988" s="779"/>
      <c r="W4988" s="824"/>
      <c r="X4988" s="314">
        <f t="shared" si="1513"/>
        <v>0</v>
      </c>
    </row>
    <row r="4989" spans="2:24" ht="18.75">
      <c r="B4989" s="799">
        <v>2600</v>
      </c>
      <c r="C4989" s="974" t="s">
        <v>241</v>
      </c>
      <c r="D4989" s="975"/>
      <c r="E4989" s="800"/>
      <c r="F4989" s="803"/>
      <c r="G4989" s="804"/>
      <c r="H4989" s="804"/>
      <c r="I4989" s="805">
        <f t="shared" si="1514"/>
        <v>0</v>
      </c>
      <c r="J4989" s="244" t="str">
        <f t="shared" si="1512"/>
        <v/>
      </c>
      <c r="K4989" s="245"/>
      <c r="L4989" s="431"/>
      <c r="M4989" s="255"/>
      <c r="N4989" s="316">
        <f t="shared" si="1515"/>
        <v>0</v>
      </c>
      <c r="O4989" s="427">
        <f t="shared" si="1516"/>
        <v>0</v>
      </c>
      <c r="P4989" s="245"/>
      <c r="Q4989" s="777"/>
      <c r="R4989" s="778"/>
      <c r="S4989" s="779"/>
      <c r="T4989" s="779"/>
      <c r="U4989" s="778"/>
      <c r="V4989" s="779"/>
      <c r="W4989" s="824"/>
      <c r="X4989" s="314">
        <f t="shared" si="1513"/>
        <v>0</v>
      </c>
    </row>
    <row r="4990" spans="2:24" ht="18.75">
      <c r="B4990" s="799">
        <v>2700</v>
      </c>
      <c r="C4990" s="974" t="s">
        <v>242</v>
      </c>
      <c r="D4990" s="975"/>
      <c r="E4990" s="800"/>
      <c r="F4990" s="803"/>
      <c r="G4990" s="804"/>
      <c r="H4990" s="804"/>
      <c r="I4990" s="805">
        <f t="shared" si="1514"/>
        <v>0</v>
      </c>
      <c r="J4990" s="244" t="str">
        <f t="shared" si="1512"/>
        <v/>
      </c>
      <c r="K4990" s="245"/>
      <c r="L4990" s="431"/>
      <c r="M4990" s="255"/>
      <c r="N4990" s="316">
        <f t="shared" si="1515"/>
        <v>0</v>
      </c>
      <c r="O4990" s="427">
        <f t="shared" si="1516"/>
        <v>0</v>
      </c>
      <c r="P4990" s="245"/>
      <c r="Q4990" s="777"/>
      <c r="R4990" s="778"/>
      <c r="S4990" s="779"/>
      <c r="T4990" s="779"/>
      <c r="U4990" s="778"/>
      <c r="V4990" s="779"/>
      <c r="W4990" s="824"/>
      <c r="X4990" s="314">
        <f t="shared" si="1513"/>
        <v>0</v>
      </c>
    </row>
    <row r="4991" spans="2:24" ht="18.75">
      <c r="B4991" s="799">
        <v>2800</v>
      </c>
      <c r="C4991" s="974" t="s">
        <v>1738</v>
      </c>
      <c r="D4991" s="975"/>
      <c r="E4991" s="800"/>
      <c r="F4991" s="803"/>
      <c r="G4991" s="804"/>
      <c r="H4991" s="804"/>
      <c r="I4991" s="805">
        <f t="shared" si="1514"/>
        <v>0</v>
      </c>
      <c r="J4991" s="244" t="str">
        <f t="shared" si="1512"/>
        <v/>
      </c>
      <c r="K4991" s="245"/>
      <c r="L4991" s="431"/>
      <c r="M4991" s="255"/>
      <c r="N4991" s="316">
        <f t="shared" si="1515"/>
        <v>0</v>
      </c>
      <c r="O4991" s="427">
        <f t="shared" si="1516"/>
        <v>0</v>
      </c>
      <c r="P4991" s="245"/>
      <c r="Q4991" s="777"/>
      <c r="R4991" s="778"/>
      <c r="S4991" s="779"/>
      <c r="T4991" s="779"/>
      <c r="U4991" s="778"/>
      <c r="V4991" s="779"/>
      <c r="W4991" s="824"/>
      <c r="X4991" s="314">
        <f t="shared" si="1513"/>
        <v>0</v>
      </c>
    </row>
    <row r="4992" spans="2:24" ht="18.75">
      <c r="B4992" s="799">
        <v>2900</v>
      </c>
      <c r="C4992" s="965" t="s">
        <v>243</v>
      </c>
      <c r="D4992" s="966"/>
      <c r="E4992" s="800"/>
      <c r="F4992" s="801">
        <f>SUM(F4993:F5000)</f>
        <v>0</v>
      </c>
      <c r="G4992" s="802">
        <f>SUM(G4993:G5000)</f>
        <v>0</v>
      </c>
      <c r="H4992" s="802">
        <f>SUM(H4993:H5000)</f>
        <v>0</v>
      </c>
      <c r="I4992" s="802">
        <f>SUM(I4993:I5000)</f>
        <v>0</v>
      </c>
      <c r="J4992" s="244" t="str">
        <f t="shared" si="1512"/>
        <v/>
      </c>
      <c r="K4992" s="245"/>
      <c r="L4992" s="317">
        <f>SUM(L4993:L5000)</f>
        <v>0</v>
      </c>
      <c r="M4992" s="318">
        <f>SUM(M4993:M5000)</f>
        <v>0</v>
      </c>
      <c r="N4992" s="428">
        <f>SUM(N4993:N5000)</f>
        <v>0</v>
      </c>
      <c r="O4992" s="429">
        <f>SUM(O4993:O5000)</f>
        <v>0</v>
      </c>
      <c r="P4992" s="245"/>
      <c r="Q4992" s="777"/>
      <c r="R4992" s="778"/>
      <c r="S4992" s="778"/>
      <c r="T4992" s="778"/>
      <c r="U4992" s="778"/>
      <c r="V4992" s="778"/>
      <c r="W4992" s="825"/>
      <c r="X4992" s="314">
        <f t="shared" si="1513"/>
        <v>0</v>
      </c>
    </row>
    <row r="4993" spans="2:24" ht="18.75">
      <c r="B4993" s="172"/>
      <c r="C4993" s="144">
        <v>2910</v>
      </c>
      <c r="D4993" s="320" t="s">
        <v>1780</v>
      </c>
      <c r="E4993" s="817"/>
      <c r="F4993" s="452"/>
      <c r="G4993" s="246"/>
      <c r="H4993" s="246"/>
      <c r="I4993" s="480">
        <f t="shared" ref="I4993:I5000" si="1517">F4993+G4993+H4993</f>
        <v>0</v>
      </c>
      <c r="J4993" s="244" t="str">
        <f t="shared" si="1512"/>
        <v/>
      </c>
      <c r="K4993" s="245"/>
      <c r="L4993" s="426"/>
      <c r="M4993" s="253"/>
      <c r="N4993" s="316">
        <f t="shared" ref="N4993:N5000" si="1518">I4993</f>
        <v>0</v>
      </c>
      <c r="O4993" s="427">
        <f t="shared" ref="O4993:O5000" si="1519">L4993+M4993-N4993</f>
        <v>0</v>
      </c>
      <c r="P4993" s="245"/>
      <c r="Q4993" s="775"/>
      <c r="R4993" s="779"/>
      <c r="S4993" s="779"/>
      <c r="T4993" s="779"/>
      <c r="U4993" s="779"/>
      <c r="V4993" s="779"/>
      <c r="W4993" s="824"/>
      <c r="X4993" s="314">
        <f t="shared" si="1513"/>
        <v>0</v>
      </c>
    </row>
    <row r="4994" spans="2:24" ht="18.75">
      <c r="B4994" s="172"/>
      <c r="C4994" s="144">
        <v>2920</v>
      </c>
      <c r="D4994" s="320" t="s">
        <v>244</v>
      </c>
      <c r="E4994" s="817"/>
      <c r="F4994" s="452"/>
      <c r="G4994" s="246"/>
      <c r="H4994" s="246"/>
      <c r="I4994" s="480">
        <f t="shared" si="1517"/>
        <v>0</v>
      </c>
      <c r="J4994" s="244" t="str">
        <f t="shared" si="1512"/>
        <v/>
      </c>
      <c r="K4994" s="245"/>
      <c r="L4994" s="426"/>
      <c r="M4994" s="253"/>
      <c r="N4994" s="316">
        <f t="shared" si="1518"/>
        <v>0</v>
      </c>
      <c r="O4994" s="427">
        <f t="shared" si="1519"/>
        <v>0</v>
      </c>
      <c r="P4994" s="245"/>
      <c r="Q4994" s="775"/>
      <c r="R4994" s="779"/>
      <c r="S4994" s="779"/>
      <c r="T4994" s="779"/>
      <c r="U4994" s="779"/>
      <c r="V4994" s="779"/>
      <c r="W4994" s="824"/>
      <c r="X4994" s="314">
        <f t="shared" si="1513"/>
        <v>0</v>
      </c>
    </row>
    <row r="4995" spans="2:24" ht="31.5">
      <c r="B4995" s="172"/>
      <c r="C4995" s="168">
        <v>2969</v>
      </c>
      <c r="D4995" s="321" t="s">
        <v>245</v>
      </c>
      <c r="E4995" s="817"/>
      <c r="F4995" s="452"/>
      <c r="G4995" s="246"/>
      <c r="H4995" s="246"/>
      <c r="I4995" s="480">
        <f t="shared" si="1517"/>
        <v>0</v>
      </c>
      <c r="J4995" s="244" t="str">
        <f t="shared" si="1512"/>
        <v/>
      </c>
      <c r="K4995" s="245"/>
      <c r="L4995" s="426"/>
      <c r="M4995" s="253"/>
      <c r="N4995" s="316">
        <f t="shared" si="1518"/>
        <v>0</v>
      </c>
      <c r="O4995" s="427">
        <f t="shared" si="1519"/>
        <v>0</v>
      </c>
      <c r="P4995" s="245"/>
      <c r="Q4995" s="775"/>
      <c r="R4995" s="779"/>
      <c r="S4995" s="779"/>
      <c r="T4995" s="779"/>
      <c r="U4995" s="779"/>
      <c r="V4995" s="779"/>
      <c r="W4995" s="824"/>
      <c r="X4995" s="314">
        <f t="shared" si="1513"/>
        <v>0</v>
      </c>
    </row>
    <row r="4996" spans="2:24" ht="31.5">
      <c r="B4996" s="172"/>
      <c r="C4996" s="168">
        <v>2970</v>
      </c>
      <c r="D4996" s="321" t="s">
        <v>246</v>
      </c>
      <c r="E4996" s="817"/>
      <c r="F4996" s="452"/>
      <c r="G4996" s="246"/>
      <c r="H4996" s="246"/>
      <c r="I4996" s="480">
        <f t="shared" si="1517"/>
        <v>0</v>
      </c>
      <c r="J4996" s="244" t="str">
        <f t="shared" si="1512"/>
        <v/>
      </c>
      <c r="K4996" s="245"/>
      <c r="L4996" s="426"/>
      <c r="M4996" s="253"/>
      <c r="N4996" s="316">
        <f t="shared" si="1518"/>
        <v>0</v>
      </c>
      <c r="O4996" s="427">
        <f t="shared" si="1519"/>
        <v>0</v>
      </c>
      <c r="P4996" s="245"/>
      <c r="Q4996" s="775"/>
      <c r="R4996" s="779"/>
      <c r="S4996" s="779"/>
      <c r="T4996" s="779"/>
      <c r="U4996" s="779"/>
      <c r="V4996" s="779"/>
      <c r="W4996" s="824"/>
      <c r="X4996" s="314">
        <f t="shared" si="1513"/>
        <v>0</v>
      </c>
    </row>
    <row r="4997" spans="2:24" ht="18.75">
      <c r="B4997" s="172"/>
      <c r="C4997" s="166">
        <v>2989</v>
      </c>
      <c r="D4997" s="322" t="s">
        <v>247</v>
      </c>
      <c r="E4997" s="817"/>
      <c r="F4997" s="452"/>
      <c r="G4997" s="246"/>
      <c r="H4997" s="246"/>
      <c r="I4997" s="480">
        <f t="shared" si="1517"/>
        <v>0</v>
      </c>
      <c r="J4997" s="244" t="str">
        <f t="shared" si="1512"/>
        <v/>
      </c>
      <c r="K4997" s="245"/>
      <c r="L4997" s="426"/>
      <c r="M4997" s="253"/>
      <c r="N4997" s="316">
        <f t="shared" si="1518"/>
        <v>0</v>
      </c>
      <c r="O4997" s="427">
        <f t="shared" si="1519"/>
        <v>0</v>
      </c>
      <c r="P4997" s="245"/>
      <c r="Q4997" s="775"/>
      <c r="R4997" s="779"/>
      <c r="S4997" s="779"/>
      <c r="T4997" s="779"/>
      <c r="U4997" s="779"/>
      <c r="V4997" s="779"/>
      <c r="W4997" s="824"/>
      <c r="X4997" s="314">
        <f t="shared" si="1513"/>
        <v>0</v>
      </c>
    </row>
    <row r="4998" spans="2:24" ht="31.5">
      <c r="B4998" s="136"/>
      <c r="C4998" s="137">
        <v>2990</v>
      </c>
      <c r="D4998" s="323" t="s">
        <v>1760</v>
      </c>
      <c r="E4998" s="817"/>
      <c r="F4998" s="452"/>
      <c r="G4998" s="246"/>
      <c r="H4998" s="246"/>
      <c r="I4998" s="480">
        <f t="shared" si="1517"/>
        <v>0</v>
      </c>
      <c r="J4998" s="244" t="str">
        <f t="shared" si="1512"/>
        <v/>
      </c>
      <c r="K4998" s="245"/>
      <c r="L4998" s="426"/>
      <c r="M4998" s="253"/>
      <c r="N4998" s="316">
        <f t="shared" si="1518"/>
        <v>0</v>
      </c>
      <c r="O4998" s="427">
        <f t="shared" si="1519"/>
        <v>0</v>
      </c>
      <c r="P4998" s="245"/>
      <c r="Q4998" s="775"/>
      <c r="R4998" s="779"/>
      <c r="S4998" s="779"/>
      <c r="T4998" s="779"/>
      <c r="U4998" s="779"/>
      <c r="V4998" s="779"/>
      <c r="W4998" s="824"/>
      <c r="X4998" s="314">
        <f t="shared" si="1513"/>
        <v>0</v>
      </c>
    </row>
    <row r="4999" spans="2:24" ht="18.75">
      <c r="B4999" s="136"/>
      <c r="C4999" s="137">
        <v>2991</v>
      </c>
      <c r="D4999" s="323" t="s">
        <v>248</v>
      </c>
      <c r="E4999" s="817"/>
      <c r="F4999" s="452"/>
      <c r="G4999" s="246"/>
      <c r="H4999" s="246"/>
      <c r="I4999" s="480">
        <f t="shared" si="1517"/>
        <v>0</v>
      </c>
      <c r="J4999" s="244" t="str">
        <f t="shared" si="1512"/>
        <v/>
      </c>
      <c r="K4999" s="245"/>
      <c r="L4999" s="426"/>
      <c r="M4999" s="253"/>
      <c r="N4999" s="316">
        <f t="shared" si="1518"/>
        <v>0</v>
      </c>
      <c r="O4999" s="427">
        <f t="shared" si="1519"/>
        <v>0</v>
      </c>
      <c r="P4999" s="245"/>
      <c r="Q4999" s="775"/>
      <c r="R4999" s="779"/>
      <c r="S4999" s="779"/>
      <c r="T4999" s="779"/>
      <c r="U4999" s="779"/>
      <c r="V4999" s="779"/>
      <c r="W4999" s="824"/>
      <c r="X4999" s="314">
        <f t="shared" si="1513"/>
        <v>0</v>
      </c>
    </row>
    <row r="5000" spans="2:24" ht="18.75">
      <c r="B5000" s="136"/>
      <c r="C5000" s="142">
        <v>2992</v>
      </c>
      <c r="D5000" s="154" t="s">
        <v>249</v>
      </c>
      <c r="E5000" s="817"/>
      <c r="F5000" s="452"/>
      <c r="G5000" s="246"/>
      <c r="H5000" s="246"/>
      <c r="I5000" s="480">
        <f t="shared" si="1517"/>
        <v>0</v>
      </c>
      <c r="J5000" s="244" t="str">
        <f t="shared" si="1512"/>
        <v/>
      </c>
      <c r="K5000" s="245"/>
      <c r="L5000" s="426"/>
      <c r="M5000" s="253"/>
      <c r="N5000" s="316">
        <f t="shared" si="1518"/>
        <v>0</v>
      </c>
      <c r="O5000" s="427">
        <f t="shared" si="1519"/>
        <v>0</v>
      </c>
      <c r="P5000" s="245"/>
      <c r="Q5000" s="775"/>
      <c r="R5000" s="779"/>
      <c r="S5000" s="779"/>
      <c r="T5000" s="779"/>
      <c r="U5000" s="779"/>
      <c r="V5000" s="779"/>
      <c r="W5000" s="824"/>
      <c r="X5000" s="314">
        <f t="shared" si="1513"/>
        <v>0</v>
      </c>
    </row>
    <row r="5001" spans="2:24" ht="18.75">
      <c r="B5001" s="799">
        <v>3300</v>
      </c>
      <c r="C5001" s="965" t="s">
        <v>250</v>
      </c>
      <c r="D5001" s="965"/>
      <c r="E5001" s="800"/>
      <c r="F5001" s="801">
        <f>SUM(F5002:F5007)</f>
        <v>0</v>
      </c>
      <c r="G5001" s="802">
        <f>SUM(G5002:G5007)</f>
        <v>0</v>
      </c>
      <c r="H5001" s="802">
        <f>SUM(H5002:H5007)</f>
        <v>0</v>
      </c>
      <c r="I5001" s="802">
        <f>SUM(I5002:I5007)</f>
        <v>0</v>
      </c>
      <c r="J5001" s="244" t="str">
        <f t="shared" si="1512"/>
        <v/>
      </c>
      <c r="K5001" s="245"/>
      <c r="L5001" s="777"/>
      <c r="M5001" s="778"/>
      <c r="N5001" s="778"/>
      <c r="O5001" s="825"/>
      <c r="P5001" s="245"/>
      <c r="Q5001" s="777"/>
      <c r="R5001" s="778"/>
      <c r="S5001" s="778"/>
      <c r="T5001" s="778"/>
      <c r="U5001" s="778"/>
      <c r="V5001" s="778"/>
      <c r="W5001" s="825"/>
      <c r="X5001" s="314">
        <f t="shared" si="1513"/>
        <v>0</v>
      </c>
    </row>
    <row r="5002" spans="2:24" ht="18.75">
      <c r="B5002" s="143"/>
      <c r="C5002" s="144">
        <v>3301</v>
      </c>
      <c r="D5002" s="463" t="s">
        <v>251</v>
      </c>
      <c r="E5002" s="817"/>
      <c r="F5002" s="452"/>
      <c r="G5002" s="246"/>
      <c r="H5002" s="246"/>
      <c r="I5002" s="480">
        <f t="shared" ref="I5002:I5010" si="1520">F5002+G5002+H5002</f>
        <v>0</v>
      </c>
      <c r="J5002" s="244" t="str">
        <f t="shared" si="1512"/>
        <v/>
      </c>
      <c r="K5002" s="245"/>
      <c r="L5002" s="775"/>
      <c r="M5002" s="779"/>
      <c r="N5002" s="779"/>
      <c r="O5002" s="824"/>
      <c r="P5002" s="245"/>
      <c r="Q5002" s="775"/>
      <c r="R5002" s="779"/>
      <c r="S5002" s="779"/>
      <c r="T5002" s="779"/>
      <c r="U5002" s="779"/>
      <c r="V5002" s="779"/>
      <c r="W5002" s="824"/>
      <c r="X5002" s="314">
        <f t="shared" si="1513"/>
        <v>0</v>
      </c>
    </row>
    <row r="5003" spans="2:24" ht="18.75">
      <c r="B5003" s="143"/>
      <c r="C5003" s="168">
        <v>3302</v>
      </c>
      <c r="D5003" s="464" t="s">
        <v>1099</v>
      </c>
      <c r="E5003" s="817"/>
      <c r="F5003" s="452"/>
      <c r="G5003" s="246"/>
      <c r="H5003" s="246"/>
      <c r="I5003" s="480">
        <f t="shared" si="1520"/>
        <v>0</v>
      </c>
      <c r="J5003" s="244" t="str">
        <f t="shared" ref="J5003:J5034" si="1521">(IF($E5003&lt;&gt;0,$J$2,IF($I5003&lt;&gt;0,$J$2,"")))</f>
        <v/>
      </c>
      <c r="K5003" s="245"/>
      <c r="L5003" s="775"/>
      <c r="M5003" s="779"/>
      <c r="N5003" s="779"/>
      <c r="O5003" s="824"/>
      <c r="P5003" s="245"/>
      <c r="Q5003" s="775"/>
      <c r="R5003" s="779"/>
      <c r="S5003" s="779"/>
      <c r="T5003" s="779"/>
      <c r="U5003" s="779"/>
      <c r="V5003" s="779"/>
      <c r="W5003" s="824"/>
      <c r="X5003" s="314">
        <f t="shared" ref="X5003:X5034" si="1522">T5003-U5003-V5003-W5003</f>
        <v>0</v>
      </c>
    </row>
    <row r="5004" spans="2:24" ht="18.75">
      <c r="B5004" s="143"/>
      <c r="C5004" s="168">
        <v>3303</v>
      </c>
      <c r="D5004" s="464" t="s">
        <v>253</v>
      </c>
      <c r="E5004" s="817"/>
      <c r="F5004" s="452"/>
      <c r="G5004" s="246"/>
      <c r="H5004" s="246"/>
      <c r="I5004" s="480">
        <f t="shared" si="1520"/>
        <v>0</v>
      </c>
      <c r="J5004" s="244" t="str">
        <f t="shared" si="1521"/>
        <v/>
      </c>
      <c r="K5004" s="245"/>
      <c r="L5004" s="775"/>
      <c r="M5004" s="779"/>
      <c r="N5004" s="779"/>
      <c r="O5004" s="824"/>
      <c r="P5004" s="245"/>
      <c r="Q5004" s="775"/>
      <c r="R5004" s="779"/>
      <c r="S5004" s="779"/>
      <c r="T5004" s="779"/>
      <c r="U5004" s="779"/>
      <c r="V5004" s="779"/>
      <c r="W5004" s="824"/>
      <c r="X5004" s="314">
        <f t="shared" si="1522"/>
        <v>0</v>
      </c>
    </row>
    <row r="5005" spans="2:24" ht="18.75">
      <c r="B5005" s="143"/>
      <c r="C5005" s="166">
        <v>3304</v>
      </c>
      <c r="D5005" s="465" t="s">
        <v>254</v>
      </c>
      <c r="E5005" s="817"/>
      <c r="F5005" s="452"/>
      <c r="G5005" s="246"/>
      <c r="H5005" s="246"/>
      <c r="I5005" s="480">
        <f t="shared" si="1520"/>
        <v>0</v>
      </c>
      <c r="J5005" s="244" t="str">
        <f t="shared" si="1521"/>
        <v/>
      </c>
      <c r="K5005" s="245"/>
      <c r="L5005" s="775"/>
      <c r="M5005" s="779"/>
      <c r="N5005" s="779"/>
      <c r="O5005" s="824"/>
      <c r="P5005" s="245"/>
      <c r="Q5005" s="775"/>
      <c r="R5005" s="779"/>
      <c r="S5005" s="779"/>
      <c r="T5005" s="779"/>
      <c r="U5005" s="779"/>
      <c r="V5005" s="779"/>
      <c r="W5005" s="824"/>
      <c r="X5005" s="314">
        <f t="shared" si="1522"/>
        <v>0</v>
      </c>
    </row>
    <row r="5006" spans="2:24" ht="18.75">
      <c r="B5006" s="143"/>
      <c r="C5006" s="142">
        <v>3305</v>
      </c>
      <c r="D5006" s="466" t="s">
        <v>255</v>
      </c>
      <c r="E5006" s="817"/>
      <c r="F5006" s="452"/>
      <c r="G5006" s="246"/>
      <c r="H5006" s="246"/>
      <c r="I5006" s="480">
        <f t="shared" si="1520"/>
        <v>0</v>
      </c>
      <c r="J5006" s="244" t="str">
        <f t="shared" si="1521"/>
        <v/>
      </c>
      <c r="K5006" s="245"/>
      <c r="L5006" s="775"/>
      <c r="M5006" s="779"/>
      <c r="N5006" s="779"/>
      <c r="O5006" s="824"/>
      <c r="P5006" s="245"/>
      <c r="Q5006" s="775"/>
      <c r="R5006" s="779"/>
      <c r="S5006" s="779"/>
      <c r="T5006" s="779"/>
      <c r="U5006" s="779"/>
      <c r="V5006" s="779"/>
      <c r="W5006" s="824"/>
      <c r="X5006" s="314">
        <f t="shared" si="1522"/>
        <v>0</v>
      </c>
    </row>
    <row r="5007" spans="2:24" ht="31.5">
      <c r="B5007" s="143"/>
      <c r="C5007" s="142">
        <v>3306</v>
      </c>
      <c r="D5007" s="466" t="s">
        <v>1739</v>
      </c>
      <c r="E5007" s="817"/>
      <c r="F5007" s="452"/>
      <c r="G5007" s="246"/>
      <c r="H5007" s="246"/>
      <c r="I5007" s="480">
        <f t="shared" si="1520"/>
        <v>0</v>
      </c>
      <c r="J5007" s="244" t="str">
        <f t="shared" si="1521"/>
        <v/>
      </c>
      <c r="K5007" s="245"/>
      <c r="L5007" s="775"/>
      <c r="M5007" s="779"/>
      <c r="N5007" s="779"/>
      <c r="O5007" s="824"/>
      <c r="P5007" s="245"/>
      <c r="Q5007" s="775"/>
      <c r="R5007" s="779"/>
      <c r="S5007" s="779"/>
      <c r="T5007" s="779"/>
      <c r="U5007" s="779"/>
      <c r="V5007" s="779"/>
      <c r="W5007" s="824"/>
      <c r="X5007" s="314">
        <f t="shared" si="1522"/>
        <v>0</v>
      </c>
    </row>
    <row r="5008" spans="2:24" ht="18.75">
      <c r="B5008" s="799">
        <v>3900</v>
      </c>
      <c r="C5008" s="957" t="s">
        <v>256</v>
      </c>
      <c r="D5008" s="978"/>
      <c r="E5008" s="800"/>
      <c r="F5008" s="803"/>
      <c r="G5008" s="804"/>
      <c r="H5008" s="804"/>
      <c r="I5008" s="805">
        <f t="shared" si="1520"/>
        <v>0</v>
      </c>
      <c r="J5008" s="244" t="str">
        <f t="shared" si="1521"/>
        <v/>
      </c>
      <c r="K5008" s="245"/>
      <c r="L5008" s="431"/>
      <c r="M5008" s="255"/>
      <c r="N5008" s="318">
        <f>I5008</f>
        <v>0</v>
      </c>
      <c r="O5008" s="427">
        <f>L5008+M5008-N5008</f>
        <v>0</v>
      </c>
      <c r="P5008" s="245"/>
      <c r="Q5008" s="431"/>
      <c r="R5008" s="255"/>
      <c r="S5008" s="432">
        <f>+IF(+(L5008+M5008)&gt;=I5008,+M5008,+(+I5008-L5008))</f>
        <v>0</v>
      </c>
      <c r="T5008" s="316">
        <f>Q5008+R5008-S5008</f>
        <v>0</v>
      </c>
      <c r="U5008" s="255"/>
      <c r="V5008" s="255"/>
      <c r="W5008" s="254"/>
      <c r="X5008" s="314">
        <f t="shared" si="1522"/>
        <v>0</v>
      </c>
    </row>
    <row r="5009" spans="2:24" ht="18.75">
      <c r="B5009" s="799">
        <v>4000</v>
      </c>
      <c r="C5009" s="979" t="s">
        <v>257</v>
      </c>
      <c r="D5009" s="979"/>
      <c r="E5009" s="800"/>
      <c r="F5009" s="803"/>
      <c r="G5009" s="804"/>
      <c r="H5009" s="804"/>
      <c r="I5009" s="805">
        <f t="shared" si="1520"/>
        <v>0</v>
      </c>
      <c r="J5009" s="244" t="str">
        <f t="shared" si="1521"/>
        <v/>
      </c>
      <c r="K5009" s="245"/>
      <c r="L5009" s="431"/>
      <c r="M5009" s="255"/>
      <c r="N5009" s="318">
        <f>I5009</f>
        <v>0</v>
      </c>
      <c r="O5009" s="427">
        <f>L5009+M5009-N5009</f>
        <v>0</v>
      </c>
      <c r="P5009" s="245"/>
      <c r="Q5009" s="777"/>
      <c r="R5009" s="778"/>
      <c r="S5009" s="778"/>
      <c r="T5009" s="779"/>
      <c r="U5009" s="778"/>
      <c r="V5009" s="778"/>
      <c r="W5009" s="824"/>
      <c r="X5009" s="314">
        <f t="shared" si="1522"/>
        <v>0</v>
      </c>
    </row>
    <row r="5010" spans="2:24" ht="18.75">
      <c r="B5010" s="799">
        <v>4100</v>
      </c>
      <c r="C5010" s="979" t="s">
        <v>258</v>
      </c>
      <c r="D5010" s="979"/>
      <c r="E5010" s="800"/>
      <c r="F5010" s="803"/>
      <c r="G5010" s="804"/>
      <c r="H5010" s="804"/>
      <c r="I5010" s="805">
        <f t="shared" si="1520"/>
        <v>0</v>
      </c>
      <c r="J5010" s="244" t="str">
        <f t="shared" si="1521"/>
        <v/>
      </c>
      <c r="K5010" s="245"/>
      <c r="L5010" s="777"/>
      <c r="M5010" s="778"/>
      <c r="N5010" s="778"/>
      <c r="O5010" s="825"/>
      <c r="P5010" s="245"/>
      <c r="Q5010" s="777"/>
      <c r="R5010" s="778"/>
      <c r="S5010" s="778"/>
      <c r="T5010" s="778"/>
      <c r="U5010" s="778"/>
      <c r="V5010" s="778"/>
      <c r="W5010" s="825"/>
      <c r="X5010" s="314">
        <f t="shared" si="1522"/>
        <v>0</v>
      </c>
    </row>
    <row r="5011" spans="2:24" ht="18.75">
      <c r="B5011" s="799">
        <v>4200</v>
      </c>
      <c r="C5011" s="965" t="s">
        <v>259</v>
      </c>
      <c r="D5011" s="966"/>
      <c r="E5011" s="800"/>
      <c r="F5011" s="801">
        <f>SUM(F5012:F5017)</f>
        <v>0</v>
      </c>
      <c r="G5011" s="802">
        <f>SUM(G5012:G5017)</f>
        <v>0</v>
      </c>
      <c r="H5011" s="802">
        <f>SUM(H5012:H5017)</f>
        <v>0</v>
      </c>
      <c r="I5011" s="802">
        <f>SUM(I5012:I5017)</f>
        <v>0</v>
      </c>
      <c r="J5011" s="244" t="str">
        <f t="shared" si="1521"/>
        <v/>
      </c>
      <c r="K5011" s="245"/>
      <c r="L5011" s="317">
        <f>SUM(L5012:L5017)</f>
        <v>0</v>
      </c>
      <c r="M5011" s="318">
        <f>SUM(M5012:M5017)</f>
        <v>0</v>
      </c>
      <c r="N5011" s="428">
        <f>SUM(N5012:N5017)</f>
        <v>0</v>
      </c>
      <c r="O5011" s="429">
        <f>SUM(O5012:O5017)</f>
        <v>0</v>
      </c>
      <c r="P5011" s="245"/>
      <c r="Q5011" s="317">
        <f t="shared" ref="Q5011:W5011" si="1523">SUM(Q5012:Q5017)</f>
        <v>0</v>
      </c>
      <c r="R5011" s="318">
        <f t="shared" si="1523"/>
        <v>0</v>
      </c>
      <c r="S5011" s="318">
        <f t="shared" si="1523"/>
        <v>0</v>
      </c>
      <c r="T5011" s="318">
        <f t="shared" si="1523"/>
        <v>0</v>
      </c>
      <c r="U5011" s="318">
        <f t="shared" si="1523"/>
        <v>0</v>
      </c>
      <c r="V5011" s="318">
        <f t="shared" si="1523"/>
        <v>0</v>
      </c>
      <c r="W5011" s="429">
        <f t="shared" si="1523"/>
        <v>0</v>
      </c>
      <c r="X5011" s="314">
        <f t="shared" si="1522"/>
        <v>0</v>
      </c>
    </row>
    <row r="5012" spans="2:24" ht="18.75">
      <c r="B5012" s="173"/>
      <c r="C5012" s="144">
        <v>4201</v>
      </c>
      <c r="D5012" s="138" t="s">
        <v>260</v>
      </c>
      <c r="E5012" s="817"/>
      <c r="F5012" s="452"/>
      <c r="G5012" s="246"/>
      <c r="H5012" s="246"/>
      <c r="I5012" s="480">
        <f t="shared" ref="I5012:I5017" si="1524">F5012+G5012+H5012</f>
        <v>0</v>
      </c>
      <c r="J5012" s="244" t="str">
        <f t="shared" si="1521"/>
        <v/>
      </c>
      <c r="K5012" s="245"/>
      <c r="L5012" s="426"/>
      <c r="M5012" s="253"/>
      <c r="N5012" s="316">
        <f t="shared" ref="N5012:N5017" si="1525">I5012</f>
        <v>0</v>
      </c>
      <c r="O5012" s="427">
        <f t="shared" ref="O5012:O5017" si="1526">L5012+M5012-N5012</f>
        <v>0</v>
      </c>
      <c r="P5012" s="245"/>
      <c r="Q5012" s="426"/>
      <c r="R5012" s="253"/>
      <c r="S5012" s="432">
        <f t="shared" ref="S5012:S5017" si="1527">+IF(+(L5012+M5012)&gt;=I5012,+M5012,+(+I5012-L5012))</f>
        <v>0</v>
      </c>
      <c r="T5012" s="316">
        <f t="shared" ref="T5012:T5017" si="1528">Q5012+R5012-S5012</f>
        <v>0</v>
      </c>
      <c r="U5012" s="253"/>
      <c r="V5012" s="253"/>
      <c r="W5012" s="254"/>
      <c r="X5012" s="314">
        <f t="shared" si="1522"/>
        <v>0</v>
      </c>
    </row>
    <row r="5013" spans="2:24" ht="18.75">
      <c r="B5013" s="173"/>
      <c r="C5013" s="137">
        <v>4202</v>
      </c>
      <c r="D5013" s="139" t="s">
        <v>261</v>
      </c>
      <c r="E5013" s="817"/>
      <c r="F5013" s="452"/>
      <c r="G5013" s="246"/>
      <c r="H5013" s="246"/>
      <c r="I5013" s="480">
        <f t="shared" si="1524"/>
        <v>0</v>
      </c>
      <c r="J5013" s="244" t="str">
        <f t="shared" si="1521"/>
        <v/>
      </c>
      <c r="K5013" s="245"/>
      <c r="L5013" s="426"/>
      <c r="M5013" s="253"/>
      <c r="N5013" s="316">
        <f t="shared" si="1525"/>
        <v>0</v>
      </c>
      <c r="O5013" s="427">
        <f t="shared" si="1526"/>
        <v>0</v>
      </c>
      <c r="P5013" s="245"/>
      <c r="Q5013" s="426"/>
      <c r="R5013" s="253"/>
      <c r="S5013" s="432">
        <f t="shared" si="1527"/>
        <v>0</v>
      </c>
      <c r="T5013" s="316">
        <f t="shared" si="1528"/>
        <v>0</v>
      </c>
      <c r="U5013" s="253"/>
      <c r="V5013" s="253"/>
      <c r="W5013" s="254"/>
      <c r="X5013" s="314">
        <f t="shared" si="1522"/>
        <v>0</v>
      </c>
    </row>
    <row r="5014" spans="2:24" ht="18.75">
      <c r="B5014" s="173"/>
      <c r="C5014" s="137">
        <v>4214</v>
      </c>
      <c r="D5014" s="139" t="s">
        <v>262</v>
      </c>
      <c r="E5014" s="817"/>
      <c r="F5014" s="452"/>
      <c r="G5014" s="246"/>
      <c r="H5014" s="246"/>
      <c r="I5014" s="480">
        <f t="shared" si="1524"/>
        <v>0</v>
      </c>
      <c r="J5014" s="244" t="str">
        <f t="shared" si="1521"/>
        <v/>
      </c>
      <c r="K5014" s="245"/>
      <c r="L5014" s="426"/>
      <c r="M5014" s="253"/>
      <c r="N5014" s="316">
        <f t="shared" si="1525"/>
        <v>0</v>
      </c>
      <c r="O5014" s="427">
        <f t="shared" si="1526"/>
        <v>0</v>
      </c>
      <c r="P5014" s="245"/>
      <c r="Q5014" s="426"/>
      <c r="R5014" s="253"/>
      <c r="S5014" s="432">
        <f t="shared" si="1527"/>
        <v>0</v>
      </c>
      <c r="T5014" s="316">
        <f t="shared" si="1528"/>
        <v>0</v>
      </c>
      <c r="U5014" s="253"/>
      <c r="V5014" s="253"/>
      <c r="W5014" s="254"/>
      <c r="X5014" s="314">
        <f t="shared" si="1522"/>
        <v>0</v>
      </c>
    </row>
    <row r="5015" spans="2:24" ht="18.75">
      <c r="B5015" s="173"/>
      <c r="C5015" s="137">
        <v>4217</v>
      </c>
      <c r="D5015" s="139" t="s">
        <v>263</v>
      </c>
      <c r="E5015" s="817"/>
      <c r="F5015" s="452"/>
      <c r="G5015" s="246"/>
      <c r="H5015" s="246"/>
      <c r="I5015" s="480">
        <f t="shared" si="1524"/>
        <v>0</v>
      </c>
      <c r="J5015" s="244" t="str">
        <f t="shared" si="1521"/>
        <v/>
      </c>
      <c r="K5015" s="245"/>
      <c r="L5015" s="426"/>
      <c r="M5015" s="253"/>
      <c r="N5015" s="316">
        <f t="shared" si="1525"/>
        <v>0</v>
      </c>
      <c r="O5015" s="427">
        <f t="shared" si="1526"/>
        <v>0</v>
      </c>
      <c r="P5015" s="245"/>
      <c r="Q5015" s="426"/>
      <c r="R5015" s="253"/>
      <c r="S5015" s="432">
        <f t="shared" si="1527"/>
        <v>0</v>
      </c>
      <c r="T5015" s="316">
        <f t="shared" si="1528"/>
        <v>0</v>
      </c>
      <c r="U5015" s="253"/>
      <c r="V5015" s="253"/>
      <c r="W5015" s="254"/>
      <c r="X5015" s="314">
        <f t="shared" si="1522"/>
        <v>0</v>
      </c>
    </row>
    <row r="5016" spans="2:24" ht="18.75">
      <c r="B5016" s="173"/>
      <c r="C5016" s="137">
        <v>4218</v>
      </c>
      <c r="D5016" s="145" t="s">
        <v>264</v>
      </c>
      <c r="E5016" s="817"/>
      <c r="F5016" s="452"/>
      <c r="G5016" s="246"/>
      <c r="H5016" s="246"/>
      <c r="I5016" s="480">
        <f t="shared" si="1524"/>
        <v>0</v>
      </c>
      <c r="J5016" s="244" t="str">
        <f t="shared" si="1521"/>
        <v/>
      </c>
      <c r="K5016" s="245"/>
      <c r="L5016" s="426"/>
      <c r="M5016" s="253"/>
      <c r="N5016" s="316">
        <f t="shared" si="1525"/>
        <v>0</v>
      </c>
      <c r="O5016" s="427">
        <f t="shared" si="1526"/>
        <v>0</v>
      </c>
      <c r="P5016" s="245"/>
      <c r="Q5016" s="426"/>
      <c r="R5016" s="253"/>
      <c r="S5016" s="432">
        <f t="shared" si="1527"/>
        <v>0</v>
      </c>
      <c r="T5016" s="316">
        <f t="shared" si="1528"/>
        <v>0</v>
      </c>
      <c r="U5016" s="253"/>
      <c r="V5016" s="253"/>
      <c r="W5016" s="254"/>
      <c r="X5016" s="314">
        <f t="shared" si="1522"/>
        <v>0</v>
      </c>
    </row>
    <row r="5017" spans="2:24" ht="18.75">
      <c r="B5017" s="173"/>
      <c r="C5017" s="137">
        <v>4219</v>
      </c>
      <c r="D5017" s="156" t="s">
        <v>265</v>
      </c>
      <c r="E5017" s="817"/>
      <c r="F5017" s="452"/>
      <c r="G5017" s="246"/>
      <c r="H5017" s="246"/>
      <c r="I5017" s="480">
        <f t="shared" si="1524"/>
        <v>0</v>
      </c>
      <c r="J5017" s="244" t="str">
        <f t="shared" si="1521"/>
        <v/>
      </c>
      <c r="K5017" s="245"/>
      <c r="L5017" s="426"/>
      <c r="M5017" s="253"/>
      <c r="N5017" s="316">
        <f t="shared" si="1525"/>
        <v>0</v>
      </c>
      <c r="O5017" s="427">
        <f t="shared" si="1526"/>
        <v>0</v>
      </c>
      <c r="P5017" s="245"/>
      <c r="Q5017" s="426"/>
      <c r="R5017" s="253"/>
      <c r="S5017" s="432">
        <f t="shared" si="1527"/>
        <v>0</v>
      </c>
      <c r="T5017" s="316">
        <f t="shared" si="1528"/>
        <v>0</v>
      </c>
      <c r="U5017" s="253"/>
      <c r="V5017" s="253"/>
      <c r="W5017" s="254"/>
      <c r="X5017" s="314">
        <f t="shared" si="1522"/>
        <v>0</v>
      </c>
    </row>
    <row r="5018" spans="2:24" ht="18.75">
      <c r="B5018" s="799">
        <v>4300</v>
      </c>
      <c r="C5018" s="955" t="s">
        <v>1740</v>
      </c>
      <c r="D5018" s="955"/>
      <c r="E5018" s="800"/>
      <c r="F5018" s="801">
        <f>SUM(F5019:F5021)</f>
        <v>0</v>
      </c>
      <c r="G5018" s="802">
        <f>SUM(G5019:G5021)</f>
        <v>0</v>
      </c>
      <c r="H5018" s="802">
        <f>SUM(H5019:H5021)</f>
        <v>0</v>
      </c>
      <c r="I5018" s="802">
        <f>SUM(I5019:I5021)</f>
        <v>0</v>
      </c>
      <c r="J5018" s="244" t="str">
        <f t="shared" si="1521"/>
        <v/>
      </c>
      <c r="K5018" s="245"/>
      <c r="L5018" s="317">
        <f>SUM(L5019:L5021)</f>
        <v>0</v>
      </c>
      <c r="M5018" s="318">
        <f>SUM(M5019:M5021)</f>
        <v>0</v>
      </c>
      <c r="N5018" s="428">
        <f>SUM(N5019:N5021)</f>
        <v>0</v>
      </c>
      <c r="O5018" s="429">
        <f>SUM(O5019:O5021)</f>
        <v>0</v>
      </c>
      <c r="P5018" s="245"/>
      <c r="Q5018" s="317">
        <f t="shared" ref="Q5018:W5018" si="1529">SUM(Q5019:Q5021)</f>
        <v>0</v>
      </c>
      <c r="R5018" s="318">
        <f t="shared" si="1529"/>
        <v>0</v>
      </c>
      <c r="S5018" s="318">
        <f t="shared" si="1529"/>
        <v>0</v>
      </c>
      <c r="T5018" s="318">
        <f t="shared" si="1529"/>
        <v>0</v>
      </c>
      <c r="U5018" s="318">
        <f t="shared" si="1529"/>
        <v>0</v>
      </c>
      <c r="V5018" s="318">
        <f t="shared" si="1529"/>
        <v>0</v>
      </c>
      <c r="W5018" s="429">
        <f t="shared" si="1529"/>
        <v>0</v>
      </c>
      <c r="X5018" s="314">
        <f t="shared" si="1522"/>
        <v>0</v>
      </c>
    </row>
    <row r="5019" spans="2:24" ht="18.75">
      <c r="B5019" s="173"/>
      <c r="C5019" s="144">
        <v>4301</v>
      </c>
      <c r="D5019" s="163" t="s">
        <v>266</v>
      </c>
      <c r="E5019" s="817"/>
      <c r="F5019" s="452"/>
      <c r="G5019" s="246"/>
      <c r="H5019" s="246"/>
      <c r="I5019" s="480">
        <f t="shared" ref="I5019:I5024" si="1530">F5019+G5019+H5019</f>
        <v>0</v>
      </c>
      <c r="J5019" s="244" t="str">
        <f t="shared" si="1521"/>
        <v/>
      </c>
      <c r="K5019" s="245"/>
      <c r="L5019" s="426"/>
      <c r="M5019" s="253"/>
      <c r="N5019" s="316">
        <f t="shared" ref="N5019:N5024" si="1531">I5019</f>
        <v>0</v>
      </c>
      <c r="O5019" s="427">
        <f t="shared" ref="O5019:O5024" si="1532">L5019+M5019-N5019</f>
        <v>0</v>
      </c>
      <c r="P5019" s="245"/>
      <c r="Q5019" s="426"/>
      <c r="R5019" s="253"/>
      <c r="S5019" s="432">
        <f t="shared" ref="S5019:S5024" si="1533">+IF(+(L5019+M5019)&gt;=I5019,+M5019,+(+I5019-L5019))</f>
        <v>0</v>
      </c>
      <c r="T5019" s="316">
        <f t="shared" ref="T5019:T5024" si="1534">Q5019+R5019-S5019</f>
        <v>0</v>
      </c>
      <c r="U5019" s="253"/>
      <c r="V5019" s="253"/>
      <c r="W5019" s="254"/>
      <c r="X5019" s="314">
        <f t="shared" si="1522"/>
        <v>0</v>
      </c>
    </row>
    <row r="5020" spans="2:24" ht="18.75">
      <c r="B5020" s="173"/>
      <c r="C5020" s="137">
        <v>4302</v>
      </c>
      <c r="D5020" s="139" t="s">
        <v>1100</v>
      </c>
      <c r="E5020" s="817"/>
      <c r="F5020" s="452"/>
      <c r="G5020" s="246"/>
      <c r="H5020" s="246"/>
      <c r="I5020" s="480">
        <f t="shared" si="1530"/>
        <v>0</v>
      </c>
      <c r="J5020" s="244" t="str">
        <f t="shared" si="1521"/>
        <v/>
      </c>
      <c r="K5020" s="245"/>
      <c r="L5020" s="426"/>
      <c r="M5020" s="253"/>
      <c r="N5020" s="316">
        <f t="shared" si="1531"/>
        <v>0</v>
      </c>
      <c r="O5020" s="427">
        <f t="shared" si="1532"/>
        <v>0</v>
      </c>
      <c r="P5020" s="245"/>
      <c r="Q5020" s="426"/>
      <c r="R5020" s="253"/>
      <c r="S5020" s="432">
        <f t="shared" si="1533"/>
        <v>0</v>
      </c>
      <c r="T5020" s="316">
        <f t="shared" si="1534"/>
        <v>0</v>
      </c>
      <c r="U5020" s="253"/>
      <c r="V5020" s="253"/>
      <c r="W5020" s="254"/>
      <c r="X5020" s="314">
        <f t="shared" si="1522"/>
        <v>0</v>
      </c>
    </row>
    <row r="5021" spans="2:24" ht="18.75">
      <c r="B5021" s="173"/>
      <c r="C5021" s="142">
        <v>4309</v>
      </c>
      <c r="D5021" s="148" t="s">
        <v>268</v>
      </c>
      <c r="E5021" s="817"/>
      <c r="F5021" s="452"/>
      <c r="G5021" s="246"/>
      <c r="H5021" s="246"/>
      <c r="I5021" s="480">
        <f t="shared" si="1530"/>
        <v>0</v>
      </c>
      <c r="J5021" s="244" t="str">
        <f t="shared" si="1521"/>
        <v/>
      </c>
      <c r="K5021" s="245"/>
      <c r="L5021" s="426"/>
      <c r="M5021" s="253"/>
      <c r="N5021" s="316">
        <f t="shared" si="1531"/>
        <v>0</v>
      </c>
      <c r="O5021" s="427">
        <f t="shared" si="1532"/>
        <v>0</v>
      </c>
      <c r="P5021" s="245"/>
      <c r="Q5021" s="426"/>
      <c r="R5021" s="253"/>
      <c r="S5021" s="432">
        <f t="shared" si="1533"/>
        <v>0</v>
      </c>
      <c r="T5021" s="316">
        <f t="shared" si="1534"/>
        <v>0</v>
      </c>
      <c r="U5021" s="253"/>
      <c r="V5021" s="253"/>
      <c r="W5021" s="254"/>
      <c r="X5021" s="314">
        <f t="shared" si="1522"/>
        <v>0</v>
      </c>
    </row>
    <row r="5022" spans="2:24" ht="18.75">
      <c r="B5022" s="799">
        <v>4400</v>
      </c>
      <c r="C5022" s="957" t="s">
        <v>1741</v>
      </c>
      <c r="D5022" s="957"/>
      <c r="E5022" s="800"/>
      <c r="F5022" s="803"/>
      <c r="G5022" s="804"/>
      <c r="H5022" s="804"/>
      <c r="I5022" s="805">
        <f t="shared" si="1530"/>
        <v>0</v>
      </c>
      <c r="J5022" s="244" t="str">
        <f t="shared" si="1521"/>
        <v/>
      </c>
      <c r="K5022" s="245"/>
      <c r="L5022" s="431"/>
      <c r="M5022" s="255"/>
      <c r="N5022" s="318">
        <f t="shared" si="1531"/>
        <v>0</v>
      </c>
      <c r="O5022" s="427">
        <f t="shared" si="1532"/>
        <v>0</v>
      </c>
      <c r="P5022" s="245"/>
      <c r="Q5022" s="431"/>
      <c r="R5022" s="255"/>
      <c r="S5022" s="432">
        <f t="shared" si="1533"/>
        <v>0</v>
      </c>
      <c r="T5022" s="316">
        <f t="shared" si="1534"/>
        <v>0</v>
      </c>
      <c r="U5022" s="255"/>
      <c r="V5022" s="255"/>
      <c r="W5022" s="254"/>
      <c r="X5022" s="314">
        <f t="shared" si="1522"/>
        <v>0</v>
      </c>
    </row>
    <row r="5023" spans="2:24" ht="18.75">
      <c r="B5023" s="799">
        <v>4500</v>
      </c>
      <c r="C5023" s="979" t="s">
        <v>1742</v>
      </c>
      <c r="D5023" s="979"/>
      <c r="E5023" s="800"/>
      <c r="F5023" s="803"/>
      <c r="G5023" s="804"/>
      <c r="H5023" s="804"/>
      <c r="I5023" s="805">
        <f t="shared" si="1530"/>
        <v>0</v>
      </c>
      <c r="J5023" s="244" t="str">
        <f t="shared" si="1521"/>
        <v/>
      </c>
      <c r="K5023" s="245"/>
      <c r="L5023" s="431"/>
      <c r="M5023" s="255"/>
      <c r="N5023" s="318">
        <f t="shared" si="1531"/>
        <v>0</v>
      </c>
      <c r="O5023" s="427">
        <f t="shared" si="1532"/>
        <v>0</v>
      </c>
      <c r="P5023" s="245"/>
      <c r="Q5023" s="431"/>
      <c r="R5023" s="255"/>
      <c r="S5023" s="432">
        <f t="shared" si="1533"/>
        <v>0</v>
      </c>
      <c r="T5023" s="316">
        <f t="shared" si="1534"/>
        <v>0</v>
      </c>
      <c r="U5023" s="255"/>
      <c r="V5023" s="255"/>
      <c r="W5023" s="254"/>
      <c r="X5023" s="314">
        <f t="shared" si="1522"/>
        <v>0</v>
      </c>
    </row>
    <row r="5024" spans="2:24" ht="18.75">
      <c r="B5024" s="799">
        <v>4600</v>
      </c>
      <c r="C5024" s="974" t="s">
        <v>269</v>
      </c>
      <c r="D5024" s="980"/>
      <c r="E5024" s="800"/>
      <c r="F5024" s="803"/>
      <c r="G5024" s="804"/>
      <c r="H5024" s="804"/>
      <c r="I5024" s="805">
        <f t="shared" si="1530"/>
        <v>0</v>
      </c>
      <c r="J5024" s="244" t="str">
        <f t="shared" si="1521"/>
        <v/>
      </c>
      <c r="K5024" s="245"/>
      <c r="L5024" s="431"/>
      <c r="M5024" s="255"/>
      <c r="N5024" s="318">
        <f t="shared" si="1531"/>
        <v>0</v>
      </c>
      <c r="O5024" s="427">
        <f t="shared" si="1532"/>
        <v>0</v>
      </c>
      <c r="P5024" s="245"/>
      <c r="Q5024" s="431"/>
      <c r="R5024" s="255"/>
      <c r="S5024" s="432">
        <f t="shared" si="1533"/>
        <v>0</v>
      </c>
      <c r="T5024" s="316">
        <f t="shared" si="1534"/>
        <v>0</v>
      </c>
      <c r="U5024" s="255"/>
      <c r="V5024" s="255"/>
      <c r="W5024" s="254"/>
      <c r="X5024" s="314">
        <f t="shared" si="1522"/>
        <v>0</v>
      </c>
    </row>
    <row r="5025" spans="2:24" ht="18.75">
      <c r="B5025" s="799">
        <v>4900</v>
      </c>
      <c r="C5025" s="965" t="s">
        <v>300</v>
      </c>
      <c r="D5025" s="965"/>
      <c r="E5025" s="800"/>
      <c r="F5025" s="801">
        <f>+F5026+F5027</f>
        <v>0</v>
      </c>
      <c r="G5025" s="802">
        <f>+G5026+G5027</f>
        <v>0</v>
      </c>
      <c r="H5025" s="802">
        <f>+H5026+H5027</f>
        <v>0</v>
      </c>
      <c r="I5025" s="802">
        <f>+I5026+I5027</f>
        <v>0</v>
      </c>
      <c r="J5025" s="244" t="str">
        <f t="shared" si="1521"/>
        <v/>
      </c>
      <c r="K5025" s="245"/>
      <c r="L5025" s="777"/>
      <c r="M5025" s="778"/>
      <c r="N5025" s="778"/>
      <c r="O5025" s="825"/>
      <c r="P5025" s="245"/>
      <c r="Q5025" s="777"/>
      <c r="R5025" s="778"/>
      <c r="S5025" s="778"/>
      <c r="T5025" s="778"/>
      <c r="U5025" s="778"/>
      <c r="V5025" s="778"/>
      <c r="W5025" s="825"/>
      <c r="X5025" s="314">
        <f t="shared" si="1522"/>
        <v>0</v>
      </c>
    </row>
    <row r="5026" spans="2:24" ht="18.75">
      <c r="B5026" s="173"/>
      <c r="C5026" s="144">
        <v>4901</v>
      </c>
      <c r="D5026" s="174" t="s">
        <v>301</v>
      </c>
      <c r="E5026" s="817"/>
      <c r="F5026" s="452"/>
      <c r="G5026" s="246"/>
      <c r="H5026" s="246"/>
      <c r="I5026" s="480">
        <f>F5026+G5026+H5026</f>
        <v>0</v>
      </c>
      <c r="J5026" s="244" t="str">
        <f t="shared" si="1521"/>
        <v/>
      </c>
      <c r="K5026" s="245"/>
      <c r="L5026" s="775"/>
      <c r="M5026" s="779"/>
      <c r="N5026" s="779"/>
      <c r="O5026" s="824"/>
      <c r="P5026" s="245"/>
      <c r="Q5026" s="775"/>
      <c r="R5026" s="779"/>
      <c r="S5026" s="779"/>
      <c r="T5026" s="779"/>
      <c r="U5026" s="779"/>
      <c r="V5026" s="779"/>
      <c r="W5026" s="824"/>
      <c r="X5026" s="314">
        <f t="shared" si="1522"/>
        <v>0</v>
      </c>
    </row>
    <row r="5027" spans="2:24" ht="18.75">
      <c r="B5027" s="173"/>
      <c r="C5027" s="142">
        <v>4902</v>
      </c>
      <c r="D5027" s="148" t="s">
        <v>302</v>
      </c>
      <c r="E5027" s="817"/>
      <c r="F5027" s="452"/>
      <c r="G5027" s="246"/>
      <c r="H5027" s="246"/>
      <c r="I5027" s="480">
        <f>F5027+G5027+H5027</f>
        <v>0</v>
      </c>
      <c r="J5027" s="244" t="str">
        <f t="shared" si="1521"/>
        <v/>
      </c>
      <c r="K5027" s="245"/>
      <c r="L5027" s="775"/>
      <c r="M5027" s="779"/>
      <c r="N5027" s="779"/>
      <c r="O5027" s="824"/>
      <c r="P5027" s="245"/>
      <c r="Q5027" s="775"/>
      <c r="R5027" s="779"/>
      <c r="S5027" s="779"/>
      <c r="T5027" s="779"/>
      <c r="U5027" s="779"/>
      <c r="V5027" s="779"/>
      <c r="W5027" s="824"/>
      <c r="X5027" s="314">
        <f t="shared" si="1522"/>
        <v>0</v>
      </c>
    </row>
    <row r="5028" spans="2:24" ht="18.75">
      <c r="B5028" s="806">
        <v>5100</v>
      </c>
      <c r="C5028" s="962" t="s">
        <v>270</v>
      </c>
      <c r="D5028" s="962"/>
      <c r="E5028" s="807"/>
      <c r="F5028" s="808"/>
      <c r="G5028" s="809"/>
      <c r="H5028" s="809"/>
      <c r="I5028" s="805">
        <f>F5028+G5028+H5028</f>
        <v>0</v>
      </c>
      <c r="J5028" s="244" t="str">
        <f t="shared" si="1521"/>
        <v/>
      </c>
      <c r="K5028" s="245"/>
      <c r="L5028" s="433"/>
      <c r="M5028" s="434"/>
      <c r="N5028" s="328">
        <f>I5028</f>
        <v>0</v>
      </c>
      <c r="O5028" s="427">
        <f>L5028+M5028-N5028</f>
        <v>0</v>
      </c>
      <c r="P5028" s="245"/>
      <c r="Q5028" s="433"/>
      <c r="R5028" s="434"/>
      <c r="S5028" s="432">
        <f>+IF(+(L5028+M5028)&gt;=I5028,+M5028,+(+I5028-L5028))</f>
        <v>0</v>
      </c>
      <c r="T5028" s="316">
        <f>Q5028+R5028-S5028</f>
        <v>0</v>
      </c>
      <c r="U5028" s="434"/>
      <c r="V5028" s="434"/>
      <c r="W5028" s="254"/>
      <c r="X5028" s="314">
        <f t="shared" si="1522"/>
        <v>0</v>
      </c>
    </row>
    <row r="5029" spans="2:24" ht="18.75">
      <c r="B5029" s="806">
        <v>5200</v>
      </c>
      <c r="C5029" s="977" t="s">
        <v>271</v>
      </c>
      <c r="D5029" s="977"/>
      <c r="E5029" s="807"/>
      <c r="F5029" s="810">
        <f>SUM(F5030:F5036)</f>
        <v>0</v>
      </c>
      <c r="G5029" s="811">
        <f>SUM(G5030:G5036)</f>
        <v>50000</v>
      </c>
      <c r="H5029" s="811">
        <f>SUM(H5030:H5036)</f>
        <v>0</v>
      </c>
      <c r="I5029" s="811">
        <f>SUM(I5030:I5036)</f>
        <v>50000</v>
      </c>
      <c r="J5029" s="244">
        <f t="shared" si="1521"/>
        <v>1</v>
      </c>
      <c r="K5029" s="245"/>
      <c r="L5029" s="327">
        <f>SUM(L5030:L5036)</f>
        <v>0</v>
      </c>
      <c r="M5029" s="328">
        <f>SUM(M5030:M5036)</f>
        <v>0</v>
      </c>
      <c r="N5029" s="435">
        <f>SUM(N5030:N5036)</f>
        <v>50000</v>
      </c>
      <c r="O5029" s="436">
        <f>SUM(O5030:O5036)</f>
        <v>-50000</v>
      </c>
      <c r="P5029" s="245"/>
      <c r="Q5029" s="327">
        <f t="shared" ref="Q5029:W5029" si="1535">SUM(Q5030:Q5036)</f>
        <v>0</v>
      </c>
      <c r="R5029" s="328">
        <f t="shared" si="1535"/>
        <v>0</v>
      </c>
      <c r="S5029" s="328">
        <f t="shared" si="1535"/>
        <v>50000</v>
      </c>
      <c r="T5029" s="328">
        <f t="shared" si="1535"/>
        <v>-50000</v>
      </c>
      <c r="U5029" s="328">
        <f t="shared" si="1535"/>
        <v>0</v>
      </c>
      <c r="V5029" s="328">
        <f t="shared" si="1535"/>
        <v>0</v>
      </c>
      <c r="W5029" s="436">
        <f t="shared" si="1535"/>
        <v>0</v>
      </c>
      <c r="X5029" s="314">
        <f t="shared" si="1522"/>
        <v>-50000</v>
      </c>
    </row>
    <row r="5030" spans="2:24" ht="18.75">
      <c r="B5030" s="175"/>
      <c r="C5030" s="176">
        <v>5201</v>
      </c>
      <c r="D5030" s="177" t="s">
        <v>272</v>
      </c>
      <c r="E5030" s="818"/>
      <c r="F5030" s="477"/>
      <c r="G5030" s="437">
        <v>6000</v>
      </c>
      <c r="H5030" s="437"/>
      <c r="I5030" s="480">
        <f t="shared" ref="I5030:I5036" si="1536">F5030+G5030+H5030</f>
        <v>6000</v>
      </c>
      <c r="J5030" s="244">
        <f t="shared" si="1521"/>
        <v>1</v>
      </c>
      <c r="K5030" s="245"/>
      <c r="L5030" s="438"/>
      <c r="M5030" s="439"/>
      <c r="N5030" s="331">
        <f t="shared" ref="N5030:N5036" si="1537">I5030</f>
        <v>6000</v>
      </c>
      <c r="O5030" s="427">
        <f t="shared" ref="O5030:O5036" si="1538">L5030+M5030-N5030</f>
        <v>-6000</v>
      </c>
      <c r="P5030" s="245"/>
      <c r="Q5030" s="438"/>
      <c r="R5030" s="439"/>
      <c r="S5030" s="432">
        <f t="shared" ref="S5030:S5036" si="1539">+IF(+(L5030+M5030)&gt;=I5030,+M5030,+(+I5030-L5030))</f>
        <v>6000</v>
      </c>
      <c r="T5030" s="316">
        <f t="shared" ref="T5030:T5036" si="1540">Q5030+R5030-S5030</f>
        <v>-6000</v>
      </c>
      <c r="U5030" s="439"/>
      <c r="V5030" s="439"/>
      <c r="W5030" s="254"/>
      <c r="X5030" s="314">
        <f t="shared" si="1522"/>
        <v>-6000</v>
      </c>
    </row>
    <row r="5031" spans="2:24" ht="18.75">
      <c r="B5031" s="175"/>
      <c r="C5031" s="178">
        <v>5202</v>
      </c>
      <c r="D5031" s="179" t="s">
        <v>273</v>
      </c>
      <c r="E5031" s="818"/>
      <c r="F5031" s="477"/>
      <c r="G5031" s="437">
        <v>30000</v>
      </c>
      <c r="H5031" s="437"/>
      <c r="I5031" s="480">
        <f t="shared" si="1536"/>
        <v>30000</v>
      </c>
      <c r="J5031" s="244">
        <f t="shared" si="1521"/>
        <v>1</v>
      </c>
      <c r="K5031" s="245"/>
      <c r="L5031" s="438"/>
      <c r="M5031" s="439"/>
      <c r="N5031" s="331">
        <f t="shared" si="1537"/>
        <v>30000</v>
      </c>
      <c r="O5031" s="427">
        <f t="shared" si="1538"/>
        <v>-30000</v>
      </c>
      <c r="P5031" s="245"/>
      <c r="Q5031" s="438"/>
      <c r="R5031" s="439"/>
      <c r="S5031" s="432">
        <f t="shared" si="1539"/>
        <v>30000</v>
      </c>
      <c r="T5031" s="316">
        <f t="shared" si="1540"/>
        <v>-30000</v>
      </c>
      <c r="U5031" s="439"/>
      <c r="V5031" s="439"/>
      <c r="W5031" s="254"/>
      <c r="X5031" s="314">
        <f t="shared" si="1522"/>
        <v>-30000</v>
      </c>
    </row>
    <row r="5032" spans="2:24" ht="18.75">
      <c r="B5032" s="175"/>
      <c r="C5032" s="178">
        <v>5203</v>
      </c>
      <c r="D5032" s="179" t="s">
        <v>956</v>
      </c>
      <c r="E5032" s="818"/>
      <c r="F5032" s="477"/>
      <c r="G5032" s="437">
        <v>14000</v>
      </c>
      <c r="H5032" s="437"/>
      <c r="I5032" s="480">
        <f t="shared" si="1536"/>
        <v>14000</v>
      </c>
      <c r="J5032" s="244">
        <f t="shared" si="1521"/>
        <v>1</v>
      </c>
      <c r="K5032" s="245"/>
      <c r="L5032" s="438"/>
      <c r="M5032" s="439"/>
      <c r="N5032" s="331">
        <f t="shared" si="1537"/>
        <v>14000</v>
      </c>
      <c r="O5032" s="427">
        <f t="shared" si="1538"/>
        <v>-14000</v>
      </c>
      <c r="P5032" s="245"/>
      <c r="Q5032" s="438"/>
      <c r="R5032" s="439"/>
      <c r="S5032" s="432">
        <f t="shared" si="1539"/>
        <v>14000</v>
      </c>
      <c r="T5032" s="316">
        <f t="shared" si="1540"/>
        <v>-14000</v>
      </c>
      <c r="U5032" s="439"/>
      <c r="V5032" s="439"/>
      <c r="W5032" s="254"/>
      <c r="X5032" s="314">
        <f t="shared" si="1522"/>
        <v>-14000</v>
      </c>
    </row>
    <row r="5033" spans="2:24" ht="18.75">
      <c r="B5033" s="175"/>
      <c r="C5033" s="178">
        <v>5204</v>
      </c>
      <c r="D5033" s="179" t="s">
        <v>957</v>
      </c>
      <c r="E5033" s="818"/>
      <c r="F5033" s="477"/>
      <c r="G5033" s="437"/>
      <c r="H5033" s="437"/>
      <c r="I5033" s="480">
        <f t="shared" si="1536"/>
        <v>0</v>
      </c>
      <c r="J5033" s="244" t="str">
        <f t="shared" si="1521"/>
        <v/>
      </c>
      <c r="K5033" s="245"/>
      <c r="L5033" s="438"/>
      <c r="M5033" s="439"/>
      <c r="N5033" s="331">
        <f t="shared" si="1537"/>
        <v>0</v>
      </c>
      <c r="O5033" s="427">
        <f t="shared" si="1538"/>
        <v>0</v>
      </c>
      <c r="P5033" s="245"/>
      <c r="Q5033" s="438"/>
      <c r="R5033" s="439"/>
      <c r="S5033" s="432">
        <f t="shared" si="1539"/>
        <v>0</v>
      </c>
      <c r="T5033" s="316">
        <f t="shared" si="1540"/>
        <v>0</v>
      </c>
      <c r="U5033" s="439"/>
      <c r="V5033" s="439"/>
      <c r="W5033" s="254"/>
      <c r="X5033" s="314">
        <f t="shared" si="1522"/>
        <v>0</v>
      </c>
    </row>
    <row r="5034" spans="2:24" ht="18.75">
      <c r="B5034" s="175"/>
      <c r="C5034" s="178">
        <v>5205</v>
      </c>
      <c r="D5034" s="179" t="s">
        <v>958</v>
      </c>
      <c r="E5034" s="818"/>
      <c r="F5034" s="477"/>
      <c r="G5034" s="437"/>
      <c r="H5034" s="437"/>
      <c r="I5034" s="480">
        <f t="shared" si="1536"/>
        <v>0</v>
      </c>
      <c r="J5034" s="244" t="str">
        <f t="shared" si="1521"/>
        <v/>
      </c>
      <c r="K5034" s="245"/>
      <c r="L5034" s="438"/>
      <c r="M5034" s="439"/>
      <c r="N5034" s="331">
        <f t="shared" si="1537"/>
        <v>0</v>
      </c>
      <c r="O5034" s="427">
        <f t="shared" si="1538"/>
        <v>0</v>
      </c>
      <c r="P5034" s="245"/>
      <c r="Q5034" s="438"/>
      <c r="R5034" s="439"/>
      <c r="S5034" s="432">
        <f t="shared" si="1539"/>
        <v>0</v>
      </c>
      <c r="T5034" s="316">
        <f t="shared" si="1540"/>
        <v>0</v>
      </c>
      <c r="U5034" s="439"/>
      <c r="V5034" s="439"/>
      <c r="W5034" s="254"/>
      <c r="X5034" s="314">
        <f t="shared" si="1522"/>
        <v>0</v>
      </c>
    </row>
    <row r="5035" spans="2:24" ht="18.75">
      <c r="B5035" s="175"/>
      <c r="C5035" s="178">
        <v>5206</v>
      </c>
      <c r="D5035" s="179" t="s">
        <v>959</v>
      </c>
      <c r="E5035" s="818"/>
      <c r="F5035" s="477"/>
      <c r="G5035" s="437"/>
      <c r="H5035" s="437"/>
      <c r="I5035" s="480">
        <f t="shared" si="1536"/>
        <v>0</v>
      </c>
      <c r="J5035" s="244" t="str">
        <f t="shared" ref="J5035:J5055" si="1541">(IF($E5035&lt;&gt;0,$J$2,IF($I5035&lt;&gt;0,$J$2,"")))</f>
        <v/>
      </c>
      <c r="K5035" s="245"/>
      <c r="L5035" s="438"/>
      <c r="M5035" s="439"/>
      <c r="N5035" s="331">
        <f t="shared" si="1537"/>
        <v>0</v>
      </c>
      <c r="O5035" s="427">
        <f t="shared" si="1538"/>
        <v>0</v>
      </c>
      <c r="P5035" s="245"/>
      <c r="Q5035" s="438"/>
      <c r="R5035" s="439"/>
      <c r="S5035" s="432">
        <f t="shared" si="1539"/>
        <v>0</v>
      </c>
      <c r="T5035" s="316">
        <f t="shared" si="1540"/>
        <v>0</v>
      </c>
      <c r="U5035" s="439"/>
      <c r="V5035" s="439"/>
      <c r="W5035" s="254"/>
      <c r="X5035" s="314">
        <f t="shared" ref="X5035:X5066" si="1542">T5035-U5035-V5035-W5035</f>
        <v>0</v>
      </c>
    </row>
    <row r="5036" spans="2:24" ht="18.75">
      <c r="B5036" s="175"/>
      <c r="C5036" s="180">
        <v>5219</v>
      </c>
      <c r="D5036" s="181" t="s">
        <v>960</v>
      </c>
      <c r="E5036" s="818"/>
      <c r="F5036" s="477"/>
      <c r="G5036" s="437"/>
      <c r="H5036" s="437"/>
      <c r="I5036" s="480">
        <f t="shared" si="1536"/>
        <v>0</v>
      </c>
      <c r="J5036" s="244" t="str">
        <f t="shared" si="1541"/>
        <v/>
      </c>
      <c r="K5036" s="245"/>
      <c r="L5036" s="438"/>
      <c r="M5036" s="439"/>
      <c r="N5036" s="331">
        <f t="shared" si="1537"/>
        <v>0</v>
      </c>
      <c r="O5036" s="427">
        <f t="shared" si="1538"/>
        <v>0</v>
      </c>
      <c r="P5036" s="245"/>
      <c r="Q5036" s="438"/>
      <c r="R5036" s="439"/>
      <c r="S5036" s="432">
        <f t="shared" si="1539"/>
        <v>0</v>
      </c>
      <c r="T5036" s="316">
        <f t="shared" si="1540"/>
        <v>0</v>
      </c>
      <c r="U5036" s="439"/>
      <c r="V5036" s="439"/>
      <c r="W5036" s="254"/>
      <c r="X5036" s="314">
        <f t="shared" si="1542"/>
        <v>0</v>
      </c>
    </row>
    <row r="5037" spans="2:24" ht="18.75">
      <c r="B5037" s="806">
        <v>5300</v>
      </c>
      <c r="C5037" s="981" t="s">
        <v>961</v>
      </c>
      <c r="D5037" s="981"/>
      <c r="E5037" s="807"/>
      <c r="F5037" s="810">
        <f>SUM(F5038:F5039)</f>
        <v>0</v>
      </c>
      <c r="G5037" s="811">
        <f>SUM(G5038:G5039)</f>
        <v>7000</v>
      </c>
      <c r="H5037" s="811">
        <f>SUM(H5038:H5039)</f>
        <v>0</v>
      </c>
      <c r="I5037" s="811">
        <f>SUM(I5038:I5039)</f>
        <v>7000</v>
      </c>
      <c r="J5037" s="244">
        <f t="shared" si="1541"/>
        <v>1</v>
      </c>
      <c r="K5037" s="245"/>
      <c r="L5037" s="327">
        <f>SUM(L5038:L5039)</f>
        <v>0</v>
      </c>
      <c r="M5037" s="328">
        <f>SUM(M5038:M5039)</f>
        <v>0</v>
      </c>
      <c r="N5037" s="435">
        <f>SUM(N5038:N5039)</f>
        <v>7000</v>
      </c>
      <c r="O5037" s="436">
        <f>SUM(O5038:O5039)</f>
        <v>-7000</v>
      </c>
      <c r="P5037" s="245"/>
      <c r="Q5037" s="327">
        <f t="shared" ref="Q5037:W5037" si="1543">SUM(Q5038:Q5039)</f>
        <v>0</v>
      </c>
      <c r="R5037" s="328">
        <f t="shared" si="1543"/>
        <v>0</v>
      </c>
      <c r="S5037" s="328">
        <f t="shared" si="1543"/>
        <v>7000</v>
      </c>
      <c r="T5037" s="328">
        <f t="shared" si="1543"/>
        <v>-7000</v>
      </c>
      <c r="U5037" s="328">
        <f t="shared" si="1543"/>
        <v>0</v>
      </c>
      <c r="V5037" s="328">
        <f t="shared" si="1543"/>
        <v>0</v>
      </c>
      <c r="W5037" s="436">
        <f t="shared" si="1543"/>
        <v>0</v>
      </c>
      <c r="X5037" s="314">
        <f t="shared" si="1542"/>
        <v>-7000</v>
      </c>
    </row>
    <row r="5038" spans="2:24" ht="18.75">
      <c r="B5038" s="175"/>
      <c r="C5038" s="176">
        <v>5301</v>
      </c>
      <c r="D5038" s="177" t="s">
        <v>1480</v>
      </c>
      <c r="E5038" s="818"/>
      <c r="F5038" s="477"/>
      <c r="G5038" s="437">
        <v>1000</v>
      </c>
      <c r="H5038" s="437"/>
      <c r="I5038" s="480">
        <f>F5038+G5038+H5038</f>
        <v>1000</v>
      </c>
      <c r="J5038" s="244">
        <f t="shared" si="1541"/>
        <v>1</v>
      </c>
      <c r="K5038" s="245"/>
      <c r="L5038" s="438"/>
      <c r="M5038" s="439"/>
      <c r="N5038" s="331">
        <f>I5038</f>
        <v>1000</v>
      </c>
      <c r="O5038" s="427">
        <f>L5038+M5038-N5038</f>
        <v>-1000</v>
      </c>
      <c r="P5038" s="245"/>
      <c r="Q5038" s="438"/>
      <c r="R5038" s="439"/>
      <c r="S5038" s="432">
        <f>+IF(+(L5038+M5038)&gt;=I5038,+M5038,+(+I5038-L5038))</f>
        <v>1000</v>
      </c>
      <c r="T5038" s="316">
        <f>Q5038+R5038-S5038</f>
        <v>-1000</v>
      </c>
      <c r="U5038" s="439"/>
      <c r="V5038" s="439"/>
      <c r="W5038" s="254"/>
      <c r="X5038" s="314">
        <f t="shared" si="1542"/>
        <v>-1000</v>
      </c>
    </row>
    <row r="5039" spans="2:24" ht="18.75">
      <c r="B5039" s="175"/>
      <c r="C5039" s="180">
        <v>5309</v>
      </c>
      <c r="D5039" s="181" t="s">
        <v>962</v>
      </c>
      <c r="E5039" s="818"/>
      <c r="F5039" s="477"/>
      <c r="G5039" s="437">
        <v>6000</v>
      </c>
      <c r="H5039" s="437"/>
      <c r="I5039" s="480">
        <f>F5039+G5039+H5039</f>
        <v>6000</v>
      </c>
      <c r="J5039" s="244">
        <f t="shared" si="1541"/>
        <v>1</v>
      </c>
      <c r="K5039" s="245"/>
      <c r="L5039" s="438"/>
      <c r="M5039" s="439"/>
      <c r="N5039" s="331">
        <f>I5039</f>
        <v>6000</v>
      </c>
      <c r="O5039" s="427">
        <f>L5039+M5039-N5039</f>
        <v>-6000</v>
      </c>
      <c r="P5039" s="245"/>
      <c r="Q5039" s="438"/>
      <c r="R5039" s="439"/>
      <c r="S5039" s="432">
        <f>+IF(+(L5039+M5039)&gt;=I5039,+M5039,+(+I5039-L5039))</f>
        <v>6000</v>
      </c>
      <c r="T5039" s="316">
        <f>Q5039+R5039-S5039</f>
        <v>-6000</v>
      </c>
      <c r="U5039" s="439"/>
      <c r="V5039" s="439"/>
      <c r="W5039" s="254"/>
      <c r="X5039" s="314">
        <f t="shared" si="1542"/>
        <v>-6000</v>
      </c>
    </row>
    <row r="5040" spans="2:24" ht="18.75">
      <c r="B5040" s="806">
        <v>5400</v>
      </c>
      <c r="C5040" s="962" t="s">
        <v>1049</v>
      </c>
      <c r="D5040" s="962"/>
      <c r="E5040" s="807"/>
      <c r="F5040" s="808"/>
      <c r="G5040" s="809"/>
      <c r="H5040" s="809"/>
      <c r="I5040" s="805">
        <f>F5040+G5040+H5040</f>
        <v>0</v>
      </c>
      <c r="J5040" s="244" t="str">
        <f t="shared" si="1541"/>
        <v/>
      </c>
      <c r="K5040" s="245"/>
      <c r="L5040" s="433"/>
      <c r="M5040" s="434"/>
      <c r="N5040" s="328">
        <f>I5040</f>
        <v>0</v>
      </c>
      <c r="O5040" s="427">
        <f>L5040+M5040-N5040</f>
        <v>0</v>
      </c>
      <c r="P5040" s="245"/>
      <c r="Q5040" s="433"/>
      <c r="R5040" s="434"/>
      <c r="S5040" s="432">
        <f>+IF(+(L5040+M5040)&gt;=I5040,+M5040,+(+I5040-L5040))</f>
        <v>0</v>
      </c>
      <c r="T5040" s="316">
        <f>Q5040+R5040-S5040</f>
        <v>0</v>
      </c>
      <c r="U5040" s="434"/>
      <c r="V5040" s="434"/>
      <c r="W5040" s="254"/>
      <c r="X5040" s="314">
        <f t="shared" si="1542"/>
        <v>0</v>
      </c>
    </row>
    <row r="5041" spans="2:24" ht="18.75">
      <c r="B5041" s="799">
        <v>5500</v>
      </c>
      <c r="C5041" s="965" t="s">
        <v>1050</v>
      </c>
      <c r="D5041" s="965"/>
      <c r="E5041" s="800"/>
      <c r="F5041" s="801">
        <f>SUM(F5042:F5045)</f>
        <v>0</v>
      </c>
      <c r="G5041" s="802">
        <f>SUM(G5042:G5045)</f>
        <v>0</v>
      </c>
      <c r="H5041" s="802">
        <f>SUM(H5042:H5045)</f>
        <v>0</v>
      </c>
      <c r="I5041" s="802">
        <f>SUM(I5042:I5045)</f>
        <v>0</v>
      </c>
      <c r="J5041" s="244" t="str">
        <f t="shared" si="1541"/>
        <v/>
      </c>
      <c r="K5041" s="245"/>
      <c r="L5041" s="317">
        <f>SUM(L5042:L5045)</f>
        <v>0</v>
      </c>
      <c r="M5041" s="318">
        <f>SUM(M5042:M5045)</f>
        <v>0</v>
      </c>
      <c r="N5041" s="428">
        <f>SUM(N5042:N5045)</f>
        <v>0</v>
      </c>
      <c r="O5041" s="429">
        <f>SUM(O5042:O5045)</f>
        <v>0</v>
      </c>
      <c r="P5041" s="245"/>
      <c r="Q5041" s="317">
        <f t="shared" ref="Q5041:W5041" si="1544">SUM(Q5042:Q5045)</f>
        <v>0</v>
      </c>
      <c r="R5041" s="318">
        <f t="shared" si="1544"/>
        <v>0</v>
      </c>
      <c r="S5041" s="318">
        <f t="shared" si="1544"/>
        <v>0</v>
      </c>
      <c r="T5041" s="318">
        <f t="shared" si="1544"/>
        <v>0</v>
      </c>
      <c r="U5041" s="318">
        <f t="shared" si="1544"/>
        <v>0</v>
      </c>
      <c r="V5041" s="318">
        <f t="shared" si="1544"/>
        <v>0</v>
      </c>
      <c r="W5041" s="429">
        <f t="shared" si="1544"/>
        <v>0</v>
      </c>
      <c r="X5041" s="314">
        <f t="shared" si="1542"/>
        <v>0</v>
      </c>
    </row>
    <row r="5042" spans="2:24" ht="18.75">
      <c r="B5042" s="173"/>
      <c r="C5042" s="144">
        <v>5501</v>
      </c>
      <c r="D5042" s="163" t="s">
        <v>1051</v>
      </c>
      <c r="E5042" s="817"/>
      <c r="F5042" s="452"/>
      <c r="G5042" s="246"/>
      <c r="H5042" s="246"/>
      <c r="I5042" s="480">
        <f>F5042+G5042+H5042</f>
        <v>0</v>
      </c>
      <c r="J5042" s="244" t="str">
        <f t="shared" si="1541"/>
        <v/>
      </c>
      <c r="K5042" s="245"/>
      <c r="L5042" s="426"/>
      <c r="M5042" s="253"/>
      <c r="N5042" s="316">
        <f>I5042</f>
        <v>0</v>
      </c>
      <c r="O5042" s="427">
        <f>L5042+M5042-N5042</f>
        <v>0</v>
      </c>
      <c r="P5042" s="245"/>
      <c r="Q5042" s="426"/>
      <c r="R5042" s="253"/>
      <c r="S5042" s="432">
        <f>+IF(+(L5042+M5042)&gt;=I5042,+M5042,+(+I5042-L5042))</f>
        <v>0</v>
      </c>
      <c r="T5042" s="316">
        <f>Q5042+R5042-S5042</f>
        <v>0</v>
      </c>
      <c r="U5042" s="253"/>
      <c r="V5042" s="253"/>
      <c r="W5042" s="254"/>
      <c r="X5042" s="314">
        <f t="shared" si="1542"/>
        <v>0</v>
      </c>
    </row>
    <row r="5043" spans="2:24" ht="18.75">
      <c r="B5043" s="173"/>
      <c r="C5043" s="137">
        <v>5502</v>
      </c>
      <c r="D5043" s="145" t="s">
        <v>1052</v>
      </c>
      <c r="E5043" s="817"/>
      <c r="F5043" s="452"/>
      <c r="G5043" s="246"/>
      <c r="H5043" s="246"/>
      <c r="I5043" s="480">
        <f>F5043+G5043+H5043</f>
        <v>0</v>
      </c>
      <c r="J5043" s="244" t="str">
        <f t="shared" si="1541"/>
        <v/>
      </c>
      <c r="K5043" s="245"/>
      <c r="L5043" s="426"/>
      <c r="M5043" s="253"/>
      <c r="N5043" s="316">
        <f>I5043</f>
        <v>0</v>
      </c>
      <c r="O5043" s="427">
        <f>L5043+M5043-N5043</f>
        <v>0</v>
      </c>
      <c r="P5043" s="245"/>
      <c r="Q5043" s="426"/>
      <c r="R5043" s="253"/>
      <c r="S5043" s="432">
        <f>+IF(+(L5043+M5043)&gt;=I5043,+M5043,+(+I5043-L5043))</f>
        <v>0</v>
      </c>
      <c r="T5043" s="316">
        <f>Q5043+R5043-S5043</f>
        <v>0</v>
      </c>
      <c r="U5043" s="253"/>
      <c r="V5043" s="253"/>
      <c r="W5043" s="254"/>
      <c r="X5043" s="314">
        <f t="shared" si="1542"/>
        <v>0</v>
      </c>
    </row>
    <row r="5044" spans="2:24" ht="18.75">
      <c r="B5044" s="173"/>
      <c r="C5044" s="137">
        <v>5503</v>
      </c>
      <c r="D5044" s="139" t="s">
        <v>1053</v>
      </c>
      <c r="E5044" s="817"/>
      <c r="F5044" s="452"/>
      <c r="G5044" s="246"/>
      <c r="H5044" s="246"/>
      <c r="I5044" s="480">
        <f>F5044+G5044+H5044</f>
        <v>0</v>
      </c>
      <c r="J5044" s="244" t="str">
        <f t="shared" si="1541"/>
        <v/>
      </c>
      <c r="K5044" s="245"/>
      <c r="L5044" s="426"/>
      <c r="M5044" s="253"/>
      <c r="N5044" s="316">
        <f>I5044</f>
        <v>0</v>
      </c>
      <c r="O5044" s="427">
        <f>L5044+M5044-N5044</f>
        <v>0</v>
      </c>
      <c r="P5044" s="245"/>
      <c r="Q5044" s="426"/>
      <c r="R5044" s="253"/>
      <c r="S5044" s="432">
        <f>+IF(+(L5044+M5044)&gt;=I5044,+M5044,+(+I5044-L5044))</f>
        <v>0</v>
      </c>
      <c r="T5044" s="316">
        <f>Q5044+R5044-S5044</f>
        <v>0</v>
      </c>
      <c r="U5044" s="253"/>
      <c r="V5044" s="253"/>
      <c r="W5044" s="254"/>
      <c r="X5044" s="314">
        <f t="shared" si="1542"/>
        <v>0</v>
      </c>
    </row>
    <row r="5045" spans="2:24" ht="18.75">
      <c r="B5045" s="173"/>
      <c r="C5045" s="137">
        <v>5504</v>
      </c>
      <c r="D5045" s="145" t="s">
        <v>1054</v>
      </c>
      <c r="E5045" s="817"/>
      <c r="F5045" s="452"/>
      <c r="G5045" s="246"/>
      <c r="H5045" s="246"/>
      <c r="I5045" s="480">
        <f>F5045+G5045+H5045</f>
        <v>0</v>
      </c>
      <c r="J5045" s="244" t="str">
        <f t="shared" si="1541"/>
        <v/>
      </c>
      <c r="K5045" s="245"/>
      <c r="L5045" s="426"/>
      <c r="M5045" s="253"/>
      <c r="N5045" s="316">
        <f>I5045</f>
        <v>0</v>
      </c>
      <c r="O5045" s="427">
        <f>L5045+M5045-N5045</f>
        <v>0</v>
      </c>
      <c r="P5045" s="245"/>
      <c r="Q5045" s="426"/>
      <c r="R5045" s="253"/>
      <c r="S5045" s="432">
        <f>+IF(+(L5045+M5045)&gt;=I5045,+M5045,+(+I5045-L5045))</f>
        <v>0</v>
      </c>
      <c r="T5045" s="316">
        <f>Q5045+R5045-S5045</f>
        <v>0</v>
      </c>
      <c r="U5045" s="253"/>
      <c r="V5045" s="253"/>
      <c r="W5045" s="254"/>
      <c r="X5045" s="314">
        <f t="shared" si="1542"/>
        <v>0</v>
      </c>
    </row>
    <row r="5046" spans="2:24" ht="18.75">
      <c r="B5046" s="799">
        <v>5700</v>
      </c>
      <c r="C5046" s="963" t="s">
        <v>1055</v>
      </c>
      <c r="D5046" s="964"/>
      <c r="E5046" s="807"/>
      <c r="F5046" s="810">
        <f>SUM(F5047:F5049)</f>
        <v>0</v>
      </c>
      <c r="G5046" s="811">
        <f>SUM(G5047:G5049)</f>
        <v>0</v>
      </c>
      <c r="H5046" s="811">
        <f>SUM(H5047:H5049)</f>
        <v>0</v>
      </c>
      <c r="I5046" s="811">
        <f>SUM(I5047:I5049)</f>
        <v>0</v>
      </c>
      <c r="J5046" s="244" t="str">
        <f t="shared" si="1541"/>
        <v/>
      </c>
      <c r="K5046" s="245"/>
      <c r="L5046" s="327">
        <f>SUM(L5047:L5049)</f>
        <v>0</v>
      </c>
      <c r="M5046" s="328">
        <f>SUM(M5047:M5049)</f>
        <v>0</v>
      </c>
      <c r="N5046" s="435">
        <f>SUM(N5047:N5048)</f>
        <v>0</v>
      </c>
      <c r="O5046" s="436">
        <f>SUM(O5047:O5049)</f>
        <v>0</v>
      </c>
      <c r="P5046" s="245"/>
      <c r="Q5046" s="327">
        <f>SUM(Q5047:Q5049)</f>
        <v>0</v>
      </c>
      <c r="R5046" s="328">
        <f>SUM(R5047:R5049)</f>
        <v>0</v>
      </c>
      <c r="S5046" s="328">
        <f>SUM(S5047:S5049)</f>
        <v>0</v>
      </c>
      <c r="T5046" s="328">
        <f>SUM(T5047:T5049)</f>
        <v>0</v>
      </c>
      <c r="U5046" s="328">
        <f>SUM(U5047:U5049)</f>
        <v>0</v>
      </c>
      <c r="V5046" s="328">
        <f>SUM(V5047:V5048)</f>
        <v>0</v>
      </c>
      <c r="W5046" s="436">
        <f>SUM(W5047:W5049)</f>
        <v>0</v>
      </c>
      <c r="X5046" s="314">
        <f t="shared" si="1542"/>
        <v>0</v>
      </c>
    </row>
    <row r="5047" spans="2:24" ht="18.75">
      <c r="B5047" s="175"/>
      <c r="C5047" s="176">
        <v>5701</v>
      </c>
      <c r="D5047" s="177" t="s">
        <v>1056</v>
      </c>
      <c r="E5047" s="818"/>
      <c r="F5047" s="477"/>
      <c r="G5047" s="437"/>
      <c r="H5047" s="437"/>
      <c r="I5047" s="480">
        <f>F5047+G5047+H5047</f>
        <v>0</v>
      </c>
      <c r="J5047" s="244" t="str">
        <f t="shared" si="1541"/>
        <v/>
      </c>
      <c r="K5047" s="245"/>
      <c r="L5047" s="438"/>
      <c r="M5047" s="439"/>
      <c r="N5047" s="331">
        <f>I5047</f>
        <v>0</v>
      </c>
      <c r="O5047" s="427">
        <f>L5047+M5047-N5047</f>
        <v>0</v>
      </c>
      <c r="P5047" s="245"/>
      <c r="Q5047" s="438"/>
      <c r="R5047" s="439"/>
      <c r="S5047" s="432">
        <f>+IF(+(L5047+M5047)&gt;=I5047,+M5047,+(+I5047-L5047))</f>
        <v>0</v>
      </c>
      <c r="T5047" s="316">
        <f>Q5047+R5047-S5047</f>
        <v>0</v>
      </c>
      <c r="U5047" s="439"/>
      <c r="V5047" s="439"/>
      <c r="W5047" s="254"/>
      <c r="X5047" s="314">
        <f t="shared" si="1542"/>
        <v>0</v>
      </c>
    </row>
    <row r="5048" spans="2:24" ht="18.75">
      <c r="B5048" s="175"/>
      <c r="C5048" s="180">
        <v>5702</v>
      </c>
      <c r="D5048" s="181" t="s">
        <v>1057</v>
      </c>
      <c r="E5048" s="818"/>
      <c r="F5048" s="477"/>
      <c r="G5048" s="437"/>
      <c r="H5048" s="437"/>
      <c r="I5048" s="480">
        <f>F5048+G5048+H5048</f>
        <v>0</v>
      </c>
      <c r="J5048" s="244" t="str">
        <f t="shared" si="1541"/>
        <v/>
      </c>
      <c r="K5048" s="245"/>
      <c r="L5048" s="438"/>
      <c r="M5048" s="439"/>
      <c r="N5048" s="331">
        <f>I5048</f>
        <v>0</v>
      </c>
      <c r="O5048" s="427">
        <f>L5048+M5048-N5048</f>
        <v>0</v>
      </c>
      <c r="P5048" s="245"/>
      <c r="Q5048" s="438"/>
      <c r="R5048" s="439"/>
      <c r="S5048" s="432">
        <f>+IF(+(L5048+M5048)&gt;=I5048,+M5048,+(+I5048-L5048))</f>
        <v>0</v>
      </c>
      <c r="T5048" s="316">
        <f>Q5048+R5048-S5048</f>
        <v>0</v>
      </c>
      <c r="U5048" s="439"/>
      <c r="V5048" s="439"/>
      <c r="W5048" s="254"/>
      <c r="X5048" s="314">
        <f t="shared" si="1542"/>
        <v>0</v>
      </c>
    </row>
    <row r="5049" spans="2:24" ht="18.75">
      <c r="B5049" s="136"/>
      <c r="C5049" s="182">
        <v>4071</v>
      </c>
      <c r="D5049" s="467" t="s">
        <v>1058</v>
      </c>
      <c r="E5049" s="817"/>
      <c r="F5049" s="458"/>
      <c r="G5049" s="275"/>
      <c r="H5049" s="275"/>
      <c r="I5049" s="480">
        <f>F5049+G5049+H5049</f>
        <v>0</v>
      </c>
      <c r="J5049" s="244" t="str">
        <f t="shared" si="1541"/>
        <v/>
      </c>
      <c r="K5049" s="245"/>
      <c r="L5049" s="826"/>
      <c r="M5049" s="779"/>
      <c r="N5049" s="779"/>
      <c r="O5049" s="827"/>
      <c r="P5049" s="245"/>
      <c r="Q5049" s="775"/>
      <c r="R5049" s="779"/>
      <c r="S5049" s="779"/>
      <c r="T5049" s="779"/>
      <c r="U5049" s="779"/>
      <c r="V5049" s="779"/>
      <c r="W5049" s="824"/>
      <c r="X5049" s="314">
        <f t="shared" si="1542"/>
        <v>0</v>
      </c>
    </row>
    <row r="5050" spans="2:24">
      <c r="B5050" s="173"/>
      <c r="C5050" s="183"/>
      <c r="D5050" s="335"/>
      <c r="E5050" s="819"/>
      <c r="F5050" s="249"/>
      <c r="G5050" s="249"/>
      <c r="H5050" s="249"/>
      <c r="I5050" s="250"/>
      <c r="J5050" s="244" t="str">
        <f t="shared" si="1541"/>
        <v/>
      </c>
      <c r="K5050" s="245"/>
      <c r="L5050" s="440"/>
      <c r="M5050" s="441"/>
      <c r="N5050" s="324"/>
      <c r="O5050" s="325"/>
      <c r="P5050" s="245"/>
      <c r="Q5050" s="440"/>
      <c r="R5050" s="441"/>
      <c r="S5050" s="324"/>
      <c r="T5050" s="324"/>
      <c r="U5050" s="441"/>
      <c r="V5050" s="324"/>
      <c r="W5050" s="325"/>
      <c r="X5050" s="325"/>
    </row>
    <row r="5051" spans="2:24" ht="18.75">
      <c r="B5051" s="812">
        <v>98</v>
      </c>
      <c r="C5051" s="976" t="s">
        <v>1059</v>
      </c>
      <c r="D5051" s="955"/>
      <c r="E5051" s="800"/>
      <c r="F5051" s="803"/>
      <c r="G5051" s="804"/>
      <c r="H5051" s="804"/>
      <c r="I5051" s="805">
        <f>F5051+G5051+H5051</f>
        <v>0</v>
      </c>
      <c r="J5051" s="244" t="str">
        <f t="shared" si="1541"/>
        <v/>
      </c>
      <c r="K5051" s="245"/>
      <c r="L5051" s="431"/>
      <c r="M5051" s="255"/>
      <c r="N5051" s="318">
        <f>I5051</f>
        <v>0</v>
      </c>
      <c r="O5051" s="427">
        <f>L5051+M5051-N5051</f>
        <v>0</v>
      </c>
      <c r="P5051" s="245"/>
      <c r="Q5051" s="431"/>
      <c r="R5051" s="255"/>
      <c r="S5051" s="432">
        <f>+IF(+(L5051+M5051)&gt;=I5051,+M5051,+(+I5051-L5051))</f>
        <v>0</v>
      </c>
      <c r="T5051" s="316">
        <f>Q5051+R5051-S5051</f>
        <v>0</v>
      </c>
      <c r="U5051" s="255"/>
      <c r="V5051" s="255"/>
      <c r="W5051" s="254"/>
      <c r="X5051" s="314">
        <f>T5051-U5051-V5051-W5051</f>
        <v>0</v>
      </c>
    </row>
    <row r="5052" spans="2:24">
      <c r="B5052" s="184"/>
      <c r="C5052" s="336" t="s">
        <v>1060</v>
      </c>
      <c r="D5052" s="337"/>
      <c r="E5052" s="398"/>
      <c r="F5052" s="398"/>
      <c r="G5052" s="398"/>
      <c r="H5052" s="398"/>
      <c r="I5052" s="338"/>
      <c r="J5052" s="244" t="str">
        <f t="shared" si="1541"/>
        <v/>
      </c>
      <c r="K5052" s="245"/>
      <c r="L5052" s="339"/>
      <c r="M5052" s="340"/>
      <c r="N5052" s="340"/>
      <c r="O5052" s="341"/>
      <c r="P5052" s="245"/>
      <c r="Q5052" s="339"/>
      <c r="R5052" s="340"/>
      <c r="S5052" s="340"/>
      <c r="T5052" s="340"/>
      <c r="U5052" s="340"/>
      <c r="V5052" s="340"/>
      <c r="W5052" s="341"/>
      <c r="X5052" s="341"/>
    </row>
    <row r="5053" spans="2:24">
      <c r="B5053" s="184"/>
      <c r="C5053" s="342" t="s">
        <v>1061</v>
      </c>
      <c r="D5053" s="335"/>
      <c r="E5053" s="386"/>
      <c r="F5053" s="386"/>
      <c r="G5053" s="386"/>
      <c r="H5053" s="386"/>
      <c r="I5053" s="308"/>
      <c r="J5053" s="244" t="str">
        <f t="shared" si="1541"/>
        <v/>
      </c>
      <c r="K5053" s="245"/>
      <c r="L5053" s="343"/>
      <c r="M5053" s="344"/>
      <c r="N5053" s="344"/>
      <c r="O5053" s="345"/>
      <c r="P5053" s="245"/>
      <c r="Q5053" s="343"/>
      <c r="R5053" s="344"/>
      <c r="S5053" s="344"/>
      <c r="T5053" s="344"/>
      <c r="U5053" s="344"/>
      <c r="V5053" s="344"/>
      <c r="W5053" s="345"/>
      <c r="X5053" s="345"/>
    </row>
    <row r="5054" spans="2:24">
      <c r="B5054" s="185"/>
      <c r="C5054" s="346" t="s">
        <v>1743</v>
      </c>
      <c r="D5054" s="347"/>
      <c r="E5054" s="399"/>
      <c r="F5054" s="399"/>
      <c r="G5054" s="399"/>
      <c r="H5054" s="399"/>
      <c r="I5054" s="310"/>
      <c r="J5054" s="244" t="str">
        <f t="shared" si="1541"/>
        <v/>
      </c>
      <c r="K5054" s="245"/>
      <c r="L5054" s="348"/>
      <c r="M5054" s="349"/>
      <c r="N5054" s="349"/>
      <c r="O5054" s="350"/>
      <c r="P5054" s="245"/>
      <c r="Q5054" s="348"/>
      <c r="R5054" s="349"/>
      <c r="S5054" s="349"/>
      <c r="T5054" s="349"/>
      <c r="U5054" s="349"/>
      <c r="V5054" s="349"/>
      <c r="W5054" s="350"/>
      <c r="X5054" s="350"/>
    </row>
    <row r="5055" spans="2:24" ht="18.75">
      <c r="B5055" s="719"/>
      <c r="C5055" s="720" t="s">
        <v>1281</v>
      </c>
      <c r="D5055" s="721" t="s">
        <v>1062</v>
      </c>
      <c r="E5055" s="813"/>
      <c r="F5055" s="813">
        <f>SUM(F4939,F4942,F4948,F4956,F4957,F4975,F4979,F4985,F4988,F4989,F4990,F4991,F4992,F5001,F5008,F5009,F5010,F5011,F5018,F5022,F5023,F5024,F5025,F5028,F5029,F5037,F5040,F5041,F5046)+F5051</f>
        <v>0</v>
      </c>
      <c r="G5055" s="813">
        <f>SUM(G4939,G4942,G4948,G4956,G4957,G4975,G4979,G4985,G4988,G4989,G4990,G4991,G4992,G5001,G5008,G5009,G5010,G5011,G5018,G5022,G5023,G5024,G5025,G5028,G5029,G5037,G5040,G5041,G5046)+G5051</f>
        <v>792500</v>
      </c>
      <c r="H5055" s="813">
        <f>SUM(H4939,H4942,H4948,H4956,H4957,H4975,H4979,H4985,H4988,H4989,H4990,H4991,H4992,H5001,H5008,H5009,H5010,H5011,H5018,H5022,H5023,H5024,H5025,H5028,H5029,H5037,H5040,H5041,H5046)+H5051</f>
        <v>0</v>
      </c>
      <c r="I5055" s="813">
        <f>SUM(I4939,I4942,I4948,I4956,I4957,I4975,I4979,I4985,I4988,I4989,I4990,I4991,I4992,I5001,I5008,I5009,I5010,I5011,I5018,I5022,I5023,I5024,I5025,I5028,I5029,I5037,I5040,I5041,I5046)+I5051</f>
        <v>792500</v>
      </c>
      <c r="J5055" s="244">
        <f t="shared" si="1541"/>
        <v>1</v>
      </c>
      <c r="K5055" s="442" t="str">
        <f>LEFT(C4936,1)</f>
        <v>7</v>
      </c>
      <c r="L5055" s="277">
        <f>SUM(L4939,L4942,L4948,L4956,L4957,L4975,L4979,L4985,L4988,L4989,L4990,L4991,L4992,L5001,L5008,L5009,L5010,L5011,L5018,L5022,L5023,L5024,L5025,L5028,L5029,L5037,L5040,L5041,L5046)+L5051</f>
        <v>0</v>
      </c>
      <c r="M5055" s="277">
        <f>SUM(M4939,M4942,M4948,M4956,M4957,M4975,M4979,M4985,M4988,M4989,M4990,M4991,M4992,M5001,M5008,M5009,M5010,M5011,M5018,M5022,M5023,M5024,M5025,M5028,M5029,M5037,M5040,M5041,M5046)+M5051</f>
        <v>0</v>
      </c>
      <c r="N5055" s="277">
        <f>SUM(N4939,N4942,N4948,N4956,N4957,N4975,N4979,N4985,N4988,N4989,N4990,N4991,N4992,N5001,N5008,N5009,N5010,N5011,N5018,N5022,N5023,N5024,N5025,N5028,N5029,N5037,N5040,N5041,N5046)+N5051</f>
        <v>792500</v>
      </c>
      <c r="O5055" s="277">
        <f>SUM(O4939,O4942,O4948,O4956,O4957,O4975,O4979,O4985,O4988,O4989,O4990,O4991,O4992,O5001,O5008,O5009,O5010,O5011,O5018,O5022,O5023,O5024,O5025,O5028,O5029,O5037,O5040,O5041,O5046)+O5051</f>
        <v>-792500</v>
      </c>
      <c r="P5055" s="223"/>
      <c r="Q5055" s="277">
        <f t="shared" ref="Q5055:W5055" si="1545">SUM(Q4939,Q4942,Q4948,Q4956,Q4957,Q4975,Q4979,Q4985,Q4988,Q4989,Q4990,Q4991,Q4992,Q5001,Q5008,Q5009,Q5010,Q5011,Q5018,Q5022,Q5023,Q5024,Q5025,Q5028,Q5029,Q5037,Q5040,Q5041,Q5046)+Q5051</f>
        <v>0</v>
      </c>
      <c r="R5055" s="277">
        <f t="shared" si="1545"/>
        <v>0</v>
      </c>
      <c r="S5055" s="277">
        <f t="shared" si="1545"/>
        <v>348300</v>
      </c>
      <c r="T5055" s="277">
        <f t="shared" si="1545"/>
        <v>-348300</v>
      </c>
      <c r="U5055" s="277">
        <f t="shared" si="1545"/>
        <v>0</v>
      </c>
      <c r="V5055" s="277">
        <f t="shared" si="1545"/>
        <v>0</v>
      </c>
      <c r="W5055" s="277">
        <f t="shared" si="1545"/>
        <v>0</v>
      </c>
      <c r="X5055" s="314">
        <f>T5055-U5055-V5055-W5055</f>
        <v>-348300</v>
      </c>
    </row>
    <row r="5056" spans="2:24">
      <c r="B5056" s="664" t="s">
        <v>32</v>
      </c>
      <c r="C5056" s="186"/>
      <c r="I5056" s="220"/>
      <c r="J5056" s="222">
        <f>J5055</f>
        <v>1</v>
      </c>
      <c r="P5056"/>
    </row>
    <row r="5057" spans="2:24">
      <c r="B5057" s="395"/>
      <c r="C5057" s="395"/>
      <c r="D5057" s="396"/>
      <c r="E5057" s="395"/>
      <c r="F5057" s="395"/>
      <c r="G5057" s="395"/>
      <c r="H5057" s="395"/>
      <c r="I5057" s="397"/>
      <c r="J5057" s="222">
        <f>J5055</f>
        <v>1</v>
      </c>
      <c r="L5057" s="395"/>
      <c r="M5057" s="395"/>
      <c r="N5057" s="397"/>
      <c r="O5057" s="397"/>
      <c r="P5057" s="397"/>
      <c r="Q5057" s="395"/>
      <c r="R5057" s="395"/>
      <c r="S5057" s="397"/>
      <c r="T5057" s="397"/>
      <c r="U5057" s="395"/>
      <c r="V5057" s="397"/>
      <c r="W5057" s="397"/>
      <c r="X5057" s="397"/>
    </row>
    <row r="5058" spans="2:24" ht="18.75">
      <c r="B5058" s="405"/>
      <c r="C5058" s="405"/>
      <c r="D5058" s="405"/>
      <c r="E5058" s="405"/>
      <c r="F5058" s="405"/>
      <c r="G5058" s="405"/>
      <c r="H5058" s="405"/>
      <c r="I5058" s="488"/>
      <c r="J5058" s="443">
        <f>(IF(E5055&lt;&gt;0,$G$2,IF(I5055&lt;&gt;0,$G$2,"")))</f>
        <v>0</v>
      </c>
    </row>
    <row r="5059" spans="2:24" ht="18.75">
      <c r="B5059" s="405"/>
      <c r="C5059" s="405"/>
      <c r="D5059" s="478"/>
      <c r="E5059" s="405"/>
      <c r="F5059" s="405"/>
      <c r="G5059" s="405"/>
      <c r="H5059" s="405"/>
      <c r="I5059" s="488"/>
      <c r="J5059" s="443" t="str">
        <f>(IF(E5056&lt;&gt;0,$G$2,IF(I5056&lt;&gt;0,$G$2,"")))</f>
        <v/>
      </c>
    </row>
    <row r="5060" spans="2:24">
      <c r="E5060" s="279"/>
      <c r="F5060" s="279"/>
      <c r="G5060" s="279"/>
      <c r="H5060" s="279"/>
      <c r="I5060" s="283"/>
      <c r="J5060" s="222">
        <f>(IF($E5194&lt;&gt;0,$J$2,IF($I5194&lt;&gt;0,$J$2,"")))</f>
        <v>1</v>
      </c>
      <c r="L5060" s="279"/>
      <c r="M5060" s="279"/>
      <c r="N5060" s="283"/>
      <c r="O5060" s="283"/>
      <c r="P5060" s="283"/>
      <c r="Q5060" s="279"/>
      <c r="R5060" s="279"/>
      <c r="S5060" s="283"/>
      <c r="T5060" s="283"/>
      <c r="U5060" s="279"/>
      <c r="V5060" s="283"/>
      <c r="W5060" s="283"/>
    </row>
    <row r="5061" spans="2:24">
      <c r="C5061" s="228"/>
      <c r="D5061" s="229"/>
      <c r="E5061" s="279"/>
      <c r="F5061" s="279"/>
      <c r="G5061" s="279"/>
      <c r="H5061" s="279"/>
      <c r="I5061" s="283"/>
      <c r="J5061" s="222">
        <f>(IF($E5194&lt;&gt;0,$J$2,IF($I5194&lt;&gt;0,$J$2,"")))</f>
        <v>1</v>
      </c>
      <c r="L5061" s="279"/>
      <c r="M5061" s="279"/>
      <c r="N5061" s="283"/>
      <c r="O5061" s="283"/>
      <c r="P5061" s="283"/>
      <c r="Q5061" s="279"/>
      <c r="R5061" s="279"/>
      <c r="S5061" s="283"/>
      <c r="T5061" s="283"/>
      <c r="U5061" s="279"/>
      <c r="V5061" s="283"/>
      <c r="W5061" s="283"/>
    </row>
    <row r="5062" spans="2:24">
      <c r="B5062" s="910" t="str">
        <f>$B$7</f>
        <v>БЮДЖЕТ - НАЧАЛЕН ПЛАН
ПО ПЪЛНА ЕДИННА БЮДЖЕТНА КЛАСИФИКАЦИЯ</v>
      </c>
      <c r="C5062" s="911"/>
      <c r="D5062" s="911"/>
      <c r="E5062" s="279"/>
      <c r="F5062" s="279"/>
      <c r="G5062" s="279"/>
      <c r="H5062" s="279"/>
      <c r="I5062" s="283"/>
      <c r="J5062" s="222">
        <f>(IF($E5194&lt;&gt;0,$J$2,IF($I5194&lt;&gt;0,$J$2,"")))</f>
        <v>1</v>
      </c>
      <c r="L5062" s="279"/>
      <c r="M5062" s="279"/>
      <c r="N5062" s="283"/>
      <c r="O5062" s="283"/>
      <c r="P5062" s="283"/>
      <c r="Q5062" s="279"/>
      <c r="R5062" s="279"/>
      <c r="S5062" s="283"/>
      <c r="T5062" s="283"/>
      <c r="U5062" s="279"/>
      <c r="V5062" s="283"/>
      <c r="W5062" s="283"/>
    </row>
    <row r="5063" spans="2:24">
      <c r="C5063" s="228"/>
      <c r="D5063" s="229"/>
      <c r="E5063" s="280" t="s">
        <v>1711</v>
      </c>
      <c r="F5063" s="280" t="s">
        <v>1568</v>
      </c>
      <c r="G5063" s="279"/>
      <c r="H5063" s="279"/>
      <c r="I5063" s="283"/>
      <c r="J5063" s="222">
        <f>(IF($E5194&lt;&gt;0,$J$2,IF($I5194&lt;&gt;0,$J$2,"")))</f>
        <v>1</v>
      </c>
      <c r="L5063" s="279"/>
      <c r="M5063" s="279"/>
      <c r="N5063" s="283"/>
      <c r="O5063" s="283"/>
      <c r="P5063" s="283"/>
      <c r="Q5063" s="279"/>
      <c r="R5063" s="279"/>
      <c r="S5063" s="283"/>
      <c r="T5063" s="283"/>
      <c r="U5063" s="279"/>
      <c r="V5063" s="283"/>
      <c r="W5063" s="283"/>
    </row>
    <row r="5064" spans="2:24" ht="18.75">
      <c r="B5064" s="912" t="str">
        <f>$B$9</f>
        <v>Несебър</v>
      </c>
      <c r="C5064" s="913"/>
      <c r="D5064" s="914"/>
      <c r="E5064" s="690">
        <f>$E$9</f>
        <v>43101</v>
      </c>
      <c r="F5064" s="691">
        <f>$F$9</f>
        <v>43465</v>
      </c>
      <c r="G5064" s="279"/>
      <c r="H5064" s="279"/>
      <c r="I5064" s="283"/>
      <c r="J5064" s="222">
        <f>(IF($E5194&lt;&gt;0,$J$2,IF($I5194&lt;&gt;0,$J$2,"")))</f>
        <v>1</v>
      </c>
      <c r="L5064" s="279"/>
      <c r="M5064" s="279"/>
      <c r="N5064" s="283"/>
      <c r="O5064" s="283"/>
      <c r="P5064" s="283"/>
      <c r="Q5064" s="279"/>
      <c r="R5064" s="279"/>
      <c r="S5064" s="283"/>
      <c r="T5064" s="283"/>
      <c r="U5064" s="279"/>
      <c r="V5064" s="283"/>
      <c r="W5064" s="283"/>
    </row>
    <row r="5065" spans="2:24">
      <c r="B5065" s="231" t="str">
        <f>$B$10</f>
        <v>(наименование на разпоредителя с бюджет)</v>
      </c>
      <c r="E5065" s="279"/>
      <c r="F5065" s="281">
        <f>$F$10</f>
        <v>0</v>
      </c>
      <c r="G5065" s="279"/>
      <c r="H5065" s="279"/>
      <c r="I5065" s="283"/>
      <c r="J5065" s="222">
        <f>(IF($E5194&lt;&gt;0,$J$2,IF($I5194&lt;&gt;0,$J$2,"")))</f>
        <v>1</v>
      </c>
      <c r="L5065" s="279"/>
      <c r="M5065" s="279"/>
      <c r="N5065" s="283"/>
      <c r="O5065" s="283"/>
      <c r="P5065" s="283"/>
      <c r="Q5065" s="279"/>
      <c r="R5065" s="279"/>
      <c r="S5065" s="283"/>
      <c r="T5065" s="283"/>
      <c r="U5065" s="279"/>
      <c r="V5065" s="283"/>
      <c r="W5065" s="283"/>
    </row>
    <row r="5066" spans="2:24">
      <c r="B5066" s="231"/>
      <c r="E5066" s="282"/>
      <c r="F5066" s="279"/>
      <c r="G5066" s="279"/>
      <c r="H5066" s="279"/>
      <c r="I5066" s="283"/>
      <c r="J5066" s="222">
        <f>(IF($E5194&lt;&gt;0,$J$2,IF($I5194&lt;&gt;0,$J$2,"")))</f>
        <v>1</v>
      </c>
      <c r="L5066" s="279"/>
      <c r="M5066" s="279"/>
      <c r="N5066" s="283"/>
      <c r="O5066" s="283"/>
      <c r="P5066" s="283"/>
      <c r="Q5066" s="279"/>
      <c r="R5066" s="279"/>
      <c r="S5066" s="283"/>
      <c r="T5066" s="283"/>
      <c r="U5066" s="279"/>
      <c r="V5066" s="283"/>
      <c r="W5066" s="283"/>
    </row>
    <row r="5067" spans="2:24" ht="19.5">
      <c r="B5067" s="896" t="str">
        <f>$B$12</f>
        <v>Несебър</v>
      </c>
      <c r="C5067" s="897"/>
      <c r="D5067" s="898"/>
      <c r="E5067" s="230" t="s">
        <v>1712</v>
      </c>
      <c r="F5067" s="692" t="str">
        <f>$F$12</f>
        <v>5206</v>
      </c>
      <c r="G5067" s="279"/>
      <c r="H5067" s="279"/>
      <c r="I5067" s="283"/>
      <c r="J5067" s="222">
        <f>(IF($E5194&lt;&gt;0,$J$2,IF($I5194&lt;&gt;0,$J$2,"")))</f>
        <v>1</v>
      </c>
      <c r="L5067" s="279"/>
      <c r="M5067" s="279"/>
      <c r="N5067" s="283"/>
      <c r="O5067" s="283"/>
      <c r="P5067" s="283"/>
      <c r="Q5067" s="279"/>
      <c r="R5067" s="279"/>
      <c r="S5067" s="283"/>
      <c r="T5067" s="283"/>
      <c r="U5067" s="279"/>
      <c r="V5067" s="283"/>
      <c r="W5067" s="283"/>
    </row>
    <row r="5068" spans="2:24">
      <c r="B5068" s="693" t="str">
        <f>$B$13</f>
        <v>(наименование на първостепенния разпоредител с бюджет)</v>
      </c>
      <c r="E5068" s="282" t="s">
        <v>1713</v>
      </c>
      <c r="F5068" s="279"/>
      <c r="G5068" s="279"/>
      <c r="H5068" s="279"/>
      <c r="I5068" s="283"/>
      <c r="J5068" s="222">
        <f>(IF($E5194&lt;&gt;0,$J$2,IF($I5194&lt;&gt;0,$J$2,"")))</f>
        <v>1</v>
      </c>
      <c r="L5068" s="279"/>
      <c r="M5068" s="279"/>
      <c r="N5068" s="283"/>
      <c r="O5068" s="283"/>
      <c r="P5068" s="283"/>
      <c r="Q5068" s="279"/>
      <c r="R5068" s="279"/>
      <c r="S5068" s="283"/>
      <c r="T5068" s="283"/>
      <c r="U5068" s="279"/>
      <c r="V5068" s="283"/>
      <c r="W5068" s="283"/>
    </row>
    <row r="5069" spans="2:24" ht="18.75">
      <c r="B5069" s="231"/>
      <c r="D5069" s="444"/>
      <c r="E5069" s="278"/>
      <c r="F5069" s="278"/>
      <c r="G5069" s="278"/>
      <c r="H5069" s="278"/>
      <c r="I5069" s="386"/>
      <c r="J5069" s="222">
        <f>(IF($E5194&lt;&gt;0,$J$2,IF($I5194&lt;&gt;0,$J$2,"")))</f>
        <v>1</v>
      </c>
      <c r="L5069" s="279"/>
      <c r="M5069" s="279"/>
      <c r="N5069" s="283"/>
      <c r="O5069" s="283"/>
      <c r="P5069" s="283"/>
      <c r="Q5069" s="279"/>
      <c r="R5069" s="279"/>
      <c r="S5069" s="283"/>
      <c r="T5069" s="283"/>
      <c r="U5069" s="279"/>
      <c r="V5069" s="283"/>
      <c r="W5069" s="283"/>
    </row>
    <row r="5070" spans="2:24">
      <c r="C5070" s="228"/>
      <c r="D5070" s="229"/>
      <c r="E5070" s="279"/>
      <c r="F5070" s="282"/>
      <c r="G5070" s="282"/>
      <c r="H5070" s="282"/>
      <c r="I5070" s="285" t="s">
        <v>1714</v>
      </c>
      <c r="J5070" s="222">
        <f>(IF($E5194&lt;&gt;0,$J$2,IF($I5194&lt;&gt;0,$J$2,"")))</f>
        <v>1</v>
      </c>
      <c r="L5070" s="284" t="s">
        <v>94</v>
      </c>
      <c r="M5070" s="279"/>
      <c r="N5070" s="283"/>
      <c r="O5070" s="285" t="s">
        <v>1714</v>
      </c>
      <c r="P5070" s="283"/>
      <c r="Q5070" s="284" t="s">
        <v>95</v>
      </c>
      <c r="R5070" s="279"/>
      <c r="S5070" s="283"/>
      <c r="T5070" s="285" t="s">
        <v>1714</v>
      </c>
      <c r="U5070" s="279"/>
      <c r="V5070" s="283"/>
      <c r="W5070" s="285" t="s">
        <v>1714</v>
      </c>
    </row>
    <row r="5071" spans="2:24" ht="18.75">
      <c r="B5071" s="787"/>
      <c r="C5071" s="788"/>
      <c r="D5071" s="789" t="s">
        <v>1093</v>
      </c>
      <c r="E5071" s="790"/>
      <c r="F5071" s="968" t="s">
        <v>1504</v>
      </c>
      <c r="G5071" s="969"/>
      <c r="H5071" s="970"/>
      <c r="I5071" s="971"/>
      <c r="J5071" s="222">
        <f>(IF($E5194&lt;&gt;0,$J$2,IF($I5194&lt;&gt;0,$J$2,"")))</f>
        <v>1</v>
      </c>
      <c r="L5071" s="925" t="s">
        <v>1800</v>
      </c>
      <c r="M5071" s="925" t="s">
        <v>1801</v>
      </c>
      <c r="N5071" s="918" t="s">
        <v>1802</v>
      </c>
      <c r="O5071" s="918" t="s">
        <v>96</v>
      </c>
      <c r="P5071" s="223"/>
      <c r="Q5071" s="918" t="s">
        <v>1803</v>
      </c>
      <c r="R5071" s="918" t="s">
        <v>1804</v>
      </c>
      <c r="S5071" s="918" t="s">
        <v>1805</v>
      </c>
      <c r="T5071" s="918" t="s">
        <v>97</v>
      </c>
      <c r="U5071" s="412" t="s">
        <v>98</v>
      </c>
      <c r="V5071" s="413"/>
      <c r="W5071" s="414"/>
      <c r="X5071" s="292"/>
    </row>
    <row r="5072" spans="2:24" ht="31.5">
      <c r="B5072" s="791" t="s">
        <v>1626</v>
      </c>
      <c r="C5072" s="792" t="s">
        <v>1715</v>
      </c>
      <c r="D5072" s="793" t="s">
        <v>1094</v>
      </c>
      <c r="E5072" s="794"/>
      <c r="F5072" s="717" t="s">
        <v>1505</v>
      </c>
      <c r="G5072" s="717" t="s">
        <v>1506</v>
      </c>
      <c r="H5072" s="717" t="s">
        <v>1503</v>
      </c>
      <c r="I5072" s="717" t="s">
        <v>1087</v>
      </c>
      <c r="J5072" s="222">
        <f>(IF($E5194&lt;&gt;0,$J$2,IF($I5194&lt;&gt;0,$J$2,"")))</f>
        <v>1</v>
      </c>
      <c r="L5072" s="961"/>
      <c r="M5072" s="967"/>
      <c r="N5072" s="961"/>
      <c r="O5072" s="967"/>
      <c r="P5072" s="223"/>
      <c r="Q5072" s="958"/>
      <c r="R5072" s="958"/>
      <c r="S5072" s="958"/>
      <c r="T5072" s="958"/>
      <c r="U5072" s="415">
        <v>2018</v>
      </c>
      <c r="V5072" s="415">
        <v>2019</v>
      </c>
      <c r="W5072" s="415" t="s">
        <v>1806</v>
      </c>
      <c r="X5072" s="416" t="s">
        <v>99</v>
      </c>
    </row>
    <row r="5073" spans="2:24" ht="18.75">
      <c r="B5073" s="616"/>
      <c r="C5073" s="400"/>
      <c r="D5073" s="296" t="s">
        <v>1283</v>
      </c>
      <c r="E5073" s="814"/>
      <c r="F5073" s="297"/>
      <c r="G5073" s="297"/>
      <c r="H5073" s="297"/>
      <c r="I5073" s="487"/>
      <c r="J5073" s="222">
        <f>(IF($E5194&lt;&gt;0,$J$2,IF($I5194&lt;&gt;0,$J$2,"")))</f>
        <v>1</v>
      </c>
      <c r="L5073" s="298" t="s">
        <v>100</v>
      </c>
      <c r="M5073" s="298" t="s">
        <v>101</v>
      </c>
      <c r="N5073" s="299" t="s">
        <v>102</v>
      </c>
      <c r="O5073" s="299" t="s">
        <v>103</v>
      </c>
      <c r="P5073" s="223"/>
      <c r="Q5073" s="614" t="s">
        <v>104</v>
      </c>
      <c r="R5073" s="614" t="s">
        <v>105</v>
      </c>
      <c r="S5073" s="614" t="s">
        <v>106</v>
      </c>
      <c r="T5073" s="614" t="s">
        <v>107</v>
      </c>
      <c r="U5073" s="614" t="s">
        <v>1064</v>
      </c>
      <c r="V5073" s="614" t="s">
        <v>1065</v>
      </c>
      <c r="W5073" s="614" t="s">
        <v>1066</v>
      </c>
      <c r="X5073" s="417" t="s">
        <v>1067</v>
      </c>
    </row>
    <row r="5074" spans="2:24" ht="131.25">
      <c r="B5074" s="237"/>
      <c r="C5074" s="621" t="e">
        <f>VLOOKUP(D5074,OP_LIST2,2,FALSE)</f>
        <v>#N/A</v>
      </c>
      <c r="D5074" s="622" t="s">
        <v>976</v>
      </c>
      <c r="E5074" s="815"/>
      <c r="F5074" s="369"/>
      <c r="G5074" s="369"/>
      <c r="H5074" s="369"/>
      <c r="I5074" s="304"/>
      <c r="J5074" s="222">
        <f>(IF($E5194&lt;&gt;0,$J$2,IF($I5194&lt;&gt;0,$J$2,"")))</f>
        <v>1</v>
      </c>
      <c r="L5074" s="418" t="s">
        <v>1068</v>
      </c>
      <c r="M5074" s="418" t="s">
        <v>1068</v>
      </c>
      <c r="N5074" s="418" t="s">
        <v>1069</v>
      </c>
      <c r="O5074" s="418" t="s">
        <v>1070</v>
      </c>
      <c r="P5074" s="223"/>
      <c r="Q5074" s="418" t="s">
        <v>1068</v>
      </c>
      <c r="R5074" s="418" t="s">
        <v>1068</v>
      </c>
      <c r="S5074" s="418" t="s">
        <v>1095</v>
      </c>
      <c r="T5074" s="418" t="s">
        <v>1072</v>
      </c>
      <c r="U5074" s="418" t="s">
        <v>1068</v>
      </c>
      <c r="V5074" s="418" t="s">
        <v>1068</v>
      </c>
      <c r="W5074" s="418" t="s">
        <v>1068</v>
      </c>
      <c r="X5074" s="307" t="s">
        <v>1073</v>
      </c>
    </row>
    <row r="5075" spans="2:24" ht="18.75">
      <c r="B5075" s="620"/>
      <c r="C5075" s="623">
        <f>VLOOKUP(D5076,EBK_DEIN2,2,FALSE)</f>
        <v>7745</v>
      </c>
      <c r="D5075" s="615" t="s">
        <v>1483</v>
      </c>
      <c r="E5075" s="816"/>
      <c r="F5075" s="369"/>
      <c r="G5075" s="369"/>
      <c r="H5075" s="369"/>
      <c r="I5075" s="304"/>
      <c r="J5075" s="222">
        <f>(IF($E5194&lt;&gt;0,$J$2,IF($I5194&lt;&gt;0,$J$2,"")))</f>
        <v>1</v>
      </c>
      <c r="L5075" s="419"/>
      <c r="M5075" s="419"/>
      <c r="N5075" s="345"/>
      <c r="O5075" s="420"/>
      <c r="P5075" s="223"/>
      <c r="Q5075" s="419"/>
      <c r="R5075" s="419"/>
      <c r="S5075" s="345"/>
      <c r="T5075" s="420"/>
      <c r="U5075" s="419"/>
      <c r="V5075" s="345"/>
      <c r="W5075" s="420"/>
      <c r="X5075" s="421"/>
    </row>
    <row r="5076" spans="2:24" ht="18.75">
      <c r="B5076" s="422"/>
      <c r="C5076" s="239"/>
      <c r="D5076" s="527" t="s">
        <v>836</v>
      </c>
      <c r="E5076" s="816"/>
      <c r="F5076" s="369"/>
      <c r="G5076" s="369"/>
      <c r="H5076" s="369"/>
      <c r="I5076" s="304"/>
      <c r="J5076" s="222">
        <f>(IF($E5194&lt;&gt;0,$J$2,IF($I5194&lt;&gt;0,$J$2,"")))</f>
        <v>1</v>
      </c>
      <c r="L5076" s="419"/>
      <c r="M5076" s="419"/>
      <c r="N5076" s="345"/>
      <c r="O5076" s="423">
        <f>SUMIF(O5079:O5080,"&lt;0")+SUMIF(O5082:O5086,"&lt;0")+SUMIF(O5088:O5095,"&lt;0")+SUMIF(O5097:O5113,"&lt;0")+SUMIF(O5119:O5123,"&lt;0")+SUMIF(O5125:O5130,"&lt;0")+SUMIF(O5133:O5139,"&lt;0")+SUMIF(O5147:O5148,"&lt;0")+SUMIF(O5151:O5156,"&lt;0")+SUMIF(O5158:O5163,"&lt;0")+SUMIF(O5167,"&lt;0")+SUMIF(O5169:O5175,"&lt;0")+SUMIF(O5177:O5179,"&lt;0")+SUMIF(O5181:O5184,"&lt;0")+SUMIF(O5186:O5187,"&lt;0")+SUMIF(O5190,"&lt;0")</f>
        <v>-371400</v>
      </c>
      <c r="P5076" s="223"/>
      <c r="Q5076" s="419"/>
      <c r="R5076" s="419"/>
      <c r="S5076" s="345"/>
      <c r="T5076" s="423">
        <f>SUMIF(T5079:T5080,"&lt;0")+SUMIF(T5082:T5086,"&lt;0")+SUMIF(T5088:T5095,"&lt;0")+SUMIF(T5097:T5113,"&lt;0")+SUMIF(T5119:T5123,"&lt;0")+SUMIF(T5125:T5130,"&lt;0")+SUMIF(T5133:T5139,"&lt;0")+SUMIF(T5147:T5148,"&lt;0")+SUMIF(T5151:T5156,"&lt;0")+SUMIF(T5158:T5163,"&lt;0")+SUMIF(T5167,"&lt;0")+SUMIF(T5169:T5175,"&lt;0")+SUMIF(T5177:T5179,"&lt;0")+SUMIF(T5181:T5184,"&lt;0")+SUMIF(T5186:T5187,"&lt;0")+SUMIF(T5190,"&lt;0")</f>
        <v>-188400</v>
      </c>
      <c r="U5076" s="419"/>
      <c r="V5076" s="345"/>
      <c r="W5076" s="420"/>
      <c r="X5076" s="309"/>
    </row>
    <row r="5077" spans="2:24" ht="18.75">
      <c r="B5077" s="355"/>
      <c r="C5077" s="239"/>
      <c r="D5077" s="293" t="s">
        <v>1096</v>
      </c>
      <c r="E5077" s="816"/>
      <c r="F5077" s="369"/>
      <c r="G5077" s="369"/>
      <c r="H5077" s="369"/>
      <c r="I5077" s="304"/>
      <c r="J5077" s="222">
        <f>(IF($E5194&lt;&gt;0,$J$2,IF($I5194&lt;&gt;0,$J$2,"")))</f>
        <v>1</v>
      </c>
      <c r="L5077" s="419"/>
      <c r="M5077" s="419"/>
      <c r="N5077" s="345"/>
      <c r="O5077" s="420"/>
      <c r="P5077" s="223"/>
      <c r="Q5077" s="419"/>
      <c r="R5077" s="419"/>
      <c r="S5077" s="345"/>
      <c r="T5077" s="420"/>
      <c r="U5077" s="419"/>
      <c r="V5077" s="345"/>
      <c r="W5077" s="420"/>
      <c r="X5077" s="311"/>
    </row>
    <row r="5078" spans="2:24" ht="18.75">
      <c r="B5078" s="795">
        <v>100</v>
      </c>
      <c r="C5078" s="972" t="s">
        <v>1284</v>
      </c>
      <c r="D5078" s="973"/>
      <c r="E5078" s="796"/>
      <c r="F5078" s="797">
        <f>SUM(F5079:F5080)</f>
        <v>0</v>
      </c>
      <c r="G5078" s="798">
        <f>SUM(G5079:G5080)</f>
        <v>141500</v>
      </c>
      <c r="H5078" s="798">
        <f>SUM(H5079:H5080)</f>
        <v>0</v>
      </c>
      <c r="I5078" s="798">
        <f>SUM(I5079:I5080)</f>
        <v>141500</v>
      </c>
      <c r="J5078" s="244">
        <f t="shared" ref="J5078:J5109" si="1546">(IF($E5078&lt;&gt;0,$J$2,IF($I5078&lt;&gt;0,$J$2,"")))</f>
        <v>1</v>
      </c>
      <c r="K5078" s="245"/>
      <c r="L5078" s="312">
        <f>SUM(L5079:L5080)</f>
        <v>0</v>
      </c>
      <c r="M5078" s="313">
        <f>SUM(M5079:M5080)</f>
        <v>0</v>
      </c>
      <c r="N5078" s="424">
        <f>SUM(N5079:N5080)</f>
        <v>141500</v>
      </c>
      <c r="O5078" s="425">
        <f>SUM(O5079:O5080)</f>
        <v>-141500</v>
      </c>
      <c r="P5078" s="245"/>
      <c r="Q5078" s="820"/>
      <c r="R5078" s="821"/>
      <c r="S5078" s="822"/>
      <c r="T5078" s="821"/>
      <c r="U5078" s="821"/>
      <c r="V5078" s="821"/>
      <c r="W5078" s="823"/>
      <c r="X5078" s="314">
        <f t="shared" ref="X5078:X5109" si="1547">T5078-U5078-V5078-W5078</f>
        <v>0</v>
      </c>
    </row>
    <row r="5079" spans="2:24" ht="18.75">
      <c r="B5079" s="140"/>
      <c r="C5079" s="144">
        <v>101</v>
      </c>
      <c r="D5079" s="138" t="s">
        <v>1285</v>
      </c>
      <c r="E5079" s="817"/>
      <c r="F5079" s="452"/>
      <c r="G5079" s="246">
        <v>141500</v>
      </c>
      <c r="H5079" s="246"/>
      <c r="I5079" s="480">
        <f>F5079+G5079+H5079</f>
        <v>141500</v>
      </c>
      <c r="J5079" s="244">
        <f t="shared" si="1546"/>
        <v>1</v>
      </c>
      <c r="K5079" s="245"/>
      <c r="L5079" s="426"/>
      <c r="M5079" s="253"/>
      <c r="N5079" s="316">
        <f>I5079</f>
        <v>141500</v>
      </c>
      <c r="O5079" s="427">
        <f>L5079+M5079-N5079</f>
        <v>-141500</v>
      </c>
      <c r="P5079" s="245"/>
      <c r="Q5079" s="775"/>
      <c r="R5079" s="779"/>
      <c r="S5079" s="779"/>
      <c r="T5079" s="779"/>
      <c r="U5079" s="779"/>
      <c r="V5079" s="779"/>
      <c r="W5079" s="824"/>
      <c r="X5079" s="314">
        <f t="shared" si="1547"/>
        <v>0</v>
      </c>
    </row>
    <row r="5080" spans="2:24" ht="18.75">
      <c r="B5080" s="140"/>
      <c r="C5080" s="137">
        <v>102</v>
      </c>
      <c r="D5080" s="139" t="s">
        <v>1286</v>
      </c>
      <c r="E5080" s="817"/>
      <c r="F5080" s="452"/>
      <c r="G5080" s="246"/>
      <c r="H5080" s="246"/>
      <c r="I5080" s="480">
        <f>F5080+G5080+H5080</f>
        <v>0</v>
      </c>
      <c r="J5080" s="244" t="str">
        <f t="shared" si="1546"/>
        <v/>
      </c>
      <c r="K5080" s="245"/>
      <c r="L5080" s="426"/>
      <c r="M5080" s="253"/>
      <c r="N5080" s="316">
        <f>I5080</f>
        <v>0</v>
      </c>
      <c r="O5080" s="427">
        <f>L5080+M5080-N5080</f>
        <v>0</v>
      </c>
      <c r="P5080" s="245"/>
      <c r="Q5080" s="775"/>
      <c r="R5080" s="779"/>
      <c r="S5080" s="779"/>
      <c r="T5080" s="779"/>
      <c r="U5080" s="779"/>
      <c r="V5080" s="779"/>
      <c r="W5080" s="824"/>
      <c r="X5080" s="314">
        <f t="shared" si="1547"/>
        <v>0</v>
      </c>
    </row>
    <row r="5081" spans="2:24" ht="18.75">
      <c r="B5081" s="799">
        <v>200</v>
      </c>
      <c r="C5081" s="959" t="s">
        <v>1287</v>
      </c>
      <c r="D5081" s="959"/>
      <c r="E5081" s="800"/>
      <c r="F5081" s="801">
        <f>SUM(F5082:F5086)</f>
        <v>0</v>
      </c>
      <c r="G5081" s="802">
        <f>SUM(G5082:G5086)</f>
        <v>7800</v>
      </c>
      <c r="H5081" s="802">
        <f>SUM(H5082:H5086)</f>
        <v>0</v>
      </c>
      <c r="I5081" s="802">
        <f>SUM(I5082:I5086)</f>
        <v>7800</v>
      </c>
      <c r="J5081" s="244">
        <f t="shared" si="1546"/>
        <v>1</v>
      </c>
      <c r="K5081" s="245"/>
      <c r="L5081" s="317">
        <f>SUM(L5082:L5086)</f>
        <v>0</v>
      </c>
      <c r="M5081" s="318">
        <f>SUM(M5082:M5086)</f>
        <v>0</v>
      </c>
      <c r="N5081" s="428">
        <f>SUM(N5082:N5086)</f>
        <v>7800</v>
      </c>
      <c r="O5081" s="429">
        <f>SUM(O5082:O5086)</f>
        <v>-7800</v>
      </c>
      <c r="P5081" s="245"/>
      <c r="Q5081" s="777"/>
      <c r="R5081" s="778"/>
      <c r="S5081" s="778"/>
      <c r="T5081" s="778"/>
      <c r="U5081" s="778"/>
      <c r="V5081" s="778"/>
      <c r="W5081" s="825"/>
      <c r="X5081" s="314">
        <f t="shared" si="1547"/>
        <v>0</v>
      </c>
    </row>
    <row r="5082" spans="2:24" ht="18.75">
      <c r="B5082" s="143"/>
      <c r="C5082" s="144">
        <v>201</v>
      </c>
      <c r="D5082" s="138" t="s">
        <v>1288</v>
      </c>
      <c r="E5082" s="817"/>
      <c r="F5082" s="452"/>
      <c r="G5082" s="246"/>
      <c r="H5082" s="246"/>
      <c r="I5082" s="480">
        <f>F5082+G5082+H5082</f>
        <v>0</v>
      </c>
      <c r="J5082" s="244" t="str">
        <f t="shared" si="1546"/>
        <v/>
      </c>
      <c r="K5082" s="245"/>
      <c r="L5082" s="426"/>
      <c r="M5082" s="253"/>
      <c r="N5082" s="316">
        <f>I5082</f>
        <v>0</v>
      </c>
      <c r="O5082" s="427">
        <f>L5082+M5082-N5082</f>
        <v>0</v>
      </c>
      <c r="P5082" s="245"/>
      <c r="Q5082" s="775"/>
      <c r="R5082" s="779"/>
      <c r="S5082" s="779"/>
      <c r="T5082" s="779"/>
      <c r="U5082" s="779"/>
      <c r="V5082" s="779"/>
      <c r="W5082" s="824"/>
      <c r="X5082" s="314">
        <f t="shared" si="1547"/>
        <v>0</v>
      </c>
    </row>
    <row r="5083" spans="2:24" ht="18.75">
      <c r="B5083" s="136"/>
      <c r="C5083" s="137">
        <v>202</v>
      </c>
      <c r="D5083" s="145" t="s">
        <v>1289</v>
      </c>
      <c r="E5083" s="817"/>
      <c r="F5083" s="452"/>
      <c r="G5083" s="246"/>
      <c r="H5083" s="246"/>
      <c r="I5083" s="480">
        <f>F5083+G5083+H5083</f>
        <v>0</v>
      </c>
      <c r="J5083" s="244" t="str">
        <f t="shared" si="1546"/>
        <v/>
      </c>
      <c r="K5083" s="245"/>
      <c r="L5083" s="426"/>
      <c r="M5083" s="253"/>
      <c r="N5083" s="316">
        <f>I5083</f>
        <v>0</v>
      </c>
      <c r="O5083" s="427">
        <f>L5083+M5083-N5083</f>
        <v>0</v>
      </c>
      <c r="P5083" s="245"/>
      <c r="Q5083" s="775"/>
      <c r="R5083" s="779"/>
      <c r="S5083" s="779"/>
      <c r="T5083" s="779"/>
      <c r="U5083" s="779"/>
      <c r="V5083" s="779"/>
      <c r="W5083" s="824"/>
      <c r="X5083" s="314">
        <f t="shared" si="1547"/>
        <v>0</v>
      </c>
    </row>
    <row r="5084" spans="2:24" ht="31.5">
      <c r="B5084" s="152"/>
      <c r="C5084" s="137">
        <v>205</v>
      </c>
      <c r="D5084" s="145" t="s">
        <v>933</v>
      </c>
      <c r="E5084" s="817"/>
      <c r="F5084" s="452"/>
      <c r="G5084" s="246">
        <v>5800</v>
      </c>
      <c r="H5084" s="246"/>
      <c r="I5084" s="480">
        <f>F5084+G5084+H5084</f>
        <v>5800</v>
      </c>
      <c r="J5084" s="244">
        <f t="shared" si="1546"/>
        <v>1</v>
      </c>
      <c r="K5084" s="245"/>
      <c r="L5084" s="426"/>
      <c r="M5084" s="253"/>
      <c r="N5084" s="316">
        <f>I5084</f>
        <v>5800</v>
      </c>
      <c r="O5084" s="427">
        <f>L5084+M5084-N5084</f>
        <v>-5800</v>
      </c>
      <c r="P5084" s="245"/>
      <c r="Q5084" s="775"/>
      <c r="R5084" s="779"/>
      <c r="S5084" s="779"/>
      <c r="T5084" s="779"/>
      <c r="U5084" s="779"/>
      <c r="V5084" s="779"/>
      <c r="W5084" s="824"/>
      <c r="X5084" s="314">
        <f t="shared" si="1547"/>
        <v>0</v>
      </c>
    </row>
    <row r="5085" spans="2:24" ht="18.75">
      <c r="B5085" s="152"/>
      <c r="C5085" s="137">
        <v>208</v>
      </c>
      <c r="D5085" s="159" t="s">
        <v>934</v>
      </c>
      <c r="E5085" s="817"/>
      <c r="F5085" s="452"/>
      <c r="G5085" s="246">
        <v>2000</v>
      </c>
      <c r="H5085" s="246"/>
      <c r="I5085" s="480">
        <f>F5085+G5085+H5085</f>
        <v>2000</v>
      </c>
      <c r="J5085" s="244">
        <f t="shared" si="1546"/>
        <v>1</v>
      </c>
      <c r="K5085" s="245"/>
      <c r="L5085" s="426"/>
      <c r="M5085" s="253"/>
      <c r="N5085" s="316">
        <f>I5085</f>
        <v>2000</v>
      </c>
      <c r="O5085" s="427">
        <f>L5085+M5085-N5085</f>
        <v>-2000</v>
      </c>
      <c r="P5085" s="245"/>
      <c r="Q5085" s="775"/>
      <c r="R5085" s="779"/>
      <c r="S5085" s="779"/>
      <c r="T5085" s="779"/>
      <c r="U5085" s="779"/>
      <c r="V5085" s="779"/>
      <c r="W5085" s="824"/>
      <c r="X5085" s="314">
        <f t="shared" si="1547"/>
        <v>0</v>
      </c>
    </row>
    <row r="5086" spans="2:24" ht="18.75">
      <c r="B5086" s="143"/>
      <c r="C5086" s="142">
        <v>209</v>
      </c>
      <c r="D5086" s="148" t="s">
        <v>935</v>
      </c>
      <c r="E5086" s="817"/>
      <c r="F5086" s="452"/>
      <c r="G5086" s="246"/>
      <c r="H5086" s="246"/>
      <c r="I5086" s="480">
        <f>F5086+G5086+H5086</f>
        <v>0</v>
      </c>
      <c r="J5086" s="244" t="str">
        <f t="shared" si="1546"/>
        <v/>
      </c>
      <c r="K5086" s="245"/>
      <c r="L5086" s="426"/>
      <c r="M5086" s="253"/>
      <c r="N5086" s="316">
        <f>I5086</f>
        <v>0</v>
      </c>
      <c r="O5086" s="427">
        <f>L5086+M5086-N5086</f>
        <v>0</v>
      </c>
      <c r="P5086" s="245"/>
      <c r="Q5086" s="775"/>
      <c r="R5086" s="779"/>
      <c r="S5086" s="779"/>
      <c r="T5086" s="779"/>
      <c r="U5086" s="779"/>
      <c r="V5086" s="779"/>
      <c r="W5086" s="824"/>
      <c r="X5086" s="314">
        <f t="shared" si="1547"/>
        <v>0</v>
      </c>
    </row>
    <row r="5087" spans="2:24" ht="18.75">
      <c r="B5087" s="799">
        <v>500</v>
      </c>
      <c r="C5087" s="960" t="s">
        <v>210</v>
      </c>
      <c r="D5087" s="960"/>
      <c r="E5087" s="800"/>
      <c r="F5087" s="801">
        <f>SUM(F5088:F5094)</f>
        <v>0</v>
      </c>
      <c r="G5087" s="802">
        <f>SUM(G5088:G5094)</f>
        <v>33700</v>
      </c>
      <c r="H5087" s="802">
        <f>SUM(H5088:H5094)</f>
        <v>0</v>
      </c>
      <c r="I5087" s="802">
        <f>SUM(I5088:I5094)</f>
        <v>33700</v>
      </c>
      <c r="J5087" s="244">
        <f t="shared" si="1546"/>
        <v>1</v>
      </c>
      <c r="K5087" s="245"/>
      <c r="L5087" s="317">
        <f>SUM(L5088:L5094)</f>
        <v>0</v>
      </c>
      <c r="M5087" s="318">
        <f>SUM(M5088:M5094)</f>
        <v>0</v>
      </c>
      <c r="N5087" s="428">
        <f>SUM(N5088:N5094)</f>
        <v>33700</v>
      </c>
      <c r="O5087" s="429">
        <f>SUM(O5088:O5094)</f>
        <v>-33700</v>
      </c>
      <c r="P5087" s="245"/>
      <c r="Q5087" s="777"/>
      <c r="R5087" s="778"/>
      <c r="S5087" s="779"/>
      <c r="T5087" s="778"/>
      <c r="U5087" s="778"/>
      <c r="V5087" s="778"/>
      <c r="W5087" s="825"/>
      <c r="X5087" s="314">
        <f t="shared" si="1547"/>
        <v>0</v>
      </c>
    </row>
    <row r="5088" spans="2:24" ht="18.75">
      <c r="B5088" s="143"/>
      <c r="C5088" s="160">
        <v>551</v>
      </c>
      <c r="D5088" s="459" t="s">
        <v>211</v>
      </c>
      <c r="E5088" s="817"/>
      <c r="F5088" s="452"/>
      <c r="G5088" s="246">
        <v>19800</v>
      </c>
      <c r="H5088" s="246"/>
      <c r="I5088" s="480">
        <f t="shared" ref="I5088:I5095" si="1548">F5088+G5088+H5088</f>
        <v>19800</v>
      </c>
      <c r="J5088" s="244">
        <f t="shared" si="1546"/>
        <v>1</v>
      </c>
      <c r="K5088" s="245"/>
      <c r="L5088" s="426"/>
      <c r="M5088" s="253"/>
      <c r="N5088" s="316">
        <f t="shared" ref="N5088:N5095" si="1549">I5088</f>
        <v>19800</v>
      </c>
      <c r="O5088" s="427">
        <f t="shared" ref="O5088:O5095" si="1550">L5088+M5088-N5088</f>
        <v>-19800</v>
      </c>
      <c r="P5088" s="245"/>
      <c r="Q5088" s="775"/>
      <c r="R5088" s="779"/>
      <c r="S5088" s="779"/>
      <c r="T5088" s="779"/>
      <c r="U5088" s="779"/>
      <c r="V5088" s="779"/>
      <c r="W5088" s="824"/>
      <c r="X5088" s="314">
        <f t="shared" si="1547"/>
        <v>0</v>
      </c>
    </row>
    <row r="5089" spans="2:24" ht="18.75">
      <c r="B5089" s="143"/>
      <c r="C5089" s="161">
        <v>552</v>
      </c>
      <c r="D5089" s="460" t="s">
        <v>212</v>
      </c>
      <c r="E5089" s="817"/>
      <c r="F5089" s="452"/>
      <c r="G5089" s="246"/>
      <c r="H5089" s="246"/>
      <c r="I5089" s="480">
        <f t="shared" si="1548"/>
        <v>0</v>
      </c>
      <c r="J5089" s="244" t="str">
        <f t="shared" si="1546"/>
        <v/>
      </c>
      <c r="K5089" s="245"/>
      <c r="L5089" s="426"/>
      <c r="M5089" s="253"/>
      <c r="N5089" s="316">
        <f t="shared" si="1549"/>
        <v>0</v>
      </c>
      <c r="O5089" s="427">
        <f t="shared" si="1550"/>
        <v>0</v>
      </c>
      <c r="P5089" s="245"/>
      <c r="Q5089" s="775"/>
      <c r="R5089" s="779"/>
      <c r="S5089" s="779"/>
      <c r="T5089" s="779"/>
      <c r="U5089" s="779"/>
      <c r="V5089" s="779"/>
      <c r="W5089" s="824"/>
      <c r="X5089" s="314">
        <f t="shared" si="1547"/>
        <v>0</v>
      </c>
    </row>
    <row r="5090" spans="2:24" ht="18.75">
      <c r="B5090" s="143"/>
      <c r="C5090" s="161">
        <v>558</v>
      </c>
      <c r="D5090" s="460" t="s">
        <v>1731</v>
      </c>
      <c r="E5090" s="817"/>
      <c r="F5090" s="452"/>
      <c r="G5090" s="246"/>
      <c r="H5090" s="246"/>
      <c r="I5090" s="480">
        <f t="shared" si="1548"/>
        <v>0</v>
      </c>
      <c r="J5090" s="244" t="str">
        <f t="shared" si="1546"/>
        <v/>
      </c>
      <c r="K5090" s="245"/>
      <c r="L5090" s="426"/>
      <c r="M5090" s="253"/>
      <c r="N5090" s="316">
        <f t="shared" si="1549"/>
        <v>0</v>
      </c>
      <c r="O5090" s="427">
        <f t="shared" si="1550"/>
        <v>0</v>
      </c>
      <c r="P5090" s="245"/>
      <c r="Q5090" s="775"/>
      <c r="R5090" s="779"/>
      <c r="S5090" s="779"/>
      <c r="T5090" s="779"/>
      <c r="U5090" s="779"/>
      <c r="V5090" s="779"/>
      <c r="W5090" s="824"/>
      <c r="X5090" s="314">
        <f t="shared" si="1547"/>
        <v>0</v>
      </c>
    </row>
    <row r="5091" spans="2:24" ht="18.75">
      <c r="B5091" s="143"/>
      <c r="C5091" s="161">
        <v>560</v>
      </c>
      <c r="D5091" s="461" t="s">
        <v>213</v>
      </c>
      <c r="E5091" s="817"/>
      <c r="F5091" s="452"/>
      <c r="G5091" s="246">
        <v>8400</v>
      </c>
      <c r="H5091" s="246"/>
      <c r="I5091" s="480">
        <f t="shared" si="1548"/>
        <v>8400</v>
      </c>
      <c r="J5091" s="244">
        <f t="shared" si="1546"/>
        <v>1</v>
      </c>
      <c r="K5091" s="245"/>
      <c r="L5091" s="426"/>
      <c r="M5091" s="253"/>
      <c r="N5091" s="316">
        <f t="shared" si="1549"/>
        <v>8400</v>
      </c>
      <c r="O5091" s="427">
        <f t="shared" si="1550"/>
        <v>-8400</v>
      </c>
      <c r="P5091" s="245"/>
      <c r="Q5091" s="775"/>
      <c r="R5091" s="779"/>
      <c r="S5091" s="779"/>
      <c r="T5091" s="779"/>
      <c r="U5091" s="779"/>
      <c r="V5091" s="779"/>
      <c r="W5091" s="824"/>
      <c r="X5091" s="314">
        <f t="shared" si="1547"/>
        <v>0</v>
      </c>
    </row>
    <row r="5092" spans="2:24" ht="18.75">
      <c r="B5092" s="143"/>
      <c r="C5092" s="161">
        <v>580</v>
      </c>
      <c r="D5092" s="460" t="s">
        <v>214</v>
      </c>
      <c r="E5092" s="817"/>
      <c r="F5092" s="452"/>
      <c r="G5092" s="246">
        <v>5500</v>
      </c>
      <c r="H5092" s="246"/>
      <c r="I5092" s="480">
        <f t="shared" si="1548"/>
        <v>5500</v>
      </c>
      <c r="J5092" s="244">
        <f t="shared" si="1546"/>
        <v>1</v>
      </c>
      <c r="K5092" s="245"/>
      <c r="L5092" s="426"/>
      <c r="M5092" s="253"/>
      <c r="N5092" s="316">
        <f t="shared" si="1549"/>
        <v>5500</v>
      </c>
      <c r="O5092" s="427">
        <f t="shared" si="1550"/>
        <v>-5500</v>
      </c>
      <c r="P5092" s="245"/>
      <c r="Q5092" s="775"/>
      <c r="R5092" s="779"/>
      <c r="S5092" s="779"/>
      <c r="T5092" s="779"/>
      <c r="U5092" s="779"/>
      <c r="V5092" s="779"/>
      <c r="W5092" s="824"/>
      <c r="X5092" s="314">
        <f t="shared" si="1547"/>
        <v>0</v>
      </c>
    </row>
    <row r="5093" spans="2:24" ht="18.75">
      <c r="B5093" s="143"/>
      <c r="C5093" s="161">
        <v>588</v>
      </c>
      <c r="D5093" s="460" t="s">
        <v>1736</v>
      </c>
      <c r="E5093" s="817"/>
      <c r="F5093" s="452"/>
      <c r="G5093" s="246"/>
      <c r="H5093" s="246"/>
      <c r="I5093" s="480">
        <f t="shared" si="1548"/>
        <v>0</v>
      </c>
      <c r="J5093" s="244" t="str">
        <f t="shared" si="1546"/>
        <v/>
      </c>
      <c r="K5093" s="245"/>
      <c r="L5093" s="426"/>
      <c r="M5093" s="253"/>
      <c r="N5093" s="316">
        <f t="shared" si="1549"/>
        <v>0</v>
      </c>
      <c r="O5093" s="427">
        <f t="shared" si="1550"/>
        <v>0</v>
      </c>
      <c r="P5093" s="245"/>
      <c r="Q5093" s="775"/>
      <c r="R5093" s="779"/>
      <c r="S5093" s="779"/>
      <c r="T5093" s="779"/>
      <c r="U5093" s="779"/>
      <c r="V5093" s="779"/>
      <c r="W5093" s="824"/>
      <c r="X5093" s="314">
        <f t="shared" si="1547"/>
        <v>0</v>
      </c>
    </row>
    <row r="5094" spans="2:24" ht="31.5">
      <c r="B5094" s="143"/>
      <c r="C5094" s="162">
        <v>590</v>
      </c>
      <c r="D5094" s="462" t="s">
        <v>215</v>
      </c>
      <c r="E5094" s="817"/>
      <c r="F5094" s="452"/>
      <c r="G5094" s="246"/>
      <c r="H5094" s="246"/>
      <c r="I5094" s="480">
        <f t="shared" si="1548"/>
        <v>0</v>
      </c>
      <c r="J5094" s="244" t="str">
        <f t="shared" si="1546"/>
        <v/>
      </c>
      <c r="K5094" s="245"/>
      <c r="L5094" s="426"/>
      <c r="M5094" s="253"/>
      <c r="N5094" s="316">
        <f t="shared" si="1549"/>
        <v>0</v>
      </c>
      <c r="O5094" s="427">
        <f t="shared" si="1550"/>
        <v>0</v>
      </c>
      <c r="P5094" s="245"/>
      <c r="Q5094" s="775"/>
      <c r="R5094" s="779"/>
      <c r="S5094" s="779"/>
      <c r="T5094" s="779"/>
      <c r="U5094" s="779"/>
      <c r="V5094" s="779"/>
      <c r="W5094" s="824"/>
      <c r="X5094" s="314">
        <f t="shared" si="1547"/>
        <v>0</v>
      </c>
    </row>
    <row r="5095" spans="2:24" ht="18.75">
      <c r="B5095" s="799">
        <v>800</v>
      </c>
      <c r="C5095" s="960" t="s">
        <v>1097</v>
      </c>
      <c r="D5095" s="960"/>
      <c r="E5095" s="800"/>
      <c r="F5095" s="803"/>
      <c r="G5095" s="804"/>
      <c r="H5095" s="804"/>
      <c r="I5095" s="805">
        <f t="shared" si="1548"/>
        <v>0</v>
      </c>
      <c r="J5095" s="244" t="str">
        <f t="shared" si="1546"/>
        <v/>
      </c>
      <c r="K5095" s="245"/>
      <c r="L5095" s="431"/>
      <c r="M5095" s="255"/>
      <c r="N5095" s="316">
        <f t="shared" si="1549"/>
        <v>0</v>
      </c>
      <c r="O5095" s="427">
        <f t="shared" si="1550"/>
        <v>0</v>
      </c>
      <c r="P5095" s="245"/>
      <c r="Q5095" s="777"/>
      <c r="R5095" s="778"/>
      <c r="S5095" s="779"/>
      <c r="T5095" s="779"/>
      <c r="U5095" s="778"/>
      <c r="V5095" s="779"/>
      <c r="W5095" s="824"/>
      <c r="X5095" s="314">
        <f t="shared" si="1547"/>
        <v>0</v>
      </c>
    </row>
    <row r="5096" spans="2:24" ht="18.75">
      <c r="B5096" s="799">
        <v>1000</v>
      </c>
      <c r="C5096" s="956" t="s">
        <v>217</v>
      </c>
      <c r="D5096" s="956"/>
      <c r="E5096" s="800"/>
      <c r="F5096" s="801">
        <f>SUM(F5097:F5113)</f>
        <v>0</v>
      </c>
      <c r="G5096" s="802">
        <f>SUM(G5097:G5113)</f>
        <v>154400</v>
      </c>
      <c r="H5096" s="802">
        <f>SUM(H5097:H5113)</f>
        <v>0</v>
      </c>
      <c r="I5096" s="802">
        <f>SUM(I5097:I5113)</f>
        <v>154400</v>
      </c>
      <c r="J5096" s="244">
        <f t="shared" si="1546"/>
        <v>1</v>
      </c>
      <c r="K5096" s="245"/>
      <c r="L5096" s="317">
        <f>SUM(L5097:L5113)</f>
        <v>0</v>
      </c>
      <c r="M5096" s="318">
        <f>SUM(M5097:M5113)</f>
        <v>0</v>
      </c>
      <c r="N5096" s="428">
        <f>SUM(N5097:N5113)</f>
        <v>154400</v>
      </c>
      <c r="O5096" s="429">
        <f>SUM(O5097:O5113)</f>
        <v>-154400</v>
      </c>
      <c r="P5096" s="245"/>
      <c r="Q5096" s="317">
        <f t="shared" ref="Q5096:W5096" si="1551">SUM(Q5097:Q5113)</f>
        <v>0</v>
      </c>
      <c r="R5096" s="318">
        <f t="shared" si="1551"/>
        <v>0</v>
      </c>
      <c r="S5096" s="318">
        <f t="shared" si="1551"/>
        <v>154400</v>
      </c>
      <c r="T5096" s="318">
        <f t="shared" si="1551"/>
        <v>-154400</v>
      </c>
      <c r="U5096" s="318">
        <f t="shared" si="1551"/>
        <v>0</v>
      </c>
      <c r="V5096" s="318">
        <f t="shared" si="1551"/>
        <v>0</v>
      </c>
      <c r="W5096" s="429">
        <f t="shared" si="1551"/>
        <v>0</v>
      </c>
      <c r="X5096" s="314">
        <f t="shared" si="1547"/>
        <v>-154400</v>
      </c>
    </row>
    <row r="5097" spans="2:24" ht="18.75">
      <c r="B5097" s="136"/>
      <c r="C5097" s="144">
        <v>1011</v>
      </c>
      <c r="D5097" s="163" t="s">
        <v>218</v>
      </c>
      <c r="E5097" s="817"/>
      <c r="F5097" s="452"/>
      <c r="G5097" s="246"/>
      <c r="H5097" s="246"/>
      <c r="I5097" s="480">
        <f t="shared" ref="I5097:I5113" si="1552">F5097+G5097+H5097</f>
        <v>0</v>
      </c>
      <c r="J5097" s="244" t="str">
        <f t="shared" si="1546"/>
        <v/>
      </c>
      <c r="K5097" s="245"/>
      <c r="L5097" s="426"/>
      <c r="M5097" s="253"/>
      <c r="N5097" s="316">
        <f t="shared" ref="N5097:N5113" si="1553">I5097</f>
        <v>0</v>
      </c>
      <c r="O5097" s="427">
        <f t="shared" ref="O5097:O5113" si="1554">L5097+M5097-N5097</f>
        <v>0</v>
      </c>
      <c r="P5097" s="245"/>
      <c r="Q5097" s="426"/>
      <c r="R5097" s="253"/>
      <c r="S5097" s="432">
        <f t="shared" ref="S5097:S5104" si="1555">+IF(+(L5097+M5097)&gt;=I5097,+M5097,+(+I5097-L5097))</f>
        <v>0</v>
      </c>
      <c r="T5097" s="316">
        <f t="shared" ref="T5097:T5104" si="1556">Q5097+R5097-S5097</f>
        <v>0</v>
      </c>
      <c r="U5097" s="253"/>
      <c r="V5097" s="253"/>
      <c r="W5097" s="254"/>
      <c r="X5097" s="314">
        <f t="shared" si="1547"/>
        <v>0</v>
      </c>
    </row>
    <row r="5098" spans="2:24" ht="18.75">
      <c r="B5098" s="136"/>
      <c r="C5098" s="137">
        <v>1012</v>
      </c>
      <c r="D5098" s="145" t="s">
        <v>219</v>
      </c>
      <c r="E5098" s="817"/>
      <c r="F5098" s="452"/>
      <c r="G5098" s="246"/>
      <c r="H5098" s="246"/>
      <c r="I5098" s="480">
        <f t="shared" si="1552"/>
        <v>0</v>
      </c>
      <c r="J5098" s="244" t="str">
        <f t="shared" si="1546"/>
        <v/>
      </c>
      <c r="K5098" s="245"/>
      <c r="L5098" s="426"/>
      <c r="M5098" s="253"/>
      <c r="N5098" s="316">
        <f t="shared" si="1553"/>
        <v>0</v>
      </c>
      <c r="O5098" s="427">
        <f t="shared" si="1554"/>
        <v>0</v>
      </c>
      <c r="P5098" s="245"/>
      <c r="Q5098" s="426"/>
      <c r="R5098" s="253"/>
      <c r="S5098" s="432">
        <f t="shared" si="1555"/>
        <v>0</v>
      </c>
      <c r="T5098" s="316">
        <f t="shared" si="1556"/>
        <v>0</v>
      </c>
      <c r="U5098" s="253"/>
      <c r="V5098" s="253"/>
      <c r="W5098" s="254"/>
      <c r="X5098" s="314">
        <f t="shared" si="1547"/>
        <v>0</v>
      </c>
    </row>
    <row r="5099" spans="2:24" ht="18.75">
      <c r="B5099" s="136"/>
      <c r="C5099" s="137">
        <v>1013</v>
      </c>
      <c r="D5099" s="145" t="s">
        <v>220</v>
      </c>
      <c r="E5099" s="817"/>
      <c r="F5099" s="452"/>
      <c r="G5099" s="246"/>
      <c r="H5099" s="246"/>
      <c r="I5099" s="480">
        <f t="shared" si="1552"/>
        <v>0</v>
      </c>
      <c r="J5099" s="244" t="str">
        <f t="shared" si="1546"/>
        <v/>
      </c>
      <c r="K5099" s="245"/>
      <c r="L5099" s="426"/>
      <c r="M5099" s="253"/>
      <c r="N5099" s="316">
        <f t="shared" si="1553"/>
        <v>0</v>
      </c>
      <c r="O5099" s="427">
        <f t="shared" si="1554"/>
        <v>0</v>
      </c>
      <c r="P5099" s="245"/>
      <c r="Q5099" s="426"/>
      <c r="R5099" s="253"/>
      <c r="S5099" s="432">
        <f t="shared" si="1555"/>
        <v>0</v>
      </c>
      <c r="T5099" s="316">
        <f t="shared" si="1556"/>
        <v>0</v>
      </c>
      <c r="U5099" s="253"/>
      <c r="V5099" s="253"/>
      <c r="W5099" s="254"/>
      <c r="X5099" s="314">
        <f t="shared" si="1547"/>
        <v>0</v>
      </c>
    </row>
    <row r="5100" spans="2:24" ht="18.75">
      <c r="B5100" s="136"/>
      <c r="C5100" s="137">
        <v>1014</v>
      </c>
      <c r="D5100" s="145" t="s">
        <v>221</v>
      </c>
      <c r="E5100" s="817"/>
      <c r="F5100" s="452"/>
      <c r="G5100" s="246"/>
      <c r="H5100" s="246"/>
      <c r="I5100" s="480">
        <f t="shared" si="1552"/>
        <v>0</v>
      </c>
      <c r="J5100" s="244" t="str">
        <f t="shared" si="1546"/>
        <v/>
      </c>
      <c r="K5100" s="245"/>
      <c r="L5100" s="426"/>
      <c r="M5100" s="253"/>
      <c r="N5100" s="316">
        <f t="shared" si="1553"/>
        <v>0</v>
      </c>
      <c r="O5100" s="427">
        <f t="shared" si="1554"/>
        <v>0</v>
      </c>
      <c r="P5100" s="245"/>
      <c r="Q5100" s="426"/>
      <c r="R5100" s="253"/>
      <c r="S5100" s="432">
        <f t="shared" si="1555"/>
        <v>0</v>
      </c>
      <c r="T5100" s="316">
        <f t="shared" si="1556"/>
        <v>0</v>
      </c>
      <c r="U5100" s="253"/>
      <c r="V5100" s="253"/>
      <c r="W5100" s="254"/>
      <c r="X5100" s="314">
        <f t="shared" si="1547"/>
        <v>0</v>
      </c>
    </row>
    <row r="5101" spans="2:24" ht="18.75">
      <c r="B5101" s="136"/>
      <c r="C5101" s="137">
        <v>1015</v>
      </c>
      <c r="D5101" s="145" t="s">
        <v>222</v>
      </c>
      <c r="E5101" s="817"/>
      <c r="F5101" s="452"/>
      <c r="G5101" s="246">
        <v>44000</v>
      </c>
      <c r="H5101" s="246"/>
      <c r="I5101" s="480">
        <f t="shared" si="1552"/>
        <v>44000</v>
      </c>
      <c r="J5101" s="244">
        <f t="shared" si="1546"/>
        <v>1</v>
      </c>
      <c r="K5101" s="245"/>
      <c r="L5101" s="426"/>
      <c r="M5101" s="253"/>
      <c r="N5101" s="316">
        <f t="shared" si="1553"/>
        <v>44000</v>
      </c>
      <c r="O5101" s="427">
        <f t="shared" si="1554"/>
        <v>-44000</v>
      </c>
      <c r="P5101" s="245"/>
      <c r="Q5101" s="426"/>
      <c r="R5101" s="253"/>
      <c r="S5101" s="432">
        <f t="shared" si="1555"/>
        <v>44000</v>
      </c>
      <c r="T5101" s="316">
        <f t="shared" si="1556"/>
        <v>-44000</v>
      </c>
      <c r="U5101" s="253"/>
      <c r="V5101" s="253"/>
      <c r="W5101" s="254"/>
      <c r="X5101" s="314">
        <f t="shared" si="1547"/>
        <v>-44000</v>
      </c>
    </row>
    <row r="5102" spans="2:24" ht="18.75">
      <c r="B5102" s="136"/>
      <c r="C5102" s="137">
        <v>1016</v>
      </c>
      <c r="D5102" s="145" t="s">
        <v>223</v>
      </c>
      <c r="E5102" s="817"/>
      <c r="F5102" s="452"/>
      <c r="G5102" s="246">
        <v>33500</v>
      </c>
      <c r="H5102" s="246"/>
      <c r="I5102" s="480">
        <f t="shared" si="1552"/>
        <v>33500</v>
      </c>
      <c r="J5102" s="244">
        <f t="shared" si="1546"/>
        <v>1</v>
      </c>
      <c r="K5102" s="245"/>
      <c r="L5102" s="426"/>
      <c r="M5102" s="253"/>
      <c r="N5102" s="316">
        <f t="shared" si="1553"/>
        <v>33500</v>
      </c>
      <c r="O5102" s="427">
        <f t="shared" si="1554"/>
        <v>-33500</v>
      </c>
      <c r="P5102" s="245"/>
      <c r="Q5102" s="426"/>
      <c r="R5102" s="253"/>
      <c r="S5102" s="432">
        <f t="shared" si="1555"/>
        <v>33500</v>
      </c>
      <c r="T5102" s="316">
        <f t="shared" si="1556"/>
        <v>-33500</v>
      </c>
      <c r="U5102" s="253"/>
      <c r="V5102" s="253"/>
      <c r="W5102" s="254"/>
      <c r="X5102" s="314">
        <f t="shared" si="1547"/>
        <v>-33500</v>
      </c>
    </row>
    <row r="5103" spans="2:24" ht="18.75">
      <c r="B5103" s="140"/>
      <c r="C5103" s="164">
        <v>1020</v>
      </c>
      <c r="D5103" s="165" t="s">
        <v>224</v>
      </c>
      <c r="E5103" s="817"/>
      <c r="F5103" s="452"/>
      <c r="G5103" s="246">
        <v>7500</v>
      </c>
      <c r="H5103" s="246"/>
      <c r="I5103" s="480">
        <f t="shared" si="1552"/>
        <v>7500</v>
      </c>
      <c r="J5103" s="244">
        <f t="shared" si="1546"/>
        <v>1</v>
      </c>
      <c r="K5103" s="245"/>
      <c r="L5103" s="426"/>
      <c r="M5103" s="253"/>
      <c r="N5103" s="316">
        <f t="shared" si="1553"/>
        <v>7500</v>
      </c>
      <c r="O5103" s="427">
        <f t="shared" si="1554"/>
        <v>-7500</v>
      </c>
      <c r="P5103" s="245"/>
      <c r="Q5103" s="426"/>
      <c r="R5103" s="253"/>
      <c r="S5103" s="432">
        <f t="shared" si="1555"/>
        <v>7500</v>
      </c>
      <c r="T5103" s="316">
        <f t="shared" si="1556"/>
        <v>-7500</v>
      </c>
      <c r="U5103" s="253"/>
      <c r="V5103" s="253"/>
      <c r="W5103" s="254"/>
      <c r="X5103" s="314">
        <f t="shared" si="1547"/>
        <v>-7500</v>
      </c>
    </row>
    <row r="5104" spans="2:24" ht="18.75">
      <c r="B5104" s="136"/>
      <c r="C5104" s="137">
        <v>1030</v>
      </c>
      <c r="D5104" s="145" t="s">
        <v>225</v>
      </c>
      <c r="E5104" s="817"/>
      <c r="F5104" s="452"/>
      <c r="G5104" s="246">
        <v>69000</v>
      </c>
      <c r="H5104" s="246"/>
      <c r="I5104" s="480">
        <f t="shared" si="1552"/>
        <v>69000</v>
      </c>
      <c r="J5104" s="244">
        <f t="shared" si="1546"/>
        <v>1</v>
      </c>
      <c r="K5104" s="245"/>
      <c r="L5104" s="426"/>
      <c r="M5104" s="253"/>
      <c r="N5104" s="316">
        <f t="shared" si="1553"/>
        <v>69000</v>
      </c>
      <c r="O5104" s="427">
        <f t="shared" si="1554"/>
        <v>-69000</v>
      </c>
      <c r="P5104" s="245"/>
      <c r="Q5104" s="426"/>
      <c r="R5104" s="253"/>
      <c r="S5104" s="432">
        <f t="shared" si="1555"/>
        <v>69000</v>
      </c>
      <c r="T5104" s="316">
        <f t="shared" si="1556"/>
        <v>-69000</v>
      </c>
      <c r="U5104" s="253"/>
      <c r="V5104" s="253"/>
      <c r="W5104" s="254"/>
      <c r="X5104" s="314">
        <f t="shared" si="1547"/>
        <v>-69000</v>
      </c>
    </row>
    <row r="5105" spans="2:24" ht="18.75">
      <c r="B5105" s="136"/>
      <c r="C5105" s="164">
        <v>1051</v>
      </c>
      <c r="D5105" s="167" t="s">
        <v>226</v>
      </c>
      <c r="E5105" s="817"/>
      <c r="F5105" s="452"/>
      <c r="G5105" s="246"/>
      <c r="H5105" s="246"/>
      <c r="I5105" s="480">
        <f t="shared" si="1552"/>
        <v>0</v>
      </c>
      <c r="J5105" s="244" t="str">
        <f t="shared" si="1546"/>
        <v/>
      </c>
      <c r="K5105" s="245"/>
      <c r="L5105" s="426"/>
      <c r="M5105" s="253"/>
      <c r="N5105" s="316">
        <f t="shared" si="1553"/>
        <v>0</v>
      </c>
      <c r="O5105" s="427">
        <f t="shared" si="1554"/>
        <v>0</v>
      </c>
      <c r="P5105" s="245"/>
      <c r="Q5105" s="775"/>
      <c r="R5105" s="779"/>
      <c r="S5105" s="779"/>
      <c r="T5105" s="779"/>
      <c r="U5105" s="779"/>
      <c r="V5105" s="779"/>
      <c r="W5105" s="824"/>
      <c r="X5105" s="314">
        <f t="shared" si="1547"/>
        <v>0</v>
      </c>
    </row>
    <row r="5106" spans="2:24" ht="18.75">
      <c r="B5106" s="136"/>
      <c r="C5106" s="137">
        <v>1052</v>
      </c>
      <c r="D5106" s="145" t="s">
        <v>227</v>
      </c>
      <c r="E5106" s="817"/>
      <c r="F5106" s="452"/>
      <c r="G5106" s="246"/>
      <c r="H5106" s="246"/>
      <c r="I5106" s="480">
        <f t="shared" si="1552"/>
        <v>0</v>
      </c>
      <c r="J5106" s="244" t="str">
        <f t="shared" si="1546"/>
        <v/>
      </c>
      <c r="K5106" s="245"/>
      <c r="L5106" s="426"/>
      <c r="M5106" s="253"/>
      <c r="N5106" s="316">
        <f t="shared" si="1553"/>
        <v>0</v>
      </c>
      <c r="O5106" s="427">
        <f t="shared" si="1554"/>
        <v>0</v>
      </c>
      <c r="P5106" s="245"/>
      <c r="Q5106" s="775"/>
      <c r="R5106" s="779"/>
      <c r="S5106" s="779"/>
      <c r="T5106" s="779"/>
      <c r="U5106" s="779"/>
      <c r="V5106" s="779"/>
      <c r="W5106" s="824"/>
      <c r="X5106" s="314">
        <f t="shared" si="1547"/>
        <v>0</v>
      </c>
    </row>
    <row r="5107" spans="2:24" ht="18.75">
      <c r="B5107" s="136"/>
      <c r="C5107" s="168">
        <v>1053</v>
      </c>
      <c r="D5107" s="169" t="s">
        <v>1737</v>
      </c>
      <c r="E5107" s="817"/>
      <c r="F5107" s="452"/>
      <c r="G5107" s="246"/>
      <c r="H5107" s="246"/>
      <c r="I5107" s="480">
        <f t="shared" si="1552"/>
        <v>0</v>
      </c>
      <c r="J5107" s="244" t="str">
        <f t="shared" si="1546"/>
        <v/>
      </c>
      <c r="K5107" s="245"/>
      <c r="L5107" s="426"/>
      <c r="M5107" s="253"/>
      <c r="N5107" s="316">
        <f t="shared" si="1553"/>
        <v>0</v>
      </c>
      <c r="O5107" s="427">
        <f t="shared" si="1554"/>
        <v>0</v>
      </c>
      <c r="P5107" s="245"/>
      <c r="Q5107" s="775"/>
      <c r="R5107" s="779"/>
      <c r="S5107" s="779"/>
      <c r="T5107" s="779"/>
      <c r="U5107" s="779"/>
      <c r="V5107" s="779"/>
      <c r="W5107" s="824"/>
      <c r="X5107" s="314">
        <f t="shared" si="1547"/>
        <v>0</v>
      </c>
    </row>
    <row r="5108" spans="2:24" ht="18.75">
      <c r="B5108" s="136"/>
      <c r="C5108" s="137">
        <v>1062</v>
      </c>
      <c r="D5108" s="139" t="s">
        <v>228</v>
      </c>
      <c r="E5108" s="817"/>
      <c r="F5108" s="452"/>
      <c r="G5108" s="246">
        <v>400</v>
      </c>
      <c r="H5108" s="246"/>
      <c r="I5108" s="480">
        <f t="shared" si="1552"/>
        <v>400</v>
      </c>
      <c r="J5108" s="244">
        <f t="shared" si="1546"/>
        <v>1</v>
      </c>
      <c r="K5108" s="245"/>
      <c r="L5108" s="426"/>
      <c r="M5108" s="253"/>
      <c r="N5108" s="316">
        <f t="shared" si="1553"/>
        <v>400</v>
      </c>
      <c r="O5108" s="427">
        <f t="shared" si="1554"/>
        <v>-400</v>
      </c>
      <c r="P5108" s="245"/>
      <c r="Q5108" s="426"/>
      <c r="R5108" s="253"/>
      <c r="S5108" s="432">
        <f>+IF(+(L5108+M5108)&gt;=I5108,+M5108,+(+I5108-L5108))</f>
        <v>400</v>
      </c>
      <c r="T5108" s="316">
        <f>Q5108+R5108-S5108</f>
        <v>-400</v>
      </c>
      <c r="U5108" s="253"/>
      <c r="V5108" s="253"/>
      <c r="W5108" s="254"/>
      <c r="X5108" s="314">
        <f t="shared" si="1547"/>
        <v>-400</v>
      </c>
    </row>
    <row r="5109" spans="2:24" ht="18.75">
      <c r="B5109" s="136"/>
      <c r="C5109" s="137">
        <v>1063</v>
      </c>
      <c r="D5109" s="139" t="s">
        <v>229</v>
      </c>
      <c r="E5109" s="817"/>
      <c r="F5109" s="452"/>
      <c r="G5109" s="246"/>
      <c r="H5109" s="246"/>
      <c r="I5109" s="480">
        <f t="shared" si="1552"/>
        <v>0</v>
      </c>
      <c r="J5109" s="244" t="str">
        <f t="shared" si="1546"/>
        <v/>
      </c>
      <c r="K5109" s="245"/>
      <c r="L5109" s="426"/>
      <c r="M5109" s="253"/>
      <c r="N5109" s="316">
        <f t="shared" si="1553"/>
        <v>0</v>
      </c>
      <c r="O5109" s="427">
        <f t="shared" si="1554"/>
        <v>0</v>
      </c>
      <c r="P5109" s="245"/>
      <c r="Q5109" s="775"/>
      <c r="R5109" s="779"/>
      <c r="S5109" s="779"/>
      <c r="T5109" s="779"/>
      <c r="U5109" s="779"/>
      <c r="V5109" s="779"/>
      <c r="W5109" s="824"/>
      <c r="X5109" s="314">
        <f t="shared" si="1547"/>
        <v>0</v>
      </c>
    </row>
    <row r="5110" spans="2:24" ht="18.75">
      <c r="B5110" s="136"/>
      <c r="C5110" s="168">
        <v>1069</v>
      </c>
      <c r="D5110" s="170" t="s">
        <v>230</v>
      </c>
      <c r="E5110" s="817"/>
      <c r="F5110" s="452"/>
      <c r="G5110" s="246"/>
      <c r="H5110" s="246"/>
      <c r="I5110" s="480">
        <f t="shared" si="1552"/>
        <v>0</v>
      </c>
      <c r="J5110" s="244" t="str">
        <f t="shared" ref="J5110:J5141" si="1557">(IF($E5110&lt;&gt;0,$J$2,IF($I5110&lt;&gt;0,$J$2,"")))</f>
        <v/>
      </c>
      <c r="K5110" s="245"/>
      <c r="L5110" s="426"/>
      <c r="M5110" s="253"/>
      <c r="N5110" s="316">
        <f t="shared" si="1553"/>
        <v>0</v>
      </c>
      <c r="O5110" s="427">
        <f t="shared" si="1554"/>
        <v>0</v>
      </c>
      <c r="P5110" s="245"/>
      <c r="Q5110" s="426"/>
      <c r="R5110" s="253"/>
      <c r="S5110" s="432">
        <f>+IF(+(L5110+M5110)&gt;=I5110,+M5110,+(+I5110-L5110))</f>
        <v>0</v>
      </c>
      <c r="T5110" s="316">
        <f>Q5110+R5110-S5110</f>
        <v>0</v>
      </c>
      <c r="U5110" s="253"/>
      <c r="V5110" s="253"/>
      <c r="W5110" s="254"/>
      <c r="X5110" s="314">
        <f t="shared" ref="X5110:X5141" si="1558">T5110-U5110-V5110-W5110</f>
        <v>0</v>
      </c>
    </row>
    <row r="5111" spans="2:24" ht="31.5">
      <c r="B5111" s="140"/>
      <c r="C5111" s="137">
        <v>1091</v>
      </c>
      <c r="D5111" s="145" t="s">
        <v>231</v>
      </c>
      <c r="E5111" s="817"/>
      <c r="F5111" s="452"/>
      <c r="G5111" s="246"/>
      <c r="H5111" s="246"/>
      <c r="I5111" s="480">
        <f t="shared" si="1552"/>
        <v>0</v>
      </c>
      <c r="J5111" s="244" t="str">
        <f t="shared" si="1557"/>
        <v/>
      </c>
      <c r="K5111" s="245"/>
      <c r="L5111" s="426"/>
      <c r="M5111" s="253"/>
      <c r="N5111" s="316">
        <f t="shared" si="1553"/>
        <v>0</v>
      </c>
      <c r="O5111" s="427">
        <f t="shared" si="1554"/>
        <v>0</v>
      </c>
      <c r="P5111" s="245"/>
      <c r="Q5111" s="426"/>
      <c r="R5111" s="253"/>
      <c r="S5111" s="432">
        <f>+IF(+(L5111+M5111)&gt;=I5111,+M5111,+(+I5111-L5111))</f>
        <v>0</v>
      </c>
      <c r="T5111" s="316">
        <f>Q5111+R5111-S5111</f>
        <v>0</v>
      </c>
      <c r="U5111" s="253"/>
      <c r="V5111" s="253"/>
      <c r="W5111" s="254"/>
      <c r="X5111" s="314">
        <f t="shared" si="1558"/>
        <v>0</v>
      </c>
    </row>
    <row r="5112" spans="2:24" ht="18.75">
      <c r="B5112" s="136"/>
      <c r="C5112" s="137">
        <v>1092</v>
      </c>
      <c r="D5112" s="145" t="s">
        <v>364</v>
      </c>
      <c r="E5112" s="817"/>
      <c r="F5112" s="452"/>
      <c r="G5112" s="246"/>
      <c r="H5112" s="246"/>
      <c r="I5112" s="480">
        <f t="shared" si="1552"/>
        <v>0</v>
      </c>
      <c r="J5112" s="244" t="str">
        <f t="shared" si="1557"/>
        <v/>
      </c>
      <c r="K5112" s="245"/>
      <c r="L5112" s="426"/>
      <c r="M5112" s="253"/>
      <c r="N5112" s="316">
        <f t="shared" si="1553"/>
        <v>0</v>
      </c>
      <c r="O5112" s="427">
        <f t="shared" si="1554"/>
        <v>0</v>
      </c>
      <c r="P5112" s="245"/>
      <c r="Q5112" s="775"/>
      <c r="R5112" s="779"/>
      <c r="S5112" s="779"/>
      <c r="T5112" s="779"/>
      <c r="U5112" s="779"/>
      <c r="V5112" s="779"/>
      <c r="W5112" s="824"/>
      <c r="X5112" s="314">
        <f t="shared" si="1558"/>
        <v>0</v>
      </c>
    </row>
    <row r="5113" spans="2:24" ht="18.75">
      <c r="B5113" s="136"/>
      <c r="C5113" s="142">
        <v>1098</v>
      </c>
      <c r="D5113" s="146" t="s">
        <v>232</v>
      </c>
      <c r="E5113" s="817"/>
      <c r="F5113" s="452"/>
      <c r="G5113" s="246"/>
      <c r="H5113" s="246"/>
      <c r="I5113" s="480">
        <f t="shared" si="1552"/>
        <v>0</v>
      </c>
      <c r="J5113" s="244" t="str">
        <f t="shared" si="1557"/>
        <v/>
      </c>
      <c r="K5113" s="245"/>
      <c r="L5113" s="426"/>
      <c r="M5113" s="253"/>
      <c r="N5113" s="316">
        <f t="shared" si="1553"/>
        <v>0</v>
      </c>
      <c r="O5113" s="427">
        <f t="shared" si="1554"/>
        <v>0</v>
      </c>
      <c r="P5113" s="245"/>
      <c r="Q5113" s="426"/>
      <c r="R5113" s="253"/>
      <c r="S5113" s="432">
        <f>+IF(+(L5113+M5113)&gt;=I5113,+M5113,+(+I5113-L5113))</f>
        <v>0</v>
      </c>
      <c r="T5113" s="316">
        <f>Q5113+R5113-S5113</f>
        <v>0</v>
      </c>
      <c r="U5113" s="253"/>
      <c r="V5113" s="253"/>
      <c r="W5113" s="254"/>
      <c r="X5113" s="314">
        <f t="shared" si="1558"/>
        <v>0</v>
      </c>
    </row>
    <row r="5114" spans="2:24" ht="18.75">
      <c r="B5114" s="799">
        <v>1900</v>
      </c>
      <c r="C5114" s="955" t="s">
        <v>296</v>
      </c>
      <c r="D5114" s="955"/>
      <c r="E5114" s="800"/>
      <c r="F5114" s="801">
        <f>SUM(F5115:F5117)</f>
        <v>0</v>
      </c>
      <c r="G5114" s="802">
        <f>SUM(G5115:G5117)</f>
        <v>200</v>
      </c>
      <c r="H5114" s="802">
        <f>SUM(H5115:H5117)</f>
        <v>0</v>
      </c>
      <c r="I5114" s="802">
        <f>SUM(I5115:I5117)</f>
        <v>200</v>
      </c>
      <c r="J5114" s="244">
        <f t="shared" si="1557"/>
        <v>1</v>
      </c>
      <c r="K5114" s="245"/>
      <c r="L5114" s="317">
        <f>SUM(L5115:L5117)</f>
        <v>0</v>
      </c>
      <c r="M5114" s="318">
        <f>SUM(M5115:M5117)</f>
        <v>0</v>
      </c>
      <c r="N5114" s="428">
        <f>SUM(N5115:N5117)</f>
        <v>200</v>
      </c>
      <c r="O5114" s="429">
        <f>SUM(O5115:O5117)</f>
        <v>-200</v>
      </c>
      <c r="P5114" s="245"/>
      <c r="Q5114" s="777"/>
      <c r="R5114" s="778"/>
      <c r="S5114" s="778"/>
      <c r="T5114" s="778"/>
      <c r="U5114" s="778"/>
      <c r="V5114" s="778"/>
      <c r="W5114" s="825"/>
      <c r="X5114" s="314">
        <f t="shared" si="1558"/>
        <v>0</v>
      </c>
    </row>
    <row r="5115" spans="2:24" ht="18.75">
      <c r="B5115" s="136"/>
      <c r="C5115" s="144">
        <v>1901</v>
      </c>
      <c r="D5115" s="138" t="s">
        <v>297</v>
      </c>
      <c r="E5115" s="817"/>
      <c r="F5115" s="452"/>
      <c r="G5115" s="246">
        <v>200</v>
      </c>
      <c r="H5115" s="246"/>
      <c r="I5115" s="480">
        <f>F5115+G5115+H5115</f>
        <v>200</v>
      </c>
      <c r="J5115" s="244">
        <f t="shared" si="1557"/>
        <v>1</v>
      </c>
      <c r="K5115" s="245"/>
      <c r="L5115" s="426"/>
      <c r="M5115" s="253"/>
      <c r="N5115" s="316">
        <f>I5115</f>
        <v>200</v>
      </c>
      <c r="O5115" s="427">
        <f>L5115+M5115-N5115</f>
        <v>-200</v>
      </c>
      <c r="P5115" s="245"/>
      <c r="Q5115" s="775"/>
      <c r="R5115" s="779"/>
      <c r="S5115" s="779"/>
      <c r="T5115" s="779"/>
      <c r="U5115" s="779"/>
      <c r="V5115" s="779"/>
      <c r="W5115" s="824"/>
      <c r="X5115" s="314">
        <f t="shared" si="1558"/>
        <v>0</v>
      </c>
    </row>
    <row r="5116" spans="2:24" ht="18.75">
      <c r="B5116" s="136"/>
      <c r="C5116" s="137">
        <v>1981</v>
      </c>
      <c r="D5116" s="139" t="s">
        <v>298</v>
      </c>
      <c r="E5116" s="817"/>
      <c r="F5116" s="452"/>
      <c r="G5116" s="246"/>
      <c r="H5116" s="246"/>
      <c r="I5116" s="480">
        <f>F5116+G5116+H5116</f>
        <v>0</v>
      </c>
      <c r="J5116" s="244" t="str">
        <f t="shared" si="1557"/>
        <v/>
      </c>
      <c r="K5116" s="245"/>
      <c r="L5116" s="426"/>
      <c r="M5116" s="253"/>
      <c r="N5116" s="316">
        <f>I5116</f>
        <v>0</v>
      </c>
      <c r="O5116" s="427">
        <f>L5116+M5116-N5116</f>
        <v>0</v>
      </c>
      <c r="P5116" s="245"/>
      <c r="Q5116" s="775"/>
      <c r="R5116" s="779"/>
      <c r="S5116" s="779"/>
      <c r="T5116" s="779"/>
      <c r="U5116" s="779"/>
      <c r="V5116" s="779"/>
      <c r="W5116" s="824"/>
      <c r="X5116" s="314">
        <f t="shared" si="1558"/>
        <v>0</v>
      </c>
    </row>
    <row r="5117" spans="2:24" ht="18.75">
      <c r="B5117" s="136"/>
      <c r="C5117" s="142">
        <v>1991</v>
      </c>
      <c r="D5117" s="141" t="s">
        <v>299</v>
      </c>
      <c r="E5117" s="817"/>
      <c r="F5117" s="452"/>
      <c r="G5117" s="246"/>
      <c r="H5117" s="246"/>
      <c r="I5117" s="480">
        <f>F5117+G5117+H5117</f>
        <v>0</v>
      </c>
      <c r="J5117" s="244" t="str">
        <f t="shared" si="1557"/>
        <v/>
      </c>
      <c r="K5117" s="245"/>
      <c r="L5117" s="426"/>
      <c r="M5117" s="253"/>
      <c r="N5117" s="316">
        <f>I5117</f>
        <v>0</v>
      </c>
      <c r="O5117" s="427">
        <f>L5117+M5117-N5117</f>
        <v>0</v>
      </c>
      <c r="P5117" s="245"/>
      <c r="Q5117" s="775"/>
      <c r="R5117" s="779"/>
      <c r="S5117" s="779"/>
      <c r="T5117" s="779"/>
      <c r="U5117" s="779"/>
      <c r="V5117" s="779"/>
      <c r="W5117" s="824"/>
      <c r="X5117" s="314">
        <f t="shared" si="1558"/>
        <v>0</v>
      </c>
    </row>
    <row r="5118" spans="2:24" ht="18.75">
      <c r="B5118" s="799">
        <v>2100</v>
      </c>
      <c r="C5118" s="955" t="s">
        <v>1106</v>
      </c>
      <c r="D5118" s="955"/>
      <c r="E5118" s="800"/>
      <c r="F5118" s="801">
        <f>SUM(F5119:F5123)</f>
        <v>0</v>
      </c>
      <c r="G5118" s="802">
        <f>SUM(G5119:G5123)</f>
        <v>0</v>
      </c>
      <c r="H5118" s="802">
        <f>SUM(H5119:H5123)</f>
        <v>0</v>
      </c>
      <c r="I5118" s="802">
        <f>SUM(I5119:I5123)</f>
        <v>0</v>
      </c>
      <c r="J5118" s="244" t="str">
        <f t="shared" si="1557"/>
        <v/>
      </c>
      <c r="K5118" s="245"/>
      <c r="L5118" s="317">
        <f>SUM(L5119:L5123)</f>
        <v>0</v>
      </c>
      <c r="M5118" s="318">
        <f>SUM(M5119:M5123)</f>
        <v>0</v>
      </c>
      <c r="N5118" s="428">
        <f>SUM(N5119:N5123)</f>
        <v>0</v>
      </c>
      <c r="O5118" s="429">
        <f>SUM(O5119:O5123)</f>
        <v>0</v>
      </c>
      <c r="P5118" s="245"/>
      <c r="Q5118" s="777"/>
      <c r="R5118" s="778"/>
      <c r="S5118" s="778"/>
      <c r="T5118" s="778"/>
      <c r="U5118" s="778"/>
      <c r="V5118" s="778"/>
      <c r="W5118" s="825"/>
      <c r="X5118" s="314">
        <f t="shared" si="1558"/>
        <v>0</v>
      </c>
    </row>
    <row r="5119" spans="2:24" ht="18.75">
      <c r="B5119" s="136"/>
      <c r="C5119" s="144">
        <v>2110</v>
      </c>
      <c r="D5119" s="147" t="s">
        <v>233</v>
      </c>
      <c r="E5119" s="817"/>
      <c r="F5119" s="452"/>
      <c r="G5119" s="246"/>
      <c r="H5119" s="246"/>
      <c r="I5119" s="480">
        <f>F5119+G5119+H5119</f>
        <v>0</v>
      </c>
      <c r="J5119" s="244" t="str">
        <f t="shared" si="1557"/>
        <v/>
      </c>
      <c r="K5119" s="245"/>
      <c r="L5119" s="426"/>
      <c r="M5119" s="253"/>
      <c r="N5119" s="316">
        <f>I5119</f>
        <v>0</v>
      </c>
      <c r="O5119" s="427">
        <f>L5119+M5119-N5119</f>
        <v>0</v>
      </c>
      <c r="P5119" s="245"/>
      <c r="Q5119" s="775"/>
      <c r="R5119" s="779"/>
      <c r="S5119" s="779"/>
      <c r="T5119" s="779"/>
      <c r="U5119" s="779"/>
      <c r="V5119" s="779"/>
      <c r="W5119" s="824"/>
      <c r="X5119" s="314">
        <f t="shared" si="1558"/>
        <v>0</v>
      </c>
    </row>
    <row r="5120" spans="2:24" ht="18.75">
      <c r="B5120" s="171"/>
      <c r="C5120" s="137">
        <v>2120</v>
      </c>
      <c r="D5120" s="159" t="s">
        <v>234</v>
      </c>
      <c r="E5120" s="817"/>
      <c r="F5120" s="452"/>
      <c r="G5120" s="246"/>
      <c r="H5120" s="246"/>
      <c r="I5120" s="480">
        <f>F5120+G5120+H5120</f>
        <v>0</v>
      </c>
      <c r="J5120" s="244" t="str">
        <f t="shared" si="1557"/>
        <v/>
      </c>
      <c r="K5120" s="245"/>
      <c r="L5120" s="426"/>
      <c r="M5120" s="253"/>
      <c r="N5120" s="316">
        <f>I5120</f>
        <v>0</v>
      </c>
      <c r="O5120" s="427">
        <f>L5120+M5120-N5120</f>
        <v>0</v>
      </c>
      <c r="P5120" s="245"/>
      <c r="Q5120" s="775"/>
      <c r="R5120" s="779"/>
      <c r="S5120" s="779"/>
      <c r="T5120" s="779"/>
      <c r="U5120" s="779"/>
      <c r="V5120" s="779"/>
      <c r="W5120" s="824"/>
      <c r="X5120" s="314">
        <f t="shared" si="1558"/>
        <v>0</v>
      </c>
    </row>
    <row r="5121" spans="2:24" ht="18.75">
      <c r="B5121" s="171"/>
      <c r="C5121" s="137">
        <v>2125</v>
      </c>
      <c r="D5121" s="156" t="s">
        <v>1098</v>
      </c>
      <c r="E5121" s="817"/>
      <c r="F5121" s="452"/>
      <c r="G5121" s="246"/>
      <c r="H5121" s="246"/>
      <c r="I5121" s="480">
        <f>F5121+G5121+H5121</f>
        <v>0</v>
      </c>
      <c r="J5121" s="244" t="str">
        <f t="shared" si="1557"/>
        <v/>
      </c>
      <c r="K5121" s="245"/>
      <c r="L5121" s="426"/>
      <c r="M5121" s="253"/>
      <c r="N5121" s="316">
        <f>I5121</f>
        <v>0</v>
      </c>
      <c r="O5121" s="427">
        <f>L5121+M5121-N5121</f>
        <v>0</v>
      </c>
      <c r="P5121" s="245"/>
      <c r="Q5121" s="775"/>
      <c r="R5121" s="779"/>
      <c r="S5121" s="779"/>
      <c r="T5121" s="779"/>
      <c r="U5121" s="779"/>
      <c r="V5121" s="779"/>
      <c r="W5121" s="824"/>
      <c r="X5121" s="314">
        <f t="shared" si="1558"/>
        <v>0</v>
      </c>
    </row>
    <row r="5122" spans="2:24" ht="18.75">
      <c r="B5122" s="143"/>
      <c r="C5122" s="137">
        <v>2140</v>
      </c>
      <c r="D5122" s="159" t="s">
        <v>236</v>
      </c>
      <c r="E5122" s="817"/>
      <c r="F5122" s="452"/>
      <c r="G5122" s="246"/>
      <c r="H5122" s="246"/>
      <c r="I5122" s="480">
        <f>F5122+G5122+H5122</f>
        <v>0</v>
      </c>
      <c r="J5122" s="244" t="str">
        <f t="shared" si="1557"/>
        <v/>
      </c>
      <c r="K5122" s="245"/>
      <c r="L5122" s="426"/>
      <c r="M5122" s="253"/>
      <c r="N5122" s="316">
        <f>I5122</f>
        <v>0</v>
      </c>
      <c r="O5122" s="427">
        <f>L5122+M5122-N5122</f>
        <v>0</v>
      </c>
      <c r="P5122" s="245"/>
      <c r="Q5122" s="775"/>
      <c r="R5122" s="779"/>
      <c r="S5122" s="779"/>
      <c r="T5122" s="779"/>
      <c r="U5122" s="779"/>
      <c r="V5122" s="779"/>
      <c r="W5122" s="824"/>
      <c r="X5122" s="314">
        <f t="shared" si="1558"/>
        <v>0</v>
      </c>
    </row>
    <row r="5123" spans="2:24" ht="18.75">
      <c r="B5123" s="136"/>
      <c r="C5123" s="142">
        <v>2190</v>
      </c>
      <c r="D5123" s="516" t="s">
        <v>237</v>
      </c>
      <c r="E5123" s="817"/>
      <c r="F5123" s="452"/>
      <c r="G5123" s="246"/>
      <c r="H5123" s="246"/>
      <c r="I5123" s="480">
        <f>F5123+G5123+H5123</f>
        <v>0</v>
      </c>
      <c r="J5123" s="244" t="str">
        <f t="shared" si="1557"/>
        <v/>
      </c>
      <c r="K5123" s="245"/>
      <c r="L5123" s="426"/>
      <c r="M5123" s="253"/>
      <c r="N5123" s="316">
        <f>I5123</f>
        <v>0</v>
      </c>
      <c r="O5123" s="427">
        <f>L5123+M5123-N5123</f>
        <v>0</v>
      </c>
      <c r="P5123" s="245"/>
      <c r="Q5123" s="775"/>
      <c r="R5123" s="779"/>
      <c r="S5123" s="779"/>
      <c r="T5123" s="779"/>
      <c r="U5123" s="779"/>
      <c r="V5123" s="779"/>
      <c r="W5123" s="824"/>
      <c r="X5123" s="314">
        <f t="shared" si="1558"/>
        <v>0</v>
      </c>
    </row>
    <row r="5124" spans="2:24" ht="18.75">
      <c r="B5124" s="799">
        <v>2200</v>
      </c>
      <c r="C5124" s="955" t="s">
        <v>238</v>
      </c>
      <c r="D5124" s="955"/>
      <c r="E5124" s="800"/>
      <c r="F5124" s="801">
        <f>SUM(F5125:F5126)</f>
        <v>0</v>
      </c>
      <c r="G5124" s="802">
        <f>SUM(G5125:G5126)</f>
        <v>0</v>
      </c>
      <c r="H5124" s="802">
        <f>SUM(H5125:H5126)</f>
        <v>0</v>
      </c>
      <c r="I5124" s="802">
        <f>SUM(I5125:I5126)</f>
        <v>0</v>
      </c>
      <c r="J5124" s="244" t="str">
        <f t="shared" si="1557"/>
        <v/>
      </c>
      <c r="K5124" s="245"/>
      <c r="L5124" s="317">
        <f>SUM(L5125:L5126)</f>
        <v>0</v>
      </c>
      <c r="M5124" s="318">
        <f>SUM(M5125:M5126)</f>
        <v>0</v>
      </c>
      <c r="N5124" s="428">
        <f>SUM(N5125:N5126)</f>
        <v>0</v>
      </c>
      <c r="O5124" s="429">
        <f>SUM(O5125:O5126)</f>
        <v>0</v>
      </c>
      <c r="P5124" s="245"/>
      <c r="Q5124" s="777"/>
      <c r="R5124" s="778"/>
      <c r="S5124" s="778"/>
      <c r="T5124" s="778"/>
      <c r="U5124" s="778"/>
      <c r="V5124" s="778"/>
      <c r="W5124" s="825"/>
      <c r="X5124" s="314">
        <f t="shared" si="1558"/>
        <v>0</v>
      </c>
    </row>
    <row r="5125" spans="2:24" ht="18.75">
      <c r="B5125" s="136"/>
      <c r="C5125" s="137">
        <v>2221</v>
      </c>
      <c r="D5125" s="139" t="s">
        <v>1479</v>
      </c>
      <c r="E5125" s="817"/>
      <c r="F5125" s="452"/>
      <c r="G5125" s="246"/>
      <c r="H5125" s="246"/>
      <c r="I5125" s="480">
        <f t="shared" ref="I5125:I5130" si="1559">F5125+G5125+H5125</f>
        <v>0</v>
      </c>
      <c r="J5125" s="244" t="str">
        <f t="shared" si="1557"/>
        <v/>
      </c>
      <c r="K5125" s="245"/>
      <c r="L5125" s="426"/>
      <c r="M5125" s="253"/>
      <c r="N5125" s="316">
        <f t="shared" ref="N5125:N5130" si="1560">I5125</f>
        <v>0</v>
      </c>
      <c r="O5125" s="427">
        <f t="shared" ref="O5125:O5130" si="1561">L5125+M5125-N5125</f>
        <v>0</v>
      </c>
      <c r="P5125" s="245"/>
      <c r="Q5125" s="775"/>
      <c r="R5125" s="779"/>
      <c r="S5125" s="779"/>
      <c r="T5125" s="779"/>
      <c r="U5125" s="779"/>
      <c r="V5125" s="779"/>
      <c r="W5125" s="824"/>
      <c r="X5125" s="314">
        <f t="shared" si="1558"/>
        <v>0</v>
      </c>
    </row>
    <row r="5126" spans="2:24" ht="18.75">
      <c r="B5126" s="136"/>
      <c r="C5126" s="142">
        <v>2224</v>
      </c>
      <c r="D5126" s="141" t="s">
        <v>239</v>
      </c>
      <c r="E5126" s="817"/>
      <c r="F5126" s="452"/>
      <c r="G5126" s="246"/>
      <c r="H5126" s="246"/>
      <c r="I5126" s="480">
        <f t="shared" si="1559"/>
        <v>0</v>
      </c>
      <c r="J5126" s="244" t="str">
        <f t="shared" si="1557"/>
        <v/>
      </c>
      <c r="K5126" s="245"/>
      <c r="L5126" s="426"/>
      <c r="M5126" s="253"/>
      <c r="N5126" s="316">
        <f t="shared" si="1560"/>
        <v>0</v>
      </c>
      <c r="O5126" s="427">
        <f t="shared" si="1561"/>
        <v>0</v>
      </c>
      <c r="P5126" s="245"/>
      <c r="Q5126" s="775"/>
      <c r="R5126" s="779"/>
      <c r="S5126" s="779"/>
      <c r="T5126" s="779"/>
      <c r="U5126" s="779"/>
      <c r="V5126" s="779"/>
      <c r="W5126" s="824"/>
      <c r="X5126" s="314">
        <f t="shared" si="1558"/>
        <v>0</v>
      </c>
    </row>
    <row r="5127" spans="2:24" ht="18.75">
      <c r="B5127" s="799">
        <v>2500</v>
      </c>
      <c r="C5127" s="957" t="s">
        <v>240</v>
      </c>
      <c r="D5127" s="957"/>
      <c r="E5127" s="800"/>
      <c r="F5127" s="803"/>
      <c r="G5127" s="804"/>
      <c r="H5127" s="804"/>
      <c r="I5127" s="805">
        <f t="shared" si="1559"/>
        <v>0</v>
      </c>
      <c r="J5127" s="244" t="str">
        <f t="shared" si="1557"/>
        <v/>
      </c>
      <c r="K5127" s="245"/>
      <c r="L5127" s="431"/>
      <c r="M5127" s="255"/>
      <c r="N5127" s="316">
        <f t="shared" si="1560"/>
        <v>0</v>
      </c>
      <c r="O5127" s="427">
        <f t="shared" si="1561"/>
        <v>0</v>
      </c>
      <c r="P5127" s="245"/>
      <c r="Q5127" s="777"/>
      <c r="R5127" s="778"/>
      <c r="S5127" s="779"/>
      <c r="T5127" s="779"/>
      <c r="U5127" s="778"/>
      <c r="V5127" s="779"/>
      <c r="W5127" s="824"/>
      <c r="X5127" s="314">
        <f t="shared" si="1558"/>
        <v>0</v>
      </c>
    </row>
    <row r="5128" spans="2:24" ht="18.75">
      <c r="B5128" s="799">
        <v>2600</v>
      </c>
      <c r="C5128" s="974" t="s">
        <v>241</v>
      </c>
      <c r="D5128" s="975"/>
      <c r="E5128" s="800"/>
      <c r="F5128" s="803"/>
      <c r="G5128" s="804"/>
      <c r="H5128" s="804"/>
      <c r="I5128" s="805">
        <f t="shared" si="1559"/>
        <v>0</v>
      </c>
      <c r="J5128" s="244" t="str">
        <f t="shared" si="1557"/>
        <v/>
      </c>
      <c r="K5128" s="245"/>
      <c r="L5128" s="431"/>
      <c r="M5128" s="255"/>
      <c r="N5128" s="316">
        <f t="shared" si="1560"/>
        <v>0</v>
      </c>
      <c r="O5128" s="427">
        <f t="shared" si="1561"/>
        <v>0</v>
      </c>
      <c r="P5128" s="245"/>
      <c r="Q5128" s="777"/>
      <c r="R5128" s="778"/>
      <c r="S5128" s="779"/>
      <c r="T5128" s="779"/>
      <c r="U5128" s="778"/>
      <c r="V5128" s="779"/>
      <c r="W5128" s="824"/>
      <c r="X5128" s="314">
        <f t="shared" si="1558"/>
        <v>0</v>
      </c>
    </row>
    <row r="5129" spans="2:24" ht="18.75">
      <c r="B5129" s="799">
        <v>2700</v>
      </c>
      <c r="C5129" s="974" t="s">
        <v>242</v>
      </c>
      <c r="D5129" s="975"/>
      <c r="E5129" s="800"/>
      <c r="F5129" s="803"/>
      <c r="G5129" s="804"/>
      <c r="H5129" s="804"/>
      <c r="I5129" s="805">
        <f t="shared" si="1559"/>
        <v>0</v>
      </c>
      <c r="J5129" s="244" t="str">
        <f t="shared" si="1557"/>
        <v/>
      </c>
      <c r="K5129" s="245"/>
      <c r="L5129" s="431"/>
      <c r="M5129" s="255"/>
      <c r="N5129" s="316">
        <f t="shared" si="1560"/>
        <v>0</v>
      </c>
      <c r="O5129" s="427">
        <f t="shared" si="1561"/>
        <v>0</v>
      </c>
      <c r="P5129" s="245"/>
      <c r="Q5129" s="777"/>
      <c r="R5129" s="778"/>
      <c r="S5129" s="779"/>
      <c r="T5129" s="779"/>
      <c r="U5129" s="778"/>
      <c r="V5129" s="779"/>
      <c r="W5129" s="824"/>
      <c r="X5129" s="314">
        <f t="shared" si="1558"/>
        <v>0</v>
      </c>
    </row>
    <row r="5130" spans="2:24" ht="18.75">
      <c r="B5130" s="799">
        <v>2800</v>
      </c>
      <c r="C5130" s="974" t="s">
        <v>1738</v>
      </c>
      <c r="D5130" s="975"/>
      <c r="E5130" s="800"/>
      <c r="F5130" s="803"/>
      <c r="G5130" s="804"/>
      <c r="H5130" s="804"/>
      <c r="I5130" s="805">
        <f t="shared" si="1559"/>
        <v>0</v>
      </c>
      <c r="J5130" s="244" t="str">
        <f t="shared" si="1557"/>
        <v/>
      </c>
      <c r="K5130" s="245"/>
      <c r="L5130" s="431"/>
      <c r="M5130" s="255"/>
      <c r="N5130" s="316">
        <f t="shared" si="1560"/>
        <v>0</v>
      </c>
      <c r="O5130" s="427">
        <f t="shared" si="1561"/>
        <v>0</v>
      </c>
      <c r="P5130" s="245"/>
      <c r="Q5130" s="777"/>
      <c r="R5130" s="778"/>
      <c r="S5130" s="779"/>
      <c r="T5130" s="779"/>
      <c r="U5130" s="778"/>
      <c r="V5130" s="779"/>
      <c r="W5130" s="824"/>
      <c r="X5130" s="314">
        <f t="shared" si="1558"/>
        <v>0</v>
      </c>
    </row>
    <row r="5131" spans="2:24" ht="18.75">
      <c r="B5131" s="799">
        <v>2900</v>
      </c>
      <c r="C5131" s="965" t="s">
        <v>243</v>
      </c>
      <c r="D5131" s="966"/>
      <c r="E5131" s="800"/>
      <c r="F5131" s="801">
        <f>SUM(F5132:F5139)</f>
        <v>0</v>
      </c>
      <c r="G5131" s="802">
        <f>SUM(G5132:G5139)</f>
        <v>0</v>
      </c>
      <c r="H5131" s="802">
        <f>SUM(H5132:H5139)</f>
        <v>0</v>
      </c>
      <c r="I5131" s="802">
        <f>SUM(I5132:I5139)</f>
        <v>0</v>
      </c>
      <c r="J5131" s="244" t="str">
        <f t="shared" si="1557"/>
        <v/>
      </c>
      <c r="K5131" s="245"/>
      <c r="L5131" s="317">
        <f>SUM(L5132:L5139)</f>
        <v>0</v>
      </c>
      <c r="M5131" s="318">
        <f>SUM(M5132:M5139)</f>
        <v>0</v>
      </c>
      <c r="N5131" s="428">
        <f>SUM(N5132:N5139)</f>
        <v>0</v>
      </c>
      <c r="O5131" s="429">
        <f>SUM(O5132:O5139)</f>
        <v>0</v>
      </c>
      <c r="P5131" s="245"/>
      <c r="Q5131" s="777"/>
      <c r="R5131" s="778"/>
      <c r="S5131" s="778"/>
      <c r="T5131" s="778"/>
      <c r="U5131" s="778"/>
      <c r="V5131" s="778"/>
      <c r="W5131" s="825"/>
      <c r="X5131" s="314">
        <f t="shared" si="1558"/>
        <v>0</v>
      </c>
    </row>
    <row r="5132" spans="2:24" ht="18.75">
      <c r="B5132" s="172"/>
      <c r="C5132" s="144">
        <v>2910</v>
      </c>
      <c r="D5132" s="320" t="s">
        <v>1780</v>
      </c>
      <c r="E5132" s="817"/>
      <c r="F5132" s="452"/>
      <c r="G5132" s="246"/>
      <c r="H5132" s="246"/>
      <c r="I5132" s="480">
        <f t="shared" ref="I5132:I5139" si="1562">F5132+G5132+H5132</f>
        <v>0</v>
      </c>
      <c r="J5132" s="244" t="str">
        <f t="shared" si="1557"/>
        <v/>
      </c>
      <c r="K5132" s="245"/>
      <c r="L5132" s="426"/>
      <c r="M5132" s="253"/>
      <c r="N5132" s="316">
        <f t="shared" ref="N5132:N5139" si="1563">I5132</f>
        <v>0</v>
      </c>
      <c r="O5132" s="427">
        <f t="shared" ref="O5132:O5139" si="1564">L5132+M5132-N5132</f>
        <v>0</v>
      </c>
      <c r="P5132" s="245"/>
      <c r="Q5132" s="775"/>
      <c r="R5132" s="779"/>
      <c r="S5132" s="779"/>
      <c r="T5132" s="779"/>
      <c r="U5132" s="779"/>
      <c r="V5132" s="779"/>
      <c r="W5132" s="824"/>
      <c r="X5132" s="314">
        <f t="shared" si="1558"/>
        <v>0</v>
      </c>
    </row>
    <row r="5133" spans="2:24" ht="18.75">
      <c r="B5133" s="172"/>
      <c r="C5133" s="144">
        <v>2920</v>
      </c>
      <c r="D5133" s="320" t="s">
        <v>244</v>
      </c>
      <c r="E5133" s="817"/>
      <c r="F5133" s="452"/>
      <c r="G5133" s="246"/>
      <c r="H5133" s="246"/>
      <c r="I5133" s="480">
        <f t="shared" si="1562"/>
        <v>0</v>
      </c>
      <c r="J5133" s="244" t="str">
        <f t="shared" si="1557"/>
        <v/>
      </c>
      <c r="K5133" s="245"/>
      <c r="L5133" s="426"/>
      <c r="M5133" s="253"/>
      <c r="N5133" s="316">
        <f t="shared" si="1563"/>
        <v>0</v>
      </c>
      <c r="O5133" s="427">
        <f t="shared" si="1564"/>
        <v>0</v>
      </c>
      <c r="P5133" s="245"/>
      <c r="Q5133" s="775"/>
      <c r="R5133" s="779"/>
      <c r="S5133" s="779"/>
      <c r="T5133" s="779"/>
      <c r="U5133" s="779"/>
      <c r="V5133" s="779"/>
      <c r="W5133" s="824"/>
      <c r="X5133" s="314">
        <f t="shared" si="1558"/>
        <v>0</v>
      </c>
    </row>
    <row r="5134" spans="2:24" ht="31.5">
      <c r="B5134" s="172"/>
      <c r="C5134" s="168">
        <v>2969</v>
      </c>
      <c r="D5134" s="321" t="s">
        <v>245</v>
      </c>
      <c r="E5134" s="817"/>
      <c r="F5134" s="452"/>
      <c r="G5134" s="246"/>
      <c r="H5134" s="246"/>
      <c r="I5134" s="480">
        <f t="shared" si="1562"/>
        <v>0</v>
      </c>
      <c r="J5134" s="244" t="str">
        <f t="shared" si="1557"/>
        <v/>
      </c>
      <c r="K5134" s="245"/>
      <c r="L5134" s="426"/>
      <c r="M5134" s="253"/>
      <c r="N5134" s="316">
        <f t="shared" si="1563"/>
        <v>0</v>
      </c>
      <c r="O5134" s="427">
        <f t="shared" si="1564"/>
        <v>0</v>
      </c>
      <c r="P5134" s="245"/>
      <c r="Q5134" s="775"/>
      <c r="R5134" s="779"/>
      <c r="S5134" s="779"/>
      <c r="T5134" s="779"/>
      <c r="U5134" s="779"/>
      <c r="V5134" s="779"/>
      <c r="W5134" s="824"/>
      <c r="X5134" s="314">
        <f t="shared" si="1558"/>
        <v>0</v>
      </c>
    </row>
    <row r="5135" spans="2:24" ht="31.5">
      <c r="B5135" s="172"/>
      <c r="C5135" s="168">
        <v>2970</v>
      </c>
      <c r="D5135" s="321" t="s">
        <v>246</v>
      </c>
      <c r="E5135" s="817"/>
      <c r="F5135" s="452"/>
      <c r="G5135" s="246"/>
      <c r="H5135" s="246"/>
      <c r="I5135" s="480">
        <f t="shared" si="1562"/>
        <v>0</v>
      </c>
      <c r="J5135" s="244" t="str">
        <f t="shared" si="1557"/>
        <v/>
      </c>
      <c r="K5135" s="245"/>
      <c r="L5135" s="426"/>
      <c r="M5135" s="253"/>
      <c r="N5135" s="316">
        <f t="shared" si="1563"/>
        <v>0</v>
      </c>
      <c r="O5135" s="427">
        <f t="shared" si="1564"/>
        <v>0</v>
      </c>
      <c r="P5135" s="245"/>
      <c r="Q5135" s="775"/>
      <c r="R5135" s="779"/>
      <c r="S5135" s="779"/>
      <c r="T5135" s="779"/>
      <c r="U5135" s="779"/>
      <c r="V5135" s="779"/>
      <c r="W5135" s="824"/>
      <c r="X5135" s="314">
        <f t="shared" si="1558"/>
        <v>0</v>
      </c>
    </row>
    <row r="5136" spans="2:24" ht="18.75">
      <c r="B5136" s="172"/>
      <c r="C5136" s="166">
        <v>2989</v>
      </c>
      <c r="D5136" s="322" t="s">
        <v>247</v>
      </c>
      <c r="E5136" s="817"/>
      <c r="F5136" s="452"/>
      <c r="G5136" s="246"/>
      <c r="H5136" s="246"/>
      <c r="I5136" s="480">
        <f t="shared" si="1562"/>
        <v>0</v>
      </c>
      <c r="J5136" s="244" t="str">
        <f t="shared" si="1557"/>
        <v/>
      </c>
      <c r="K5136" s="245"/>
      <c r="L5136" s="426"/>
      <c r="M5136" s="253"/>
      <c r="N5136" s="316">
        <f t="shared" si="1563"/>
        <v>0</v>
      </c>
      <c r="O5136" s="427">
        <f t="shared" si="1564"/>
        <v>0</v>
      </c>
      <c r="P5136" s="245"/>
      <c r="Q5136" s="775"/>
      <c r="R5136" s="779"/>
      <c r="S5136" s="779"/>
      <c r="T5136" s="779"/>
      <c r="U5136" s="779"/>
      <c r="V5136" s="779"/>
      <c r="W5136" s="824"/>
      <c r="X5136" s="314">
        <f t="shared" si="1558"/>
        <v>0</v>
      </c>
    </row>
    <row r="5137" spans="2:24" ht="31.5">
      <c r="B5137" s="136"/>
      <c r="C5137" s="137">
        <v>2990</v>
      </c>
      <c r="D5137" s="323" t="s">
        <v>1760</v>
      </c>
      <c r="E5137" s="817"/>
      <c r="F5137" s="452"/>
      <c r="G5137" s="246"/>
      <c r="H5137" s="246"/>
      <c r="I5137" s="480">
        <f t="shared" si="1562"/>
        <v>0</v>
      </c>
      <c r="J5137" s="244" t="str">
        <f t="shared" si="1557"/>
        <v/>
      </c>
      <c r="K5137" s="245"/>
      <c r="L5137" s="426"/>
      <c r="M5137" s="253"/>
      <c r="N5137" s="316">
        <f t="shared" si="1563"/>
        <v>0</v>
      </c>
      <c r="O5137" s="427">
        <f t="shared" si="1564"/>
        <v>0</v>
      </c>
      <c r="P5137" s="245"/>
      <c r="Q5137" s="775"/>
      <c r="R5137" s="779"/>
      <c r="S5137" s="779"/>
      <c r="T5137" s="779"/>
      <c r="U5137" s="779"/>
      <c r="V5137" s="779"/>
      <c r="W5137" s="824"/>
      <c r="X5137" s="314">
        <f t="shared" si="1558"/>
        <v>0</v>
      </c>
    </row>
    <row r="5138" spans="2:24" ht="18.75">
      <c r="B5138" s="136"/>
      <c r="C5138" s="137">
        <v>2991</v>
      </c>
      <c r="D5138" s="323" t="s">
        <v>248</v>
      </c>
      <c r="E5138" s="817"/>
      <c r="F5138" s="452"/>
      <c r="G5138" s="246"/>
      <c r="H5138" s="246"/>
      <c r="I5138" s="480">
        <f t="shared" si="1562"/>
        <v>0</v>
      </c>
      <c r="J5138" s="244" t="str">
        <f t="shared" si="1557"/>
        <v/>
      </c>
      <c r="K5138" s="245"/>
      <c r="L5138" s="426"/>
      <c r="M5138" s="253"/>
      <c r="N5138" s="316">
        <f t="shared" si="1563"/>
        <v>0</v>
      </c>
      <c r="O5138" s="427">
        <f t="shared" si="1564"/>
        <v>0</v>
      </c>
      <c r="P5138" s="245"/>
      <c r="Q5138" s="775"/>
      <c r="R5138" s="779"/>
      <c r="S5138" s="779"/>
      <c r="T5138" s="779"/>
      <c r="U5138" s="779"/>
      <c r="V5138" s="779"/>
      <c r="W5138" s="824"/>
      <c r="X5138" s="314">
        <f t="shared" si="1558"/>
        <v>0</v>
      </c>
    </row>
    <row r="5139" spans="2:24" ht="18.75">
      <c r="B5139" s="136"/>
      <c r="C5139" s="142">
        <v>2992</v>
      </c>
      <c r="D5139" s="154" t="s">
        <v>249</v>
      </c>
      <c r="E5139" s="817"/>
      <c r="F5139" s="452"/>
      <c r="G5139" s="246"/>
      <c r="H5139" s="246"/>
      <c r="I5139" s="480">
        <f t="shared" si="1562"/>
        <v>0</v>
      </c>
      <c r="J5139" s="244" t="str">
        <f t="shared" si="1557"/>
        <v/>
      </c>
      <c r="K5139" s="245"/>
      <c r="L5139" s="426"/>
      <c r="M5139" s="253"/>
      <c r="N5139" s="316">
        <f t="shared" si="1563"/>
        <v>0</v>
      </c>
      <c r="O5139" s="427">
        <f t="shared" si="1564"/>
        <v>0</v>
      </c>
      <c r="P5139" s="245"/>
      <c r="Q5139" s="775"/>
      <c r="R5139" s="779"/>
      <c r="S5139" s="779"/>
      <c r="T5139" s="779"/>
      <c r="U5139" s="779"/>
      <c r="V5139" s="779"/>
      <c r="W5139" s="824"/>
      <c r="X5139" s="314">
        <f t="shared" si="1558"/>
        <v>0</v>
      </c>
    </row>
    <row r="5140" spans="2:24" ht="18.75">
      <c r="B5140" s="799">
        <v>3300</v>
      </c>
      <c r="C5140" s="965" t="s">
        <v>250</v>
      </c>
      <c r="D5140" s="965"/>
      <c r="E5140" s="800"/>
      <c r="F5140" s="801">
        <f>SUM(F5141:F5146)</f>
        <v>0</v>
      </c>
      <c r="G5140" s="802">
        <f>SUM(G5141:G5146)</f>
        <v>0</v>
      </c>
      <c r="H5140" s="802">
        <f>SUM(H5141:H5146)</f>
        <v>0</v>
      </c>
      <c r="I5140" s="802">
        <f>SUM(I5141:I5146)</f>
        <v>0</v>
      </c>
      <c r="J5140" s="244" t="str">
        <f t="shared" si="1557"/>
        <v/>
      </c>
      <c r="K5140" s="245"/>
      <c r="L5140" s="777"/>
      <c r="M5140" s="778"/>
      <c r="N5140" s="778"/>
      <c r="O5140" s="825"/>
      <c r="P5140" s="245"/>
      <c r="Q5140" s="777"/>
      <c r="R5140" s="778"/>
      <c r="S5140" s="778"/>
      <c r="T5140" s="778"/>
      <c r="U5140" s="778"/>
      <c r="V5140" s="778"/>
      <c r="W5140" s="825"/>
      <c r="X5140" s="314">
        <f t="shared" si="1558"/>
        <v>0</v>
      </c>
    </row>
    <row r="5141" spans="2:24" ht="18.75">
      <c r="B5141" s="143"/>
      <c r="C5141" s="144">
        <v>3301</v>
      </c>
      <c r="D5141" s="463" t="s">
        <v>251</v>
      </c>
      <c r="E5141" s="817"/>
      <c r="F5141" s="452"/>
      <c r="G5141" s="246"/>
      <c r="H5141" s="246"/>
      <c r="I5141" s="480">
        <f t="shared" ref="I5141:I5149" si="1565">F5141+G5141+H5141</f>
        <v>0</v>
      </c>
      <c r="J5141" s="244" t="str">
        <f t="shared" si="1557"/>
        <v/>
      </c>
      <c r="K5141" s="245"/>
      <c r="L5141" s="775"/>
      <c r="M5141" s="779"/>
      <c r="N5141" s="779"/>
      <c r="O5141" s="824"/>
      <c r="P5141" s="245"/>
      <c r="Q5141" s="775"/>
      <c r="R5141" s="779"/>
      <c r="S5141" s="779"/>
      <c r="T5141" s="779"/>
      <c r="U5141" s="779"/>
      <c r="V5141" s="779"/>
      <c r="W5141" s="824"/>
      <c r="X5141" s="314">
        <f t="shared" si="1558"/>
        <v>0</v>
      </c>
    </row>
    <row r="5142" spans="2:24" ht="18.75">
      <c r="B5142" s="143"/>
      <c r="C5142" s="168">
        <v>3302</v>
      </c>
      <c r="D5142" s="464" t="s">
        <v>1099</v>
      </c>
      <c r="E5142" s="817"/>
      <c r="F5142" s="452"/>
      <c r="G5142" s="246"/>
      <c r="H5142" s="246"/>
      <c r="I5142" s="480">
        <f t="shared" si="1565"/>
        <v>0</v>
      </c>
      <c r="J5142" s="244" t="str">
        <f t="shared" ref="J5142:J5173" si="1566">(IF($E5142&lt;&gt;0,$J$2,IF($I5142&lt;&gt;0,$J$2,"")))</f>
        <v/>
      </c>
      <c r="K5142" s="245"/>
      <c r="L5142" s="775"/>
      <c r="M5142" s="779"/>
      <c r="N5142" s="779"/>
      <c r="O5142" s="824"/>
      <c r="P5142" s="245"/>
      <c r="Q5142" s="775"/>
      <c r="R5142" s="779"/>
      <c r="S5142" s="779"/>
      <c r="T5142" s="779"/>
      <c r="U5142" s="779"/>
      <c r="V5142" s="779"/>
      <c r="W5142" s="824"/>
      <c r="X5142" s="314">
        <f t="shared" ref="X5142:X5173" si="1567">T5142-U5142-V5142-W5142</f>
        <v>0</v>
      </c>
    </row>
    <row r="5143" spans="2:24" ht="18.75">
      <c r="B5143" s="143"/>
      <c r="C5143" s="168">
        <v>3303</v>
      </c>
      <c r="D5143" s="464" t="s">
        <v>253</v>
      </c>
      <c r="E5143" s="817"/>
      <c r="F5143" s="452"/>
      <c r="G5143" s="246"/>
      <c r="H5143" s="246"/>
      <c r="I5143" s="480">
        <f t="shared" si="1565"/>
        <v>0</v>
      </c>
      <c r="J5143" s="244" t="str">
        <f t="shared" si="1566"/>
        <v/>
      </c>
      <c r="K5143" s="245"/>
      <c r="L5143" s="775"/>
      <c r="M5143" s="779"/>
      <c r="N5143" s="779"/>
      <c r="O5143" s="824"/>
      <c r="P5143" s="245"/>
      <c r="Q5143" s="775"/>
      <c r="R5143" s="779"/>
      <c r="S5143" s="779"/>
      <c r="T5143" s="779"/>
      <c r="U5143" s="779"/>
      <c r="V5143" s="779"/>
      <c r="W5143" s="824"/>
      <c r="X5143" s="314">
        <f t="shared" si="1567"/>
        <v>0</v>
      </c>
    </row>
    <row r="5144" spans="2:24" ht="18.75">
      <c r="B5144" s="143"/>
      <c r="C5144" s="166">
        <v>3304</v>
      </c>
      <c r="D5144" s="465" t="s">
        <v>254</v>
      </c>
      <c r="E5144" s="817"/>
      <c r="F5144" s="452"/>
      <c r="G5144" s="246"/>
      <c r="H5144" s="246"/>
      <c r="I5144" s="480">
        <f t="shared" si="1565"/>
        <v>0</v>
      </c>
      <c r="J5144" s="244" t="str">
        <f t="shared" si="1566"/>
        <v/>
      </c>
      <c r="K5144" s="245"/>
      <c r="L5144" s="775"/>
      <c r="M5144" s="779"/>
      <c r="N5144" s="779"/>
      <c r="O5144" s="824"/>
      <c r="P5144" s="245"/>
      <c r="Q5144" s="775"/>
      <c r="R5144" s="779"/>
      <c r="S5144" s="779"/>
      <c r="T5144" s="779"/>
      <c r="U5144" s="779"/>
      <c r="V5144" s="779"/>
      <c r="W5144" s="824"/>
      <c r="X5144" s="314">
        <f t="shared" si="1567"/>
        <v>0</v>
      </c>
    </row>
    <row r="5145" spans="2:24" ht="18.75">
      <c r="B5145" s="143"/>
      <c r="C5145" s="142">
        <v>3305</v>
      </c>
      <c r="D5145" s="466" t="s">
        <v>255</v>
      </c>
      <c r="E5145" s="817"/>
      <c r="F5145" s="452"/>
      <c r="G5145" s="246"/>
      <c r="H5145" s="246"/>
      <c r="I5145" s="480">
        <f t="shared" si="1565"/>
        <v>0</v>
      </c>
      <c r="J5145" s="244" t="str">
        <f t="shared" si="1566"/>
        <v/>
      </c>
      <c r="K5145" s="245"/>
      <c r="L5145" s="775"/>
      <c r="M5145" s="779"/>
      <c r="N5145" s="779"/>
      <c r="O5145" s="824"/>
      <c r="P5145" s="245"/>
      <c r="Q5145" s="775"/>
      <c r="R5145" s="779"/>
      <c r="S5145" s="779"/>
      <c r="T5145" s="779"/>
      <c r="U5145" s="779"/>
      <c r="V5145" s="779"/>
      <c r="W5145" s="824"/>
      <c r="X5145" s="314">
        <f t="shared" si="1567"/>
        <v>0</v>
      </c>
    </row>
    <row r="5146" spans="2:24" ht="31.5">
      <c r="B5146" s="143"/>
      <c r="C5146" s="142">
        <v>3306</v>
      </c>
      <c r="D5146" s="466" t="s">
        <v>1739</v>
      </c>
      <c r="E5146" s="817"/>
      <c r="F5146" s="452"/>
      <c r="G5146" s="246"/>
      <c r="H5146" s="246"/>
      <c r="I5146" s="480">
        <f t="shared" si="1565"/>
        <v>0</v>
      </c>
      <c r="J5146" s="244" t="str">
        <f t="shared" si="1566"/>
        <v/>
      </c>
      <c r="K5146" s="245"/>
      <c r="L5146" s="775"/>
      <c r="M5146" s="779"/>
      <c r="N5146" s="779"/>
      <c r="O5146" s="824"/>
      <c r="P5146" s="245"/>
      <c r="Q5146" s="775"/>
      <c r="R5146" s="779"/>
      <c r="S5146" s="779"/>
      <c r="T5146" s="779"/>
      <c r="U5146" s="779"/>
      <c r="V5146" s="779"/>
      <c r="W5146" s="824"/>
      <c r="X5146" s="314">
        <f t="shared" si="1567"/>
        <v>0</v>
      </c>
    </row>
    <row r="5147" spans="2:24" ht="18.75">
      <c r="B5147" s="799">
        <v>3900</v>
      </c>
      <c r="C5147" s="957" t="s">
        <v>256</v>
      </c>
      <c r="D5147" s="978"/>
      <c r="E5147" s="800"/>
      <c r="F5147" s="803"/>
      <c r="G5147" s="804"/>
      <c r="H5147" s="804"/>
      <c r="I5147" s="805">
        <f t="shared" si="1565"/>
        <v>0</v>
      </c>
      <c r="J5147" s="244" t="str">
        <f t="shared" si="1566"/>
        <v/>
      </c>
      <c r="K5147" s="245"/>
      <c r="L5147" s="431"/>
      <c r="M5147" s="255"/>
      <c r="N5147" s="318">
        <f>I5147</f>
        <v>0</v>
      </c>
      <c r="O5147" s="427">
        <f>L5147+M5147-N5147</f>
        <v>0</v>
      </c>
      <c r="P5147" s="245"/>
      <c r="Q5147" s="431"/>
      <c r="R5147" s="255"/>
      <c r="S5147" s="432">
        <f>+IF(+(L5147+M5147)&gt;=I5147,+M5147,+(+I5147-L5147))</f>
        <v>0</v>
      </c>
      <c r="T5147" s="316">
        <f>Q5147+R5147-S5147</f>
        <v>0</v>
      </c>
      <c r="U5147" s="255"/>
      <c r="V5147" s="255"/>
      <c r="W5147" s="254"/>
      <c r="X5147" s="314">
        <f t="shared" si="1567"/>
        <v>0</v>
      </c>
    </row>
    <row r="5148" spans="2:24" ht="18.75">
      <c r="B5148" s="799">
        <v>4000</v>
      </c>
      <c r="C5148" s="979" t="s">
        <v>257</v>
      </c>
      <c r="D5148" s="979"/>
      <c r="E5148" s="800"/>
      <c r="F5148" s="803"/>
      <c r="G5148" s="804"/>
      <c r="H5148" s="804"/>
      <c r="I5148" s="805">
        <f t="shared" si="1565"/>
        <v>0</v>
      </c>
      <c r="J5148" s="244" t="str">
        <f t="shared" si="1566"/>
        <v/>
      </c>
      <c r="K5148" s="245"/>
      <c r="L5148" s="431"/>
      <c r="M5148" s="255"/>
      <c r="N5148" s="318">
        <f>I5148</f>
        <v>0</v>
      </c>
      <c r="O5148" s="427">
        <f>L5148+M5148-N5148</f>
        <v>0</v>
      </c>
      <c r="P5148" s="245"/>
      <c r="Q5148" s="777"/>
      <c r="R5148" s="778"/>
      <c r="S5148" s="778"/>
      <c r="T5148" s="779"/>
      <c r="U5148" s="778"/>
      <c r="V5148" s="778"/>
      <c r="W5148" s="824"/>
      <c r="X5148" s="314">
        <f t="shared" si="1567"/>
        <v>0</v>
      </c>
    </row>
    <row r="5149" spans="2:24" ht="18.75">
      <c r="B5149" s="799">
        <v>4100</v>
      </c>
      <c r="C5149" s="979" t="s">
        <v>258</v>
      </c>
      <c r="D5149" s="979"/>
      <c r="E5149" s="800"/>
      <c r="F5149" s="803"/>
      <c r="G5149" s="804"/>
      <c r="H5149" s="804"/>
      <c r="I5149" s="805">
        <f t="shared" si="1565"/>
        <v>0</v>
      </c>
      <c r="J5149" s="244" t="str">
        <f t="shared" si="1566"/>
        <v/>
      </c>
      <c r="K5149" s="245"/>
      <c r="L5149" s="777"/>
      <c r="M5149" s="778"/>
      <c r="N5149" s="778"/>
      <c r="O5149" s="825"/>
      <c r="P5149" s="245"/>
      <c r="Q5149" s="777"/>
      <c r="R5149" s="778"/>
      <c r="S5149" s="778"/>
      <c r="T5149" s="778"/>
      <c r="U5149" s="778"/>
      <c r="V5149" s="778"/>
      <c r="W5149" s="825"/>
      <c r="X5149" s="314">
        <f t="shared" si="1567"/>
        <v>0</v>
      </c>
    </row>
    <row r="5150" spans="2:24" ht="18.75">
      <c r="B5150" s="799">
        <v>4200</v>
      </c>
      <c r="C5150" s="965" t="s">
        <v>259</v>
      </c>
      <c r="D5150" s="966"/>
      <c r="E5150" s="800"/>
      <c r="F5150" s="801">
        <f>SUM(F5151:F5156)</f>
        <v>0</v>
      </c>
      <c r="G5150" s="802">
        <f>SUM(G5151:G5156)</f>
        <v>0</v>
      </c>
      <c r="H5150" s="802">
        <f>SUM(H5151:H5156)</f>
        <v>0</v>
      </c>
      <c r="I5150" s="802">
        <f>SUM(I5151:I5156)</f>
        <v>0</v>
      </c>
      <c r="J5150" s="244" t="str">
        <f t="shared" si="1566"/>
        <v/>
      </c>
      <c r="K5150" s="245"/>
      <c r="L5150" s="317">
        <f>SUM(L5151:L5156)</f>
        <v>0</v>
      </c>
      <c r="M5150" s="318">
        <f>SUM(M5151:M5156)</f>
        <v>0</v>
      </c>
      <c r="N5150" s="428">
        <f>SUM(N5151:N5156)</f>
        <v>0</v>
      </c>
      <c r="O5150" s="429">
        <f>SUM(O5151:O5156)</f>
        <v>0</v>
      </c>
      <c r="P5150" s="245"/>
      <c r="Q5150" s="317">
        <f t="shared" ref="Q5150:W5150" si="1568">SUM(Q5151:Q5156)</f>
        <v>0</v>
      </c>
      <c r="R5150" s="318">
        <f t="shared" si="1568"/>
        <v>0</v>
      </c>
      <c r="S5150" s="318">
        <f t="shared" si="1568"/>
        <v>0</v>
      </c>
      <c r="T5150" s="318">
        <f t="shared" si="1568"/>
        <v>0</v>
      </c>
      <c r="U5150" s="318">
        <f t="shared" si="1568"/>
        <v>0</v>
      </c>
      <c r="V5150" s="318">
        <f t="shared" si="1568"/>
        <v>0</v>
      </c>
      <c r="W5150" s="429">
        <f t="shared" si="1568"/>
        <v>0</v>
      </c>
      <c r="X5150" s="314">
        <f t="shared" si="1567"/>
        <v>0</v>
      </c>
    </row>
    <row r="5151" spans="2:24" ht="18.75">
      <c r="B5151" s="173"/>
      <c r="C5151" s="144">
        <v>4201</v>
      </c>
      <c r="D5151" s="138" t="s">
        <v>260</v>
      </c>
      <c r="E5151" s="817"/>
      <c r="F5151" s="452"/>
      <c r="G5151" s="246"/>
      <c r="H5151" s="246"/>
      <c r="I5151" s="480">
        <f t="shared" ref="I5151:I5156" si="1569">F5151+G5151+H5151</f>
        <v>0</v>
      </c>
      <c r="J5151" s="244" t="str">
        <f t="shared" si="1566"/>
        <v/>
      </c>
      <c r="K5151" s="245"/>
      <c r="L5151" s="426"/>
      <c r="M5151" s="253"/>
      <c r="N5151" s="316">
        <f t="shared" ref="N5151:N5156" si="1570">I5151</f>
        <v>0</v>
      </c>
      <c r="O5151" s="427">
        <f t="shared" ref="O5151:O5156" si="1571">L5151+M5151-N5151</f>
        <v>0</v>
      </c>
      <c r="P5151" s="245"/>
      <c r="Q5151" s="426"/>
      <c r="R5151" s="253"/>
      <c r="S5151" s="432">
        <f t="shared" ref="S5151:S5156" si="1572">+IF(+(L5151+M5151)&gt;=I5151,+M5151,+(+I5151-L5151))</f>
        <v>0</v>
      </c>
      <c r="T5151" s="316">
        <f t="shared" ref="T5151:T5156" si="1573">Q5151+R5151-S5151</f>
        <v>0</v>
      </c>
      <c r="U5151" s="253"/>
      <c r="V5151" s="253"/>
      <c r="W5151" s="254"/>
      <c r="X5151" s="314">
        <f t="shared" si="1567"/>
        <v>0</v>
      </c>
    </row>
    <row r="5152" spans="2:24" ht="18.75">
      <c r="B5152" s="173"/>
      <c r="C5152" s="137">
        <v>4202</v>
      </c>
      <c r="D5152" s="139" t="s">
        <v>261</v>
      </c>
      <c r="E5152" s="817"/>
      <c r="F5152" s="452"/>
      <c r="G5152" s="246"/>
      <c r="H5152" s="246"/>
      <c r="I5152" s="480">
        <f t="shared" si="1569"/>
        <v>0</v>
      </c>
      <c r="J5152" s="244" t="str">
        <f t="shared" si="1566"/>
        <v/>
      </c>
      <c r="K5152" s="245"/>
      <c r="L5152" s="426"/>
      <c r="M5152" s="253"/>
      <c r="N5152" s="316">
        <f t="shared" si="1570"/>
        <v>0</v>
      </c>
      <c r="O5152" s="427">
        <f t="shared" si="1571"/>
        <v>0</v>
      </c>
      <c r="P5152" s="245"/>
      <c r="Q5152" s="426"/>
      <c r="R5152" s="253"/>
      <c r="S5152" s="432">
        <f t="shared" si="1572"/>
        <v>0</v>
      </c>
      <c r="T5152" s="316">
        <f t="shared" si="1573"/>
        <v>0</v>
      </c>
      <c r="U5152" s="253"/>
      <c r="V5152" s="253"/>
      <c r="W5152" s="254"/>
      <c r="X5152" s="314">
        <f t="shared" si="1567"/>
        <v>0</v>
      </c>
    </row>
    <row r="5153" spans="2:24" ht="18.75">
      <c r="B5153" s="173"/>
      <c r="C5153" s="137">
        <v>4214</v>
      </c>
      <c r="D5153" s="139" t="s">
        <v>262</v>
      </c>
      <c r="E5153" s="817"/>
      <c r="F5153" s="452"/>
      <c r="G5153" s="246"/>
      <c r="H5153" s="246"/>
      <c r="I5153" s="480">
        <f t="shared" si="1569"/>
        <v>0</v>
      </c>
      <c r="J5153" s="244" t="str">
        <f t="shared" si="1566"/>
        <v/>
      </c>
      <c r="K5153" s="245"/>
      <c r="L5153" s="426"/>
      <c r="M5153" s="253"/>
      <c r="N5153" s="316">
        <f t="shared" si="1570"/>
        <v>0</v>
      </c>
      <c r="O5153" s="427">
        <f t="shared" si="1571"/>
        <v>0</v>
      </c>
      <c r="P5153" s="245"/>
      <c r="Q5153" s="426"/>
      <c r="R5153" s="253"/>
      <c r="S5153" s="432">
        <f t="shared" si="1572"/>
        <v>0</v>
      </c>
      <c r="T5153" s="316">
        <f t="shared" si="1573"/>
        <v>0</v>
      </c>
      <c r="U5153" s="253"/>
      <c r="V5153" s="253"/>
      <c r="W5153" s="254"/>
      <c r="X5153" s="314">
        <f t="shared" si="1567"/>
        <v>0</v>
      </c>
    </row>
    <row r="5154" spans="2:24" ht="18.75">
      <c r="B5154" s="173"/>
      <c r="C5154" s="137">
        <v>4217</v>
      </c>
      <c r="D5154" s="139" t="s">
        <v>263</v>
      </c>
      <c r="E5154" s="817"/>
      <c r="F5154" s="452"/>
      <c r="G5154" s="246"/>
      <c r="H5154" s="246"/>
      <c r="I5154" s="480">
        <f t="shared" si="1569"/>
        <v>0</v>
      </c>
      <c r="J5154" s="244" t="str">
        <f t="shared" si="1566"/>
        <v/>
      </c>
      <c r="K5154" s="245"/>
      <c r="L5154" s="426"/>
      <c r="M5154" s="253"/>
      <c r="N5154" s="316">
        <f t="shared" si="1570"/>
        <v>0</v>
      </c>
      <c r="O5154" s="427">
        <f t="shared" si="1571"/>
        <v>0</v>
      </c>
      <c r="P5154" s="245"/>
      <c r="Q5154" s="426"/>
      <c r="R5154" s="253"/>
      <c r="S5154" s="432">
        <f t="shared" si="1572"/>
        <v>0</v>
      </c>
      <c r="T5154" s="316">
        <f t="shared" si="1573"/>
        <v>0</v>
      </c>
      <c r="U5154" s="253"/>
      <c r="V5154" s="253"/>
      <c r="W5154" s="254"/>
      <c r="X5154" s="314">
        <f t="shared" si="1567"/>
        <v>0</v>
      </c>
    </row>
    <row r="5155" spans="2:24" ht="18.75">
      <c r="B5155" s="173"/>
      <c r="C5155" s="137">
        <v>4218</v>
      </c>
      <c r="D5155" s="145" t="s">
        <v>264</v>
      </c>
      <c r="E5155" s="817"/>
      <c r="F5155" s="452"/>
      <c r="G5155" s="246"/>
      <c r="H5155" s="246"/>
      <c r="I5155" s="480">
        <f t="shared" si="1569"/>
        <v>0</v>
      </c>
      <c r="J5155" s="244" t="str">
        <f t="shared" si="1566"/>
        <v/>
      </c>
      <c r="K5155" s="245"/>
      <c r="L5155" s="426"/>
      <c r="M5155" s="253"/>
      <c r="N5155" s="316">
        <f t="shared" si="1570"/>
        <v>0</v>
      </c>
      <c r="O5155" s="427">
        <f t="shared" si="1571"/>
        <v>0</v>
      </c>
      <c r="P5155" s="245"/>
      <c r="Q5155" s="426"/>
      <c r="R5155" s="253"/>
      <c r="S5155" s="432">
        <f t="shared" si="1572"/>
        <v>0</v>
      </c>
      <c r="T5155" s="316">
        <f t="shared" si="1573"/>
        <v>0</v>
      </c>
      <c r="U5155" s="253"/>
      <c r="V5155" s="253"/>
      <c r="W5155" s="254"/>
      <c r="X5155" s="314">
        <f t="shared" si="1567"/>
        <v>0</v>
      </c>
    </row>
    <row r="5156" spans="2:24" ht="18.75">
      <c r="B5156" s="173"/>
      <c r="C5156" s="137">
        <v>4219</v>
      </c>
      <c r="D5156" s="156" t="s">
        <v>265</v>
      </c>
      <c r="E5156" s="817"/>
      <c r="F5156" s="452"/>
      <c r="G5156" s="246"/>
      <c r="H5156" s="246"/>
      <c r="I5156" s="480">
        <f t="shared" si="1569"/>
        <v>0</v>
      </c>
      <c r="J5156" s="244" t="str">
        <f t="shared" si="1566"/>
        <v/>
      </c>
      <c r="K5156" s="245"/>
      <c r="L5156" s="426"/>
      <c r="M5156" s="253"/>
      <c r="N5156" s="316">
        <f t="shared" si="1570"/>
        <v>0</v>
      </c>
      <c r="O5156" s="427">
        <f t="shared" si="1571"/>
        <v>0</v>
      </c>
      <c r="P5156" s="245"/>
      <c r="Q5156" s="426"/>
      <c r="R5156" s="253"/>
      <c r="S5156" s="432">
        <f t="shared" si="1572"/>
        <v>0</v>
      </c>
      <c r="T5156" s="316">
        <f t="shared" si="1573"/>
        <v>0</v>
      </c>
      <c r="U5156" s="253"/>
      <c r="V5156" s="253"/>
      <c r="W5156" s="254"/>
      <c r="X5156" s="314">
        <f t="shared" si="1567"/>
        <v>0</v>
      </c>
    </row>
    <row r="5157" spans="2:24" ht="18.75">
      <c r="B5157" s="799">
        <v>4300</v>
      </c>
      <c r="C5157" s="955" t="s">
        <v>1740</v>
      </c>
      <c r="D5157" s="955"/>
      <c r="E5157" s="800"/>
      <c r="F5157" s="801">
        <f>SUM(F5158:F5160)</f>
        <v>0</v>
      </c>
      <c r="G5157" s="802">
        <f>SUM(G5158:G5160)</f>
        <v>0</v>
      </c>
      <c r="H5157" s="802">
        <f>SUM(H5158:H5160)</f>
        <v>0</v>
      </c>
      <c r="I5157" s="802">
        <f>SUM(I5158:I5160)</f>
        <v>0</v>
      </c>
      <c r="J5157" s="244" t="str">
        <f t="shared" si="1566"/>
        <v/>
      </c>
      <c r="K5157" s="245"/>
      <c r="L5157" s="317">
        <f>SUM(L5158:L5160)</f>
        <v>0</v>
      </c>
      <c r="M5157" s="318">
        <f>SUM(M5158:M5160)</f>
        <v>0</v>
      </c>
      <c r="N5157" s="428">
        <f>SUM(N5158:N5160)</f>
        <v>0</v>
      </c>
      <c r="O5157" s="429">
        <f>SUM(O5158:O5160)</f>
        <v>0</v>
      </c>
      <c r="P5157" s="245"/>
      <c r="Q5157" s="317">
        <f t="shared" ref="Q5157:W5157" si="1574">SUM(Q5158:Q5160)</f>
        <v>0</v>
      </c>
      <c r="R5157" s="318">
        <f t="shared" si="1574"/>
        <v>0</v>
      </c>
      <c r="S5157" s="318">
        <f t="shared" si="1574"/>
        <v>0</v>
      </c>
      <c r="T5157" s="318">
        <f t="shared" si="1574"/>
        <v>0</v>
      </c>
      <c r="U5157" s="318">
        <f t="shared" si="1574"/>
        <v>0</v>
      </c>
      <c r="V5157" s="318">
        <f t="shared" si="1574"/>
        <v>0</v>
      </c>
      <c r="W5157" s="429">
        <f t="shared" si="1574"/>
        <v>0</v>
      </c>
      <c r="X5157" s="314">
        <f t="shared" si="1567"/>
        <v>0</v>
      </c>
    </row>
    <row r="5158" spans="2:24" ht="18.75">
      <c r="B5158" s="173"/>
      <c r="C5158" s="144">
        <v>4301</v>
      </c>
      <c r="D5158" s="163" t="s">
        <v>266</v>
      </c>
      <c r="E5158" s="817"/>
      <c r="F5158" s="452"/>
      <c r="G5158" s="246"/>
      <c r="H5158" s="246"/>
      <c r="I5158" s="480">
        <f t="shared" ref="I5158:I5163" si="1575">F5158+G5158+H5158</f>
        <v>0</v>
      </c>
      <c r="J5158" s="244" t="str">
        <f t="shared" si="1566"/>
        <v/>
      </c>
      <c r="K5158" s="245"/>
      <c r="L5158" s="426"/>
      <c r="M5158" s="253"/>
      <c r="N5158" s="316">
        <f t="shared" ref="N5158:N5163" si="1576">I5158</f>
        <v>0</v>
      </c>
      <c r="O5158" s="427">
        <f t="shared" ref="O5158:O5163" si="1577">L5158+M5158-N5158</f>
        <v>0</v>
      </c>
      <c r="P5158" s="245"/>
      <c r="Q5158" s="426"/>
      <c r="R5158" s="253"/>
      <c r="S5158" s="432">
        <f t="shared" ref="S5158:S5163" si="1578">+IF(+(L5158+M5158)&gt;=I5158,+M5158,+(+I5158-L5158))</f>
        <v>0</v>
      </c>
      <c r="T5158" s="316">
        <f t="shared" ref="T5158:T5163" si="1579">Q5158+R5158-S5158</f>
        <v>0</v>
      </c>
      <c r="U5158" s="253"/>
      <c r="V5158" s="253"/>
      <c r="W5158" s="254"/>
      <c r="X5158" s="314">
        <f t="shared" si="1567"/>
        <v>0</v>
      </c>
    </row>
    <row r="5159" spans="2:24" ht="18.75">
      <c r="B5159" s="173"/>
      <c r="C5159" s="137">
        <v>4302</v>
      </c>
      <c r="D5159" s="139" t="s">
        <v>1100</v>
      </c>
      <c r="E5159" s="817"/>
      <c r="F5159" s="452"/>
      <c r="G5159" s="246"/>
      <c r="H5159" s="246"/>
      <c r="I5159" s="480">
        <f t="shared" si="1575"/>
        <v>0</v>
      </c>
      <c r="J5159" s="244" t="str">
        <f t="shared" si="1566"/>
        <v/>
      </c>
      <c r="K5159" s="245"/>
      <c r="L5159" s="426"/>
      <c r="M5159" s="253"/>
      <c r="N5159" s="316">
        <f t="shared" si="1576"/>
        <v>0</v>
      </c>
      <c r="O5159" s="427">
        <f t="shared" si="1577"/>
        <v>0</v>
      </c>
      <c r="P5159" s="245"/>
      <c r="Q5159" s="426"/>
      <c r="R5159" s="253"/>
      <c r="S5159" s="432">
        <f t="shared" si="1578"/>
        <v>0</v>
      </c>
      <c r="T5159" s="316">
        <f t="shared" si="1579"/>
        <v>0</v>
      </c>
      <c r="U5159" s="253"/>
      <c r="V5159" s="253"/>
      <c r="W5159" s="254"/>
      <c r="X5159" s="314">
        <f t="shared" si="1567"/>
        <v>0</v>
      </c>
    </row>
    <row r="5160" spans="2:24" ht="18.75">
      <c r="B5160" s="173"/>
      <c r="C5160" s="142">
        <v>4309</v>
      </c>
      <c r="D5160" s="148" t="s">
        <v>268</v>
      </c>
      <c r="E5160" s="817"/>
      <c r="F5160" s="452"/>
      <c r="G5160" s="246"/>
      <c r="H5160" s="246"/>
      <c r="I5160" s="480">
        <f t="shared" si="1575"/>
        <v>0</v>
      </c>
      <c r="J5160" s="244" t="str">
        <f t="shared" si="1566"/>
        <v/>
      </c>
      <c r="K5160" s="245"/>
      <c r="L5160" s="426"/>
      <c r="M5160" s="253"/>
      <c r="N5160" s="316">
        <f t="shared" si="1576"/>
        <v>0</v>
      </c>
      <c r="O5160" s="427">
        <f t="shared" si="1577"/>
        <v>0</v>
      </c>
      <c r="P5160" s="245"/>
      <c r="Q5160" s="426"/>
      <c r="R5160" s="253"/>
      <c r="S5160" s="432">
        <f t="shared" si="1578"/>
        <v>0</v>
      </c>
      <c r="T5160" s="316">
        <f t="shared" si="1579"/>
        <v>0</v>
      </c>
      <c r="U5160" s="253"/>
      <c r="V5160" s="253"/>
      <c r="W5160" s="254"/>
      <c r="X5160" s="314">
        <f t="shared" si="1567"/>
        <v>0</v>
      </c>
    </row>
    <row r="5161" spans="2:24" ht="18.75">
      <c r="B5161" s="799">
        <v>4400</v>
      </c>
      <c r="C5161" s="957" t="s">
        <v>1741</v>
      </c>
      <c r="D5161" s="957"/>
      <c r="E5161" s="800"/>
      <c r="F5161" s="803"/>
      <c r="G5161" s="804"/>
      <c r="H5161" s="804"/>
      <c r="I5161" s="805">
        <f t="shared" si="1575"/>
        <v>0</v>
      </c>
      <c r="J5161" s="244" t="str">
        <f t="shared" si="1566"/>
        <v/>
      </c>
      <c r="K5161" s="245"/>
      <c r="L5161" s="431"/>
      <c r="M5161" s="255"/>
      <c r="N5161" s="318">
        <f t="shared" si="1576"/>
        <v>0</v>
      </c>
      <c r="O5161" s="427">
        <f t="shared" si="1577"/>
        <v>0</v>
      </c>
      <c r="P5161" s="245"/>
      <c r="Q5161" s="431"/>
      <c r="R5161" s="255"/>
      <c r="S5161" s="432">
        <f t="shared" si="1578"/>
        <v>0</v>
      </c>
      <c r="T5161" s="316">
        <f t="shared" si="1579"/>
        <v>0</v>
      </c>
      <c r="U5161" s="255"/>
      <c r="V5161" s="255"/>
      <c r="W5161" s="254"/>
      <c r="X5161" s="314">
        <f t="shared" si="1567"/>
        <v>0</v>
      </c>
    </row>
    <row r="5162" spans="2:24" ht="18.75">
      <c r="B5162" s="799">
        <v>4500</v>
      </c>
      <c r="C5162" s="979" t="s">
        <v>1742</v>
      </c>
      <c r="D5162" s="979"/>
      <c r="E5162" s="800"/>
      <c r="F5162" s="803"/>
      <c r="G5162" s="804"/>
      <c r="H5162" s="804"/>
      <c r="I5162" s="805">
        <f t="shared" si="1575"/>
        <v>0</v>
      </c>
      <c r="J5162" s="244" t="str">
        <f t="shared" si="1566"/>
        <v/>
      </c>
      <c r="K5162" s="245"/>
      <c r="L5162" s="431"/>
      <c r="M5162" s="255"/>
      <c r="N5162" s="318">
        <f t="shared" si="1576"/>
        <v>0</v>
      </c>
      <c r="O5162" s="427">
        <f t="shared" si="1577"/>
        <v>0</v>
      </c>
      <c r="P5162" s="245"/>
      <c r="Q5162" s="431"/>
      <c r="R5162" s="255"/>
      <c r="S5162" s="432">
        <f t="shared" si="1578"/>
        <v>0</v>
      </c>
      <c r="T5162" s="316">
        <f t="shared" si="1579"/>
        <v>0</v>
      </c>
      <c r="U5162" s="255"/>
      <c r="V5162" s="255"/>
      <c r="W5162" s="254"/>
      <c r="X5162" s="314">
        <f t="shared" si="1567"/>
        <v>0</v>
      </c>
    </row>
    <row r="5163" spans="2:24" ht="18.75">
      <c r="B5163" s="799">
        <v>4600</v>
      </c>
      <c r="C5163" s="974" t="s">
        <v>269</v>
      </c>
      <c r="D5163" s="980"/>
      <c r="E5163" s="800"/>
      <c r="F5163" s="803"/>
      <c r="G5163" s="804"/>
      <c r="H5163" s="804"/>
      <c r="I5163" s="805">
        <f t="shared" si="1575"/>
        <v>0</v>
      </c>
      <c r="J5163" s="244" t="str">
        <f t="shared" si="1566"/>
        <v/>
      </c>
      <c r="K5163" s="245"/>
      <c r="L5163" s="431"/>
      <c r="M5163" s="255"/>
      <c r="N5163" s="318">
        <f t="shared" si="1576"/>
        <v>0</v>
      </c>
      <c r="O5163" s="427">
        <f t="shared" si="1577"/>
        <v>0</v>
      </c>
      <c r="P5163" s="245"/>
      <c r="Q5163" s="431"/>
      <c r="R5163" s="255"/>
      <c r="S5163" s="432">
        <f t="shared" si="1578"/>
        <v>0</v>
      </c>
      <c r="T5163" s="316">
        <f t="shared" si="1579"/>
        <v>0</v>
      </c>
      <c r="U5163" s="255"/>
      <c r="V5163" s="255"/>
      <c r="W5163" s="254"/>
      <c r="X5163" s="314">
        <f t="shared" si="1567"/>
        <v>0</v>
      </c>
    </row>
    <row r="5164" spans="2:24" ht="18.75">
      <c r="B5164" s="799">
        <v>4900</v>
      </c>
      <c r="C5164" s="965" t="s">
        <v>300</v>
      </c>
      <c r="D5164" s="965"/>
      <c r="E5164" s="800"/>
      <c r="F5164" s="801">
        <f>+F5165+F5166</f>
        <v>0</v>
      </c>
      <c r="G5164" s="802">
        <f>+G5165+G5166</f>
        <v>0</v>
      </c>
      <c r="H5164" s="802">
        <f>+H5165+H5166</f>
        <v>0</v>
      </c>
      <c r="I5164" s="802">
        <f>+I5165+I5166</f>
        <v>0</v>
      </c>
      <c r="J5164" s="244" t="str">
        <f t="shared" si="1566"/>
        <v/>
      </c>
      <c r="K5164" s="245"/>
      <c r="L5164" s="777"/>
      <c r="M5164" s="778"/>
      <c r="N5164" s="778"/>
      <c r="O5164" s="825"/>
      <c r="P5164" s="245"/>
      <c r="Q5164" s="777"/>
      <c r="R5164" s="778"/>
      <c r="S5164" s="778"/>
      <c r="T5164" s="778"/>
      <c r="U5164" s="778"/>
      <c r="V5164" s="778"/>
      <c r="W5164" s="825"/>
      <c r="X5164" s="314">
        <f t="shared" si="1567"/>
        <v>0</v>
      </c>
    </row>
    <row r="5165" spans="2:24" ht="18.75">
      <c r="B5165" s="173"/>
      <c r="C5165" s="144">
        <v>4901</v>
      </c>
      <c r="D5165" s="174" t="s">
        <v>301</v>
      </c>
      <c r="E5165" s="817"/>
      <c r="F5165" s="452"/>
      <c r="G5165" s="246"/>
      <c r="H5165" s="246"/>
      <c r="I5165" s="480">
        <f>F5165+G5165+H5165</f>
        <v>0</v>
      </c>
      <c r="J5165" s="244" t="str">
        <f t="shared" si="1566"/>
        <v/>
      </c>
      <c r="K5165" s="245"/>
      <c r="L5165" s="775"/>
      <c r="M5165" s="779"/>
      <c r="N5165" s="779"/>
      <c r="O5165" s="824"/>
      <c r="P5165" s="245"/>
      <c r="Q5165" s="775"/>
      <c r="R5165" s="779"/>
      <c r="S5165" s="779"/>
      <c r="T5165" s="779"/>
      <c r="U5165" s="779"/>
      <c r="V5165" s="779"/>
      <c r="W5165" s="824"/>
      <c r="X5165" s="314">
        <f t="shared" si="1567"/>
        <v>0</v>
      </c>
    </row>
    <row r="5166" spans="2:24" ht="18.75">
      <c r="B5166" s="173"/>
      <c r="C5166" s="142">
        <v>4902</v>
      </c>
      <c r="D5166" s="148" t="s">
        <v>302</v>
      </c>
      <c r="E5166" s="817"/>
      <c r="F5166" s="452"/>
      <c r="G5166" s="246"/>
      <c r="H5166" s="246"/>
      <c r="I5166" s="480">
        <f>F5166+G5166+H5166</f>
        <v>0</v>
      </c>
      <c r="J5166" s="244" t="str">
        <f t="shared" si="1566"/>
        <v/>
      </c>
      <c r="K5166" s="245"/>
      <c r="L5166" s="775"/>
      <c r="M5166" s="779"/>
      <c r="N5166" s="779"/>
      <c r="O5166" s="824"/>
      <c r="P5166" s="245"/>
      <c r="Q5166" s="775"/>
      <c r="R5166" s="779"/>
      <c r="S5166" s="779"/>
      <c r="T5166" s="779"/>
      <c r="U5166" s="779"/>
      <c r="V5166" s="779"/>
      <c r="W5166" s="824"/>
      <c r="X5166" s="314">
        <f t="shared" si="1567"/>
        <v>0</v>
      </c>
    </row>
    <row r="5167" spans="2:24" ht="18.75">
      <c r="B5167" s="806">
        <v>5100</v>
      </c>
      <c r="C5167" s="962" t="s">
        <v>270</v>
      </c>
      <c r="D5167" s="962"/>
      <c r="E5167" s="807"/>
      <c r="F5167" s="808"/>
      <c r="G5167" s="809"/>
      <c r="H5167" s="809"/>
      <c r="I5167" s="805">
        <f>F5167+G5167+H5167</f>
        <v>0</v>
      </c>
      <c r="J5167" s="244" t="str">
        <f t="shared" si="1566"/>
        <v/>
      </c>
      <c r="K5167" s="245"/>
      <c r="L5167" s="433"/>
      <c r="M5167" s="434"/>
      <c r="N5167" s="328">
        <f>I5167</f>
        <v>0</v>
      </c>
      <c r="O5167" s="427">
        <f>L5167+M5167-N5167</f>
        <v>0</v>
      </c>
      <c r="P5167" s="245"/>
      <c r="Q5167" s="433"/>
      <c r="R5167" s="434"/>
      <c r="S5167" s="432">
        <f>+IF(+(L5167+M5167)&gt;=I5167,+M5167,+(+I5167-L5167))</f>
        <v>0</v>
      </c>
      <c r="T5167" s="316">
        <f>Q5167+R5167-S5167</f>
        <v>0</v>
      </c>
      <c r="U5167" s="434"/>
      <c r="V5167" s="434"/>
      <c r="W5167" s="254"/>
      <c r="X5167" s="314">
        <f t="shared" si="1567"/>
        <v>0</v>
      </c>
    </row>
    <row r="5168" spans="2:24" ht="18.75">
      <c r="B5168" s="806">
        <v>5200</v>
      </c>
      <c r="C5168" s="977" t="s">
        <v>271</v>
      </c>
      <c r="D5168" s="977"/>
      <c r="E5168" s="807"/>
      <c r="F5168" s="810">
        <f>SUM(F5169:F5175)</f>
        <v>0</v>
      </c>
      <c r="G5168" s="811">
        <f>SUM(G5169:G5175)</f>
        <v>17000</v>
      </c>
      <c r="H5168" s="811">
        <f>SUM(H5169:H5175)</f>
        <v>0</v>
      </c>
      <c r="I5168" s="811">
        <f>SUM(I5169:I5175)</f>
        <v>17000</v>
      </c>
      <c r="J5168" s="244">
        <f t="shared" si="1566"/>
        <v>1</v>
      </c>
      <c r="K5168" s="245"/>
      <c r="L5168" s="327">
        <f>SUM(L5169:L5175)</f>
        <v>0</v>
      </c>
      <c r="M5168" s="328">
        <f>SUM(M5169:M5175)</f>
        <v>0</v>
      </c>
      <c r="N5168" s="435">
        <f>SUM(N5169:N5175)</f>
        <v>17000</v>
      </c>
      <c r="O5168" s="436">
        <f>SUM(O5169:O5175)</f>
        <v>-17000</v>
      </c>
      <c r="P5168" s="245"/>
      <c r="Q5168" s="327">
        <f t="shared" ref="Q5168:W5168" si="1580">SUM(Q5169:Q5175)</f>
        <v>0</v>
      </c>
      <c r="R5168" s="328">
        <f t="shared" si="1580"/>
        <v>0</v>
      </c>
      <c r="S5168" s="328">
        <f t="shared" si="1580"/>
        <v>17000</v>
      </c>
      <c r="T5168" s="328">
        <f t="shared" si="1580"/>
        <v>-17000</v>
      </c>
      <c r="U5168" s="328">
        <f t="shared" si="1580"/>
        <v>0</v>
      </c>
      <c r="V5168" s="328">
        <f t="shared" si="1580"/>
        <v>0</v>
      </c>
      <c r="W5168" s="436">
        <f t="shared" si="1580"/>
        <v>0</v>
      </c>
      <c r="X5168" s="314">
        <f t="shared" si="1567"/>
        <v>-17000</v>
      </c>
    </row>
    <row r="5169" spans="2:24" ht="18.75">
      <c r="B5169" s="175"/>
      <c r="C5169" s="176">
        <v>5201</v>
      </c>
      <c r="D5169" s="177" t="s">
        <v>272</v>
      </c>
      <c r="E5169" s="818"/>
      <c r="F5169" s="477"/>
      <c r="G5169" s="437"/>
      <c r="H5169" s="437"/>
      <c r="I5169" s="480">
        <f t="shared" ref="I5169:I5175" si="1581">F5169+G5169+H5169</f>
        <v>0</v>
      </c>
      <c r="J5169" s="244" t="str">
        <f t="shared" si="1566"/>
        <v/>
      </c>
      <c r="K5169" s="245"/>
      <c r="L5169" s="438"/>
      <c r="M5169" s="439"/>
      <c r="N5169" s="331">
        <f t="shared" ref="N5169:N5175" si="1582">I5169</f>
        <v>0</v>
      </c>
      <c r="O5169" s="427">
        <f t="shared" ref="O5169:O5175" si="1583">L5169+M5169-N5169</f>
        <v>0</v>
      </c>
      <c r="P5169" s="245"/>
      <c r="Q5169" s="438"/>
      <c r="R5169" s="439"/>
      <c r="S5169" s="432">
        <f t="shared" ref="S5169:S5175" si="1584">+IF(+(L5169+M5169)&gt;=I5169,+M5169,+(+I5169-L5169))</f>
        <v>0</v>
      </c>
      <c r="T5169" s="316">
        <f t="shared" ref="T5169:T5175" si="1585">Q5169+R5169-S5169</f>
        <v>0</v>
      </c>
      <c r="U5169" s="439"/>
      <c r="V5169" s="439"/>
      <c r="W5169" s="254"/>
      <c r="X5169" s="314">
        <f t="shared" si="1567"/>
        <v>0</v>
      </c>
    </row>
    <row r="5170" spans="2:24" ht="18.75">
      <c r="B5170" s="175"/>
      <c r="C5170" s="178">
        <v>5202</v>
      </c>
      <c r="D5170" s="179" t="s">
        <v>273</v>
      </c>
      <c r="E5170" s="818"/>
      <c r="F5170" s="477"/>
      <c r="G5170" s="437"/>
      <c r="H5170" s="437"/>
      <c r="I5170" s="480">
        <f t="shared" si="1581"/>
        <v>0</v>
      </c>
      <c r="J5170" s="244" t="str">
        <f t="shared" si="1566"/>
        <v/>
      </c>
      <c r="K5170" s="245"/>
      <c r="L5170" s="438"/>
      <c r="M5170" s="439"/>
      <c r="N5170" s="331">
        <f t="shared" si="1582"/>
        <v>0</v>
      </c>
      <c r="O5170" s="427">
        <f t="shared" si="1583"/>
        <v>0</v>
      </c>
      <c r="P5170" s="245"/>
      <c r="Q5170" s="438"/>
      <c r="R5170" s="439"/>
      <c r="S5170" s="432">
        <f t="shared" si="1584"/>
        <v>0</v>
      </c>
      <c r="T5170" s="316">
        <f t="shared" si="1585"/>
        <v>0</v>
      </c>
      <c r="U5170" s="439"/>
      <c r="V5170" s="439"/>
      <c r="W5170" s="254"/>
      <c r="X5170" s="314">
        <f t="shared" si="1567"/>
        <v>0</v>
      </c>
    </row>
    <row r="5171" spans="2:24" ht="18.75">
      <c r="B5171" s="175"/>
      <c r="C5171" s="178">
        <v>5203</v>
      </c>
      <c r="D5171" s="179" t="s">
        <v>956</v>
      </c>
      <c r="E5171" s="818"/>
      <c r="F5171" s="477"/>
      <c r="G5171" s="437"/>
      <c r="H5171" s="437"/>
      <c r="I5171" s="480">
        <f t="shared" si="1581"/>
        <v>0</v>
      </c>
      <c r="J5171" s="244" t="str">
        <f t="shared" si="1566"/>
        <v/>
      </c>
      <c r="K5171" s="245"/>
      <c r="L5171" s="438"/>
      <c r="M5171" s="439"/>
      <c r="N5171" s="331">
        <f t="shared" si="1582"/>
        <v>0</v>
      </c>
      <c r="O5171" s="427">
        <f t="shared" si="1583"/>
        <v>0</v>
      </c>
      <c r="P5171" s="245"/>
      <c r="Q5171" s="438"/>
      <c r="R5171" s="439"/>
      <c r="S5171" s="432">
        <f t="shared" si="1584"/>
        <v>0</v>
      </c>
      <c r="T5171" s="316">
        <f t="shared" si="1585"/>
        <v>0</v>
      </c>
      <c r="U5171" s="439"/>
      <c r="V5171" s="439"/>
      <c r="W5171" s="254"/>
      <c r="X5171" s="314">
        <f t="shared" si="1567"/>
        <v>0</v>
      </c>
    </row>
    <row r="5172" spans="2:24" ht="18.75">
      <c r="B5172" s="175"/>
      <c r="C5172" s="178">
        <v>5204</v>
      </c>
      <c r="D5172" s="179" t="s">
        <v>957</v>
      </c>
      <c r="E5172" s="818"/>
      <c r="F5172" s="477"/>
      <c r="G5172" s="437"/>
      <c r="H5172" s="437"/>
      <c r="I5172" s="480">
        <f t="shared" si="1581"/>
        <v>0</v>
      </c>
      <c r="J5172" s="244" t="str">
        <f t="shared" si="1566"/>
        <v/>
      </c>
      <c r="K5172" s="245"/>
      <c r="L5172" s="438"/>
      <c r="M5172" s="439"/>
      <c r="N5172" s="331">
        <f t="shared" si="1582"/>
        <v>0</v>
      </c>
      <c r="O5172" s="427">
        <f t="shared" si="1583"/>
        <v>0</v>
      </c>
      <c r="P5172" s="245"/>
      <c r="Q5172" s="438"/>
      <c r="R5172" s="439"/>
      <c r="S5172" s="432">
        <f t="shared" si="1584"/>
        <v>0</v>
      </c>
      <c r="T5172" s="316">
        <f t="shared" si="1585"/>
        <v>0</v>
      </c>
      <c r="U5172" s="439"/>
      <c r="V5172" s="439"/>
      <c r="W5172" s="254"/>
      <c r="X5172" s="314">
        <f t="shared" si="1567"/>
        <v>0</v>
      </c>
    </row>
    <row r="5173" spans="2:24" ht="18.75">
      <c r="B5173" s="175"/>
      <c r="C5173" s="178">
        <v>5205</v>
      </c>
      <c r="D5173" s="179" t="s">
        <v>958</v>
      </c>
      <c r="E5173" s="818"/>
      <c r="F5173" s="477"/>
      <c r="G5173" s="437"/>
      <c r="H5173" s="437"/>
      <c r="I5173" s="480">
        <f t="shared" si="1581"/>
        <v>0</v>
      </c>
      <c r="J5173" s="244" t="str">
        <f t="shared" si="1566"/>
        <v/>
      </c>
      <c r="K5173" s="245"/>
      <c r="L5173" s="438"/>
      <c r="M5173" s="439"/>
      <c r="N5173" s="331">
        <f t="shared" si="1582"/>
        <v>0</v>
      </c>
      <c r="O5173" s="427">
        <f t="shared" si="1583"/>
        <v>0</v>
      </c>
      <c r="P5173" s="245"/>
      <c r="Q5173" s="438"/>
      <c r="R5173" s="439"/>
      <c r="S5173" s="432">
        <f t="shared" si="1584"/>
        <v>0</v>
      </c>
      <c r="T5173" s="316">
        <f t="shared" si="1585"/>
        <v>0</v>
      </c>
      <c r="U5173" s="439"/>
      <c r="V5173" s="439"/>
      <c r="W5173" s="254"/>
      <c r="X5173" s="314">
        <f t="shared" si="1567"/>
        <v>0</v>
      </c>
    </row>
    <row r="5174" spans="2:24" ht="18.75">
      <c r="B5174" s="175"/>
      <c r="C5174" s="178">
        <v>5206</v>
      </c>
      <c r="D5174" s="179" t="s">
        <v>959</v>
      </c>
      <c r="E5174" s="818"/>
      <c r="F5174" s="477"/>
      <c r="G5174" s="437">
        <v>17000</v>
      </c>
      <c r="H5174" s="437"/>
      <c r="I5174" s="480">
        <f t="shared" si="1581"/>
        <v>17000</v>
      </c>
      <c r="J5174" s="244">
        <f t="shared" ref="J5174:J5194" si="1586">(IF($E5174&lt;&gt;0,$J$2,IF($I5174&lt;&gt;0,$J$2,"")))</f>
        <v>1</v>
      </c>
      <c r="K5174" s="245"/>
      <c r="L5174" s="438"/>
      <c r="M5174" s="439"/>
      <c r="N5174" s="331">
        <f t="shared" si="1582"/>
        <v>17000</v>
      </c>
      <c r="O5174" s="427">
        <f t="shared" si="1583"/>
        <v>-17000</v>
      </c>
      <c r="P5174" s="245"/>
      <c r="Q5174" s="438"/>
      <c r="R5174" s="439"/>
      <c r="S5174" s="432">
        <f t="shared" si="1584"/>
        <v>17000</v>
      </c>
      <c r="T5174" s="316">
        <f t="shared" si="1585"/>
        <v>-17000</v>
      </c>
      <c r="U5174" s="439"/>
      <c r="V5174" s="439"/>
      <c r="W5174" s="254"/>
      <c r="X5174" s="314">
        <f t="shared" ref="X5174:X5205" si="1587">T5174-U5174-V5174-W5174</f>
        <v>-17000</v>
      </c>
    </row>
    <row r="5175" spans="2:24" ht="18.75">
      <c r="B5175" s="175"/>
      <c r="C5175" s="180">
        <v>5219</v>
      </c>
      <c r="D5175" s="181" t="s">
        <v>960</v>
      </c>
      <c r="E5175" s="818"/>
      <c r="F5175" s="477"/>
      <c r="G5175" s="437"/>
      <c r="H5175" s="437"/>
      <c r="I5175" s="480">
        <f t="shared" si="1581"/>
        <v>0</v>
      </c>
      <c r="J5175" s="244" t="str">
        <f t="shared" si="1586"/>
        <v/>
      </c>
      <c r="K5175" s="245"/>
      <c r="L5175" s="438"/>
      <c r="M5175" s="439"/>
      <c r="N5175" s="331">
        <f t="shared" si="1582"/>
        <v>0</v>
      </c>
      <c r="O5175" s="427">
        <f t="shared" si="1583"/>
        <v>0</v>
      </c>
      <c r="P5175" s="245"/>
      <c r="Q5175" s="438"/>
      <c r="R5175" s="439"/>
      <c r="S5175" s="432">
        <f t="shared" si="1584"/>
        <v>0</v>
      </c>
      <c r="T5175" s="316">
        <f t="shared" si="1585"/>
        <v>0</v>
      </c>
      <c r="U5175" s="439"/>
      <c r="V5175" s="439"/>
      <c r="W5175" s="254"/>
      <c r="X5175" s="314">
        <f t="shared" si="1587"/>
        <v>0</v>
      </c>
    </row>
    <row r="5176" spans="2:24" ht="18.75">
      <c r="B5176" s="806">
        <v>5300</v>
      </c>
      <c r="C5176" s="981" t="s">
        <v>961</v>
      </c>
      <c r="D5176" s="981"/>
      <c r="E5176" s="807"/>
      <c r="F5176" s="810">
        <f>SUM(F5177:F5178)</f>
        <v>0</v>
      </c>
      <c r="G5176" s="811">
        <f>SUM(G5177:G5178)</f>
        <v>17000</v>
      </c>
      <c r="H5176" s="811">
        <f>SUM(H5177:H5178)</f>
        <v>0</v>
      </c>
      <c r="I5176" s="811">
        <f>SUM(I5177:I5178)</f>
        <v>17000</v>
      </c>
      <c r="J5176" s="244">
        <f t="shared" si="1586"/>
        <v>1</v>
      </c>
      <c r="K5176" s="245"/>
      <c r="L5176" s="327">
        <f>SUM(L5177:L5178)</f>
        <v>0</v>
      </c>
      <c r="M5176" s="328">
        <f>SUM(M5177:M5178)</f>
        <v>0</v>
      </c>
      <c r="N5176" s="435">
        <f>SUM(N5177:N5178)</f>
        <v>17000</v>
      </c>
      <c r="O5176" s="436">
        <f>SUM(O5177:O5178)</f>
        <v>-17000</v>
      </c>
      <c r="P5176" s="245"/>
      <c r="Q5176" s="327">
        <f t="shared" ref="Q5176:W5176" si="1588">SUM(Q5177:Q5178)</f>
        <v>0</v>
      </c>
      <c r="R5176" s="328">
        <f t="shared" si="1588"/>
        <v>0</v>
      </c>
      <c r="S5176" s="328">
        <f t="shared" si="1588"/>
        <v>17000</v>
      </c>
      <c r="T5176" s="328">
        <f t="shared" si="1588"/>
        <v>-17000</v>
      </c>
      <c r="U5176" s="328">
        <f t="shared" si="1588"/>
        <v>0</v>
      </c>
      <c r="V5176" s="328">
        <f t="shared" si="1588"/>
        <v>0</v>
      </c>
      <c r="W5176" s="436">
        <f t="shared" si="1588"/>
        <v>0</v>
      </c>
      <c r="X5176" s="314">
        <f t="shared" si="1587"/>
        <v>-17000</v>
      </c>
    </row>
    <row r="5177" spans="2:24" ht="18.75">
      <c r="B5177" s="175"/>
      <c r="C5177" s="176">
        <v>5301</v>
      </c>
      <c r="D5177" s="177" t="s">
        <v>1480</v>
      </c>
      <c r="E5177" s="818"/>
      <c r="F5177" s="477"/>
      <c r="G5177" s="437"/>
      <c r="H5177" s="437"/>
      <c r="I5177" s="480">
        <f>F5177+G5177+H5177</f>
        <v>0</v>
      </c>
      <c r="J5177" s="244" t="str">
        <f t="shared" si="1586"/>
        <v/>
      </c>
      <c r="K5177" s="245"/>
      <c r="L5177" s="438"/>
      <c r="M5177" s="439"/>
      <c r="N5177" s="331">
        <f>I5177</f>
        <v>0</v>
      </c>
      <c r="O5177" s="427">
        <f>L5177+M5177-N5177</f>
        <v>0</v>
      </c>
      <c r="P5177" s="245"/>
      <c r="Q5177" s="438"/>
      <c r="R5177" s="439"/>
      <c r="S5177" s="432">
        <f>+IF(+(L5177+M5177)&gt;=I5177,+M5177,+(+I5177-L5177))</f>
        <v>0</v>
      </c>
      <c r="T5177" s="316">
        <f>Q5177+R5177-S5177</f>
        <v>0</v>
      </c>
      <c r="U5177" s="439"/>
      <c r="V5177" s="439"/>
      <c r="W5177" s="254"/>
      <c r="X5177" s="314">
        <f t="shared" si="1587"/>
        <v>0</v>
      </c>
    </row>
    <row r="5178" spans="2:24" ht="18.75">
      <c r="B5178" s="175"/>
      <c r="C5178" s="180">
        <v>5309</v>
      </c>
      <c r="D5178" s="181" t="s">
        <v>962</v>
      </c>
      <c r="E5178" s="818"/>
      <c r="F5178" s="477"/>
      <c r="G5178" s="437">
        <v>17000</v>
      </c>
      <c r="H5178" s="437"/>
      <c r="I5178" s="480">
        <f>F5178+G5178+H5178</f>
        <v>17000</v>
      </c>
      <c r="J5178" s="244">
        <f t="shared" si="1586"/>
        <v>1</v>
      </c>
      <c r="K5178" s="245"/>
      <c r="L5178" s="438"/>
      <c r="M5178" s="439"/>
      <c r="N5178" s="331">
        <f>I5178</f>
        <v>17000</v>
      </c>
      <c r="O5178" s="427">
        <f>L5178+M5178-N5178</f>
        <v>-17000</v>
      </c>
      <c r="P5178" s="245"/>
      <c r="Q5178" s="438"/>
      <c r="R5178" s="439"/>
      <c r="S5178" s="432">
        <f>+IF(+(L5178+M5178)&gt;=I5178,+M5178,+(+I5178-L5178))</f>
        <v>17000</v>
      </c>
      <c r="T5178" s="316">
        <f>Q5178+R5178-S5178</f>
        <v>-17000</v>
      </c>
      <c r="U5178" s="439"/>
      <c r="V5178" s="439"/>
      <c r="W5178" s="254"/>
      <c r="X5178" s="314">
        <f t="shared" si="1587"/>
        <v>-17000</v>
      </c>
    </row>
    <row r="5179" spans="2:24" ht="18.75">
      <c r="B5179" s="806">
        <v>5400</v>
      </c>
      <c r="C5179" s="962" t="s">
        <v>1049</v>
      </c>
      <c r="D5179" s="962"/>
      <c r="E5179" s="807"/>
      <c r="F5179" s="808"/>
      <c r="G5179" s="809"/>
      <c r="H5179" s="809"/>
      <c r="I5179" s="805">
        <f>F5179+G5179+H5179</f>
        <v>0</v>
      </c>
      <c r="J5179" s="244" t="str">
        <f t="shared" si="1586"/>
        <v/>
      </c>
      <c r="K5179" s="245"/>
      <c r="L5179" s="433"/>
      <c r="M5179" s="434"/>
      <c r="N5179" s="328">
        <f>I5179</f>
        <v>0</v>
      </c>
      <c r="O5179" s="427">
        <f>L5179+M5179-N5179</f>
        <v>0</v>
      </c>
      <c r="P5179" s="245"/>
      <c r="Q5179" s="433"/>
      <c r="R5179" s="434"/>
      <c r="S5179" s="432">
        <f>+IF(+(L5179+M5179)&gt;=I5179,+M5179,+(+I5179-L5179))</f>
        <v>0</v>
      </c>
      <c r="T5179" s="316">
        <f>Q5179+R5179-S5179</f>
        <v>0</v>
      </c>
      <c r="U5179" s="434"/>
      <c r="V5179" s="434"/>
      <c r="W5179" s="254"/>
      <c r="X5179" s="314">
        <f t="shared" si="1587"/>
        <v>0</v>
      </c>
    </row>
    <row r="5180" spans="2:24" ht="18.75">
      <c r="B5180" s="799">
        <v>5500</v>
      </c>
      <c r="C5180" s="965" t="s">
        <v>1050</v>
      </c>
      <c r="D5180" s="965"/>
      <c r="E5180" s="800"/>
      <c r="F5180" s="801">
        <f>SUM(F5181:F5184)</f>
        <v>0</v>
      </c>
      <c r="G5180" s="802">
        <f>SUM(G5181:G5184)</f>
        <v>0</v>
      </c>
      <c r="H5180" s="802">
        <f>SUM(H5181:H5184)</f>
        <v>0</v>
      </c>
      <c r="I5180" s="802">
        <f>SUM(I5181:I5184)</f>
        <v>0</v>
      </c>
      <c r="J5180" s="244" t="str">
        <f t="shared" si="1586"/>
        <v/>
      </c>
      <c r="K5180" s="245"/>
      <c r="L5180" s="317">
        <f>SUM(L5181:L5184)</f>
        <v>0</v>
      </c>
      <c r="M5180" s="318">
        <f>SUM(M5181:M5184)</f>
        <v>0</v>
      </c>
      <c r="N5180" s="428">
        <f>SUM(N5181:N5184)</f>
        <v>0</v>
      </c>
      <c r="O5180" s="429">
        <f>SUM(O5181:O5184)</f>
        <v>0</v>
      </c>
      <c r="P5180" s="245"/>
      <c r="Q5180" s="317">
        <f t="shared" ref="Q5180:W5180" si="1589">SUM(Q5181:Q5184)</f>
        <v>0</v>
      </c>
      <c r="R5180" s="318">
        <f t="shared" si="1589"/>
        <v>0</v>
      </c>
      <c r="S5180" s="318">
        <f t="shared" si="1589"/>
        <v>0</v>
      </c>
      <c r="T5180" s="318">
        <f t="shared" si="1589"/>
        <v>0</v>
      </c>
      <c r="U5180" s="318">
        <f t="shared" si="1589"/>
        <v>0</v>
      </c>
      <c r="V5180" s="318">
        <f t="shared" si="1589"/>
        <v>0</v>
      </c>
      <c r="W5180" s="429">
        <f t="shared" si="1589"/>
        <v>0</v>
      </c>
      <c r="X5180" s="314">
        <f t="shared" si="1587"/>
        <v>0</v>
      </c>
    </row>
    <row r="5181" spans="2:24" ht="18.75">
      <c r="B5181" s="173"/>
      <c r="C5181" s="144">
        <v>5501</v>
      </c>
      <c r="D5181" s="163" t="s">
        <v>1051</v>
      </c>
      <c r="E5181" s="817"/>
      <c r="F5181" s="452"/>
      <c r="G5181" s="246"/>
      <c r="H5181" s="246"/>
      <c r="I5181" s="480">
        <f>F5181+G5181+H5181</f>
        <v>0</v>
      </c>
      <c r="J5181" s="244" t="str">
        <f t="shared" si="1586"/>
        <v/>
      </c>
      <c r="K5181" s="245"/>
      <c r="L5181" s="426"/>
      <c r="M5181" s="253"/>
      <c r="N5181" s="316">
        <f>I5181</f>
        <v>0</v>
      </c>
      <c r="O5181" s="427">
        <f>L5181+M5181-N5181</f>
        <v>0</v>
      </c>
      <c r="P5181" s="245"/>
      <c r="Q5181" s="426"/>
      <c r="R5181" s="253"/>
      <c r="S5181" s="432">
        <f>+IF(+(L5181+M5181)&gt;=I5181,+M5181,+(+I5181-L5181))</f>
        <v>0</v>
      </c>
      <c r="T5181" s="316">
        <f>Q5181+R5181-S5181</f>
        <v>0</v>
      </c>
      <c r="U5181" s="253"/>
      <c r="V5181" s="253"/>
      <c r="W5181" s="254"/>
      <c r="X5181" s="314">
        <f t="shared" si="1587"/>
        <v>0</v>
      </c>
    </row>
    <row r="5182" spans="2:24" ht="18.75">
      <c r="B5182" s="173"/>
      <c r="C5182" s="137">
        <v>5502</v>
      </c>
      <c r="D5182" s="145" t="s">
        <v>1052</v>
      </c>
      <c r="E5182" s="817"/>
      <c r="F5182" s="452"/>
      <c r="G5182" s="246"/>
      <c r="H5182" s="246"/>
      <c r="I5182" s="480">
        <f>F5182+G5182+H5182</f>
        <v>0</v>
      </c>
      <c r="J5182" s="244" t="str">
        <f t="shared" si="1586"/>
        <v/>
      </c>
      <c r="K5182" s="245"/>
      <c r="L5182" s="426"/>
      <c r="M5182" s="253"/>
      <c r="N5182" s="316">
        <f>I5182</f>
        <v>0</v>
      </c>
      <c r="O5182" s="427">
        <f>L5182+M5182-N5182</f>
        <v>0</v>
      </c>
      <c r="P5182" s="245"/>
      <c r="Q5182" s="426"/>
      <c r="R5182" s="253"/>
      <c r="S5182" s="432">
        <f>+IF(+(L5182+M5182)&gt;=I5182,+M5182,+(+I5182-L5182))</f>
        <v>0</v>
      </c>
      <c r="T5182" s="316">
        <f>Q5182+R5182-S5182</f>
        <v>0</v>
      </c>
      <c r="U5182" s="253"/>
      <c r="V5182" s="253"/>
      <c r="W5182" s="254"/>
      <c r="X5182" s="314">
        <f t="shared" si="1587"/>
        <v>0</v>
      </c>
    </row>
    <row r="5183" spans="2:24" ht="18.75">
      <c r="B5183" s="173"/>
      <c r="C5183" s="137">
        <v>5503</v>
      </c>
      <c r="D5183" s="139" t="s">
        <v>1053</v>
      </c>
      <c r="E5183" s="817"/>
      <c r="F5183" s="452"/>
      <c r="G5183" s="246"/>
      <c r="H5183" s="246"/>
      <c r="I5183" s="480">
        <f>F5183+G5183+H5183</f>
        <v>0</v>
      </c>
      <c r="J5183" s="244" t="str">
        <f t="shared" si="1586"/>
        <v/>
      </c>
      <c r="K5183" s="245"/>
      <c r="L5183" s="426"/>
      <c r="M5183" s="253"/>
      <c r="N5183" s="316">
        <f>I5183</f>
        <v>0</v>
      </c>
      <c r="O5183" s="427">
        <f>L5183+M5183-N5183</f>
        <v>0</v>
      </c>
      <c r="P5183" s="245"/>
      <c r="Q5183" s="426"/>
      <c r="R5183" s="253"/>
      <c r="S5183" s="432">
        <f>+IF(+(L5183+M5183)&gt;=I5183,+M5183,+(+I5183-L5183))</f>
        <v>0</v>
      </c>
      <c r="T5183" s="316">
        <f>Q5183+R5183-S5183</f>
        <v>0</v>
      </c>
      <c r="U5183" s="253"/>
      <c r="V5183" s="253"/>
      <c r="W5183" s="254"/>
      <c r="X5183" s="314">
        <f t="shared" si="1587"/>
        <v>0</v>
      </c>
    </row>
    <row r="5184" spans="2:24" ht="18.75">
      <c r="B5184" s="173"/>
      <c r="C5184" s="137">
        <v>5504</v>
      </c>
      <c r="D5184" s="145" t="s">
        <v>1054</v>
      </c>
      <c r="E5184" s="817"/>
      <c r="F5184" s="452"/>
      <c r="G5184" s="246"/>
      <c r="H5184" s="246"/>
      <c r="I5184" s="480">
        <f>F5184+G5184+H5184</f>
        <v>0</v>
      </c>
      <c r="J5184" s="244" t="str">
        <f t="shared" si="1586"/>
        <v/>
      </c>
      <c r="K5184" s="245"/>
      <c r="L5184" s="426"/>
      <c r="M5184" s="253"/>
      <c r="N5184" s="316">
        <f>I5184</f>
        <v>0</v>
      </c>
      <c r="O5184" s="427">
        <f>L5184+M5184-N5184</f>
        <v>0</v>
      </c>
      <c r="P5184" s="245"/>
      <c r="Q5184" s="426"/>
      <c r="R5184" s="253"/>
      <c r="S5184" s="432">
        <f>+IF(+(L5184+M5184)&gt;=I5184,+M5184,+(+I5184-L5184))</f>
        <v>0</v>
      </c>
      <c r="T5184" s="316">
        <f>Q5184+R5184-S5184</f>
        <v>0</v>
      </c>
      <c r="U5184" s="253"/>
      <c r="V5184" s="253"/>
      <c r="W5184" s="254"/>
      <c r="X5184" s="314">
        <f t="shared" si="1587"/>
        <v>0</v>
      </c>
    </row>
    <row r="5185" spans="2:24" ht="18.75">
      <c r="B5185" s="799">
        <v>5700</v>
      </c>
      <c r="C5185" s="963" t="s">
        <v>1055</v>
      </c>
      <c r="D5185" s="964"/>
      <c r="E5185" s="807"/>
      <c r="F5185" s="810">
        <f>SUM(F5186:F5188)</f>
        <v>0</v>
      </c>
      <c r="G5185" s="811">
        <f>SUM(G5186:G5188)</f>
        <v>0</v>
      </c>
      <c r="H5185" s="811">
        <f>SUM(H5186:H5188)</f>
        <v>0</v>
      </c>
      <c r="I5185" s="811">
        <f>SUM(I5186:I5188)</f>
        <v>0</v>
      </c>
      <c r="J5185" s="244" t="str">
        <f t="shared" si="1586"/>
        <v/>
      </c>
      <c r="K5185" s="245"/>
      <c r="L5185" s="327">
        <f>SUM(L5186:L5188)</f>
        <v>0</v>
      </c>
      <c r="M5185" s="328">
        <f>SUM(M5186:M5188)</f>
        <v>0</v>
      </c>
      <c r="N5185" s="435">
        <f>SUM(N5186:N5187)</f>
        <v>0</v>
      </c>
      <c r="O5185" s="436">
        <f>SUM(O5186:O5188)</f>
        <v>0</v>
      </c>
      <c r="P5185" s="245"/>
      <c r="Q5185" s="327">
        <f>SUM(Q5186:Q5188)</f>
        <v>0</v>
      </c>
      <c r="R5185" s="328">
        <f>SUM(R5186:R5188)</f>
        <v>0</v>
      </c>
      <c r="S5185" s="328">
        <f>SUM(S5186:S5188)</f>
        <v>0</v>
      </c>
      <c r="T5185" s="328">
        <f>SUM(T5186:T5188)</f>
        <v>0</v>
      </c>
      <c r="U5185" s="328">
        <f>SUM(U5186:U5188)</f>
        <v>0</v>
      </c>
      <c r="V5185" s="328">
        <f>SUM(V5186:V5187)</f>
        <v>0</v>
      </c>
      <c r="W5185" s="436">
        <f>SUM(W5186:W5188)</f>
        <v>0</v>
      </c>
      <c r="X5185" s="314">
        <f t="shared" si="1587"/>
        <v>0</v>
      </c>
    </row>
    <row r="5186" spans="2:24" ht="18.75">
      <c r="B5186" s="175"/>
      <c r="C5186" s="176">
        <v>5701</v>
      </c>
      <c r="D5186" s="177" t="s">
        <v>1056</v>
      </c>
      <c r="E5186" s="818"/>
      <c r="F5186" s="477"/>
      <c r="G5186" s="437"/>
      <c r="H5186" s="437"/>
      <c r="I5186" s="480">
        <f>F5186+G5186+H5186</f>
        <v>0</v>
      </c>
      <c r="J5186" s="244" t="str">
        <f t="shared" si="1586"/>
        <v/>
      </c>
      <c r="K5186" s="245"/>
      <c r="L5186" s="438"/>
      <c r="M5186" s="439"/>
      <c r="N5186" s="331">
        <f>I5186</f>
        <v>0</v>
      </c>
      <c r="O5186" s="427">
        <f>L5186+M5186-N5186</f>
        <v>0</v>
      </c>
      <c r="P5186" s="245"/>
      <c r="Q5186" s="438"/>
      <c r="R5186" s="439"/>
      <c r="S5186" s="432">
        <f>+IF(+(L5186+M5186)&gt;=I5186,+M5186,+(+I5186-L5186))</f>
        <v>0</v>
      </c>
      <c r="T5186" s="316">
        <f>Q5186+R5186-S5186</f>
        <v>0</v>
      </c>
      <c r="U5186" s="439"/>
      <c r="V5186" s="439"/>
      <c r="W5186" s="254"/>
      <c r="X5186" s="314">
        <f t="shared" si="1587"/>
        <v>0</v>
      </c>
    </row>
    <row r="5187" spans="2:24" ht="18.75">
      <c r="B5187" s="175"/>
      <c r="C5187" s="180">
        <v>5702</v>
      </c>
      <c r="D5187" s="181" t="s">
        <v>1057</v>
      </c>
      <c r="E5187" s="818"/>
      <c r="F5187" s="477"/>
      <c r="G5187" s="437"/>
      <c r="H5187" s="437"/>
      <c r="I5187" s="480">
        <f>F5187+G5187+H5187</f>
        <v>0</v>
      </c>
      <c r="J5187" s="244" t="str">
        <f t="shared" si="1586"/>
        <v/>
      </c>
      <c r="K5187" s="245"/>
      <c r="L5187" s="438"/>
      <c r="M5187" s="439"/>
      <c r="N5187" s="331">
        <f>I5187</f>
        <v>0</v>
      </c>
      <c r="O5187" s="427">
        <f>L5187+M5187-N5187</f>
        <v>0</v>
      </c>
      <c r="P5187" s="245"/>
      <c r="Q5187" s="438"/>
      <c r="R5187" s="439"/>
      <c r="S5187" s="432">
        <f>+IF(+(L5187+M5187)&gt;=I5187,+M5187,+(+I5187-L5187))</f>
        <v>0</v>
      </c>
      <c r="T5187" s="316">
        <f>Q5187+R5187-S5187</f>
        <v>0</v>
      </c>
      <c r="U5187" s="439"/>
      <c r="V5187" s="439"/>
      <c r="W5187" s="254"/>
      <c r="X5187" s="314">
        <f t="shared" si="1587"/>
        <v>0</v>
      </c>
    </row>
    <row r="5188" spans="2:24" ht="18.75">
      <c r="B5188" s="136"/>
      <c r="C5188" s="182">
        <v>4071</v>
      </c>
      <c r="D5188" s="467" t="s">
        <v>1058</v>
      </c>
      <c r="E5188" s="817"/>
      <c r="F5188" s="458"/>
      <c r="G5188" s="275"/>
      <c r="H5188" s="275"/>
      <c r="I5188" s="480">
        <f>F5188+G5188+H5188</f>
        <v>0</v>
      </c>
      <c r="J5188" s="244" t="str">
        <f t="shared" si="1586"/>
        <v/>
      </c>
      <c r="K5188" s="245"/>
      <c r="L5188" s="826"/>
      <c r="M5188" s="779"/>
      <c r="N5188" s="779"/>
      <c r="O5188" s="827"/>
      <c r="P5188" s="245"/>
      <c r="Q5188" s="775"/>
      <c r="R5188" s="779"/>
      <c r="S5188" s="779"/>
      <c r="T5188" s="779"/>
      <c r="U5188" s="779"/>
      <c r="V5188" s="779"/>
      <c r="W5188" s="824"/>
      <c r="X5188" s="314">
        <f t="shared" si="1587"/>
        <v>0</v>
      </c>
    </row>
    <row r="5189" spans="2:24">
      <c r="B5189" s="173"/>
      <c r="C5189" s="183"/>
      <c r="D5189" s="335"/>
      <c r="E5189" s="819"/>
      <c r="F5189" s="249"/>
      <c r="G5189" s="249"/>
      <c r="H5189" s="249"/>
      <c r="I5189" s="250"/>
      <c r="J5189" s="244" t="str">
        <f t="shared" si="1586"/>
        <v/>
      </c>
      <c r="K5189" s="245"/>
      <c r="L5189" s="440"/>
      <c r="M5189" s="441"/>
      <c r="N5189" s="324"/>
      <c r="O5189" s="325"/>
      <c r="P5189" s="245"/>
      <c r="Q5189" s="440"/>
      <c r="R5189" s="441"/>
      <c r="S5189" s="324"/>
      <c r="T5189" s="324"/>
      <c r="U5189" s="441"/>
      <c r="V5189" s="324"/>
      <c r="W5189" s="325"/>
      <c r="X5189" s="325"/>
    </row>
    <row r="5190" spans="2:24" ht="18.75">
      <c r="B5190" s="812">
        <v>98</v>
      </c>
      <c r="C5190" s="976" t="s">
        <v>1059</v>
      </c>
      <c r="D5190" s="955"/>
      <c r="E5190" s="800"/>
      <c r="F5190" s="803"/>
      <c r="G5190" s="804"/>
      <c r="H5190" s="804"/>
      <c r="I5190" s="805">
        <f>F5190+G5190+H5190</f>
        <v>0</v>
      </c>
      <c r="J5190" s="244" t="str">
        <f t="shared" si="1586"/>
        <v/>
      </c>
      <c r="K5190" s="245"/>
      <c r="L5190" s="431"/>
      <c r="M5190" s="255"/>
      <c r="N5190" s="318">
        <f>I5190</f>
        <v>0</v>
      </c>
      <c r="O5190" s="427">
        <f>L5190+M5190-N5190</f>
        <v>0</v>
      </c>
      <c r="P5190" s="245"/>
      <c r="Q5190" s="431"/>
      <c r="R5190" s="255"/>
      <c r="S5190" s="432">
        <f>+IF(+(L5190+M5190)&gt;=I5190,+M5190,+(+I5190-L5190))</f>
        <v>0</v>
      </c>
      <c r="T5190" s="316">
        <f>Q5190+R5190-S5190</f>
        <v>0</v>
      </c>
      <c r="U5190" s="255"/>
      <c r="V5190" s="255"/>
      <c r="W5190" s="254"/>
      <c r="X5190" s="314">
        <f>T5190-U5190-V5190-W5190</f>
        <v>0</v>
      </c>
    </row>
    <row r="5191" spans="2:24">
      <c r="B5191" s="184"/>
      <c r="C5191" s="336" t="s">
        <v>1060</v>
      </c>
      <c r="D5191" s="337"/>
      <c r="E5191" s="398"/>
      <c r="F5191" s="398"/>
      <c r="G5191" s="398"/>
      <c r="H5191" s="398"/>
      <c r="I5191" s="338"/>
      <c r="J5191" s="244" t="str">
        <f t="shared" si="1586"/>
        <v/>
      </c>
      <c r="K5191" s="245"/>
      <c r="L5191" s="339"/>
      <c r="M5191" s="340"/>
      <c r="N5191" s="340"/>
      <c r="O5191" s="341"/>
      <c r="P5191" s="245"/>
      <c r="Q5191" s="339"/>
      <c r="R5191" s="340"/>
      <c r="S5191" s="340"/>
      <c r="T5191" s="340"/>
      <c r="U5191" s="340"/>
      <c r="V5191" s="340"/>
      <c r="W5191" s="341"/>
      <c r="X5191" s="341"/>
    </row>
    <row r="5192" spans="2:24">
      <c r="B5192" s="184"/>
      <c r="C5192" s="342" t="s">
        <v>1061</v>
      </c>
      <c r="D5192" s="335"/>
      <c r="E5192" s="386"/>
      <c r="F5192" s="386"/>
      <c r="G5192" s="386"/>
      <c r="H5192" s="386"/>
      <c r="I5192" s="308"/>
      <c r="J5192" s="244" t="str">
        <f t="shared" si="1586"/>
        <v/>
      </c>
      <c r="K5192" s="245"/>
      <c r="L5192" s="343"/>
      <c r="M5192" s="344"/>
      <c r="N5192" s="344"/>
      <c r="O5192" s="345"/>
      <c r="P5192" s="245"/>
      <c r="Q5192" s="343"/>
      <c r="R5192" s="344"/>
      <c r="S5192" s="344"/>
      <c r="T5192" s="344"/>
      <c r="U5192" s="344"/>
      <c r="V5192" s="344"/>
      <c r="W5192" s="345"/>
      <c r="X5192" s="345"/>
    </row>
    <row r="5193" spans="2:24">
      <c r="B5193" s="185"/>
      <c r="C5193" s="346" t="s">
        <v>1743</v>
      </c>
      <c r="D5193" s="347"/>
      <c r="E5193" s="399"/>
      <c r="F5193" s="399"/>
      <c r="G5193" s="399"/>
      <c r="H5193" s="399"/>
      <c r="I5193" s="310"/>
      <c r="J5193" s="244" t="str">
        <f t="shared" si="1586"/>
        <v/>
      </c>
      <c r="K5193" s="245"/>
      <c r="L5193" s="348"/>
      <c r="M5193" s="349"/>
      <c r="N5193" s="349"/>
      <c r="O5193" s="350"/>
      <c r="P5193" s="245"/>
      <c r="Q5193" s="348"/>
      <c r="R5193" s="349"/>
      <c r="S5193" s="349"/>
      <c r="T5193" s="349"/>
      <c r="U5193" s="349"/>
      <c r="V5193" s="349"/>
      <c r="W5193" s="350"/>
      <c r="X5193" s="350"/>
    </row>
    <row r="5194" spans="2:24" ht="18.75">
      <c r="B5194" s="719"/>
      <c r="C5194" s="720" t="s">
        <v>1281</v>
      </c>
      <c r="D5194" s="721" t="s">
        <v>1062</v>
      </c>
      <c r="E5194" s="813"/>
      <c r="F5194" s="813">
        <f>SUM(F5078,F5081,F5087,F5095,F5096,F5114,F5118,F5124,F5127,F5128,F5129,F5130,F5131,F5140,F5147,F5148,F5149,F5150,F5157,F5161,F5162,F5163,F5164,F5167,F5168,F5176,F5179,F5180,F5185)+F5190</f>
        <v>0</v>
      </c>
      <c r="G5194" s="813">
        <f>SUM(G5078,G5081,G5087,G5095,G5096,G5114,G5118,G5124,G5127,G5128,G5129,G5130,G5131,G5140,G5147,G5148,G5149,G5150,G5157,G5161,G5162,G5163,G5164,G5167,G5168,G5176,G5179,G5180,G5185)+G5190</f>
        <v>371600</v>
      </c>
      <c r="H5194" s="813">
        <f>SUM(H5078,H5081,H5087,H5095,H5096,H5114,H5118,H5124,H5127,H5128,H5129,H5130,H5131,H5140,H5147,H5148,H5149,H5150,H5157,H5161,H5162,H5163,H5164,H5167,H5168,H5176,H5179,H5180,H5185)+H5190</f>
        <v>0</v>
      </c>
      <c r="I5194" s="813">
        <f>SUM(I5078,I5081,I5087,I5095,I5096,I5114,I5118,I5124,I5127,I5128,I5129,I5130,I5131,I5140,I5147,I5148,I5149,I5150,I5157,I5161,I5162,I5163,I5164,I5167,I5168,I5176,I5179,I5180,I5185)+I5190</f>
        <v>371600</v>
      </c>
      <c r="J5194" s="244">
        <f t="shared" si="1586"/>
        <v>1</v>
      </c>
      <c r="K5194" s="442" t="str">
        <f>LEFT(C5075,1)</f>
        <v>7</v>
      </c>
      <c r="L5194" s="277">
        <f>SUM(L5078,L5081,L5087,L5095,L5096,L5114,L5118,L5124,L5127,L5128,L5129,L5130,L5131,L5140,L5147,L5148,L5149,L5150,L5157,L5161,L5162,L5163,L5164,L5167,L5168,L5176,L5179,L5180,L5185)+L5190</f>
        <v>0</v>
      </c>
      <c r="M5194" s="277">
        <f>SUM(M5078,M5081,M5087,M5095,M5096,M5114,M5118,M5124,M5127,M5128,M5129,M5130,M5131,M5140,M5147,M5148,M5149,M5150,M5157,M5161,M5162,M5163,M5164,M5167,M5168,M5176,M5179,M5180,M5185)+M5190</f>
        <v>0</v>
      </c>
      <c r="N5194" s="277">
        <f>SUM(N5078,N5081,N5087,N5095,N5096,N5114,N5118,N5124,N5127,N5128,N5129,N5130,N5131,N5140,N5147,N5148,N5149,N5150,N5157,N5161,N5162,N5163,N5164,N5167,N5168,N5176,N5179,N5180,N5185)+N5190</f>
        <v>371600</v>
      </c>
      <c r="O5194" s="277">
        <f>SUM(O5078,O5081,O5087,O5095,O5096,O5114,O5118,O5124,O5127,O5128,O5129,O5130,O5131,O5140,O5147,O5148,O5149,O5150,O5157,O5161,O5162,O5163,O5164,O5167,O5168,O5176,O5179,O5180,O5185)+O5190</f>
        <v>-371600</v>
      </c>
      <c r="P5194" s="223"/>
      <c r="Q5194" s="277">
        <f t="shared" ref="Q5194:W5194" si="1590">SUM(Q5078,Q5081,Q5087,Q5095,Q5096,Q5114,Q5118,Q5124,Q5127,Q5128,Q5129,Q5130,Q5131,Q5140,Q5147,Q5148,Q5149,Q5150,Q5157,Q5161,Q5162,Q5163,Q5164,Q5167,Q5168,Q5176,Q5179,Q5180,Q5185)+Q5190</f>
        <v>0</v>
      </c>
      <c r="R5194" s="277">
        <f t="shared" si="1590"/>
        <v>0</v>
      </c>
      <c r="S5194" s="277">
        <f t="shared" si="1590"/>
        <v>188400</v>
      </c>
      <c r="T5194" s="277">
        <f t="shared" si="1590"/>
        <v>-188400</v>
      </c>
      <c r="U5194" s="277">
        <f t="shared" si="1590"/>
        <v>0</v>
      </c>
      <c r="V5194" s="277">
        <f t="shared" si="1590"/>
        <v>0</v>
      </c>
      <c r="W5194" s="277">
        <f t="shared" si="1590"/>
        <v>0</v>
      </c>
      <c r="X5194" s="314">
        <f>T5194-U5194-V5194-W5194</f>
        <v>-188400</v>
      </c>
    </row>
    <row r="5195" spans="2:24">
      <c r="B5195" s="664" t="s">
        <v>32</v>
      </c>
      <c r="C5195" s="186"/>
      <c r="I5195" s="220"/>
      <c r="J5195" s="222">
        <f>J5194</f>
        <v>1</v>
      </c>
      <c r="P5195"/>
    </row>
    <row r="5196" spans="2:24">
      <c r="B5196" s="395"/>
      <c r="C5196" s="395"/>
      <c r="D5196" s="396"/>
      <c r="E5196" s="395"/>
      <c r="F5196" s="395"/>
      <c r="G5196" s="395"/>
      <c r="H5196" s="395"/>
      <c r="I5196" s="397"/>
      <c r="J5196" s="222">
        <f>J5194</f>
        <v>1</v>
      </c>
      <c r="L5196" s="395"/>
      <c r="M5196" s="395"/>
      <c r="N5196" s="397"/>
      <c r="O5196" s="397"/>
      <c r="P5196" s="397"/>
      <c r="Q5196" s="395"/>
      <c r="R5196" s="395"/>
      <c r="S5196" s="397"/>
      <c r="T5196" s="397"/>
      <c r="U5196" s="395"/>
      <c r="V5196" s="397"/>
      <c r="W5196" s="397"/>
      <c r="X5196" s="397"/>
    </row>
    <row r="5197" spans="2:24" ht="18.75">
      <c r="B5197" s="405"/>
      <c r="C5197" s="405"/>
      <c r="D5197" s="405"/>
      <c r="E5197" s="405"/>
      <c r="F5197" s="405"/>
      <c r="G5197" s="405"/>
      <c r="H5197" s="405"/>
      <c r="I5197" s="488"/>
      <c r="J5197" s="443">
        <f>(IF(E5194&lt;&gt;0,$G$2,IF(I5194&lt;&gt;0,$G$2,"")))</f>
        <v>0</v>
      </c>
    </row>
    <row r="5198" spans="2:24" ht="18.75">
      <c r="B5198" s="405"/>
      <c r="C5198" s="405"/>
      <c r="D5198" s="478"/>
      <c r="E5198" s="405"/>
      <c r="F5198" s="405"/>
      <c r="G5198" s="405"/>
      <c r="H5198" s="405"/>
      <c r="I5198" s="488"/>
      <c r="J5198" s="443" t="str">
        <f>(IF(E5195&lt;&gt;0,$G$2,IF(I5195&lt;&gt;0,$G$2,"")))</f>
        <v/>
      </c>
    </row>
    <row r="5199" spans="2:24">
      <c r="E5199" s="279"/>
      <c r="F5199" s="279"/>
      <c r="G5199" s="279"/>
      <c r="H5199" s="279"/>
      <c r="I5199" s="283"/>
      <c r="J5199" s="222">
        <f>(IF($E5333&lt;&gt;0,$J$2,IF($I5333&lt;&gt;0,$J$2,"")))</f>
        <v>1</v>
      </c>
      <c r="L5199" s="279"/>
      <c r="M5199" s="279"/>
      <c r="N5199" s="283"/>
      <c r="O5199" s="283"/>
      <c r="P5199" s="283"/>
      <c r="Q5199" s="279"/>
      <c r="R5199" s="279"/>
      <c r="S5199" s="283"/>
      <c r="T5199" s="283"/>
      <c r="U5199" s="279"/>
      <c r="V5199" s="283"/>
      <c r="W5199" s="283"/>
    </row>
    <row r="5200" spans="2:24">
      <c r="C5200" s="228"/>
      <c r="D5200" s="229"/>
      <c r="E5200" s="279"/>
      <c r="F5200" s="279"/>
      <c r="G5200" s="279"/>
      <c r="H5200" s="279"/>
      <c r="I5200" s="283"/>
      <c r="J5200" s="222">
        <f>(IF($E5333&lt;&gt;0,$J$2,IF($I5333&lt;&gt;0,$J$2,"")))</f>
        <v>1</v>
      </c>
      <c r="L5200" s="279"/>
      <c r="M5200" s="279"/>
      <c r="N5200" s="283"/>
      <c r="O5200" s="283"/>
      <c r="P5200" s="283"/>
      <c r="Q5200" s="279"/>
      <c r="R5200" s="279"/>
      <c r="S5200" s="283"/>
      <c r="T5200" s="283"/>
      <c r="U5200" s="279"/>
      <c r="V5200" s="283"/>
      <c r="W5200" s="283"/>
    </row>
    <row r="5201" spans="2:24">
      <c r="B5201" s="910" t="str">
        <f>$B$7</f>
        <v>БЮДЖЕТ - НАЧАЛЕН ПЛАН
ПО ПЪЛНА ЕДИННА БЮДЖЕТНА КЛАСИФИКАЦИЯ</v>
      </c>
      <c r="C5201" s="911"/>
      <c r="D5201" s="911"/>
      <c r="E5201" s="279"/>
      <c r="F5201" s="279"/>
      <c r="G5201" s="279"/>
      <c r="H5201" s="279"/>
      <c r="I5201" s="283"/>
      <c r="J5201" s="222">
        <f>(IF($E5333&lt;&gt;0,$J$2,IF($I5333&lt;&gt;0,$J$2,"")))</f>
        <v>1</v>
      </c>
      <c r="L5201" s="279"/>
      <c r="M5201" s="279"/>
      <c r="N5201" s="283"/>
      <c r="O5201" s="283"/>
      <c r="P5201" s="283"/>
      <c r="Q5201" s="279"/>
      <c r="R5201" s="279"/>
      <c r="S5201" s="283"/>
      <c r="T5201" s="283"/>
      <c r="U5201" s="279"/>
      <c r="V5201" s="283"/>
      <c r="W5201" s="283"/>
    </row>
    <row r="5202" spans="2:24">
      <c r="C5202" s="228"/>
      <c r="D5202" s="229"/>
      <c r="E5202" s="280" t="s">
        <v>1711</v>
      </c>
      <c r="F5202" s="280" t="s">
        <v>1568</v>
      </c>
      <c r="G5202" s="279"/>
      <c r="H5202" s="279"/>
      <c r="I5202" s="283"/>
      <c r="J5202" s="222">
        <f>(IF($E5333&lt;&gt;0,$J$2,IF($I5333&lt;&gt;0,$J$2,"")))</f>
        <v>1</v>
      </c>
      <c r="L5202" s="279"/>
      <c r="M5202" s="279"/>
      <c r="N5202" s="283"/>
      <c r="O5202" s="283"/>
      <c r="P5202" s="283"/>
      <c r="Q5202" s="279"/>
      <c r="R5202" s="279"/>
      <c r="S5202" s="283"/>
      <c r="T5202" s="283"/>
      <c r="U5202" s="279"/>
      <c r="V5202" s="283"/>
      <c r="W5202" s="283"/>
    </row>
    <row r="5203" spans="2:24" ht="18.75">
      <c r="B5203" s="912" t="str">
        <f>$B$9</f>
        <v>Несебър</v>
      </c>
      <c r="C5203" s="913"/>
      <c r="D5203" s="914"/>
      <c r="E5203" s="690">
        <f>$E$9</f>
        <v>43101</v>
      </c>
      <c r="F5203" s="691">
        <f>$F$9</f>
        <v>43465</v>
      </c>
      <c r="G5203" s="279"/>
      <c r="H5203" s="279"/>
      <c r="I5203" s="283"/>
      <c r="J5203" s="222">
        <f>(IF($E5333&lt;&gt;0,$J$2,IF($I5333&lt;&gt;0,$J$2,"")))</f>
        <v>1</v>
      </c>
      <c r="L5203" s="279"/>
      <c r="M5203" s="279"/>
      <c r="N5203" s="283"/>
      <c r="O5203" s="283"/>
      <c r="P5203" s="283"/>
      <c r="Q5203" s="279"/>
      <c r="R5203" s="279"/>
      <c r="S5203" s="283"/>
      <c r="T5203" s="283"/>
      <c r="U5203" s="279"/>
      <c r="V5203" s="283"/>
      <c r="W5203" s="283"/>
    </row>
    <row r="5204" spans="2:24">
      <c r="B5204" s="231" t="str">
        <f>$B$10</f>
        <v>(наименование на разпоредителя с бюджет)</v>
      </c>
      <c r="E5204" s="279"/>
      <c r="F5204" s="281">
        <f>$F$10</f>
        <v>0</v>
      </c>
      <c r="G5204" s="279"/>
      <c r="H5204" s="279"/>
      <c r="I5204" s="283"/>
      <c r="J5204" s="222">
        <f>(IF($E5333&lt;&gt;0,$J$2,IF($I5333&lt;&gt;0,$J$2,"")))</f>
        <v>1</v>
      </c>
      <c r="L5204" s="279"/>
      <c r="M5204" s="279"/>
      <c r="N5204" s="283"/>
      <c r="O5204" s="283"/>
      <c r="P5204" s="283"/>
      <c r="Q5204" s="279"/>
      <c r="R5204" s="279"/>
      <c r="S5204" s="283"/>
      <c r="T5204" s="283"/>
      <c r="U5204" s="279"/>
      <c r="V5204" s="283"/>
      <c r="W5204" s="283"/>
    </row>
    <row r="5205" spans="2:24">
      <c r="B5205" s="231"/>
      <c r="E5205" s="282"/>
      <c r="F5205" s="279"/>
      <c r="G5205" s="279"/>
      <c r="H5205" s="279"/>
      <c r="I5205" s="283"/>
      <c r="J5205" s="222">
        <f>(IF($E5333&lt;&gt;0,$J$2,IF($I5333&lt;&gt;0,$J$2,"")))</f>
        <v>1</v>
      </c>
      <c r="L5205" s="279"/>
      <c r="M5205" s="279"/>
      <c r="N5205" s="283"/>
      <c r="O5205" s="283"/>
      <c r="P5205" s="283"/>
      <c r="Q5205" s="279"/>
      <c r="R5205" s="279"/>
      <c r="S5205" s="283"/>
      <c r="T5205" s="283"/>
      <c r="U5205" s="279"/>
      <c r="V5205" s="283"/>
      <c r="W5205" s="283"/>
    </row>
    <row r="5206" spans="2:24" ht="19.5">
      <c r="B5206" s="896" t="str">
        <f>$B$12</f>
        <v>Несебър</v>
      </c>
      <c r="C5206" s="897"/>
      <c r="D5206" s="898"/>
      <c r="E5206" s="230" t="s">
        <v>1712</v>
      </c>
      <c r="F5206" s="692" t="str">
        <f>$F$12</f>
        <v>5206</v>
      </c>
      <c r="G5206" s="279"/>
      <c r="H5206" s="279"/>
      <c r="I5206" s="283"/>
      <c r="J5206" s="222">
        <f>(IF($E5333&lt;&gt;0,$J$2,IF($I5333&lt;&gt;0,$J$2,"")))</f>
        <v>1</v>
      </c>
      <c r="L5206" s="279"/>
      <c r="M5206" s="279"/>
      <c r="N5206" s="283"/>
      <c r="O5206" s="283"/>
      <c r="P5206" s="283"/>
      <c r="Q5206" s="279"/>
      <c r="R5206" s="279"/>
      <c r="S5206" s="283"/>
      <c r="T5206" s="283"/>
      <c r="U5206" s="279"/>
      <c r="V5206" s="283"/>
      <c r="W5206" s="283"/>
    </row>
    <row r="5207" spans="2:24">
      <c r="B5207" s="693" t="str">
        <f>$B$13</f>
        <v>(наименование на първостепенния разпоредител с бюджет)</v>
      </c>
      <c r="E5207" s="282" t="s">
        <v>1713</v>
      </c>
      <c r="F5207" s="279"/>
      <c r="G5207" s="279"/>
      <c r="H5207" s="279"/>
      <c r="I5207" s="283"/>
      <c r="J5207" s="222">
        <f>(IF($E5333&lt;&gt;0,$J$2,IF($I5333&lt;&gt;0,$J$2,"")))</f>
        <v>1</v>
      </c>
      <c r="L5207" s="279"/>
      <c r="M5207" s="279"/>
      <c r="N5207" s="283"/>
      <c r="O5207" s="283"/>
      <c r="P5207" s="283"/>
      <c r="Q5207" s="279"/>
      <c r="R5207" s="279"/>
      <c r="S5207" s="283"/>
      <c r="T5207" s="283"/>
      <c r="U5207" s="279"/>
      <c r="V5207" s="283"/>
      <c r="W5207" s="283"/>
    </row>
    <row r="5208" spans="2:24" ht="18.75">
      <c r="B5208" s="231"/>
      <c r="D5208" s="444"/>
      <c r="E5208" s="278"/>
      <c r="F5208" s="278"/>
      <c r="G5208" s="278"/>
      <c r="H5208" s="278"/>
      <c r="I5208" s="386"/>
      <c r="J5208" s="222">
        <f>(IF($E5333&lt;&gt;0,$J$2,IF($I5333&lt;&gt;0,$J$2,"")))</f>
        <v>1</v>
      </c>
      <c r="L5208" s="279"/>
      <c r="M5208" s="279"/>
      <c r="N5208" s="283"/>
      <c r="O5208" s="283"/>
      <c r="P5208" s="283"/>
      <c r="Q5208" s="279"/>
      <c r="R5208" s="279"/>
      <c r="S5208" s="283"/>
      <c r="T5208" s="283"/>
      <c r="U5208" s="279"/>
      <c r="V5208" s="283"/>
      <c r="W5208" s="283"/>
    </row>
    <row r="5209" spans="2:24">
      <c r="C5209" s="228"/>
      <c r="D5209" s="229"/>
      <c r="E5209" s="279"/>
      <c r="F5209" s="282"/>
      <c r="G5209" s="282"/>
      <c r="H5209" s="282"/>
      <c r="I5209" s="285" t="s">
        <v>1714</v>
      </c>
      <c r="J5209" s="222">
        <f>(IF($E5333&lt;&gt;0,$J$2,IF($I5333&lt;&gt;0,$J$2,"")))</f>
        <v>1</v>
      </c>
      <c r="L5209" s="284" t="s">
        <v>94</v>
      </c>
      <c r="M5209" s="279"/>
      <c r="N5209" s="283"/>
      <c r="O5209" s="285" t="s">
        <v>1714</v>
      </c>
      <c r="P5209" s="283"/>
      <c r="Q5209" s="284" t="s">
        <v>95</v>
      </c>
      <c r="R5209" s="279"/>
      <c r="S5209" s="283"/>
      <c r="T5209" s="285" t="s">
        <v>1714</v>
      </c>
      <c r="U5209" s="279"/>
      <c r="V5209" s="283"/>
      <c r="W5209" s="285" t="s">
        <v>1714</v>
      </c>
    </row>
    <row r="5210" spans="2:24" ht="18.75">
      <c r="B5210" s="787"/>
      <c r="C5210" s="788"/>
      <c r="D5210" s="789" t="s">
        <v>1093</v>
      </c>
      <c r="E5210" s="790"/>
      <c r="F5210" s="968" t="s">
        <v>1504</v>
      </c>
      <c r="G5210" s="969"/>
      <c r="H5210" s="970"/>
      <c r="I5210" s="971"/>
      <c r="J5210" s="222">
        <f>(IF($E5333&lt;&gt;0,$J$2,IF($I5333&lt;&gt;0,$J$2,"")))</f>
        <v>1</v>
      </c>
      <c r="L5210" s="925" t="s">
        <v>1800</v>
      </c>
      <c r="M5210" s="925" t="s">
        <v>1801</v>
      </c>
      <c r="N5210" s="918" t="s">
        <v>1802</v>
      </c>
      <c r="O5210" s="918" t="s">
        <v>96</v>
      </c>
      <c r="P5210" s="223"/>
      <c r="Q5210" s="918" t="s">
        <v>1803</v>
      </c>
      <c r="R5210" s="918" t="s">
        <v>1804</v>
      </c>
      <c r="S5210" s="918" t="s">
        <v>1805</v>
      </c>
      <c r="T5210" s="918" t="s">
        <v>97</v>
      </c>
      <c r="U5210" s="412" t="s">
        <v>98</v>
      </c>
      <c r="V5210" s="413"/>
      <c r="W5210" s="414"/>
      <c r="X5210" s="292"/>
    </row>
    <row r="5211" spans="2:24" ht="31.5">
      <c r="B5211" s="791" t="s">
        <v>1626</v>
      </c>
      <c r="C5211" s="792" t="s">
        <v>1715</v>
      </c>
      <c r="D5211" s="793" t="s">
        <v>1094</v>
      </c>
      <c r="E5211" s="794"/>
      <c r="F5211" s="717" t="s">
        <v>1505</v>
      </c>
      <c r="G5211" s="717" t="s">
        <v>1506</v>
      </c>
      <c r="H5211" s="717" t="s">
        <v>1503</v>
      </c>
      <c r="I5211" s="717" t="s">
        <v>1087</v>
      </c>
      <c r="J5211" s="222">
        <f>(IF($E5333&lt;&gt;0,$J$2,IF($I5333&lt;&gt;0,$J$2,"")))</f>
        <v>1</v>
      </c>
      <c r="L5211" s="961"/>
      <c r="M5211" s="967"/>
      <c r="N5211" s="961"/>
      <c r="O5211" s="967"/>
      <c r="P5211" s="223"/>
      <c r="Q5211" s="958"/>
      <c r="R5211" s="958"/>
      <c r="S5211" s="958"/>
      <c r="T5211" s="958"/>
      <c r="U5211" s="415">
        <v>2018</v>
      </c>
      <c r="V5211" s="415">
        <v>2019</v>
      </c>
      <c r="W5211" s="415" t="s">
        <v>1806</v>
      </c>
      <c r="X5211" s="416" t="s">
        <v>99</v>
      </c>
    </row>
    <row r="5212" spans="2:24" ht="18.75">
      <c r="B5212" s="616"/>
      <c r="C5212" s="400"/>
      <c r="D5212" s="296" t="s">
        <v>1283</v>
      </c>
      <c r="E5212" s="814"/>
      <c r="F5212" s="297"/>
      <c r="G5212" s="297"/>
      <c r="H5212" s="297"/>
      <c r="I5212" s="487"/>
      <c r="J5212" s="222">
        <f>(IF($E5333&lt;&gt;0,$J$2,IF($I5333&lt;&gt;0,$J$2,"")))</f>
        <v>1</v>
      </c>
      <c r="L5212" s="298" t="s">
        <v>100</v>
      </c>
      <c r="M5212" s="298" t="s">
        <v>101</v>
      </c>
      <c r="N5212" s="299" t="s">
        <v>102</v>
      </c>
      <c r="O5212" s="299" t="s">
        <v>103</v>
      </c>
      <c r="P5212" s="223"/>
      <c r="Q5212" s="614" t="s">
        <v>104</v>
      </c>
      <c r="R5212" s="614" t="s">
        <v>105</v>
      </c>
      <c r="S5212" s="614" t="s">
        <v>106</v>
      </c>
      <c r="T5212" s="614" t="s">
        <v>107</v>
      </c>
      <c r="U5212" s="614" t="s">
        <v>1064</v>
      </c>
      <c r="V5212" s="614" t="s">
        <v>1065</v>
      </c>
      <c r="W5212" s="614" t="s">
        <v>1066</v>
      </c>
      <c r="X5212" s="417" t="s">
        <v>1067</v>
      </c>
    </row>
    <row r="5213" spans="2:24" ht="131.25">
      <c r="B5213" s="237"/>
      <c r="C5213" s="621" t="e">
        <f>VLOOKUP(D5213,OP_LIST2,2,FALSE)</f>
        <v>#N/A</v>
      </c>
      <c r="D5213" s="622" t="s">
        <v>976</v>
      </c>
      <c r="E5213" s="815"/>
      <c r="F5213" s="369"/>
      <c r="G5213" s="369"/>
      <c r="H5213" s="369"/>
      <c r="I5213" s="304"/>
      <c r="J5213" s="222">
        <f>(IF($E5333&lt;&gt;0,$J$2,IF($I5333&lt;&gt;0,$J$2,"")))</f>
        <v>1</v>
      </c>
      <c r="L5213" s="418" t="s">
        <v>1068</v>
      </c>
      <c r="M5213" s="418" t="s">
        <v>1068</v>
      </c>
      <c r="N5213" s="418" t="s">
        <v>1069</v>
      </c>
      <c r="O5213" s="418" t="s">
        <v>1070</v>
      </c>
      <c r="P5213" s="223"/>
      <c r="Q5213" s="418" t="s">
        <v>1068</v>
      </c>
      <c r="R5213" s="418" t="s">
        <v>1068</v>
      </c>
      <c r="S5213" s="418" t="s">
        <v>1095</v>
      </c>
      <c r="T5213" s="418" t="s">
        <v>1072</v>
      </c>
      <c r="U5213" s="418" t="s">
        <v>1068</v>
      </c>
      <c r="V5213" s="418" t="s">
        <v>1068</v>
      </c>
      <c r="W5213" s="418" t="s">
        <v>1068</v>
      </c>
      <c r="X5213" s="307" t="s">
        <v>1073</v>
      </c>
    </row>
    <row r="5214" spans="2:24" ht="18.75">
      <c r="B5214" s="620"/>
      <c r="C5214" s="623">
        <f>VLOOKUP(D5215,EBK_DEIN2,2,FALSE)</f>
        <v>7759</v>
      </c>
      <c r="D5214" s="615" t="s">
        <v>1483</v>
      </c>
      <c r="E5214" s="816"/>
      <c r="F5214" s="369"/>
      <c r="G5214" s="369"/>
      <c r="H5214" s="369"/>
      <c r="I5214" s="304"/>
      <c r="J5214" s="222">
        <f>(IF($E5333&lt;&gt;0,$J$2,IF($I5333&lt;&gt;0,$J$2,"")))</f>
        <v>1</v>
      </c>
      <c r="L5214" s="419"/>
      <c r="M5214" s="419"/>
      <c r="N5214" s="345"/>
      <c r="O5214" s="420"/>
      <c r="P5214" s="223"/>
      <c r="Q5214" s="419"/>
      <c r="R5214" s="419"/>
      <c r="S5214" s="345"/>
      <c r="T5214" s="420"/>
      <c r="U5214" s="419"/>
      <c r="V5214" s="345"/>
      <c r="W5214" s="420"/>
      <c r="X5214" s="421"/>
    </row>
    <row r="5215" spans="2:24" ht="18.75">
      <c r="B5215" s="422"/>
      <c r="C5215" s="239"/>
      <c r="D5215" s="527" t="s">
        <v>2</v>
      </c>
      <c r="E5215" s="816"/>
      <c r="F5215" s="369"/>
      <c r="G5215" s="369"/>
      <c r="H5215" s="369"/>
      <c r="I5215" s="304"/>
      <c r="J5215" s="222">
        <f>(IF($E5333&lt;&gt;0,$J$2,IF($I5333&lt;&gt;0,$J$2,"")))</f>
        <v>1</v>
      </c>
      <c r="L5215" s="419"/>
      <c r="M5215" s="419"/>
      <c r="N5215" s="345"/>
      <c r="O5215" s="423">
        <f>SUMIF(O5218:O5219,"&lt;0")+SUMIF(O5221:O5225,"&lt;0")+SUMIF(O5227:O5234,"&lt;0")+SUMIF(O5236:O5252,"&lt;0")+SUMIF(O5258:O5262,"&lt;0")+SUMIF(O5264:O5269,"&lt;0")+SUMIF(O5272:O5278,"&lt;0")+SUMIF(O5286:O5287,"&lt;0")+SUMIF(O5290:O5295,"&lt;0")+SUMIF(O5297:O5302,"&lt;0")+SUMIF(O5306,"&lt;0")+SUMIF(O5308:O5314,"&lt;0")+SUMIF(O5316:O5318,"&lt;0")+SUMIF(O5320:O5323,"&lt;0")+SUMIF(O5325:O5326,"&lt;0")+SUMIF(O5329,"&lt;0")</f>
        <v>-3371600</v>
      </c>
      <c r="P5215" s="223"/>
      <c r="Q5215" s="419"/>
      <c r="R5215" s="419"/>
      <c r="S5215" s="345"/>
      <c r="T5215" s="423">
        <f>SUMIF(T5218:T5219,"&lt;0")+SUMIF(T5221:T5225,"&lt;0")+SUMIF(T5227:T5234,"&lt;0")+SUMIF(T5236:T5252,"&lt;0")+SUMIF(T5258:T5262,"&lt;0")+SUMIF(T5264:T5269,"&lt;0")+SUMIF(T5272:T5278,"&lt;0")+SUMIF(T5286:T5287,"&lt;0")+SUMIF(T5290:T5295,"&lt;0")+SUMIF(T5297:T5302,"&lt;0")+SUMIF(T5306,"&lt;0")+SUMIF(T5308:T5314,"&lt;0")+SUMIF(T5316:T5318,"&lt;0")+SUMIF(T5320:T5323,"&lt;0")+SUMIF(T5325:T5326,"&lt;0")+SUMIF(T5329,"&lt;0")</f>
        <v>-3189500</v>
      </c>
      <c r="U5215" s="419"/>
      <c r="V5215" s="345"/>
      <c r="W5215" s="420"/>
      <c r="X5215" s="309"/>
    </row>
    <row r="5216" spans="2:24" ht="18.75">
      <c r="B5216" s="355"/>
      <c r="C5216" s="239"/>
      <c r="D5216" s="293" t="s">
        <v>1096</v>
      </c>
      <c r="E5216" s="816"/>
      <c r="F5216" s="369"/>
      <c r="G5216" s="369"/>
      <c r="H5216" s="369"/>
      <c r="I5216" s="304"/>
      <c r="J5216" s="222">
        <f>(IF($E5333&lt;&gt;0,$J$2,IF($I5333&lt;&gt;0,$J$2,"")))</f>
        <v>1</v>
      </c>
      <c r="L5216" s="419"/>
      <c r="M5216" s="419"/>
      <c r="N5216" s="345"/>
      <c r="O5216" s="420"/>
      <c r="P5216" s="223"/>
      <c r="Q5216" s="419"/>
      <c r="R5216" s="419"/>
      <c r="S5216" s="345"/>
      <c r="T5216" s="420"/>
      <c r="U5216" s="419"/>
      <c r="V5216" s="345"/>
      <c r="W5216" s="420"/>
      <c r="X5216" s="311"/>
    </row>
    <row r="5217" spans="2:24" ht="18.75">
      <c r="B5217" s="795">
        <v>100</v>
      </c>
      <c r="C5217" s="972" t="s">
        <v>1284</v>
      </c>
      <c r="D5217" s="973"/>
      <c r="E5217" s="796"/>
      <c r="F5217" s="797">
        <f>SUM(F5218:F5219)</f>
        <v>0</v>
      </c>
      <c r="G5217" s="798">
        <f>SUM(G5218:G5219)</f>
        <v>123000</v>
      </c>
      <c r="H5217" s="798">
        <f>SUM(H5218:H5219)</f>
        <v>0</v>
      </c>
      <c r="I5217" s="798">
        <f>SUM(I5218:I5219)</f>
        <v>123000</v>
      </c>
      <c r="J5217" s="244">
        <f t="shared" ref="J5217:J5248" si="1591">(IF($E5217&lt;&gt;0,$J$2,IF($I5217&lt;&gt;0,$J$2,"")))</f>
        <v>1</v>
      </c>
      <c r="K5217" s="245"/>
      <c r="L5217" s="312">
        <f>SUM(L5218:L5219)</f>
        <v>0</v>
      </c>
      <c r="M5217" s="313">
        <f>SUM(M5218:M5219)</f>
        <v>0</v>
      </c>
      <c r="N5217" s="424">
        <f>SUM(N5218:N5219)</f>
        <v>123000</v>
      </c>
      <c r="O5217" s="425">
        <f>SUM(O5218:O5219)</f>
        <v>-123000</v>
      </c>
      <c r="P5217" s="245"/>
      <c r="Q5217" s="820"/>
      <c r="R5217" s="821"/>
      <c r="S5217" s="822"/>
      <c r="T5217" s="821"/>
      <c r="U5217" s="821"/>
      <c r="V5217" s="821"/>
      <c r="W5217" s="823"/>
      <c r="X5217" s="314">
        <f t="shared" ref="X5217:X5248" si="1592">T5217-U5217-V5217-W5217</f>
        <v>0</v>
      </c>
    </row>
    <row r="5218" spans="2:24" ht="18.75">
      <c r="B5218" s="140"/>
      <c r="C5218" s="144">
        <v>101</v>
      </c>
      <c r="D5218" s="138" t="s">
        <v>1285</v>
      </c>
      <c r="E5218" s="817"/>
      <c r="F5218" s="452"/>
      <c r="G5218" s="246">
        <v>123000</v>
      </c>
      <c r="H5218" s="246"/>
      <c r="I5218" s="480">
        <f>F5218+G5218+H5218</f>
        <v>123000</v>
      </c>
      <c r="J5218" s="244">
        <f t="shared" si="1591"/>
        <v>1</v>
      </c>
      <c r="K5218" s="245"/>
      <c r="L5218" s="426"/>
      <c r="M5218" s="253"/>
      <c r="N5218" s="316">
        <f>I5218</f>
        <v>123000</v>
      </c>
      <c r="O5218" s="427">
        <f>L5218+M5218-N5218</f>
        <v>-123000</v>
      </c>
      <c r="P5218" s="245"/>
      <c r="Q5218" s="775"/>
      <c r="R5218" s="779"/>
      <c r="S5218" s="779"/>
      <c r="T5218" s="779"/>
      <c r="U5218" s="779"/>
      <c r="V5218" s="779"/>
      <c r="W5218" s="824"/>
      <c r="X5218" s="314">
        <f t="shared" si="1592"/>
        <v>0</v>
      </c>
    </row>
    <row r="5219" spans="2:24" ht="18.75">
      <c r="B5219" s="140"/>
      <c r="C5219" s="137">
        <v>102</v>
      </c>
      <c r="D5219" s="139" t="s">
        <v>1286</v>
      </c>
      <c r="E5219" s="817"/>
      <c r="F5219" s="452"/>
      <c r="G5219" s="246"/>
      <c r="H5219" s="246"/>
      <c r="I5219" s="480">
        <f>F5219+G5219+H5219</f>
        <v>0</v>
      </c>
      <c r="J5219" s="244" t="str">
        <f t="shared" si="1591"/>
        <v/>
      </c>
      <c r="K5219" s="245"/>
      <c r="L5219" s="426"/>
      <c r="M5219" s="253"/>
      <c r="N5219" s="316">
        <f>I5219</f>
        <v>0</v>
      </c>
      <c r="O5219" s="427">
        <f>L5219+M5219-N5219</f>
        <v>0</v>
      </c>
      <c r="P5219" s="245"/>
      <c r="Q5219" s="775"/>
      <c r="R5219" s="779"/>
      <c r="S5219" s="779"/>
      <c r="T5219" s="779"/>
      <c r="U5219" s="779"/>
      <c r="V5219" s="779"/>
      <c r="W5219" s="824"/>
      <c r="X5219" s="314">
        <f t="shared" si="1592"/>
        <v>0</v>
      </c>
    </row>
    <row r="5220" spans="2:24" ht="18.75">
      <c r="B5220" s="799">
        <v>200</v>
      </c>
      <c r="C5220" s="959" t="s">
        <v>1287</v>
      </c>
      <c r="D5220" s="959"/>
      <c r="E5220" s="800"/>
      <c r="F5220" s="801">
        <f>SUM(F5221:F5225)</f>
        <v>0</v>
      </c>
      <c r="G5220" s="802">
        <f>SUM(G5221:G5225)</f>
        <v>25000</v>
      </c>
      <c r="H5220" s="802">
        <f>SUM(H5221:H5225)</f>
        <v>0</v>
      </c>
      <c r="I5220" s="802">
        <f>SUM(I5221:I5225)</f>
        <v>25000</v>
      </c>
      <c r="J5220" s="244">
        <f t="shared" si="1591"/>
        <v>1</v>
      </c>
      <c r="K5220" s="245"/>
      <c r="L5220" s="317">
        <f>SUM(L5221:L5225)</f>
        <v>0</v>
      </c>
      <c r="M5220" s="318">
        <f>SUM(M5221:M5225)</f>
        <v>0</v>
      </c>
      <c r="N5220" s="428">
        <f>SUM(N5221:N5225)</f>
        <v>25000</v>
      </c>
      <c r="O5220" s="429">
        <f>SUM(O5221:O5225)</f>
        <v>-25000</v>
      </c>
      <c r="P5220" s="245"/>
      <c r="Q5220" s="777"/>
      <c r="R5220" s="778"/>
      <c r="S5220" s="778"/>
      <c r="T5220" s="778"/>
      <c r="U5220" s="778"/>
      <c r="V5220" s="778"/>
      <c r="W5220" s="825"/>
      <c r="X5220" s="314">
        <f t="shared" si="1592"/>
        <v>0</v>
      </c>
    </row>
    <row r="5221" spans="2:24" ht="18.75">
      <c r="B5221" s="143"/>
      <c r="C5221" s="144">
        <v>201</v>
      </c>
      <c r="D5221" s="138" t="s">
        <v>1288</v>
      </c>
      <c r="E5221" s="817"/>
      <c r="F5221" s="452"/>
      <c r="G5221" s="246">
        <v>8000</v>
      </c>
      <c r="H5221" s="246"/>
      <c r="I5221" s="480">
        <f>F5221+G5221+H5221</f>
        <v>8000</v>
      </c>
      <c r="J5221" s="244">
        <f t="shared" si="1591"/>
        <v>1</v>
      </c>
      <c r="K5221" s="245"/>
      <c r="L5221" s="426"/>
      <c r="M5221" s="253"/>
      <c r="N5221" s="316">
        <f>I5221</f>
        <v>8000</v>
      </c>
      <c r="O5221" s="427">
        <f>L5221+M5221-N5221</f>
        <v>-8000</v>
      </c>
      <c r="P5221" s="245"/>
      <c r="Q5221" s="775"/>
      <c r="R5221" s="779"/>
      <c r="S5221" s="779"/>
      <c r="T5221" s="779"/>
      <c r="U5221" s="779"/>
      <c r="V5221" s="779"/>
      <c r="W5221" s="824"/>
      <c r="X5221" s="314">
        <f t="shared" si="1592"/>
        <v>0</v>
      </c>
    </row>
    <row r="5222" spans="2:24" ht="18.75">
      <c r="B5222" s="136"/>
      <c r="C5222" s="137">
        <v>202</v>
      </c>
      <c r="D5222" s="145" t="s">
        <v>1289</v>
      </c>
      <c r="E5222" s="817"/>
      <c r="F5222" s="452"/>
      <c r="G5222" s="246"/>
      <c r="H5222" s="246"/>
      <c r="I5222" s="480">
        <f>F5222+G5222+H5222</f>
        <v>0</v>
      </c>
      <c r="J5222" s="244" t="str">
        <f t="shared" si="1591"/>
        <v/>
      </c>
      <c r="K5222" s="245"/>
      <c r="L5222" s="426"/>
      <c r="M5222" s="253"/>
      <c r="N5222" s="316">
        <f>I5222</f>
        <v>0</v>
      </c>
      <c r="O5222" s="427">
        <f>L5222+M5222-N5222</f>
        <v>0</v>
      </c>
      <c r="P5222" s="245"/>
      <c r="Q5222" s="775"/>
      <c r="R5222" s="779"/>
      <c r="S5222" s="779"/>
      <c r="T5222" s="779"/>
      <c r="U5222" s="779"/>
      <c r="V5222" s="779"/>
      <c r="W5222" s="824"/>
      <c r="X5222" s="314">
        <f t="shared" si="1592"/>
        <v>0</v>
      </c>
    </row>
    <row r="5223" spans="2:24" ht="31.5">
      <c r="B5223" s="152"/>
      <c r="C5223" s="137">
        <v>205</v>
      </c>
      <c r="D5223" s="145" t="s">
        <v>933</v>
      </c>
      <c r="E5223" s="817"/>
      <c r="F5223" s="452"/>
      <c r="G5223" s="246">
        <v>4000</v>
      </c>
      <c r="H5223" s="246"/>
      <c r="I5223" s="480">
        <f>F5223+G5223+H5223</f>
        <v>4000</v>
      </c>
      <c r="J5223" s="244">
        <f t="shared" si="1591"/>
        <v>1</v>
      </c>
      <c r="K5223" s="245"/>
      <c r="L5223" s="426"/>
      <c r="M5223" s="253"/>
      <c r="N5223" s="316">
        <f>I5223</f>
        <v>4000</v>
      </c>
      <c r="O5223" s="427">
        <f>L5223+M5223-N5223</f>
        <v>-4000</v>
      </c>
      <c r="P5223" s="245"/>
      <c r="Q5223" s="775"/>
      <c r="R5223" s="779"/>
      <c r="S5223" s="779"/>
      <c r="T5223" s="779"/>
      <c r="U5223" s="779"/>
      <c r="V5223" s="779"/>
      <c r="W5223" s="824"/>
      <c r="X5223" s="314">
        <f t="shared" si="1592"/>
        <v>0</v>
      </c>
    </row>
    <row r="5224" spans="2:24" ht="18.75">
      <c r="B5224" s="152"/>
      <c r="C5224" s="137">
        <v>208</v>
      </c>
      <c r="D5224" s="159" t="s">
        <v>934</v>
      </c>
      <c r="E5224" s="817"/>
      <c r="F5224" s="452"/>
      <c r="G5224" s="246">
        <v>13000</v>
      </c>
      <c r="H5224" s="246"/>
      <c r="I5224" s="480">
        <f>F5224+G5224+H5224</f>
        <v>13000</v>
      </c>
      <c r="J5224" s="244">
        <f t="shared" si="1591"/>
        <v>1</v>
      </c>
      <c r="K5224" s="245"/>
      <c r="L5224" s="426"/>
      <c r="M5224" s="253"/>
      <c r="N5224" s="316">
        <f>I5224</f>
        <v>13000</v>
      </c>
      <c r="O5224" s="427">
        <f>L5224+M5224-N5224</f>
        <v>-13000</v>
      </c>
      <c r="P5224" s="245"/>
      <c r="Q5224" s="775"/>
      <c r="R5224" s="779"/>
      <c r="S5224" s="779"/>
      <c r="T5224" s="779"/>
      <c r="U5224" s="779"/>
      <c r="V5224" s="779"/>
      <c r="W5224" s="824"/>
      <c r="X5224" s="314">
        <f t="shared" si="1592"/>
        <v>0</v>
      </c>
    </row>
    <row r="5225" spans="2:24" ht="18.75">
      <c r="B5225" s="143"/>
      <c r="C5225" s="142">
        <v>209</v>
      </c>
      <c r="D5225" s="148" t="s">
        <v>935</v>
      </c>
      <c r="E5225" s="817"/>
      <c r="F5225" s="452"/>
      <c r="G5225" s="246"/>
      <c r="H5225" s="246"/>
      <c r="I5225" s="480">
        <f>F5225+G5225+H5225</f>
        <v>0</v>
      </c>
      <c r="J5225" s="244" t="str">
        <f t="shared" si="1591"/>
        <v/>
      </c>
      <c r="K5225" s="245"/>
      <c r="L5225" s="426"/>
      <c r="M5225" s="253"/>
      <c r="N5225" s="316">
        <f>I5225</f>
        <v>0</v>
      </c>
      <c r="O5225" s="427">
        <f>L5225+M5225-N5225</f>
        <v>0</v>
      </c>
      <c r="P5225" s="245"/>
      <c r="Q5225" s="775"/>
      <c r="R5225" s="779"/>
      <c r="S5225" s="779"/>
      <c r="T5225" s="779"/>
      <c r="U5225" s="779"/>
      <c r="V5225" s="779"/>
      <c r="W5225" s="824"/>
      <c r="X5225" s="314">
        <f t="shared" si="1592"/>
        <v>0</v>
      </c>
    </row>
    <row r="5226" spans="2:24" ht="18.75">
      <c r="B5226" s="799">
        <v>500</v>
      </c>
      <c r="C5226" s="960" t="s">
        <v>210</v>
      </c>
      <c r="D5226" s="960"/>
      <c r="E5226" s="800"/>
      <c r="F5226" s="801">
        <f>SUM(F5227:F5233)</f>
        <v>0</v>
      </c>
      <c r="G5226" s="802">
        <f>SUM(G5227:G5233)</f>
        <v>24100</v>
      </c>
      <c r="H5226" s="802">
        <f>SUM(H5227:H5233)</f>
        <v>0</v>
      </c>
      <c r="I5226" s="802">
        <f>SUM(I5227:I5233)</f>
        <v>24100</v>
      </c>
      <c r="J5226" s="244">
        <f t="shared" si="1591"/>
        <v>1</v>
      </c>
      <c r="K5226" s="245"/>
      <c r="L5226" s="317">
        <f>SUM(L5227:L5233)</f>
        <v>0</v>
      </c>
      <c r="M5226" s="318">
        <f>SUM(M5227:M5233)</f>
        <v>0</v>
      </c>
      <c r="N5226" s="428">
        <f>SUM(N5227:N5233)</f>
        <v>24100</v>
      </c>
      <c r="O5226" s="429">
        <f>SUM(O5227:O5233)</f>
        <v>-24100</v>
      </c>
      <c r="P5226" s="245"/>
      <c r="Q5226" s="777"/>
      <c r="R5226" s="778"/>
      <c r="S5226" s="779"/>
      <c r="T5226" s="778"/>
      <c r="U5226" s="778"/>
      <c r="V5226" s="778"/>
      <c r="W5226" s="825"/>
      <c r="X5226" s="314">
        <f t="shared" si="1592"/>
        <v>0</v>
      </c>
    </row>
    <row r="5227" spans="2:24" ht="18.75">
      <c r="B5227" s="143"/>
      <c r="C5227" s="160">
        <v>551</v>
      </c>
      <c r="D5227" s="459" t="s">
        <v>211</v>
      </c>
      <c r="E5227" s="817"/>
      <c r="F5227" s="452"/>
      <c r="G5227" s="246">
        <v>15600</v>
      </c>
      <c r="H5227" s="246"/>
      <c r="I5227" s="480">
        <f t="shared" ref="I5227:I5234" si="1593">F5227+G5227+H5227</f>
        <v>15600</v>
      </c>
      <c r="J5227" s="244">
        <f t="shared" si="1591"/>
        <v>1</v>
      </c>
      <c r="K5227" s="245"/>
      <c r="L5227" s="426"/>
      <c r="M5227" s="253"/>
      <c r="N5227" s="316">
        <f t="shared" ref="N5227:N5234" si="1594">I5227</f>
        <v>15600</v>
      </c>
      <c r="O5227" s="427">
        <f t="shared" ref="O5227:O5234" si="1595">L5227+M5227-N5227</f>
        <v>-15600</v>
      </c>
      <c r="P5227" s="245"/>
      <c r="Q5227" s="775"/>
      <c r="R5227" s="779"/>
      <c r="S5227" s="779"/>
      <c r="T5227" s="779"/>
      <c r="U5227" s="779"/>
      <c r="V5227" s="779"/>
      <c r="W5227" s="824"/>
      <c r="X5227" s="314">
        <f t="shared" si="1592"/>
        <v>0</v>
      </c>
    </row>
    <row r="5228" spans="2:24" ht="18.75">
      <c r="B5228" s="143"/>
      <c r="C5228" s="161">
        <v>552</v>
      </c>
      <c r="D5228" s="460" t="s">
        <v>212</v>
      </c>
      <c r="E5228" s="817"/>
      <c r="F5228" s="452"/>
      <c r="G5228" s="246"/>
      <c r="H5228" s="246"/>
      <c r="I5228" s="480">
        <f t="shared" si="1593"/>
        <v>0</v>
      </c>
      <c r="J5228" s="244" t="str">
        <f t="shared" si="1591"/>
        <v/>
      </c>
      <c r="K5228" s="245"/>
      <c r="L5228" s="426"/>
      <c r="M5228" s="253"/>
      <c r="N5228" s="316">
        <f t="shared" si="1594"/>
        <v>0</v>
      </c>
      <c r="O5228" s="427">
        <f t="shared" si="1595"/>
        <v>0</v>
      </c>
      <c r="P5228" s="245"/>
      <c r="Q5228" s="775"/>
      <c r="R5228" s="779"/>
      <c r="S5228" s="779"/>
      <c r="T5228" s="779"/>
      <c r="U5228" s="779"/>
      <c r="V5228" s="779"/>
      <c r="W5228" s="824"/>
      <c r="X5228" s="314">
        <f t="shared" si="1592"/>
        <v>0</v>
      </c>
    </row>
    <row r="5229" spans="2:24" ht="18.75">
      <c r="B5229" s="143"/>
      <c r="C5229" s="161">
        <v>558</v>
      </c>
      <c r="D5229" s="460" t="s">
        <v>1731</v>
      </c>
      <c r="E5229" s="817"/>
      <c r="F5229" s="452"/>
      <c r="G5229" s="246"/>
      <c r="H5229" s="246"/>
      <c r="I5229" s="480">
        <f t="shared" si="1593"/>
        <v>0</v>
      </c>
      <c r="J5229" s="244" t="str">
        <f t="shared" si="1591"/>
        <v/>
      </c>
      <c r="K5229" s="245"/>
      <c r="L5229" s="426"/>
      <c r="M5229" s="253"/>
      <c r="N5229" s="316">
        <f t="shared" si="1594"/>
        <v>0</v>
      </c>
      <c r="O5229" s="427">
        <f t="shared" si="1595"/>
        <v>0</v>
      </c>
      <c r="P5229" s="245"/>
      <c r="Q5229" s="775"/>
      <c r="R5229" s="779"/>
      <c r="S5229" s="779"/>
      <c r="T5229" s="779"/>
      <c r="U5229" s="779"/>
      <c r="V5229" s="779"/>
      <c r="W5229" s="824"/>
      <c r="X5229" s="314">
        <f t="shared" si="1592"/>
        <v>0</v>
      </c>
    </row>
    <row r="5230" spans="2:24" ht="18.75">
      <c r="B5230" s="143"/>
      <c r="C5230" s="161">
        <v>560</v>
      </c>
      <c r="D5230" s="461" t="s">
        <v>213</v>
      </c>
      <c r="E5230" s="817"/>
      <c r="F5230" s="452"/>
      <c r="G5230" s="246">
        <v>6000</v>
      </c>
      <c r="H5230" s="246"/>
      <c r="I5230" s="480">
        <f t="shared" si="1593"/>
        <v>6000</v>
      </c>
      <c r="J5230" s="244">
        <f t="shared" si="1591"/>
        <v>1</v>
      </c>
      <c r="K5230" s="245"/>
      <c r="L5230" s="426"/>
      <c r="M5230" s="253"/>
      <c r="N5230" s="316">
        <f t="shared" si="1594"/>
        <v>6000</v>
      </c>
      <c r="O5230" s="427">
        <f t="shared" si="1595"/>
        <v>-6000</v>
      </c>
      <c r="P5230" s="245"/>
      <c r="Q5230" s="775"/>
      <c r="R5230" s="779"/>
      <c r="S5230" s="779"/>
      <c r="T5230" s="779"/>
      <c r="U5230" s="779"/>
      <c r="V5230" s="779"/>
      <c r="W5230" s="824"/>
      <c r="X5230" s="314">
        <f t="shared" si="1592"/>
        <v>0</v>
      </c>
    </row>
    <row r="5231" spans="2:24" ht="18.75">
      <c r="B5231" s="143"/>
      <c r="C5231" s="161">
        <v>580</v>
      </c>
      <c r="D5231" s="460" t="s">
        <v>214</v>
      </c>
      <c r="E5231" s="817"/>
      <c r="F5231" s="452"/>
      <c r="G5231" s="246">
        <v>2500</v>
      </c>
      <c r="H5231" s="246"/>
      <c r="I5231" s="480">
        <f t="shared" si="1593"/>
        <v>2500</v>
      </c>
      <c r="J5231" s="244">
        <f t="shared" si="1591"/>
        <v>1</v>
      </c>
      <c r="K5231" s="245"/>
      <c r="L5231" s="426"/>
      <c r="M5231" s="253"/>
      <c r="N5231" s="316">
        <f t="shared" si="1594"/>
        <v>2500</v>
      </c>
      <c r="O5231" s="427">
        <f t="shared" si="1595"/>
        <v>-2500</v>
      </c>
      <c r="P5231" s="245"/>
      <c r="Q5231" s="775"/>
      <c r="R5231" s="779"/>
      <c r="S5231" s="779"/>
      <c r="T5231" s="779"/>
      <c r="U5231" s="779"/>
      <c r="V5231" s="779"/>
      <c r="W5231" s="824"/>
      <c r="X5231" s="314">
        <f t="shared" si="1592"/>
        <v>0</v>
      </c>
    </row>
    <row r="5232" spans="2:24" ht="18.75">
      <c r="B5232" s="143"/>
      <c r="C5232" s="161">
        <v>588</v>
      </c>
      <c r="D5232" s="460" t="s">
        <v>1736</v>
      </c>
      <c r="E5232" s="817"/>
      <c r="F5232" s="452"/>
      <c r="G5232" s="246"/>
      <c r="H5232" s="246"/>
      <c r="I5232" s="480">
        <f t="shared" si="1593"/>
        <v>0</v>
      </c>
      <c r="J5232" s="244" t="str">
        <f t="shared" si="1591"/>
        <v/>
      </c>
      <c r="K5232" s="245"/>
      <c r="L5232" s="426"/>
      <c r="M5232" s="253"/>
      <c r="N5232" s="316">
        <f t="shared" si="1594"/>
        <v>0</v>
      </c>
      <c r="O5232" s="427">
        <f t="shared" si="1595"/>
        <v>0</v>
      </c>
      <c r="P5232" s="245"/>
      <c r="Q5232" s="775"/>
      <c r="R5232" s="779"/>
      <c r="S5232" s="779"/>
      <c r="T5232" s="779"/>
      <c r="U5232" s="779"/>
      <c r="V5232" s="779"/>
      <c r="W5232" s="824"/>
      <c r="X5232" s="314">
        <f t="shared" si="1592"/>
        <v>0</v>
      </c>
    </row>
    <row r="5233" spans="2:24" ht="31.5">
      <c r="B5233" s="143"/>
      <c r="C5233" s="162">
        <v>590</v>
      </c>
      <c r="D5233" s="462" t="s">
        <v>215</v>
      </c>
      <c r="E5233" s="817"/>
      <c r="F5233" s="452"/>
      <c r="G5233" s="246"/>
      <c r="H5233" s="246"/>
      <c r="I5233" s="480">
        <f t="shared" si="1593"/>
        <v>0</v>
      </c>
      <c r="J5233" s="244" t="str">
        <f t="shared" si="1591"/>
        <v/>
      </c>
      <c r="K5233" s="245"/>
      <c r="L5233" s="426"/>
      <c r="M5233" s="253"/>
      <c r="N5233" s="316">
        <f t="shared" si="1594"/>
        <v>0</v>
      </c>
      <c r="O5233" s="427">
        <f t="shared" si="1595"/>
        <v>0</v>
      </c>
      <c r="P5233" s="245"/>
      <c r="Q5233" s="775"/>
      <c r="R5233" s="779"/>
      <c r="S5233" s="779"/>
      <c r="T5233" s="779"/>
      <c r="U5233" s="779"/>
      <c r="V5233" s="779"/>
      <c r="W5233" s="824"/>
      <c r="X5233" s="314">
        <f t="shared" si="1592"/>
        <v>0</v>
      </c>
    </row>
    <row r="5234" spans="2:24" ht="18.75">
      <c r="B5234" s="799">
        <v>800</v>
      </c>
      <c r="C5234" s="960" t="s">
        <v>1097</v>
      </c>
      <c r="D5234" s="960"/>
      <c r="E5234" s="800"/>
      <c r="F5234" s="803"/>
      <c r="G5234" s="804"/>
      <c r="H5234" s="804"/>
      <c r="I5234" s="805">
        <f t="shared" si="1593"/>
        <v>0</v>
      </c>
      <c r="J5234" s="244" t="str">
        <f t="shared" si="1591"/>
        <v/>
      </c>
      <c r="K5234" s="245"/>
      <c r="L5234" s="431"/>
      <c r="M5234" s="255"/>
      <c r="N5234" s="316">
        <f t="shared" si="1594"/>
        <v>0</v>
      </c>
      <c r="O5234" s="427">
        <f t="shared" si="1595"/>
        <v>0</v>
      </c>
      <c r="P5234" s="245"/>
      <c r="Q5234" s="777"/>
      <c r="R5234" s="778"/>
      <c r="S5234" s="779"/>
      <c r="T5234" s="779"/>
      <c r="U5234" s="778"/>
      <c r="V5234" s="779"/>
      <c r="W5234" s="824"/>
      <c r="X5234" s="314">
        <f t="shared" si="1592"/>
        <v>0</v>
      </c>
    </row>
    <row r="5235" spans="2:24" ht="18.75">
      <c r="B5235" s="799">
        <v>1000</v>
      </c>
      <c r="C5235" s="956" t="s">
        <v>217</v>
      </c>
      <c r="D5235" s="956"/>
      <c r="E5235" s="800"/>
      <c r="F5235" s="801">
        <f>SUM(F5236:F5252)</f>
        <v>0</v>
      </c>
      <c r="G5235" s="802">
        <f>SUM(G5236:G5252)</f>
        <v>190000</v>
      </c>
      <c r="H5235" s="802">
        <f>SUM(H5236:H5252)</f>
        <v>0</v>
      </c>
      <c r="I5235" s="802">
        <f>SUM(I5236:I5252)</f>
        <v>190000</v>
      </c>
      <c r="J5235" s="244">
        <f t="shared" si="1591"/>
        <v>1</v>
      </c>
      <c r="K5235" s="245"/>
      <c r="L5235" s="317">
        <f>SUM(L5236:L5252)</f>
        <v>0</v>
      </c>
      <c r="M5235" s="318">
        <f>SUM(M5236:M5252)</f>
        <v>0</v>
      </c>
      <c r="N5235" s="428">
        <f>SUM(N5236:N5252)</f>
        <v>190000</v>
      </c>
      <c r="O5235" s="429">
        <f>SUM(O5236:O5252)</f>
        <v>-190000</v>
      </c>
      <c r="P5235" s="245"/>
      <c r="Q5235" s="317">
        <f t="shared" ref="Q5235:W5235" si="1596">SUM(Q5236:Q5252)</f>
        <v>0</v>
      </c>
      <c r="R5235" s="318">
        <f t="shared" si="1596"/>
        <v>0</v>
      </c>
      <c r="S5235" s="318">
        <f t="shared" si="1596"/>
        <v>180000</v>
      </c>
      <c r="T5235" s="318">
        <f t="shared" si="1596"/>
        <v>-180000</v>
      </c>
      <c r="U5235" s="318">
        <f t="shared" si="1596"/>
        <v>0</v>
      </c>
      <c r="V5235" s="318">
        <f t="shared" si="1596"/>
        <v>0</v>
      </c>
      <c r="W5235" s="429">
        <f t="shared" si="1596"/>
        <v>0</v>
      </c>
      <c r="X5235" s="314">
        <f t="shared" si="1592"/>
        <v>-180000</v>
      </c>
    </row>
    <row r="5236" spans="2:24" ht="18.75">
      <c r="B5236" s="136"/>
      <c r="C5236" s="144">
        <v>1011</v>
      </c>
      <c r="D5236" s="163" t="s">
        <v>218</v>
      </c>
      <c r="E5236" s="817"/>
      <c r="F5236" s="452"/>
      <c r="G5236" s="246"/>
      <c r="H5236" s="246"/>
      <c r="I5236" s="480">
        <f t="shared" ref="I5236:I5252" si="1597">F5236+G5236+H5236</f>
        <v>0</v>
      </c>
      <c r="J5236" s="244" t="str">
        <f t="shared" si="1591"/>
        <v/>
      </c>
      <c r="K5236" s="245"/>
      <c r="L5236" s="426"/>
      <c r="M5236" s="253"/>
      <c r="N5236" s="316">
        <f t="shared" ref="N5236:N5252" si="1598">I5236</f>
        <v>0</v>
      </c>
      <c r="O5236" s="427">
        <f t="shared" ref="O5236:O5252" si="1599">L5236+M5236-N5236</f>
        <v>0</v>
      </c>
      <c r="P5236" s="245"/>
      <c r="Q5236" s="426"/>
      <c r="R5236" s="253"/>
      <c r="S5236" s="432">
        <f t="shared" ref="S5236:S5243" si="1600">+IF(+(L5236+M5236)&gt;=I5236,+M5236,+(+I5236-L5236))</f>
        <v>0</v>
      </c>
      <c r="T5236" s="316">
        <f t="shared" ref="T5236:T5243" si="1601">Q5236+R5236-S5236</f>
        <v>0</v>
      </c>
      <c r="U5236" s="253"/>
      <c r="V5236" s="253"/>
      <c r="W5236" s="254"/>
      <c r="X5236" s="314">
        <f t="shared" si="1592"/>
        <v>0</v>
      </c>
    </row>
    <row r="5237" spans="2:24" ht="18.75">
      <c r="B5237" s="136"/>
      <c r="C5237" s="137">
        <v>1012</v>
      </c>
      <c r="D5237" s="145" t="s">
        <v>219</v>
      </c>
      <c r="E5237" s="817"/>
      <c r="F5237" s="452"/>
      <c r="G5237" s="246"/>
      <c r="H5237" s="246"/>
      <c r="I5237" s="480">
        <f t="shared" si="1597"/>
        <v>0</v>
      </c>
      <c r="J5237" s="244" t="str">
        <f t="shared" si="1591"/>
        <v/>
      </c>
      <c r="K5237" s="245"/>
      <c r="L5237" s="426"/>
      <c r="M5237" s="253"/>
      <c r="N5237" s="316">
        <f t="shared" si="1598"/>
        <v>0</v>
      </c>
      <c r="O5237" s="427">
        <f t="shared" si="1599"/>
        <v>0</v>
      </c>
      <c r="P5237" s="245"/>
      <c r="Q5237" s="426"/>
      <c r="R5237" s="253"/>
      <c r="S5237" s="432">
        <f t="shared" si="1600"/>
        <v>0</v>
      </c>
      <c r="T5237" s="316">
        <f t="shared" si="1601"/>
        <v>0</v>
      </c>
      <c r="U5237" s="253"/>
      <c r="V5237" s="253"/>
      <c r="W5237" s="254"/>
      <c r="X5237" s="314">
        <f t="shared" si="1592"/>
        <v>0</v>
      </c>
    </row>
    <row r="5238" spans="2:24" ht="18.75">
      <c r="B5238" s="136"/>
      <c r="C5238" s="137">
        <v>1013</v>
      </c>
      <c r="D5238" s="145" t="s">
        <v>220</v>
      </c>
      <c r="E5238" s="817"/>
      <c r="F5238" s="452"/>
      <c r="G5238" s="246"/>
      <c r="H5238" s="246"/>
      <c r="I5238" s="480">
        <f t="shared" si="1597"/>
        <v>0</v>
      </c>
      <c r="J5238" s="244" t="str">
        <f t="shared" si="1591"/>
        <v/>
      </c>
      <c r="K5238" s="245"/>
      <c r="L5238" s="426"/>
      <c r="M5238" s="253"/>
      <c r="N5238" s="316">
        <f t="shared" si="1598"/>
        <v>0</v>
      </c>
      <c r="O5238" s="427">
        <f t="shared" si="1599"/>
        <v>0</v>
      </c>
      <c r="P5238" s="245"/>
      <c r="Q5238" s="426"/>
      <c r="R5238" s="253"/>
      <c r="S5238" s="432">
        <f t="shared" si="1600"/>
        <v>0</v>
      </c>
      <c r="T5238" s="316">
        <f t="shared" si="1601"/>
        <v>0</v>
      </c>
      <c r="U5238" s="253"/>
      <c r="V5238" s="253"/>
      <c r="W5238" s="254"/>
      <c r="X5238" s="314">
        <f t="shared" si="1592"/>
        <v>0</v>
      </c>
    </row>
    <row r="5239" spans="2:24" ht="18.75">
      <c r="B5239" s="136"/>
      <c r="C5239" s="137">
        <v>1014</v>
      </c>
      <c r="D5239" s="145" t="s">
        <v>221</v>
      </c>
      <c r="E5239" s="817"/>
      <c r="F5239" s="452"/>
      <c r="G5239" s="246"/>
      <c r="H5239" s="246"/>
      <c r="I5239" s="480">
        <f t="shared" si="1597"/>
        <v>0</v>
      </c>
      <c r="J5239" s="244" t="str">
        <f t="shared" si="1591"/>
        <v/>
      </c>
      <c r="K5239" s="245"/>
      <c r="L5239" s="426"/>
      <c r="M5239" s="253"/>
      <c r="N5239" s="316">
        <f t="shared" si="1598"/>
        <v>0</v>
      </c>
      <c r="O5239" s="427">
        <f t="shared" si="1599"/>
        <v>0</v>
      </c>
      <c r="P5239" s="245"/>
      <c r="Q5239" s="426"/>
      <c r="R5239" s="253"/>
      <c r="S5239" s="432">
        <f t="shared" si="1600"/>
        <v>0</v>
      </c>
      <c r="T5239" s="316">
        <f t="shared" si="1601"/>
        <v>0</v>
      </c>
      <c r="U5239" s="253"/>
      <c r="V5239" s="253"/>
      <c r="W5239" s="254"/>
      <c r="X5239" s="314">
        <f t="shared" si="1592"/>
        <v>0</v>
      </c>
    </row>
    <row r="5240" spans="2:24" ht="18.75">
      <c r="B5240" s="136"/>
      <c r="C5240" s="137">
        <v>1015</v>
      </c>
      <c r="D5240" s="145" t="s">
        <v>222</v>
      </c>
      <c r="E5240" s="817"/>
      <c r="F5240" s="452"/>
      <c r="G5240" s="246">
        <v>60000</v>
      </c>
      <c r="H5240" s="246"/>
      <c r="I5240" s="480">
        <f t="shared" si="1597"/>
        <v>60000</v>
      </c>
      <c r="J5240" s="244">
        <f t="shared" si="1591"/>
        <v>1</v>
      </c>
      <c r="K5240" s="245"/>
      <c r="L5240" s="426"/>
      <c r="M5240" s="253"/>
      <c r="N5240" s="316">
        <f t="shared" si="1598"/>
        <v>60000</v>
      </c>
      <c r="O5240" s="427">
        <f t="shared" si="1599"/>
        <v>-60000</v>
      </c>
      <c r="P5240" s="245"/>
      <c r="Q5240" s="426"/>
      <c r="R5240" s="253"/>
      <c r="S5240" s="432">
        <f t="shared" si="1600"/>
        <v>60000</v>
      </c>
      <c r="T5240" s="316">
        <f t="shared" si="1601"/>
        <v>-60000</v>
      </c>
      <c r="U5240" s="253"/>
      <c r="V5240" s="253"/>
      <c r="W5240" s="254"/>
      <c r="X5240" s="314">
        <f t="shared" si="1592"/>
        <v>-60000</v>
      </c>
    </row>
    <row r="5241" spans="2:24" ht="18.75">
      <c r="B5241" s="136"/>
      <c r="C5241" s="137">
        <v>1016</v>
      </c>
      <c r="D5241" s="145" t="s">
        <v>223</v>
      </c>
      <c r="E5241" s="817"/>
      <c r="F5241" s="452"/>
      <c r="G5241" s="246">
        <v>10000</v>
      </c>
      <c r="H5241" s="246"/>
      <c r="I5241" s="480">
        <f t="shared" si="1597"/>
        <v>10000</v>
      </c>
      <c r="J5241" s="244">
        <f t="shared" si="1591"/>
        <v>1</v>
      </c>
      <c r="K5241" s="245"/>
      <c r="L5241" s="426"/>
      <c r="M5241" s="253"/>
      <c r="N5241" s="316">
        <f t="shared" si="1598"/>
        <v>10000</v>
      </c>
      <c r="O5241" s="427">
        <f t="shared" si="1599"/>
        <v>-10000</v>
      </c>
      <c r="P5241" s="245"/>
      <c r="Q5241" s="426"/>
      <c r="R5241" s="253"/>
      <c r="S5241" s="432">
        <f t="shared" si="1600"/>
        <v>10000</v>
      </c>
      <c r="T5241" s="316">
        <f t="shared" si="1601"/>
        <v>-10000</v>
      </c>
      <c r="U5241" s="253"/>
      <c r="V5241" s="253"/>
      <c r="W5241" s="254"/>
      <c r="X5241" s="314">
        <f t="shared" si="1592"/>
        <v>-10000</v>
      </c>
    </row>
    <row r="5242" spans="2:24" ht="18.75">
      <c r="B5242" s="140"/>
      <c r="C5242" s="164">
        <v>1020</v>
      </c>
      <c r="D5242" s="165" t="s">
        <v>224</v>
      </c>
      <c r="E5242" s="817"/>
      <c r="F5242" s="452"/>
      <c r="G5242" s="246">
        <v>110000</v>
      </c>
      <c r="H5242" s="246"/>
      <c r="I5242" s="480">
        <f t="shared" si="1597"/>
        <v>110000</v>
      </c>
      <c r="J5242" s="244">
        <f t="shared" si="1591"/>
        <v>1</v>
      </c>
      <c r="K5242" s="245"/>
      <c r="L5242" s="426"/>
      <c r="M5242" s="253"/>
      <c r="N5242" s="316">
        <f t="shared" si="1598"/>
        <v>110000</v>
      </c>
      <c r="O5242" s="427">
        <f t="shared" si="1599"/>
        <v>-110000</v>
      </c>
      <c r="P5242" s="245"/>
      <c r="Q5242" s="426"/>
      <c r="R5242" s="253"/>
      <c r="S5242" s="432">
        <f t="shared" si="1600"/>
        <v>110000</v>
      </c>
      <c r="T5242" s="316">
        <f t="shared" si="1601"/>
        <v>-110000</v>
      </c>
      <c r="U5242" s="253"/>
      <c r="V5242" s="253"/>
      <c r="W5242" s="254"/>
      <c r="X5242" s="314">
        <f t="shared" si="1592"/>
        <v>-110000</v>
      </c>
    </row>
    <row r="5243" spans="2:24" ht="18.75">
      <c r="B5243" s="136"/>
      <c r="C5243" s="137">
        <v>1030</v>
      </c>
      <c r="D5243" s="145" t="s">
        <v>225</v>
      </c>
      <c r="E5243" s="817"/>
      <c r="F5243" s="452"/>
      <c r="G5243" s="246"/>
      <c r="H5243" s="246"/>
      <c r="I5243" s="480">
        <f t="shared" si="1597"/>
        <v>0</v>
      </c>
      <c r="J5243" s="244" t="str">
        <f t="shared" si="1591"/>
        <v/>
      </c>
      <c r="K5243" s="245"/>
      <c r="L5243" s="426"/>
      <c r="M5243" s="253"/>
      <c r="N5243" s="316">
        <f t="shared" si="1598"/>
        <v>0</v>
      </c>
      <c r="O5243" s="427">
        <f t="shared" si="1599"/>
        <v>0</v>
      </c>
      <c r="P5243" s="245"/>
      <c r="Q5243" s="426"/>
      <c r="R5243" s="253"/>
      <c r="S5243" s="432">
        <f t="shared" si="1600"/>
        <v>0</v>
      </c>
      <c r="T5243" s="316">
        <f t="shared" si="1601"/>
        <v>0</v>
      </c>
      <c r="U5243" s="253"/>
      <c r="V5243" s="253"/>
      <c r="W5243" s="254"/>
      <c r="X5243" s="314">
        <f t="shared" si="1592"/>
        <v>0</v>
      </c>
    </row>
    <row r="5244" spans="2:24" ht="18.75">
      <c r="B5244" s="136"/>
      <c r="C5244" s="164">
        <v>1051</v>
      </c>
      <c r="D5244" s="167" t="s">
        <v>226</v>
      </c>
      <c r="E5244" s="817"/>
      <c r="F5244" s="452"/>
      <c r="G5244" s="246">
        <v>10000</v>
      </c>
      <c r="H5244" s="246"/>
      <c r="I5244" s="480">
        <f t="shared" si="1597"/>
        <v>10000</v>
      </c>
      <c r="J5244" s="244">
        <f t="shared" si="1591"/>
        <v>1</v>
      </c>
      <c r="K5244" s="245"/>
      <c r="L5244" s="426"/>
      <c r="M5244" s="253"/>
      <c r="N5244" s="316">
        <f t="shared" si="1598"/>
        <v>10000</v>
      </c>
      <c r="O5244" s="427">
        <f t="shared" si="1599"/>
        <v>-10000</v>
      </c>
      <c r="P5244" s="245"/>
      <c r="Q5244" s="775"/>
      <c r="R5244" s="779"/>
      <c r="S5244" s="779"/>
      <c r="T5244" s="779"/>
      <c r="U5244" s="779"/>
      <c r="V5244" s="779"/>
      <c r="W5244" s="824"/>
      <c r="X5244" s="314">
        <f t="shared" si="1592"/>
        <v>0</v>
      </c>
    </row>
    <row r="5245" spans="2:24" ht="18.75">
      <c r="B5245" s="136"/>
      <c r="C5245" s="137">
        <v>1052</v>
      </c>
      <c r="D5245" s="145" t="s">
        <v>227</v>
      </c>
      <c r="E5245" s="817"/>
      <c r="F5245" s="452"/>
      <c r="G5245" s="246"/>
      <c r="H5245" s="246"/>
      <c r="I5245" s="480">
        <f t="shared" si="1597"/>
        <v>0</v>
      </c>
      <c r="J5245" s="244" t="str">
        <f t="shared" si="1591"/>
        <v/>
      </c>
      <c r="K5245" s="245"/>
      <c r="L5245" s="426"/>
      <c r="M5245" s="253"/>
      <c r="N5245" s="316">
        <f t="shared" si="1598"/>
        <v>0</v>
      </c>
      <c r="O5245" s="427">
        <f t="shared" si="1599"/>
        <v>0</v>
      </c>
      <c r="P5245" s="245"/>
      <c r="Q5245" s="775"/>
      <c r="R5245" s="779"/>
      <c r="S5245" s="779"/>
      <c r="T5245" s="779"/>
      <c r="U5245" s="779"/>
      <c r="V5245" s="779"/>
      <c r="W5245" s="824"/>
      <c r="X5245" s="314">
        <f t="shared" si="1592"/>
        <v>0</v>
      </c>
    </row>
    <row r="5246" spans="2:24" ht="18.75">
      <c r="B5246" s="136"/>
      <c r="C5246" s="168">
        <v>1053</v>
      </c>
      <c r="D5246" s="169" t="s">
        <v>1737</v>
      </c>
      <c r="E5246" s="817"/>
      <c r="F5246" s="452"/>
      <c r="G5246" s="246"/>
      <c r="H5246" s="246"/>
      <c r="I5246" s="480">
        <f t="shared" si="1597"/>
        <v>0</v>
      </c>
      <c r="J5246" s="244" t="str">
        <f t="shared" si="1591"/>
        <v/>
      </c>
      <c r="K5246" s="245"/>
      <c r="L5246" s="426"/>
      <c r="M5246" s="253"/>
      <c r="N5246" s="316">
        <f t="shared" si="1598"/>
        <v>0</v>
      </c>
      <c r="O5246" s="427">
        <f t="shared" si="1599"/>
        <v>0</v>
      </c>
      <c r="P5246" s="245"/>
      <c r="Q5246" s="775"/>
      <c r="R5246" s="779"/>
      <c r="S5246" s="779"/>
      <c r="T5246" s="779"/>
      <c r="U5246" s="779"/>
      <c r="V5246" s="779"/>
      <c r="W5246" s="824"/>
      <c r="X5246" s="314">
        <f t="shared" si="1592"/>
        <v>0</v>
      </c>
    </row>
    <row r="5247" spans="2:24" ht="18.75">
      <c r="B5247" s="136"/>
      <c r="C5247" s="137">
        <v>1062</v>
      </c>
      <c r="D5247" s="139" t="s">
        <v>228</v>
      </c>
      <c r="E5247" s="817"/>
      <c r="F5247" s="452"/>
      <c r="G5247" s="246"/>
      <c r="H5247" s="246"/>
      <c r="I5247" s="480">
        <f t="shared" si="1597"/>
        <v>0</v>
      </c>
      <c r="J5247" s="244" t="str">
        <f t="shared" si="1591"/>
        <v/>
      </c>
      <c r="K5247" s="245"/>
      <c r="L5247" s="426"/>
      <c r="M5247" s="253"/>
      <c r="N5247" s="316">
        <f t="shared" si="1598"/>
        <v>0</v>
      </c>
      <c r="O5247" s="427">
        <f t="shared" si="1599"/>
        <v>0</v>
      </c>
      <c r="P5247" s="245"/>
      <c r="Q5247" s="426"/>
      <c r="R5247" s="253"/>
      <c r="S5247" s="432">
        <f>+IF(+(L5247+M5247)&gt;=I5247,+M5247,+(+I5247-L5247))</f>
        <v>0</v>
      </c>
      <c r="T5247" s="316">
        <f>Q5247+R5247-S5247</f>
        <v>0</v>
      </c>
      <c r="U5247" s="253"/>
      <c r="V5247" s="253"/>
      <c r="W5247" s="254"/>
      <c r="X5247" s="314">
        <f t="shared" si="1592"/>
        <v>0</v>
      </c>
    </row>
    <row r="5248" spans="2:24" ht="18.75">
      <c r="B5248" s="136"/>
      <c r="C5248" s="137">
        <v>1063</v>
      </c>
      <c r="D5248" s="139" t="s">
        <v>229</v>
      </c>
      <c r="E5248" s="817"/>
      <c r="F5248" s="452"/>
      <c r="G5248" s="246"/>
      <c r="H5248" s="246"/>
      <c r="I5248" s="480">
        <f t="shared" si="1597"/>
        <v>0</v>
      </c>
      <c r="J5248" s="244" t="str">
        <f t="shared" si="1591"/>
        <v/>
      </c>
      <c r="K5248" s="245"/>
      <c r="L5248" s="426"/>
      <c r="M5248" s="253"/>
      <c r="N5248" s="316">
        <f t="shared" si="1598"/>
        <v>0</v>
      </c>
      <c r="O5248" s="427">
        <f t="shared" si="1599"/>
        <v>0</v>
      </c>
      <c r="P5248" s="245"/>
      <c r="Q5248" s="775"/>
      <c r="R5248" s="779"/>
      <c r="S5248" s="779"/>
      <c r="T5248" s="779"/>
      <c r="U5248" s="779"/>
      <c r="V5248" s="779"/>
      <c r="W5248" s="824"/>
      <c r="X5248" s="314">
        <f t="shared" si="1592"/>
        <v>0</v>
      </c>
    </row>
    <row r="5249" spans="2:24" ht="18.75">
      <c r="B5249" s="136"/>
      <c r="C5249" s="168">
        <v>1069</v>
      </c>
      <c r="D5249" s="170" t="s">
        <v>230</v>
      </c>
      <c r="E5249" s="817"/>
      <c r="F5249" s="452"/>
      <c r="G5249" s="246"/>
      <c r="H5249" s="246"/>
      <c r="I5249" s="480">
        <f t="shared" si="1597"/>
        <v>0</v>
      </c>
      <c r="J5249" s="244" t="str">
        <f t="shared" ref="J5249:J5280" si="1602">(IF($E5249&lt;&gt;0,$J$2,IF($I5249&lt;&gt;0,$J$2,"")))</f>
        <v/>
      </c>
      <c r="K5249" s="245"/>
      <c r="L5249" s="426"/>
      <c r="M5249" s="253"/>
      <c r="N5249" s="316">
        <f t="shared" si="1598"/>
        <v>0</v>
      </c>
      <c r="O5249" s="427">
        <f t="shared" si="1599"/>
        <v>0</v>
      </c>
      <c r="P5249" s="245"/>
      <c r="Q5249" s="426"/>
      <c r="R5249" s="253"/>
      <c r="S5249" s="432">
        <f>+IF(+(L5249+M5249)&gt;=I5249,+M5249,+(+I5249-L5249))</f>
        <v>0</v>
      </c>
      <c r="T5249" s="316">
        <f>Q5249+R5249-S5249</f>
        <v>0</v>
      </c>
      <c r="U5249" s="253"/>
      <c r="V5249" s="253"/>
      <c r="W5249" s="254"/>
      <c r="X5249" s="314">
        <f t="shared" ref="X5249:X5280" si="1603">T5249-U5249-V5249-W5249</f>
        <v>0</v>
      </c>
    </row>
    <row r="5250" spans="2:24" ht="31.5">
      <c r="B5250" s="140"/>
      <c r="C5250" s="137">
        <v>1091</v>
      </c>
      <c r="D5250" s="145" t="s">
        <v>231</v>
      </c>
      <c r="E5250" s="817"/>
      <c r="F5250" s="452"/>
      <c r="G5250" s="246"/>
      <c r="H5250" s="246"/>
      <c r="I5250" s="480">
        <f t="shared" si="1597"/>
        <v>0</v>
      </c>
      <c r="J5250" s="244" t="str">
        <f t="shared" si="1602"/>
        <v/>
      </c>
      <c r="K5250" s="245"/>
      <c r="L5250" s="426"/>
      <c r="M5250" s="253"/>
      <c r="N5250" s="316">
        <f t="shared" si="1598"/>
        <v>0</v>
      </c>
      <c r="O5250" s="427">
        <f t="shared" si="1599"/>
        <v>0</v>
      </c>
      <c r="P5250" s="245"/>
      <c r="Q5250" s="426"/>
      <c r="R5250" s="253"/>
      <c r="S5250" s="432">
        <f>+IF(+(L5250+M5250)&gt;=I5250,+M5250,+(+I5250-L5250))</f>
        <v>0</v>
      </c>
      <c r="T5250" s="316">
        <f>Q5250+R5250-S5250</f>
        <v>0</v>
      </c>
      <c r="U5250" s="253"/>
      <c r="V5250" s="253"/>
      <c r="W5250" s="254"/>
      <c r="X5250" s="314">
        <f t="shared" si="1603"/>
        <v>0</v>
      </c>
    </row>
    <row r="5251" spans="2:24" ht="18.75">
      <c r="B5251" s="136"/>
      <c r="C5251" s="137">
        <v>1092</v>
      </c>
      <c r="D5251" s="145" t="s">
        <v>364</v>
      </c>
      <c r="E5251" s="817"/>
      <c r="F5251" s="452"/>
      <c r="G5251" s="246"/>
      <c r="H5251" s="246"/>
      <c r="I5251" s="480">
        <f t="shared" si="1597"/>
        <v>0</v>
      </c>
      <c r="J5251" s="244" t="str">
        <f t="shared" si="1602"/>
        <v/>
      </c>
      <c r="K5251" s="245"/>
      <c r="L5251" s="426"/>
      <c r="M5251" s="253"/>
      <c r="N5251" s="316">
        <f t="shared" si="1598"/>
        <v>0</v>
      </c>
      <c r="O5251" s="427">
        <f t="shared" si="1599"/>
        <v>0</v>
      </c>
      <c r="P5251" s="245"/>
      <c r="Q5251" s="775"/>
      <c r="R5251" s="779"/>
      <c r="S5251" s="779"/>
      <c r="T5251" s="779"/>
      <c r="U5251" s="779"/>
      <c r="V5251" s="779"/>
      <c r="W5251" s="824"/>
      <c r="X5251" s="314">
        <f t="shared" si="1603"/>
        <v>0</v>
      </c>
    </row>
    <row r="5252" spans="2:24" ht="18.75">
      <c r="B5252" s="136"/>
      <c r="C5252" s="142">
        <v>1098</v>
      </c>
      <c r="D5252" s="146" t="s">
        <v>232</v>
      </c>
      <c r="E5252" s="817"/>
      <c r="F5252" s="452"/>
      <c r="G5252" s="246"/>
      <c r="H5252" s="246"/>
      <c r="I5252" s="480">
        <f t="shared" si="1597"/>
        <v>0</v>
      </c>
      <c r="J5252" s="244" t="str">
        <f t="shared" si="1602"/>
        <v/>
      </c>
      <c r="K5252" s="245"/>
      <c r="L5252" s="426"/>
      <c r="M5252" s="253"/>
      <c r="N5252" s="316">
        <f t="shared" si="1598"/>
        <v>0</v>
      </c>
      <c r="O5252" s="427">
        <f t="shared" si="1599"/>
        <v>0</v>
      </c>
      <c r="P5252" s="245"/>
      <c r="Q5252" s="426"/>
      <c r="R5252" s="253"/>
      <c r="S5252" s="432">
        <f>+IF(+(L5252+M5252)&gt;=I5252,+M5252,+(+I5252-L5252))</f>
        <v>0</v>
      </c>
      <c r="T5252" s="316">
        <f>Q5252+R5252-S5252</f>
        <v>0</v>
      </c>
      <c r="U5252" s="253"/>
      <c r="V5252" s="253"/>
      <c r="W5252" s="254"/>
      <c r="X5252" s="314">
        <f t="shared" si="1603"/>
        <v>0</v>
      </c>
    </row>
    <row r="5253" spans="2:24" ht="18.75">
      <c r="B5253" s="799">
        <v>1900</v>
      </c>
      <c r="C5253" s="955" t="s">
        <v>296</v>
      </c>
      <c r="D5253" s="955"/>
      <c r="E5253" s="800"/>
      <c r="F5253" s="801">
        <f>SUM(F5254:F5256)</f>
        <v>0</v>
      </c>
      <c r="G5253" s="802">
        <f>SUM(G5254:G5256)</f>
        <v>0</v>
      </c>
      <c r="H5253" s="802">
        <f>SUM(H5254:H5256)</f>
        <v>0</v>
      </c>
      <c r="I5253" s="802">
        <f>SUM(I5254:I5256)</f>
        <v>0</v>
      </c>
      <c r="J5253" s="244" t="str">
        <f t="shared" si="1602"/>
        <v/>
      </c>
      <c r="K5253" s="245"/>
      <c r="L5253" s="317">
        <f>SUM(L5254:L5256)</f>
        <v>0</v>
      </c>
      <c r="M5253" s="318">
        <f>SUM(M5254:M5256)</f>
        <v>0</v>
      </c>
      <c r="N5253" s="428">
        <f>SUM(N5254:N5256)</f>
        <v>0</v>
      </c>
      <c r="O5253" s="429">
        <f>SUM(O5254:O5256)</f>
        <v>0</v>
      </c>
      <c r="P5253" s="245"/>
      <c r="Q5253" s="777"/>
      <c r="R5253" s="778"/>
      <c r="S5253" s="778"/>
      <c r="T5253" s="778"/>
      <c r="U5253" s="778"/>
      <c r="V5253" s="778"/>
      <c r="W5253" s="825"/>
      <c r="X5253" s="314">
        <f t="shared" si="1603"/>
        <v>0</v>
      </c>
    </row>
    <row r="5254" spans="2:24" ht="18.75">
      <c r="B5254" s="136"/>
      <c r="C5254" s="144">
        <v>1901</v>
      </c>
      <c r="D5254" s="138" t="s">
        <v>297</v>
      </c>
      <c r="E5254" s="817"/>
      <c r="F5254" s="452"/>
      <c r="G5254" s="246"/>
      <c r="H5254" s="246"/>
      <c r="I5254" s="480">
        <f>F5254+G5254+H5254</f>
        <v>0</v>
      </c>
      <c r="J5254" s="244" t="str">
        <f t="shared" si="1602"/>
        <v/>
      </c>
      <c r="K5254" s="245"/>
      <c r="L5254" s="426"/>
      <c r="M5254" s="253"/>
      <c r="N5254" s="316">
        <f>I5254</f>
        <v>0</v>
      </c>
      <c r="O5254" s="427">
        <f>L5254+M5254-N5254</f>
        <v>0</v>
      </c>
      <c r="P5254" s="245"/>
      <c r="Q5254" s="775"/>
      <c r="R5254" s="779"/>
      <c r="S5254" s="779"/>
      <c r="T5254" s="779"/>
      <c r="U5254" s="779"/>
      <c r="V5254" s="779"/>
      <c r="W5254" s="824"/>
      <c r="X5254" s="314">
        <f t="shared" si="1603"/>
        <v>0</v>
      </c>
    </row>
    <row r="5255" spans="2:24" ht="18.75">
      <c r="B5255" s="136"/>
      <c r="C5255" s="137">
        <v>1981</v>
      </c>
      <c r="D5255" s="139" t="s">
        <v>298</v>
      </c>
      <c r="E5255" s="817"/>
      <c r="F5255" s="452"/>
      <c r="G5255" s="246"/>
      <c r="H5255" s="246"/>
      <c r="I5255" s="480">
        <f>F5255+G5255+H5255</f>
        <v>0</v>
      </c>
      <c r="J5255" s="244" t="str">
        <f t="shared" si="1602"/>
        <v/>
      </c>
      <c r="K5255" s="245"/>
      <c r="L5255" s="426"/>
      <c r="M5255" s="253"/>
      <c r="N5255" s="316">
        <f>I5255</f>
        <v>0</v>
      </c>
      <c r="O5255" s="427">
        <f>L5255+M5255-N5255</f>
        <v>0</v>
      </c>
      <c r="P5255" s="245"/>
      <c r="Q5255" s="775"/>
      <c r="R5255" s="779"/>
      <c r="S5255" s="779"/>
      <c r="T5255" s="779"/>
      <c r="U5255" s="779"/>
      <c r="V5255" s="779"/>
      <c r="W5255" s="824"/>
      <c r="X5255" s="314">
        <f t="shared" si="1603"/>
        <v>0</v>
      </c>
    </row>
    <row r="5256" spans="2:24" ht="18.75">
      <c r="B5256" s="136"/>
      <c r="C5256" s="142">
        <v>1991</v>
      </c>
      <c r="D5256" s="141" t="s">
        <v>299</v>
      </c>
      <c r="E5256" s="817"/>
      <c r="F5256" s="452"/>
      <c r="G5256" s="246"/>
      <c r="H5256" s="246"/>
      <c r="I5256" s="480">
        <f>F5256+G5256+H5256</f>
        <v>0</v>
      </c>
      <c r="J5256" s="244" t="str">
        <f t="shared" si="1602"/>
        <v/>
      </c>
      <c r="K5256" s="245"/>
      <c r="L5256" s="426"/>
      <c r="M5256" s="253"/>
      <c r="N5256" s="316">
        <f>I5256</f>
        <v>0</v>
      </c>
      <c r="O5256" s="427">
        <f>L5256+M5256-N5256</f>
        <v>0</v>
      </c>
      <c r="P5256" s="245"/>
      <c r="Q5256" s="775"/>
      <c r="R5256" s="779"/>
      <c r="S5256" s="779"/>
      <c r="T5256" s="779"/>
      <c r="U5256" s="779"/>
      <c r="V5256" s="779"/>
      <c r="W5256" s="824"/>
      <c r="X5256" s="314">
        <f t="shared" si="1603"/>
        <v>0</v>
      </c>
    </row>
    <row r="5257" spans="2:24" ht="18.75">
      <c r="B5257" s="799">
        <v>2100</v>
      </c>
      <c r="C5257" s="955" t="s">
        <v>1106</v>
      </c>
      <c r="D5257" s="955"/>
      <c r="E5257" s="800"/>
      <c r="F5257" s="801">
        <f>SUM(F5258:F5262)</f>
        <v>0</v>
      </c>
      <c r="G5257" s="802">
        <f>SUM(G5258:G5262)</f>
        <v>0</v>
      </c>
      <c r="H5257" s="802">
        <f>SUM(H5258:H5262)</f>
        <v>0</v>
      </c>
      <c r="I5257" s="802">
        <f>SUM(I5258:I5262)</f>
        <v>0</v>
      </c>
      <c r="J5257" s="244" t="str">
        <f t="shared" si="1602"/>
        <v/>
      </c>
      <c r="K5257" s="245"/>
      <c r="L5257" s="317">
        <f>SUM(L5258:L5262)</f>
        <v>0</v>
      </c>
      <c r="M5257" s="318">
        <f>SUM(M5258:M5262)</f>
        <v>0</v>
      </c>
      <c r="N5257" s="428">
        <f>SUM(N5258:N5262)</f>
        <v>0</v>
      </c>
      <c r="O5257" s="429">
        <f>SUM(O5258:O5262)</f>
        <v>0</v>
      </c>
      <c r="P5257" s="245"/>
      <c r="Q5257" s="777"/>
      <c r="R5257" s="778"/>
      <c r="S5257" s="778"/>
      <c r="T5257" s="778"/>
      <c r="U5257" s="778"/>
      <c r="V5257" s="778"/>
      <c r="W5257" s="825"/>
      <c r="X5257" s="314">
        <f t="shared" si="1603"/>
        <v>0</v>
      </c>
    </row>
    <row r="5258" spans="2:24" ht="18.75">
      <c r="B5258" s="136"/>
      <c r="C5258" s="144">
        <v>2110</v>
      </c>
      <c r="D5258" s="147" t="s">
        <v>233</v>
      </c>
      <c r="E5258" s="817"/>
      <c r="F5258" s="452"/>
      <c r="G5258" s="246"/>
      <c r="H5258" s="246"/>
      <c r="I5258" s="480">
        <f>F5258+G5258+H5258</f>
        <v>0</v>
      </c>
      <c r="J5258" s="244" t="str">
        <f t="shared" si="1602"/>
        <v/>
      </c>
      <c r="K5258" s="245"/>
      <c r="L5258" s="426"/>
      <c r="M5258" s="253"/>
      <c r="N5258" s="316">
        <f>I5258</f>
        <v>0</v>
      </c>
      <c r="O5258" s="427">
        <f>L5258+M5258-N5258</f>
        <v>0</v>
      </c>
      <c r="P5258" s="245"/>
      <c r="Q5258" s="775"/>
      <c r="R5258" s="779"/>
      <c r="S5258" s="779"/>
      <c r="T5258" s="779"/>
      <c r="U5258" s="779"/>
      <c r="V5258" s="779"/>
      <c r="W5258" s="824"/>
      <c r="X5258" s="314">
        <f t="shared" si="1603"/>
        <v>0</v>
      </c>
    </row>
    <row r="5259" spans="2:24" ht="18.75">
      <c r="B5259" s="171"/>
      <c r="C5259" s="137">
        <v>2120</v>
      </c>
      <c r="D5259" s="159" t="s">
        <v>234</v>
      </c>
      <c r="E5259" s="817"/>
      <c r="F5259" s="452"/>
      <c r="G5259" s="246"/>
      <c r="H5259" s="246"/>
      <c r="I5259" s="480">
        <f>F5259+G5259+H5259</f>
        <v>0</v>
      </c>
      <c r="J5259" s="244" t="str">
        <f t="shared" si="1602"/>
        <v/>
      </c>
      <c r="K5259" s="245"/>
      <c r="L5259" s="426"/>
      <c r="M5259" s="253"/>
      <c r="N5259" s="316">
        <f>I5259</f>
        <v>0</v>
      </c>
      <c r="O5259" s="427">
        <f>L5259+M5259-N5259</f>
        <v>0</v>
      </c>
      <c r="P5259" s="245"/>
      <c r="Q5259" s="775"/>
      <c r="R5259" s="779"/>
      <c r="S5259" s="779"/>
      <c r="T5259" s="779"/>
      <c r="U5259" s="779"/>
      <c r="V5259" s="779"/>
      <c r="W5259" s="824"/>
      <c r="X5259" s="314">
        <f t="shared" si="1603"/>
        <v>0</v>
      </c>
    </row>
    <row r="5260" spans="2:24" ht="18.75">
      <c r="B5260" s="171"/>
      <c r="C5260" s="137">
        <v>2125</v>
      </c>
      <c r="D5260" s="156" t="s">
        <v>1098</v>
      </c>
      <c r="E5260" s="817"/>
      <c r="F5260" s="452"/>
      <c r="G5260" s="246"/>
      <c r="H5260" s="246"/>
      <c r="I5260" s="480">
        <f>F5260+G5260+H5260</f>
        <v>0</v>
      </c>
      <c r="J5260" s="244" t="str">
        <f t="shared" si="1602"/>
        <v/>
      </c>
      <c r="K5260" s="245"/>
      <c r="L5260" s="426"/>
      <c r="M5260" s="253"/>
      <c r="N5260" s="316">
        <f>I5260</f>
        <v>0</v>
      </c>
      <c r="O5260" s="427">
        <f>L5260+M5260-N5260</f>
        <v>0</v>
      </c>
      <c r="P5260" s="245"/>
      <c r="Q5260" s="775"/>
      <c r="R5260" s="779"/>
      <c r="S5260" s="779"/>
      <c r="T5260" s="779"/>
      <c r="U5260" s="779"/>
      <c r="V5260" s="779"/>
      <c r="W5260" s="824"/>
      <c r="X5260" s="314">
        <f t="shared" si="1603"/>
        <v>0</v>
      </c>
    </row>
    <row r="5261" spans="2:24" ht="18.75">
      <c r="B5261" s="143"/>
      <c r="C5261" s="137">
        <v>2140</v>
      </c>
      <c r="D5261" s="159" t="s">
        <v>236</v>
      </c>
      <c r="E5261" s="817"/>
      <c r="F5261" s="452"/>
      <c r="G5261" s="246"/>
      <c r="H5261" s="246"/>
      <c r="I5261" s="480">
        <f>F5261+G5261+H5261</f>
        <v>0</v>
      </c>
      <c r="J5261" s="244" t="str">
        <f t="shared" si="1602"/>
        <v/>
      </c>
      <c r="K5261" s="245"/>
      <c r="L5261" s="426"/>
      <c r="M5261" s="253"/>
      <c r="N5261" s="316">
        <f>I5261</f>
        <v>0</v>
      </c>
      <c r="O5261" s="427">
        <f>L5261+M5261-N5261</f>
        <v>0</v>
      </c>
      <c r="P5261" s="245"/>
      <c r="Q5261" s="775"/>
      <c r="R5261" s="779"/>
      <c r="S5261" s="779"/>
      <c r="T5261" s="779"/>
      <c r="U5261" s="779"/>
      <c r="V5261" s="779"/>
      <c r="W5261" s="824"/>
      <c r="X5261" s="314">
        <f t="shared" si="1603"/>
        <v>0</v>
      </c>
    </row>
    <row r="5262" spans="2:24" ht="18.75">
      <c r="B5262" s="136"/>
      <c r="C5262" s="142">
        <v>2190</v>
      </c>
      <c r="D5262" s="516" t="s">
        <v>237</v>
      </c>
      <c r="E5262" s="817"/>
      <c r="F5262" s="452"/>
      <c r="G5262" s="246"/>
      <c r="H5262" s="246"/>
      <c r="I5262" s="480">
        <f>F5262+G5262+H5262</f>
        <v>0</v>
      </c>
      <c r="J5262" s="244" t="str">
        <f t="shared" si="1602"/>
        <v/>
      </c>
      <c r="K5262" s="245"/>
      <c r="L5262" s="426"/>
      <c r="M5262" s="253"/>
      <c r="N5262" s="316">
        <f>I5262</f>
        <v>0</v>
      </c>
      <c r="O5262" s="427">
        <f>L5262+M5262-N5262</f>
        <v>0</v>
      </c>
      <c r="P5262" s="245"/>
      <c r="Q5262" s="775"/>
      <c r="R5262" s="779"/>
      <c r="S5262" s="779"/>
      <c r="T5262" s="779"/>
      <c r="U5262" s="779"/>
      <c r="V5262" s="779"/>
      <c r="W5262" s="824"/>
      <c r="X5262" s="314">
        <f t="shared" si="1603"/>
        <v>0</v>
      </c>
    </row>
    <row r="5263" spans="2:24" ht="18.75">
      <c r="B5263" s="799">
        <v>2200</v>
      </c>
      <c r="C5263" s="955" t="s">
        <v>238</v>
      </c>
      <c r="D5263" s="955"/>
      <c r="E5263" s="800"/>
      <c r="F5263" s="801">
        <f>SUM(F5264:F5265)</f>
        <v>0</v>
      </c>
      <c r="G5263" s="802">
        <f>SUM(G5264:G5265)</f>
        <v>0</v>
      </c>
      <c r="H5263" s="802">
        <f>SUM(H5264:H5265)</f>
        <v>0</v>
      </c>
      <c r="I5263" s="802">
        <f>SUM(I5264:I5265)</f>
        <v>0</v>
      </c>
      <c r="J5263" s="244" t="str">
        <f t="shared" si="1602"/>
        <v/>
      </c>
      <c r="K5263" s="245"/>
      <c r="L5263" s="317">
        <f>SUM(L5264:L5265)</f>
        <v>0</v>
      </c>
      <c r="M5263" s="318">
        <f>SUM(M5264:M5265)</f>
        <v>0</v>
      </c>
      <c r="N5263" s="428">
        <f>SUM(N5264:N5265)</f>
        <v>0</v>
      </c>
      <c r="O5263" s="429">
        <f>SUM(O5264:O5265)</f>
        <v>0</v>
      </c>
      <c r="P5263" s="245"/>
      <c r="Q5263" s="777"/>
      <c r="R5263" s="778"/>
      <c r="S5263" s="778"/>
      <c r="T5263" s="778"/>
      <c r="U5263" s="778"/>
      <c r="V5263" s="778"/>
      <c r="W5263" s="825"/>
      <c r="X5263" s="314">
        <f t="shared" si="1603"/>
        <v>0</v>
      </c>
    </row>
    <row r="5264" spans="2:24" ht="18.75">
      <c r="B5264" s="136"/>
      <c r="C5264" s="137">
        <v>2221</v>
      </c>
      <c r="D5264" s="139" t="s">
        <v>1479</v>
      </c>
      <c r="E5264" s="817"/>
      <c r="F5264" s="452"/>
      <c r="G5264" s="246"/>
      <c r="H5264" s="246"/>
      <c r="I5264" s="480">
        <f t="shared" ref="I5264:I5269" si="1604">F5264+G5264+H5264</f>
        <v>0</v>
      </c>
      <c r="J5264" s="244" t="str">
        <f t="shared" si="1602"/>
        <v/>
      </c>
      <c r="K5264" s="245"/>
      <c r="L5264" s="426"/>
      <c r="M5264" s="253"/>
      <c r="N5264" s="316">
        <f t="shared" ref="N5264:N5269" si="1605">I5264</f>
        <v>0</v>
      </c>
      <c r="O5264" s="427">
        <f t="shared" ref="O5264:O5269" si="1606">L5264+M5264-N5264</f>
        <v>0</v>
      </c>
      <c r="P5264" s="245"/>
      <c r="Q5264" s="775"/>
      <c r="R5264" s="779"/>
      <c r="S5264" s="779"/>
      <c r="T5264" s="779"/>
      <c r="U5264" s="779"/>
      <c r="V5264" s="779"/>
      <c r="W5264" s="824"/>
      <c r="X5264" s="314">
        <f t="shared" si="1603"/>
        <v>0</v>
      </c>
    </row>
    <row r="5265" spans="2:24" ht="18.75">
      <c r="B5265" s="136"/>
      <c r="C5265" s="142">
        <v>2224</v>
      </c>
      <c r="D5265" s="141" t="s">
        <v>239</v>
      </c>
      <c r="E5265" s="817"/>
      <c r="F5265" s="452"/>
      <c r="G5265" s="246"/>
      <c r="H5265" s="246"/>
      <c r="I5265" s="480">
        <f t="shared" si="1604"/>
        <v>0</v>
      </c>
      <c r="J5265" s="244" t="str">
        <f t="shared" si="1602"/>
        <v/>
      </c>
      <c r="K5265" s="245"/>
      <c r="L5265" s="426"/>
      <c r="M5265" s="253"/>
      <c r="N5265" s="316">
        <f t="shared" si="1605"/>
        <v>0</v>
      </c>
      <c r="O5265" s="427">
        <f t="shared" si="1606"/>
        <v>0</v>
      </c>
      <c r="P5265" s="245"/>
      <c r="Q5265" s="775"/>
      <c r="R5265" s="779"/>
      <c r="S5265" s="779"/>
      <c r="T5265" s="779"/>
      <c r="U5265" s="779"/>
      <c r="V5265" s="779"/>
      <c r="W5265" s="824"/>
      <c r="X5265" s="314">
        <f t="shared" si="1603"/>
        <v>0</v>
      </c>
    </row>
    <row r="5266" spans="2:24" ht="18.75">
      <c r="B5266" s="799">
        <v>2500</v>
      </c>
      <c r="C5266" s="957" t="s">
        <v>240</v>
      </c>
      <c r="D5266" s="957"/>
      <c r="E5266" s="800"/>
      <c r="F5266" s="803"/>
      <c r="G5266" s="804"/>
      <c r="H5266" s="804"/>
      <c r="I5266" s="805">
        <f t="shared" si="1604"/>
        <v>0</v>
      </c>
      <c r="J5266" s="244" t="str">
        <f t="shared" si="1602"/>
        <v/>
      </c>
      <c r="K5266" s="245"/>
      <c r="L5266" s="431"/>
      <c r="M5266" s="255"/>
      <c r="N5266" s="316">
        <f t="shared" si="1605"/>
        <v>0</v>
      </c>
      <c r="O5266" s="427">
        <f t="shared" si="1606"/>
        <v>0</v>
      </c>
      <c r="P5266" s="245"/>
      <c r="Q5266" s="777"/>
      <c r="R5266" s="778"/>
      <c r="S5266" s="779"/>
      <c r="T5266" s="779"/>
      <c r="U5266" s="778"/>
      <c r="V5266" s="779"/>
      <c r="W5266" s="824"/>
      <c r="X5266" s="314">
        <f t="shared" si="1603"/>
        <v>0</v>
      </c>
    </row>
    <row r="5267" spans="2:24" ht="18.75">
      <c r="B5267" s="799">
        <v>2600</v>
      </c>
      <c r="C5267" s="974" t="s">
        <v>241</v>
      </c>
      <c r="D5267" s="975"/>
      <c r="E5267" s="800"/>
      <c r="F5267" s="803"/>
      <c r="G5267" s="804"/>
      <c r="H5267" s="804"/>
      <c r="I5267" s="805">
        <f t="shared" si="1604"/>
        <v>0</v>
      </c>
      <c r="J5267" s="244" t="str">
        <f t="shared" si="1602"/>
        <v/>
      </c>
      <c r="K5267" s="245"/>
      <c r="L5267" s="431"/>
      <c r="M5267" s="255"/>
      <c r="N5267" s="316">
        <f t="shared" si="1605"/>
        <v>0</v>
      </c>
      <c r="O5267" s="427">
        <f t="shared" si="1606"/>
        <v>0</v>
      </c>
      <c r="P5267" s="245"/>
      <c r="Q5267" s="777"/>
      <c r="R5267" s="778"/>
      <c r="S5267" s="779"/>
      <c r="T5267" s="779"/>
      <c r="U5267" s="778"/>
      <c r="V5267" s="779"/>
      <c r="W5267" s="824"/>
      <c r="X5267" s="314">
        <f t="shared" si="1603"/>
        <v>0</v>
      </c>
    </row>
    <row r="5268" spans="2:24" ht="18.75">
      <c r="B5268" s="799">
        <v>2700</v>
      </c>
      <c r="C5268" s="974" t="s">
        <v>242</v>
      </c>
      <c r="D5268" s="975"/>
      <c r="E5268" s="800"/>
      <c r="F5268" s="803"/>
      <c r="G5268" s="804"/>
      <c r="H5268" s="804"/>
      <c r="I5268" s="805">
        <f t="shared" si="1604"/>
        <v>0</v>
      </c>
      <c r="J5268" s="244" t="str">
        <f t="shared" si="1602"/>
        <v/>
      </c>
      <c r="K5268" s="245"/>
      <c r="L5268" s="431"/>
      <c r="M5268" s="255"/>
      <c r="N5268" s="316">
        <f t="shared" si="1605"/>
        <v>0</v>
      </c>
      <c r="O5268" s="427">
        <f t="shared" si="1606"/>
        <v>0</v>
      </c>
      <c r="P5268" s="245"/>
      <c r="Q5268" s="777"/>
      <c r="R5268" s="778"/>
      <c r="S5268" s="779"/>
      <c r="T5268" s="779"/>
      <c r="U5268" s="778"/>
      <c r="V5268" s="779"/>
      <c r="W5268" s="824"/>
      <c r="X5268" s="314">
        <f t="shared" si="1603"/>
        <v>0</v>
      </c>
    </row>
    <row r="5269" spans="2:24" ht="18.75">
      <c r="B5269" s="799">
        <v>2800</v>
      </c>
      <c r="C5269" s="974" t="s">
        <v>1738</v>
      </c>
      <c r="D5269" s="975"/>
      <c r="E5269" s="800"/>
      <c r="F5269" s="803"/>
      <c r="G5269" s="804"/>
      <c r="H5269" s="804"/>
      <c r="I5269" s="805">
        <f t="shared" si="1604"/>
        <v>0</v>
      </c>
      <c r="J5269" s="244" t="str">
        <f t="shared" si="1602"/>
        <v/>
      </c>
      <c r="K5269" s="245"/>
      <c r="L5269" s="431"/>
      <c r="M5269" s="255"/>
      <c r="N5269" s="316">
        <f t="shared" si="1605"/>
        <v>0</v>
      </c>
      <c r="O5269" s="427">
        <f t="shared" si="1606"/>
        <v>0</v>
      </c>
      <c r="P5269" s="245"/>
      <c r="Q5269" s="777"/>
      <c r="R5269" s="778"/>
      <c r="S5269" s="779"/>
      <c r="T5269" s="779"/>
      <c r="U5269" s="778"/>
      <c r="V5269" s="779"/>
      <c r="W5269" s="824"/>
      <c r="X5269" s="314">
        <f t="shared" si="1603"/>
        <v>0</v>
      </c>
    </row>
    <row r="5270" spans="2:24" ht="18.75">
      <c r="B5270" s="799">
        <v>2900</v>
      </c>
      <c r="C5270" s="965" t="s">
        <v>243</v>
      </c>
      <c r="D5270" s="966"/>
      <c r="E5270" s="800"/>
      <c r="F5270" s="801">
        <f>SUM(F5271:F5278)</f>
        <v>0</v>
      </c>
      <c r="G5270" s="802">
        <f>SUM(G5271:G5278)</f>
        <v>0</v>
      </c>
      <c r="H5270" s="802">
        <f>SUM(H5271:H5278)</f>
        <v>0</v>
      </c>
      <c r="I5270" s="802">
        <f>SUM(I5271:I5278)</f>
        <v>0</v>
      </c>
      <c r="J5270" s="244" t="str">
        <f t="shared" si="1602"/>
        <v/>
      </c>
      <c r="K5270" s="245"/>
      <c r="L5270" s="317">
        <f>SUM(L5271:L5278)</f>
        <v>0</v>
      </c>
      <c r="M5270" s="318">
        <f>SUM(M5271:M5278)</f>
        <v>0</v>
      </c>
      <c r="N5270" s="428">
        <f>SUM(N5271:N5278)</f>
        <v>0</v>
      </c>
      <c r="O5270" s="429">
        <f>SUM(O5271:O5278)</f>
        <v>0</v>
      </c>
      <c r="P5270" s="245"/>
      <c r="Q5270" s="777"/>
      <c r="R5270" s="778"/>
      <c r="S5270" s="778"/>
      <c r="T5270" s="778"/>
      <c r="U5270" s="778"/>
      <c r="V5270" s="778"/>
      <c r="W5270" s="825"/>
      <c r="X5270" s="314">
        <f t="shared" si="1603"/>
        <v>0</v>
      </c>
    </row>
    <row r="5271" spans="2:24" ht="18.75">
      <c r="B5271" s="172"/>
      <c r="C5271" s="144">
        <v>2910</v>
      </c>
      <c r="D5271" s="320" t="s">
        <v>1780</v>
      </c>
      <c r="E5271" s="817"/>
      <c r="F5271" s="452"/>
      <c r="G5271" s="246"/>
      <c r="H5271" s="246"/>
      <c r="I5271" s="480">
        <f t="shared" ref="I5271:I5278" si="1607">F5271+G5271+H5271</f>
        <v>0</v>
      </c>
      <c r="J5271" s="244" t="str">
        <f t="shared" si="1602"/>
        <v/>
      </c>
      <c r="K5271" s="245"/>
      <c r="L5271" s="426"/>
      <c r="M5271" s="253"/>
      <c r="N5271" s="316">
        <f t="shared" ref="N5271:N5278" si="1608">I5271</f>
        <v>0</v>
      </c>
      <c r="O5271" s="427">
        <f t="shared" ref="O5271:O5278" si="1609">L5271+M5271-N5271</f>
        <v>0</v>
      </c>
      <c r="P5271" s="245"/>
      <c r="Q5271" s="775"/>
      <c r="R5271" s="779"/>
      <c r="S5271" s="779"/>
      <c r="T5271" s="779"/>
      <c r="U5271" s="779"/>
      <c r="V5271" s="779"/>
      <c r="W5271" s="824"/>
      <c r="X5271" s="314">
        <f t="shared" si="1603"/>
        <v>0</v>
      </c>
    </row>
    <row r="5272" spans="2:24" ht="18.75">
      <c r="B5272" s="172"/>
      <c r="C5272" s="144">
        <v>2920</v>
      </c>
      <c r="D5272" s="320" t="s">
        <v>244</v>
      </c>
      <c r="E5272" s="817"/>
      <c r="F5272" s="452"/>
      <c r="G5272" s="246"/>
      <c r="H5272" s="246"/>
      <c r="I5272" s="480">
        <f t="shared" si="1607"/>
        <v>0</v>
      </c>
      <c r="J5272" s="244" t="str">
        <f t="shared" si="1602"/>
        <v/>
      </c>
      <c r="K5272" s="245"/>
      <c r="L5272" s="426"/>
      <c r="M5272" s="253"/>
      <c r="N5272" s="316">
        <f t="shared" si="1608"/>
        <v>0</v>
      </c>
      <c r="O5272" s="427">
        <f t="shared" si="1609"/>
        <v>0</v>
      </c>
      <c r="P5272" s="245"/>
      <c r="Q5272" s="775"/>
      <c r="R5272" s="779"/>
      <c r="S5272" s="779"/>
      <c r="T5272" s="779"/>
      <c r="U5272" s="779"/>
      <c r="V5272" s="779"/>
      <c r="W5272" s="824"/>
      <c r="X5272" s="314">
        <f t="shared" si="1603"/>
        <v>0</v>
      </c>
    </row>
    <row r="5273" spans="2:24" ht="31.5">
      <c r="B5273" s="172"/>
      <c r="C5273" s="168">
        <v>2969</v>
      </c>
      <c r="D5273" s="321" t="s">
        <v>245</v>
      </c>
      <c r="E5273" s="817"/>
      <c r="F5273" s="452"/>
      <c r="G5273" s="246"/>
      <c r="H5273" s="246"/>
      <c r="I5273" s="480">
        <f t="shared" si="1607"/>
        <v>0</v>
      </c>
      <c r="J5273" s="244" t="str">
        <f t="shared" si="1602"/>
        <v/>
      </c>
      <c r="K5273" s="245"/>
      <c r="L5273" s="426"/>
      <c r="M5273" s="253"/>
      <c r="N5273" s="316">
        <f t="shared" si="1608"/>
        <v>0</v>
      </c>
      <c r="O5273" s="427">
        <f t="shared" si="1609"/>
        <v>0</v>
      </c>
      <c r="P5273" s="245"/>
      <c r="Q5273" s="775"/>
      <c r="R5273" s="779"/>
      <c r="S5273" s="779"/>
      <c r="T5273" s="779"/>
      <c r="U5273" s="779"/>
      <c r="V5273" s="779"/>
      <c r="W5273" s="824"/>
      <c r="X5273" s="314">
        <f t="shared" si="1603"/>
        <v>0</v>
      </c>
    </row>
    <row r="5274" spans="2:24" ht="31.5">
      <c r="B5274" s="172"/>
      <c r="C5274" s="168">
        <v>2970</v>
      </c>
      <c r="D5274" s="321" t="s">
        <v>246</v>
      </c>
      <c r="E5274" s="817"/>
      <c r="F5274" s="452"/>
      <c r="G5274" s="246"/>
      <c r="H5274" s="246"/>
      <c r="I5274" s="480">
        <f t="shared" si="1607"/>
        <v>0</v>
      </c>
      <c r="J5274" s="244" t="str">
        <f t="shared" si="1602"/>
        <v/>
      </c>
      <c r="K5274" s="245"/>
      <c r="L5274" s="426"/>
      <c r="M5274" s="253"/>
      <c r="N5274" s="316">
        <f t="shared" si="1608"/>
        <v>0</v>
      </c>
      <c r="O5274" s="427">
        <f t="shared" si="1609"/>
        <v>0</v>
      </c>
      <c r="P5274" s="245"/>
      <c r="Q5274" s="775"/>
      <c r="R5274" s="779"/>
      <c r="S5274" s="779"/>
      <c r="T5274" s="779"/>
      <c r="U5274" s="779"/>
      <c r="V5274" s="779"/>
      <c r="W5274" s="824"/>
      <c r="X5274" s="314">
        <f t="shared" si="1603"/>
        <v>0</v>
      </c>
    </row>
    <row r="5275" spans="2:24" ht="18.75">
      <c r="B5275" s="172"/>
      <c r="C5275" s="166">
        <v>2989</v>
      </c>
      <c r="D5275" s="322" t="s">
        <v>247</v>
      </c>
      <c r="E5275" s="817"/>
      <c r="F5275" s="452"/>
      <c r="G5275" s="246"/>
      <c r="H5275" s="246"/>
      <c r="I5275" s="480">
        <f t="shared" si="1607"/>
        <v>0</v>
      </c>
      <c r="J5275" s="244" t="str">
        <f t="shared" si="1602"/>
        <v/>
      </c>
      <c r="K5275" s="245"/>
      <c r="L5275" s="426"/>
      <c r="M5275" s="253"/>
      <c r="N5275" s="316">
        <f t="shared" si="1608"/>
        <v>0</v>
      </c>
      <c r="O5275" s="427">
        <f t="shared" si="1609"/>
        <v>0</v>
      </c>
      <c r="P5275" s="245"/>
      <c r="Q5275" s="775"/>
      <c r="R5275" s="779"/>
      <c r="S5275" s="779"/>
      <c r="T5275" s="779"/>
      <c r="U5275" s="779"/>
      <c r="V5275" s="779"/>
      <c r="W5275" s="824"/>
      <c r="X5275" s="314">
        <f t="shared" si="1603"/>
        <v>0</v>
      </c>
    </row>
    <row r="5276" spans="2:24" ht="31.5">
      <c r="B5276" s="136"/>
      <c r="C5276" s="137">
        <v>2990</v>
      </c>
      <c r="D5276" s="323" t="s">
        <v>1760</v>
      </c>
      <c r="E5276" s="817"/>
      <c r="F5276" s="452"/>
      <c r="G5276" s="246"/>
      <c r="H5276" s="246"/>
      <c r="I5276" s="480">
        <f t="shared" si="1607"/>
        <v>0</v>
      </c>
      <c r="J5276" s="244" t="str">
        <f t="shared" si="1602"/>
        <v/>
      </c>
      <c r="K5276" s="245"/>
      <c r="L5276" s="426"/>
      <c r="M5276" s="253"/>
      <c r="N5276" s="316">
        <f t="shared" si="1608"/>
        <v>0</v>
      </c>
      <c r="O5276" s="427">
        <f t="shared" si="1609"/>
        <v>0</v>
      </c>
      <c r="P5276" s="245"/>
      <c r="Q5276" s="775"/>
      <c r="R5276" s="779"/>
      <c r="S5276" s="779"/>
      <c r="T5276" s="779"/>
      <c r="U5276" s="779"/>
      <c r="V5276" s="779"/>
      <c r="W5276" s="824"/>
      <c r="X5276" s="314">
        <f t="shared" si="1603"/>
        <v>0</v>
      </c>
    </row>
    <row r="5277" spans="2:24" ht="18.75">
      <c r="B5277" s="136"/>
      <c r="C5277" s="137">
        <v>2991</v>
      </c>
      <c r="D5277" s="323" t="s">
        <v>248</v>
      </c>
      <c r="E5277" s="817"/>
      <c r="F5277" s="452"/>
      <c r="G5277" s="246"/>
      <c r="H5277" s="246"/>
      <c r="I5277" s="480">
        <f t="shared" si="1607"/>
        <v>0</v>
      </c>
      <c r="J5277" s="244" t="str">
        <f t="shared" si="1602"/>
        <v/>
      </c>
      <c r="K5277" s="245"/>
      <c r="L5277" s="426"/>
      <c r="M5277" s="253"/>
      <c r="N5277" s="316">
        <f t="shared" si="1608"/>
        <v>0</v>
      </c>
      <c r="O5277" s="427">
        <f t="shared" si="1609"/>
        <v>0</v>
      </c>
      <c r="P5277" s="245"/>
      <c r="Q5277" s="775"/>
      <c r="R5277" s="779"/>
      <c r="S5277" s="779"/>
      <c r="T5277" s="779"/>
      <c r="U5277" s="779"/>
      <c r="V5277" s="779"/>
      <c r="W5277" s="824"/>
      <c r="X5277" s="314">
        <f t="shared" si="1603"/>
        <v>0</v>
      </c>
    </row>
    <row r="5278" spans="2:24" ht="18.75">
      <c r="B5278" s="136"/>
      <c r="C5278" s="142">
        <v>2992</v>
      </c>
      <c r="D5278" s="154" t="s">
        <v>249</v>
      </c>
      <c r="E5278" s="817"/>
      <c r="F5278" s="452"/>
      <c r="G5278" s="246"/>
      <c r="H5278" s="246"/>
      <c r="I5278" s="480">
        <f t="shared" si="1607"/>
        <v>0</v>
      </c>
      <c r="J5278" s="244" t="str">
        <f t="shared" si="1602"/>
        <v/>
      </c>
      <c r="K5278" s="245"/>
      <c r="L5278" s="426"/>
      <c r="M5278" s="253"/>
      <c r="N5278" s="316">
        <f t="shared" si="1608"/>
        <v>0</v>
      </c>
      <c r="O5278" s="427">
        <f t="shared" si="1609"/>
        <v>0</v>
      </c>
      <c r="P5278" s="245"/>
      <c r="Q5278" s="775"/>
      <c r="R5278" s="779"/>
      <c r="S5278" s="779"/>
      <c r="T5278" s="779"/>
      <c r="U5278" s="779"/>
      <c r="V5278" s="779"/>
      <c r="W5278" s="824"/>
      <c r="X5278" s="314">
        <f t="shared" si="1603"/>
        <v>0</v>
      </c>
    </row>
    <row r="5279" spans="2:24" ht="18.75">
      <c r="B5279" s="799">
        <v>3300</v>
      </c>
      <c r="C5279" s="965" t="s">
        <v>250</v>
      </c>
      <c r="D5279" s="965"/>
      <c r="E5279" s="800"/>
      <c r="F5279" s="801">
        <f>SUM(F5280:F5285)</f>
        <v>0</v>
      </c>
      <c r="G5279" s="802">
        <f>SUM(G5280:G5285)</f>
        <v>0</v>
      </c>
      <c r="H5279" s="802">
        <f>SUM(H5280:H5285)</f>
        <v>0</v>
      </c>
      <c r="I5279" s="802">
        <f>SUM(I5280:I5285)</f>
        <v>0</v>
      </c>
      <c r="J5279" s="244" t="str">
        <f t="shared" si="1602"/>
        <v/>
      </c>
      <c r="K5279" s="245"/>
      <c r="L5279" s="777"/>
      <c r="M5279" s="778"/>
      <c r="N5279" s="778"/>
      <c r="O5279" s="825"/>
      <c r="P5279" s="245"/>
      <c r="Q5279" s="777"/>
      <c r="R5279" s="778"/>
      <c r="S5279" s="778"/>
      <c r="T5279" s="778"/>
      <c r="U5279" s="778"/>
      <c r="V5279" s="778"/>
      <c r="W5279" s="825"/>
      <c r="X5279" s="314">
        <f t="shared" si="1603"/>
        <v>0</v>
      </c>
    </row>
    <row r="5280" spans="2:24" ht="18.75">
      <c r="B5280" s="143"/>
      <c r="C5280" s="144">
        <v>3301</v>
      </c>
      <c r="D5280" s="463" t="s">
        <v>251</v>
      </c>
      <c r="E5280" s="817"/>
      <c r="F5280" s="452"/>
      <c r="G5280" s="246"/>
      <c r="H5280" s="246"/>
      <c r="I5280" s="480">
        <f t="shared" ref="I5280:I5288" si="1610">F5280+G5280+H5280</f>
        <v>0</v>
      </c>
      <c r="J5280" s="244" t="str">
        <f t="shared" si="1602"/>
        <v/>
      </c>
      <c r="K5280" s="245"/>
      <c r="L5280" s="775"/>
      <c r="M5280" s="779"/>
      <c r="N5280" s="779"/>
      <c r="O5280" s="824"/>
      <c r="P5280" s="245"/>
      <c r="Q5280" s="775"/>
      <c r="R5280" s="779"/>
      <c r="S5280" s="779"/>
      <c r="T5280" s="779"/>
      <c r="U5280" s="779"/>
      <c r="V5280" s="779"/>
      <c r="W5280" s="824"/>
      <c r="X5280" s="314">
        <f t="shared" si="1603"/>
        <v>0</v>
      </c>
    </row>
    <row r="5281" spans="2:24" ht="18.75">
      <c r="B5281" s="143"/>
      <c r="C5281" s="168">
        <v>3302</v>
      </c>
      <c r="D5281" s="464" t="s">
        <v>1099</v>
      </c>
      <c r="E5281" s="817"/>
      <c r="F5281" s="452"/>
      <c r="G5281" s="246"/>
      <c r="H5281" s="246"/>
      <c r="I5281" s="480">
        <f t="shared" si="1610"/>
        <v>0</v>
      </c>
      <c r="J5281" s="244" t="str">
        <f t="shared" ref="J5281:J5312" si="1611">(IF($E5281&lt;&gt;0,$J$2,IF($I5281&lt;&gt;0,$J$2,"")))</f>
        <v/>
      </c>
      <c r="K5281" s="245"/>
      <c r="L5281" s="775"/>
      <c r="M5281" s="779"/>
      <c r="N5281" s="779"/>
      <c r="O5281" s="824"/>
      <c r="P5281" s="245"/>
      <c r="Q5281" s="775"/>
      <c r="R5281" s="779"/>
      <c r="S5281" s="779"/>
      <c r="T5281" s="779"/>
      <c r="U5281" s="779"/>
      <c r="V5281" s="779"/>
      <c r="W5281" s="824"/>
      <c r="X5281" s="314">
        <f t="shared" ref="X5281:X5312" si="1612">T5281-U5281-V5281-W5281</f>
        <v>0</v>
      </c>
    </row>
    <row r="5282" spans="2:24" ht="18.75">
      <c r="B5282" s="143"/>
      <c r="C5282" s="168">
        <v>3303</v>
      </c>
      <c r="D5282" s="464" t="s">
        <v>253</v>
      </c>
      <c r="E5282" s="817"/>
      <c r="F5282" s="452"/>
      <c r="G5282" s="246"/>
      <c r="H5282" s="246"/>
      <c r="I5282" s="480">
        <f t="shared" si="1610"/>
        <v>0</v>
      </c>
      <c r="J5282" s="244" t="str">
        <f t="shared" si="1611"/>
        <v/>
      </c>
      <c r="K5282" s="245"/>
      <c r="L5282" s="775"/>
      <c r="M5282" s="779"/>
      <c r="N5282" s="779"/>
      <c r="O5282" s="824"/>
      <c r="P5282" s="245"/>
      <c r="Q5282" s="775"/>
      <c r="R5282" s="779"/>
      <c r="S5282" s="779"/>
      <c r="T5282" s="779"/>
      <c r="U5282" s="779"/>
      <c r="V5282" s="779"/>
      <c r="W5282" s="824"/>
      <c r="X5282" s="314">
        <f t="shared" si="1612"/>
        <v>0</v>
      </c>
    </row>
    <row r="5283" spans="2:24" ht="18.75">
      <c r="B5283" s="143"/>
      <c r="C5283" s="166">
        <v>3304</v>
      </c>
      <c r="D5283" s="465" t="s">
        <v>254</v>
      </c>
      <c r="E5283" s="817"/>
      <c r="F5283" s="452"/>
      <c r="G5283" s="246"/>
      <c r="H5283" s="246"/>
      <c r="I5283" s="480">
        <f t="shared" si="1610"/>
        <v>0</v>
      </c>
      <c r="J5283" s="244" t="str">
        <f t="shared" si="1611"/>
        <v/>
      </c>
      <c r="K5283" s="245"/>
      <c r="L5283" s="775"/>
      <c r="M5283" s="779"/>
      <c r="N5283" s="779"/>
      <c r="O5283" s="824"/>
      <c r="P5283" s="245"/>
      <c r="Q5283" s="775"/>
      <c r="R5283" s="779"/>
      <c r="S5283" s="779"/>
      <c r="T5283" s="779"/>
      <c r="U5283" s="779"/>
      <c r="V5283" s="779"/>
      <c r="W5283" s="824"/>
      <c r="X5283" s="314">
        <f t="shared" si="1612"/>
        <v>0</v>
      </c>
    </row>
    <row r="5284" spans="2:24" ht="18.75">
      <c r="B5284" s="143"/>
      <c r="C5284" s="142">
        <v>3305</v>
      </c>
      <c r="D5284" s="466" t="s">
        <v>255</v>
      </c>
      <c r="E5284" s="817"/>
      <c r="F5284" s="452"/>
      <c r="G5284" s="246"/>
      <c r="H5284" s="246"/>
      <c r="I5284" s="480">
        <f t="shared" si="1610"/>
        <v>0</v>
      </c>
      <c r="J5284" s="244" t="str">
        <f t="shared" si="1611"/>
        <v/>
      </c>
      <c r="K5284" s="245"/>
      <c r="L5284" s="775"/>
      <c r="M5284" s="779"/>
      <c r="N5284" s="779"/>
      <c r="O5284" s="824"/>
      <c r="P5284" s="245"/>
      <c r="Q5284" s="775"/>
      <c r="R5284" s="779"/>
      <c r="S5284" s="779"/>
      <c r="T5284" s="779"/>
      <c r="U5284" s="779"/>
      <c r="V5284" s="779"/>
      <c r="W5284" s="824"/>
      <c r="X5284" s="314">
        <f t="shared" si="1612"/>
        <v>0</v>
      </c>
    </row>
    <row r="5285" spans="2:24" ht="31.5">
      <c r="B5285" s="143"/>
      <c r="C5285" s="142">
        <v>3306</v>
      </c>
      <c r="D5285" s="466" t="s">
        <v>1739</v>
      </c>
      <c r="E5285" s="817"/>
      <c r="F5285" s="452"/>
      <c r="G5285" s="246"/>
      <c r="H5285" s="246"/>
      <c r="I5285" s="480">
        <f t="shared" si="1610"/>
        <v>0</v>
      </c>
      <c r="J5285" s="244" t="str">
        <f t="shared" si="1611"/>
        <v/>
      </c>
      <c r="K5285" s="245"/>
      <c r="L5285" s="775"/>
      <c r="M5285" s="779"/>
      <c r="N5285" s="779"/>
      <c r="O5285" s="824"/>
      <c r="P5285" s="245"/>
      <c r="Q5285" s="775"/>
      <c r="R5285" s="779"/>
      <c r="S5285" s="779"/>
      <c r="T5285" s="779"/>
      <c r="U5285" s="779"/>
      <c r="V5285" s="779"/>
      <c r="W5285" s="824"/>
      <c r="X5285" s="314">
        <f t="shared" si="1612"/>
        <v>0</v>
      </c>
    </row>
    <row r="5286" spans="2:24" ht="18.75">
      <c r="B5286" s="799">
        <v>3900</v>
      </c>
      <c r="C5286" s="957" t="s">
        <v>256</v>
      </c>
      <c r="D5286" s="978"/>
      <c r="E5286" s="800"/>
      <c r="F5286" s="803"/>
      <c r="G5286" s="804"/>
      <c r="H5286" s="804"/>
      <c r="I5286" s="805">
        <f t="shared" si="1610"/>
        <v>0</v>
      </c>
      <c r="J5286" s="244" t="str">
        <f t="shared" si="1611"/>
        <v/>
      </c>
      <c r="K5286" s="245"/>
      <c r="L5286" s="431"/>
      <c r="M5286" s="255"/>
      <c r="N5286" s="318">
        <f>I5286</f>
        <v>0</v>
      </c>
      <c r="O5286" s="427">
        <f>L5286+M5286-N5286</f>
        <v>0</v>
      </c>
      <c r="P5286" s="245"/>
      <c r="Q5286" s="431"/>
      <c r="R5286" s="255"/>
      <c r="S5286" s="432">
        <f>+IF(+(L5286+M5286)&gt;=I5286,+M5286,+(+I5286-L5286))</f>
        <v>0</v>
      </c>
      <c r="T5286" s="316">
        <f>Q5286+R5286-S5286</f>
        <v>0</v>
      </c>
      <c r="U5286" s="255"/>
      <c r="V5286" s="255"/>
      <c r="W5286" s="254"/>
      <c r="X5286" s="314">
        <f t="shared" si="1612"/>
        <v>0</v>
      </c>
    </row>
    <row r="5287" spans="2:24" ht="18.75">
      <c r="B5287" s="799">
        <v>4000</v>
      </c>
      <c r="C5287" s="979" t="s">
        <v>257</v>
      </c>
      <c r="D5287" s="979"/>
      <c r="E5287" s="800"/>
      <c r="F5287" s="803"/>
      <c r="G5287" s="804"/>
      <c r="H5287" s="804"/>
      <c r="I5287" s="805">
        <f t="shared" si="1610"/>
        <v>0</v>
      </c>
      <c r="J5287" s="244" t="str">
        <f t="shared" si="1611"/>
        <v/>
      </c>
      <c r="K5287" s="245"/>
      <c r="L5287" s="431"/>
      <c r="M5287" s="255"/>
      <c r="N5287" s="318">
        <f>I5287</f>
        <v>0</v>
      </c>
      <c r="O5287" s="427">
        <f>L5287+M5287-N5287</f>
        <v>0</v>
      </c>
      <c r="P5287" s="245"/>
      <c r="Q5287" s="777"/>
      <c r="R5287" s="778"/>
      <c r="S5287" s="778"/>
      <c r="T5287" s="779"/>
      <c r="U5287" s="778"/>
      <c r="V5287" s="778"/>
      <c r="W5287" s="824"/>
      <c r="X5287" s="314">
        <f t="shared" si="1612"/>
        <v>0</v>
      </c>
    </row>
    <row r="5288" spans="2:24" ht="18.75">
      <c r="B5288" s="799">
        <v>4100</v>
      </c>
      <c r="C5288" s="979" t="s">
        <v>258</v>
      </c>
      <c r="D5288" s="979"/>
      <c r="E5288" s="800"/>
      <c r="F5288" s="803"/>
      <c r="G5288" s="804"/>
      <c r="H5288" s="804"/>
      <c r="I5288" s="805">
        <f t="shared" si="1610"/>
        <v>0</v>
      </c>
      <c r="J5288" s="244" t="str">
        <f t="shared" si="1611"/>
        <v/>
      </c>
      <c r="K5288" s="245"/>
      <c r="L5288" s="777"/>
      <c r="M5288" s="778"/>
      <c r="N5288" s="778"/>
      <c r="O5288" s="825"/>
      <c r="P5288" s="245"/>
      <c r="Q5288" s="777"/>
      <c r="R5288" s="778"/>
      <c r="S5288" s="778"/>
      <c r="T5288" s="778"/>
      <c r="U5288" s="778"/>
      <c r="V5288" s="778"/>
      <c r="W5288" s="825"/>
      <c r="X5288" s="314">
        <f t="shared" si="1612"/>
        <v>0</v>
      </c>
    </row>
    <row r="5289" spans="2:24" ht="18.75">
      <c r="B5289" s="799">
        <v>4200</v>
      </c>
      <c r="C5289" s="965" t="s">
        <v>259</v>
      </c>
      <c r="D5289" s="966"/>
      <c r="E5289" s="800"/>
      <c r="F5289" s="801">
        <f>SUM(F5290:F5295)</f>
        <v>0</v>
      </c>
      <c r="G5289" s="802">
        <f>SUM(G5290:G5295)</f>
        <v>0</v>
      </c>
      <c r="H5289" s="802">
        <f>SUM(H5290:H5295)</f>
        <v>0</v>
      </c>
      <c r="I5289" s="802">
        <f>SUM(I5290:I5295)</f>
        <v>0</v>
      </c>
      <c r="J5289" s="244" t="str">
        <f t="shared" si="1611"/>
        <v/>
      </c>
      <c r="K5289" s="245"/>
      <c r="L5289" s="317">
        <f>SUM(L5290:L5295)</f>
        <v>0</v>
      </c>
      <c r="M5289" s="318">
        <f>SUM(M5290:M5295)</f>
        <v>0</v>
      </c>
      <c r="N5289" s="428">
        <f>SUM(N5290:N5295)</f>
        <v>0</v>
      </c>
      <c r="O5289" s="429">
        <f>SUM(O5290:O5295)</f>
        <v>0</v>
      </c>
      <c r="P5289" s="245"/>
      <c r="Q5289" s="317">
        <f t="shared" ref="Q5289:W5289" si="1613">SUM(Q5290:Q5295)</f>
        <v>0</v>
      </c>
      <c r="R5289" s="318">
        <f t="shared" si="1613"/>
        <v>0</v>
      </c>
      <c r="S5289" s="318">
        <f t="shared" si="1613"/>
        <v>0</v>
      </c>
      <c r="T5289" s="318">
        <f t="shared" si="1613"/>
        <v>0</v>
      </c>
      <c r="U5289" s="318">
        <f t="shared" si="1613"/>
        <v>0</v>
      </c>
      <c r="V5289" s="318">
        <f t="shared" si="1613"/>
        <v>0</v>
      </c>
      <c r="W5289" s="429">
        <f t="shared" si="1613"/>
        <v>0</v>
      </c>
      <c r="X5289" s="314">
        <f t="shared" si="1612"/>
        <v>0</v>
      </c>
    </row>
    <row r="5290" spans="2:24" ht="18.75">
      <c r="B5290" s="173"/>
      <c r="C5290" s="144">
        <v>4201</v>
      </c>
      <c r="D5290" s="138" t="s">
        <v>260</v>
      </c>
      <c r="E5290" s="817"/>
      <c r="F5290" s="452"/>
      <c r="G5290" s="246"/>
      <c r="H5290" s="246"/>
      <c r="I5290" s="480">
        <f t="shared" ref="I5290:I5295" si="1614">F5290+G5290+H5290</f>
        <v>0</v>
      </c>
      <c r="J5290" s="244" t="str">
        <f t="shared" si="1611"/>
        <v/>
      </c>
      <c r="K5290" s="245"/>
      <c r="L5290" s="426"/>
      <c r="M5290" s="253"/>
      <c r="N5290" s="316">
        <f t="shared" ref="N5290:N5295" si="1615">I5290</f>
        <v>0</v>
      </c>
      <c r="O5290" s="427">
        <f t="shared" ref="O5290:O5295" si="1616">L5290+M5290-N5290</f>
        <v>0</v>
      </c>
      <c r="P5290" s="245"/>
      <c r="Q5290" s="426"/>
      <c r="R5290" s="253"/>
      <c r="S5290" s="432">
        <f t="shared" ref="S5290:S5295" si="1617">+IF(+(L5290+M5290)&gt;=I5290,+M5290,+(+I5290-L5290))</f>
        <v>0</v>
      </c>
      <c r="T5290" s="316">
        <f t="shared" ref="T5290:T5295" si="1618">Q5290+R5290-S5290</f>
        <v>0</v>
      </c>
      <c r="U5290" s="253"/>
      <c r="V5290" s="253"/>
      <c r="W5290" s="254"/>
      <c r="X5290" s="314">
        <f t="shared" si="1612"/>
        <v>0</v>
      </c>
    </row>
    <row r="5291" spans="2:24" ht="18.75">
      <c r="B5291" s="173"/>
      <c r="C5291" s="137">
        <v>4202</v>
      </c>
      <c r="D5291" s="139" t="s">
        <v>261</v>
      </c>
      <c r="E5291" s="817"/>
      <c r="F5291" s="452"/>
      <c r="G5291" s="246"/>
      <c r="H5291" s="246"/>
      <c r="I5291" s="480">
        <f t="shared" si="1614"/>
        <v>0</v>
      </c>
      <c r="J5291" s="244" t="str">
        <f t="shared" si="1611"/>
        <v/>
      </c>
      <c r="K5291" s="245"/>
      <c r="L5291" s="426"/>
      <c r="M5291" s="253"/>
      <c r="N5291" s="316">
        <f t="shared" si="1615"/>
        <v>0</v>
      </c>
      <c r="O5291" s="427">
        <f t="shared" si="1616"/>
        <v>0</v>
      </c>
      <c r="P5291" s="245"/>
      <c r="Q5291" s="426"/>
      <c r="R5291" s="253"/>
      <c r="S5291" s="432">
        <f t="shared" si="1617"/>
        <v>0</v>
      </c>
      <c r="T5291" s="316">
        <f t="shared" si="1618"/>
        <v>0</v>
      </c>
      <c r="U5291" s="253"/>
      <c r="V5291" s="253"/>
      <c r="W5291" s="254"/>
      <c r="X5291" s="314">
        <f t="shared" si="1612"/>
        <v>0</v>
      </c>
    </row>
    <row r="5292" spans="2:24" ht="18.75">
      <c r="B5292" s="173"/>
      <c r="C5292" s="137">
        <v>4214</v>
      </c>
      <c r="D5292" s="139" t="s">
        <v>262</v>
      </c>
      <c r="E5292" s="817"/>
      <c r="F5292" s="452"/>
      <c r="G5292" s="246"/>
      <c r="H5292" s="246"/>
      <c r="I5292" s="480">
        <f t="shared" si="1614"/>
        <v>0</v>
      </c>
      <c r="J5292" s="244" t="str">
        <f t="shared" si="1611"/>
        <v/>
      </c>
      <c r="K5292" s="245"/>
      <c r="L5292" s="426"/>
      <c r="M5292" s="253"/>
      <c r="N5292" s="316">
        <f t="shared" si="1615"/>
        <v>0</v>
      </c>
      <c r="O5292" s="427">
        <f t="shared" si="1616"/>
        <v>0</v>
      </c>
      <c r="P5292" s="245"/>
      <c r="Q5292" s="426"/>
      <c r="R5292" s="253"/>
      <c r="S5292" s="432">
        <f t="shared" si="1617"/>
        <v>0</v>
      </c>
      <c r="T5292" s="316">
        <f t="shared" si="1618"/>
        <v>0</v>
      </c>
      <c r="U5292" s="253"/>
      <c r="V5292" s="253"/>
      <c r="W5292" s="254"/>
      <c r="X5292" s="314">
        <f t="shared" si="1612"/>
        <v>0</v>
      </c>
    </row>
    <row r="5293" spans="2:24" ht="18.75">
      <c r="B5293" s="173"/>
      <c r="C5293" s="137">
        <v>4217</v>
      </c>
      <c r="D5293" s="139" t="s">
        <v>263</v>
      </c>
      <c r="E5293" s="817"/>
      <c r="F5293" s="452"/>
      <c r="G5293" s="246"/>
      <c r="H5293" s="246"/>
      <c r="I5293" s="480">
        <f t="shared" si="1614"/>
        <v>0</v>
      </c>
      <c r="J5293" s="244" t="str">
        <f t="shared" si="1611"/>
        <v/>
      </c>
      <c r="K5293" s="245"/>
      <c r="L5293" s="426"/>
      <c r="M5293" s="253"/>
      <c r="N5293" s="316">
        <f t="shared" si="1615"/>
        <v>0</v>
      </c>
      <c r="O5293" s="427">
        <f t="shared" si="1616"/>
        <v>0</v>
      </c>
      <c r="P5293" s="245"/>
      <c r="Q5293" s="426"/>
      <c r="R5293" s="253"/>
      <c r="S5293" s="432">
        <f t="shared" si="1617"/>
        <v>0</v>
      </c>
      <c r="T5293" s="316">
        <f t="shared" si="1618"/>
        <v>0</v>
      </c>
      <c r="U5293" s="253"/>
      <c r="V5293" s="253"/>
      <c r="W5293" s="254"/>
      <c r="X5293" s="314">
        <f t="shared" si="1612"/>
        <v>0</v>
      </c>
    </row>
    <row r="5294" spans="2:24" ht="18.75">
      <c r="B5294" s="173"/>
      <c r="C5294" s="137">
        <v>4218</v>
      </c>
      <c r="D5294" s="145" t="s">
        <v>264</v>
      </c>
      <c r="E5294" s="817"/>
      <c r="F5294" s="452"/>
      <c r="G5294" s="246"/>
      <c r="H5294" s="246"/>
      <c r="I5294" s="480">
        <f t="shared" si="1614"/>
        <v>0</v>
      </c>
      <c r="J5294" s="244" t="str">
        <f t="shared" si="1611"/>
        <v/>
      </c>
      <c r="K5294" s="245"/>
      <c r="L5294" s="426"/>
      <c r="M5294" s="253"/>
      <c r="N5294" s="316">
        <f t="shared" si="1615"/>
        <v>0</v>
      </c>
      <c r="O5294" s="427">
        <f t="shared" si="1616"/>
        <v>0</v>
      </c>
      <c r="P5294" s="245"/>
      <c r="Q5294" s="426"/>
      <c r="R5294" s="253"/>
      <c r="S5294" s="432">
        <f t="shared" si="1617"/>
        <v>0</v>
      </c>
      <c r="T5294" s="316">
        <f t="shared" si="1618"/>
        <v>0</v>
      </c>
      <c r="U5294" s="253"/>
      <c r="V5294" s="253"/>
      <c r="W5294" s="254"/>
      <c r="X5294" s="314">
        <f t="shared" si="1612"/>
        <v>0</v>
      </c>
    </row>
    <row r="5295" spans="2:24" ht="18.75">
      <c r="B5295" s="173"/>
      <c r="C5295" s="137">
        <v>4219</v>
      </c>
      <c r="D5295" s="156" t="s">
        <v>265</v>
      </c>
      <c r="E5295" s="817"/>
      <c r="F5295" s="452"/>
      <c r="G5295" s="246"/>
      <c r="H5295" s="246"/>
      <c r="I5295" s="480">
        <f t="shared" si="1614"/>
        <v>0</v>
      </c>
      <c r="J5295" s="244" t="str">
        <f t="shared" si="1611"/>
        <v/>
      </c>
      <c r="K5295" s="245"/>
      <c r="L5295" s="426"/>
      <c r="M5295" s="253"/>
      <c r="N5295" s="316">
        <f t="shared" si="1615"/>
        <v>0</v>
      </c>
      <c r="O5295" s="427">
        <f t="shared" si="1616"/>
        <v>0</v>
      </c>
      <c r="P5295" s="245"/>
      <c r="Q5295" s="426"/>
      <c r="R5295" s="253"/>
      <c r="S5295" s="432">
        <f t="shared" si="1617"/>
        <v>0</v>
      </c>
      <c r="T5295" s="316">
        <f t="shared" si="1618"/>
        <v>0</v>
      </c>
      <c r="U5295" s="253"/>
      <c r="V5295" s="253"/>
      <c r="W5295" s="254"/>
      <c r="X5295" s="314">
        <f t="shared" si="1612"/>
        <v>0</v>
      </c>
    </row>
    <row r="5296" spans="2:24" ht="18.75">
      <c r="B5296" s="799">
        <v>4300</v>
      </c>
      <c r="C5296" s="955" t="s">
        <v>1740</v>
      </c>
      <c r="D5296" s="955"/>
      <c r="E5296" s="800"/>
      <c r="F5296" s="801">
        <f>SUM(F5297:F5299)</f>
        <v>0</v>
      </c>
      <c r="G5296" s="802">
        <f>SUM(G5297:G5299)</f>
        <v>0</v>
      </c>
      <c r="H5296" s="802">
        <f>SUM(H5297:H5299)</f>
        <v>0</v>
      </c>
      <c r="I5296" s="802">
        <f>SUM(I5297:I5299)</f>
        <v>0</v>
      </c>
      <c r="J5296" s="244" t="str">
        <f t="shared" si="1611"/>
        <v/>
      </c>
      <c r="K5296" s="245"/>
      <c r="L5296" s="317">
        <f>SUM(L5297:L5299)</f>
        <v>0</v>
      </c>
      <c r="M5296" s="318">
        <f>SUM(M5297:M5299)</f>
        <v>0</v>
      </c>
      <c r="N5296" s="428">
        <f>SUM(N5297:N5299)</f>
        <v>0</v>
      </c>
      <c r="O5296" s="429">
        <f>SUM(O5297:O5299)</f>
        <v>0</v>
      </c>
      <c r="P5296" s="245"/>
      <c r="Q5296" s="317">
        <f t="shared" ref="Q5296:W5296" si="1619">SUM(Q5297:Q5299)</f>
        <v>0</v>
      </c>
      <c r="R5296" s="318">
        <f t="shared" si="1619"/>
        <v>0</v>
      </c>
      <c r="S5296" s="318">
        <f t="shared" si="1619"/>
        <v>0</v>
      </c>
      <c r="T5296" s="318">
        <f t="shared" si="1619"/>
        <v>0</v>
      </c>
      <c r="U5296" s="318">
        <f t="shared" si="1619"/>
        <v>0</v>
      </c>
      <c r="V5296" s="318">
        <f t="shared" si="1619"/>
        <v>0</v>
      </c>
      <c r="W5296" s="429">
        <f t="shared" si="1619"/>
        <v>0</v>
      </c>
      <c r="X5296" s="314">
        <f t="shared" si="1612"/>
        <v>0</v>
      </c>
    </row>
    <row r="5297" spans="2:24" ht="18.75">
      <c r="B5297" s="173"/>
      <c r="C5297" s="144">
        <v>4301</v>
      </c>
      <c r="D5297" s="163" t="s">
        <v>266</v>
      </c>
      <c r="E5297" s="817"/>
      <c r="F5297" s="452"/>
      <c r="G5297" s="246"/>
      <c r="H5297" s="246"/>
      <c r="I5297" s="480">
        <f t="shared" ref="I5297:I5302" si="1620">F5297+G5297+H5297</f>
        <v>0</v>
      </c>
      <c r="J5297" s="244" t="str">
        <f t="shared" si="1611"/>
        <v/>
      </c>
      <c r="K5297" s="245"/>
      <c r="L5297" s="426"/>
      <c r="M5297" s="253"/>
      <c r="N5297" s="316">
        <f t="shared" ref="N5297:N5302" si="1621">I5297</f>
        <v>0</v>
      </c>
      <c r="O5297" s="427">
        <f t="shared" ref="O5297:O5302" si="1622">L5297+M5297-N5297</f>
        <v>0</v>
      </c>
      <c r="P5297" s="245"/>
      <c r="Q5297" s="426"/>
      <c r="R5297" s="253"/>
      <c r="S5297" s="432">
        <f t="shared" ref="S5297:S5302" si="1623">+IF(+(L5297+M5297)&gt;=I5297,+M5297,+(+I5297-L5297))</f>
        <v>0</v>
      </c>
      <c r="T5297" s="316">
        <f t="shared" ref="T5297:T5302" si="1624">Q5297+R5297-S5297</f>
        <v>0</v>
      </c>
      <c r="U5297" s="253"/>
      <c r="V5297" s="253"/>
      <c r="W5297" s="254"/>
      <c r="X5297" s="314">
        <f t="shared" si="1612"/>
        <v>0</v>
      </c>
    </row>
    <row r="5298" spans="2:24" ht="18.75">
      <c r="B5298" s="173"/>
      <c r="C5298" s="137">
        <v>4302</v>
      </c>
      <c r="D5298" s="139" t="s">
        <v>1100</v>
      </c>
      <c r="E5298" s="817"/>
      <c r="F5298" s="452"/>
      <c r="G5298" s="246"/>
      <c r="H5298" s="246"/>
      <c r="I5298" s="480">
        <f t="shared" si="1620"/>
        <v>0</v>
      </c>
      <c r="J5298" s="244" t="str">
        <f t="shared" si="1611"/>
        <v/>
      </c>
      <c r="K5298" s="245"/>
      <c r="L5298" s="426"/>
      <c r="M5298" s="253"/>
      <c r="N5298" s="316">
        <f t="shared" si="1621"/>
        <v>0</v>
      </c>
      <c r="O5298" s="427">
        <f t="shared" si="1622"/>
        <v>0</v>
      </c>
      <c r="P5298" s="245"/>
      <c r="Q5298" s="426"/>
      <c r="R5298" s="253"/>
      <c r="S5298" s="432">
        <f t="shared" si="1623"/>
        <v>0</v>
      </c>
      <c r="T5298" s="316">
        <f t="shared" si="1624"/>
        <v>0</v>
      </c>
      <c r="U5298" s="253"/>
      <c r="V5298" s="253"/>
      <c r="W5298" s="254"/>
      <c r="X5298" s="314">
        <f t="shared" si="1612"/>
        <v>0</v>
      </c>
    </row>
    <row r="5299" spans="2:24" ht="18.75">
      <c r="B5299" s="173"/>
      <c r="C5299" s="142">
        <v>4309</v>
      </c>
      <c r="D5299" s="148" t="s">
        <v>268</v>
      </c>
      <c r="E5299" s="817"/>
      <c r="F5299" s="452"/>
      <c r="G5299" s="246"/>
      <c r="H5299" s="246"/>
      <c r="I5299" s="480">
        <f t="shared" si="1620"/>
        <v>0</v>
      </c>
      <c r="J5299" s="244" t="str">
        <f t="shared" si="1611"/>
        <v/>
      </c>
      <c r="K5299" s="245"/>
      <c r="L5299" s="426"/>
      <c r="M5299" s="253"/>
      <c r="N5299" s="316">
        <f t="shared" si="1621"/>
        <v>0</v>
      </c>
      <c r="O5299" s="427">
        <f t="shared" si="1622"/>
        <v>0</v>
      </c>
      <c r="P5299" s="245"/>
      <c r="Q5299" s="426"/>
      <c r="R5299" s="253"/>
      <c r="S5299" s="432">
        <f t="shared" si="1623"/>
        <v>0</v>
      </c>
      <c r="T5299" s="316">
        <f t="shared" si="1624"/>
        <v>0</v>
      </c>
      <c r="U5299" s="253"/>
      <c r="V5299" s="253"/>
      <c r="W5299" s="254"/>
      <c r="X5299" s="314">
        <f t="shared" si="1612"/>
        <v>0</v>
      </c>
    </row>
    <row r="5300" spans="2:24" ht="18.75">
      <c r="B5300" s="799">
        <v>4400</v>
      </c>
      <c r="C5300" s="957" t="s">
        <v>1741</v>
      </c>
      <c r="D5300" s="957"/>
      <c r="E5300" s="800"/>
      <c r="F5300" s="803"/>
      <c r="G5300" s="804"/>
      <c r="H5300" s="804"/>
      <c r="I5300" s="805">
        <f t="shared" si="1620"/>
        <v>0</v>
      </c>
      <c r="J5300" s="244" t="str">
        <f t="shared" si="1611"/>
        <v/>
      </c>
      <c r="K5300" s="245"/>
      <c r="L5300" s="431"/>
      <c r="M5300" s="255"/>
      <c r="N5300" s="318">
        <f t="shared" si="1621"/>
        <v>0</v>
      </c>
      <c r="O5300" s="427">
        <f t="shared" si="1622"/>
        <v>0</v>
      </c>
      <c r="P5300" s="245"/>
      <c r="Q5300" s="431"/>
      <c r="R5300" s="255"/>
      <c r="S5300" s="432">
        <f t="shared" si="1623"/>
        <v>0</v>
      </c>
      <c r="T5300" s="316">
        <f t="shared" si="1624"/>
        <v>0</v>
      </c>
      <c r="U5300" s="255"/>
      <c r="V5300" s="255"/>
      <c r="W5300" s="254"/>
      <c r="X5300" s="314">
        <f t="shared" si="1612"/>
        <v>0</v>
      </c>
    </row>
    <row r="5301" spans="2:24" ht="18.75">
      <c r="B5301" s="799">
        <v>4500</v>
      </c>
      <c r="C5301" s="979" t="s">
        <v>1742</v>
      </c>
      <c r="D5301" s="979"/>
      <c r="E5301" s="800"/>
      <c r="F5301" s="803"/>
      <c r="G5301" s="804"/>
      <c r="H5301" s="804"/>
      <c r="I5301" s="805">
        <f t="shared" si="1620"/>
        <v>0</v>
      </c>
      <c r="J5301" s="244" t="str">
        <f t="shared" si="1611"/>
        <v/>
      </c>
      <c r="K5301" s="245"/>
      <c r="L5301" s="431"/>
      <c r="M5301" s="255"/>
      <c r="N5301" s="318">
        <f t="shared" si="1621"/>
        <v>0</v>
      </c>
      <c r="O5301" s="427">
        <f t="shared" si="1622"/>
        <v>0</v>
      </c>
      <c r="P5301" s="245"/>
      <c r="Q5301" s="431"/>
      <c r="R5301" s="255"/>
      <c r="S5301" s="432">
        <f t="shared" si="1623"/>
        <v>0</v>
      </c>
      <c r="T5301" s="316">
        <f t="shared" si="1624"/>
        <v>0</v>
      </c>
      <c r="U5301" s="255"/>
      <c r="V5301" s="255"/>
      <c r="W5301" s="254"/>
      <c r="X5301" s="314">
        <f t="shared" si="1612"/>
        <v>0</v>
      </c>
    </row>
    <row r="5302" spans="2:24" ht="18.75">
      <c r="B5302" s="799">
        <v>4600</v>
      </c>
      <c r="C5302" s="974" t="s">
        <v>269</v>
      </c>
      <c r="D5302" s="980"/>
      <c r="E5302" s="800"/>
      <c r="F5302" s="803"/>
      <c r="G5302" s="804"/>
      <c r="H5302" s="804"/>
      <c r="I5302" s="805">
        <f t="shared" si="1620"/>
        <v>0</v>
      </c>
      <c r="J5302" s="244" t="str">
        <f t="shared" si="1611"/>
        <v/>
      </c>
      <c r="K5302" s="245"/>
      <c r="L5302" s="431"/>
      <c r="M5302" s="255"/>
      <c r="N5302" s="318">
        <f t="shared" si="1621"/>
        <v>0</v>
      </c>
      <c r="O5302" s="427">
        <f t="shared" si="1622"/>
        <v>0</v>
      </c>
      <c r="P5302" s="245"/>
      <c r="Q5302" s="431"/>
      <c r="R5302" s="255"/>
      <c r="S5302" s="432">
        <f t="shared" si="1623"/>
        <v>0</v>
      </c>
      <c r="T5302" s="316">
        <f t="shared" si="1624"/>
        <v>0</v>
      </c>
      <c r="U5302" s="255"/>
      <c r="V5302" s="255"/>
      <c r="W5302" s="254"/>
      <c r="X5302" s="314">
        <f t="shared" si="1612"/>
        <v>0</v>
      </c>
    </row>
    <row r="5303" spans="2:24" ht="18.75">
      <c r="B5303" s="799">
        <v>4900</v>
      </c>
      <c r="C5303" s="965" t="s">
        <v>300</v>
      </c>
      <c r="D5303" s="965"/>
      <c r="E5303" s="800"/>
      <c r="F5303" s="801">
        <f>+F5304+F5305</f>
        <v>0</v>
      </c>
      <c r="G5303" s="802">
        <f>+G5304+G5305</f>
        <v>0</v>
      </c>
      <c r="H5303" s="802">
        <f>+H5304+H5305</f>
        <v>0</v>
      </c>
      <c r="I5303" s="802">
        <f>+I5304+I5305</f>
        <v>0</v>
      </c>
      <c r="J5303" s="244" t="str">
        <f t="shared" si="1611"/>
        <v/>
      </c>
      <c r="K5303" s="245"/>
      <c r="L5303" s="777"/>
      <c r="M5303" s="778"/>
      <c r="N5303" s="778"/>
      <c r="O5303" s="825"/>
      <c r="P5303" s="245"/>
      <c r="Q5303" s="777"/>
      <c r="R5303" s="778"/>
      <c r="S5303" s="778"/>
      <c r="T5303" s="778"/>
      <c r="U5303" s="778"/>
      <c r="V5303" s="778"/>
      <c r="W5303" s="825"/>
      <c r="X5303" s="314">
        <f t="shared" si="1612"/>
        <v>0</v>
      </c>
    </row>
    <row r="5304" spans="2:24" ht="18.75">
      <c r="B5304" s="173"/>
      <c r="C5304" s="144">
        <v>4901</v>
      </c>
      <c r="D5304" s="174" t="s">
        <v>301</v>
      </c>
      <c r="E5304" s="817"/>
      <c r="F5304" s="452"/>
      <c r="G5304" s="246"/>
      <c r="H5304" s="246"/>
      <c r="I5304" s="480">
        <f>F5304+G5304+H5304</f>
        <v>0</v>
      </c>
      <c r="J5304" s="244" t="str">
        <f t="shared" si="1611"/>
        <v/>
      </c>
      <c r="K5304" s="245"/>
      <c r="L5304" s="775"/>
      <c r="M5304" s="779"/>
      <c r="N5304" s="779"/>
      <c r="O5304" s="824"/>
      <c r="P5304" s="245"/>
      <c r="Q5304" s="775"/>
      <c r="R5304" s="779"/>
      <c r="S5304" s="779"/>
      <c r="T5304" s="779"/>
      <c r="U5304" s="779"/>
      <c r="V5304" s="779"/>
      <c r="W5304" s="824"/>
      <c r="X5304" s="314">
        <f t="shared" si="1612"/>
        <v>0</v>
      </c>
    </row>
    <row r="5305" spans="2:24" ht="18.75">
      <c r="B5305" s="173"/>
      <c r="C5305" s="142">
        <v>4902</v>
      </c>
      <c r="D5305" s="148" t="s">
        <v>302</v>
      </c>
      <c r="E5305" s="817"/>
      <c r="F5305" s="452"/>
      <c r="G5305" s="246"/>
      <c r="H5305" s="246"/>
      <c r="I5305" s="480">
        <f>F5305+G5305+H5305</f>
        <v>0</v>
      </c>
      <c r="J5305" s="244" t="str">
        <f t="shared" si="1611"/>
        <v/>
      </c>
      <c r="K5305" s="245"/>
      <c r="L5305" s="775"/>
      <c r="M5305" s="779"/>
      <c r="N5305" s="779"/>
      <c r="O5305" s="824"/>
      <c r="P5305" s="245"/>
      <c r="Q5305" s="775"/>
      <c r="R5305" s="779"/>
      <c r="S5305" s="779"/>
      <c r="T5305" s="779"/>
      <c r="U5305" s="779"/>
      <c r="V5305" s="779"/>
      <c r="W5305" s="824"/>
      <c r="X5305" s="314">
        <f t="shared" si="1612"/>
        <v>0</v>
      </c>
    </row>
    <row r="5306" spans="2:24" ht="18.75">
      <c r="B5306" s="806">
        <v>5100</v>
      </c>
      <c r="C5306" s="962" t="s">
        <v>270</v>
      </c>
      <c r="D5306" s="962"/>
      <c r="E5306" s="807"/>
      <c r="F5306" s="808"/>
      <c r="G5306" s="809"/>
      <c r="H5306" s="809"/>
      <c r="I5306" s="805">
        <f>F5306+G5306+H5306</f>
        <v>0</v>
      </c>
      <c r="J5306" s="244" t="str">
        <f t="shared" si="1611"/>
        <v/>
      </c>
      <c r="K5306" s="245"/>
      <c r="L5306" s="433"/>
      <c r="M5306" s="434"/>
      <c r="N5306" s="328">
        <f>I5306</f>
        <v>0</v>
      </c>
      <c r="O5306" s="427">
        <f>L5306+M5306-N5306</f>
        <v>0</v>
      </c>
      <c r="P5306" s="245"/>
      <c r="Q5306" s="433"/>
      <c r="R5306" s="434"/>
      <c r="S5306" s="432">
        <f>+IF(+(L5306+M5306)&gt;=I5306,+M5306,+(+I5306-L5306))</f>
        <v>0</v>
      </c>
      <c r="T5306" s="316">
        <f>Q5306+R5306-S5306</f>
        <v>0</v>
      </c>
      <c r="U5306" s="434"/>
      <c r="V5306" s="434"/>
      <c r="W5306" s="254"/>
      <c r="X5306" s="314">
        <f t="shared" si="1612"/>
        <v>0</v>
      </c>
    </row>
    <row r="5307" spans="2:24" ht="18.75">
      <c r="B5307" s="806">
        <v>5200</v>
      </c>
      <c r="C5307" s="977" t="s">
        <v>271</v>
      </c>
      <c r="D5307" s="977"/>
      <c r="E5307" s="807"/>
      <c r="F5307" s="810">
        <f>SUM(F5308:F5314)</f>
        <v>0</v>
      </c>
      <c r="G5307" s="811">
        <f>SUM(G5308:G5314)</f>
        <v>2980000</v>
      </c>
      <c r="H5307" s="811">
        <f>SUM(H5308:H5314)</f>
        <v>0</v>
      </c>
      <c r="I5307" s="811">
        <f>SUM(I5308:I5314)</f>
        <v>2980000</v>
      </c>
      <c r="J5307" s="244">
        <f t="shared" si="1611"/>
        <v>1</v>
      </c>
      <c r="K5307" s="245"/>
      <c r="L5307" s="327">
        <f>SUM(L5308:L5314)</f>
        <v>0</v>
      </c>
      <c r="M5307" s="328">
        <f>SUM(M5308:M5314)</f>
        <v>0</v>
      </c>
      <c r="N5307" s="435">
        <f>SUM(N5308:N5314)</f>
        <v>2980000</v>
      </c>
      <c r="O5307" s="436">
        <f>SUM(O5308:O5314)</f>
        <v>-2980000</v>
      </c>
      <c r="P5307" s="245"/>
      <c r="Q5307" s="327">
        <f t="shared" ref="Q5307:W5307" si="1625">SUM(Q5308:Q5314)</f>
        <v>0</v>
      </c>
      <c r="R5307" s="328">
        <f t="shared" si="1625"/>
        <v>0</v>
      </c>
      <c r="S5307" s="328">
        <f t="shared" si="1625"/>
        <v>2980000</v>
      </c>
      <c r="T5307" s="328">
        <f t="shared" si="1625"/>
        <v>-2980000</v>
      </c>
      <c r="U5307" s="328">
        <f t="shared" si="1625"/>
        <v>0</v>
      </c>
      <c r="V5307" s="328">
        <f t="shared" si="1625"/>
        <v>0</v>
      </c>
      <c r="W5307" s="436">
        <f t="shared" si="1625"/>
        <v>0</v>
      </c>
      <c r="X5307" s="314">
        <f t="shared" si="1612"/>
        <v>-2980000</v>
      </c>
    </row>
    <row r="5308" spans="2:24" ht="18.75">
      <c r="B5308" s="175"/>
      <c r="C5308" s="176">
        <v>5201</v>
      </c>
      <c r="D5308" s="177" t="s">
        <v>272</v>
      </c>
      <c r="E5308" s="818"/>
      <c r="F5308" s="477"/>
      <c r="G5308" s="437"/>
      <c r="H5308" s="437"/>
      <c r="I5308" s="480">
        <f t="shared" ref="I5308:I5314" si="1626">F5308+G5308+H5308</f>
        <v>0</v>
      </c>
      <c r="J5308" s="244" t="str">
        <f t="shared" si="1611"/>
        <v/>
      </c>
      <c r="K5308" s="245"/>
      <c r="L5308" s="438"/>
      <c r="M5308" s="439"/>
      <c r="N5308" s="331">
        <f t="shared" ref="N5308:N5314" si="1627">I5308</f>
        <v>0</v>
      </c>
      <c r="O5308" s="427">
        <f t="shared" ref="O5308:O5314" si="1628">L5308+M5308-N5308</f>
        <v>0</v>
      </c>
      <c r="P5308" s="245"/>
      <c r="Q5308" s="438"/>
      <c r="R5308" s="439"/>
      <c r="S5308" s="432">
        <f t="shared" ref="S5308:S5314" si="1629">+IF(+(L5308+M5308)&gt;=I5308,+M5308,+(+I5308-L5308))</f>
        <v>0</v>
      </c>
      <c r="T5308" s="316">
        <f t="shared" ref="T5308:T5314" si="1630">Q5308+R5308-S5308</f>
        <v>0</v>
      </c>
      <c r="U5308" s="439"/>
      <c r="V5308" s="439"/>
      <c r="W5308" s="254"/>
      <c r="X5308" s="314">
        <f t="shared" si="1612"/>
        <v>0</v>
      </c>
    </row>
    <row r="5309" spans="2:24" ht="18.75">
      <c r="B5309" s="175"/>
      <c r="C5309" s="178">
        <v>5202</v>
      </c>
      <c r="D5309" s="179" t="s">
        <v>273</v>
      </c>
      <c r="E5309" s="818"/>
      <c r="F5309" s="477"/>
      <c r="G5309" s="437">
        <v>1880000</v>
      </c>
      <c r="H5309" s="437"/>
      <c r="I5309" s="480">
        <f t="shared" si="1626"/>
        <v>1880000</v>
      </c>
      <c r="J5309" s="244">
        <f t="shared" si="1611"/>
        <v>1</v>
      </c>
      <c r="K5309" s="245"/>
      <c r="L5309" s="438"/>
      <c r="M5309" s="439"/>
      <c r="N5309" s="331">
        <f t="shared" si="1627"/>
        <v>1880000</v>
      </c>
      <c r="O5309" s="427">
        <f t="shared" si="1628"/>
        <v>-1880000</v>
      </c>
      <c r="P5309" s="245"/>
      <c r="Q5309" s="438"/>
      <c r="R5309" s="439"/>
      <c r="S5309" s="432">
        <f t="shared" si="1629"/>
        <v>1880000</v>
      </c>
      <c r="T5309" s="316">
        <f t="shared" si="1630"/>
        <v>-1880000</v>
      </c>
      <c r="U5309" s="439"/>
      <c r="V5309" s="439"/>
      <c r="W5309" s="254"/>
      <c r="X5309" s="314">
        <f t="shared" si="1612"/>
        <v>-1880000</v>
      </c>
    </row>
    <row r="5310" spans="2:24" ht="18.75">
      <c r="B5310" s="175"/>
      <c r="C5310" s="178">
        <v>5203</v>
      </c>
      <c r="D5310" s="179" t="s">
        <v>956</v>
      </c>
      <c r="E5310" s="818"/>
      <c r="F5310" s="477"/>
      <c r="G5310" s="437">
        <v>1100000</v>
      </c>
      <c r="H5310" s="437"/>
      <c r="I5310" s="480">
        <f t="shared" si="1626"/>
        <v>1100000</v>
      </c>
      <c r="J5310" s="244">
        <f t="shared" si="1611"/>
        <v>1</v>
      </c>
      <c r="K5310" s="245"/>
      <c r="L5310" s="438"/>
      <c r="M5310" s="439"/>
      <c r="N5310" s="331">
        <f t="shared" si="1627"/>
        <v>1100000</v>
      </c>
      <c r="O5310" s="427">
        <f t="shared" si="1628"/>
        <v>-1100000</v>
      </c>
      <c r="P5310" s="245"/>
      <c r="Q5310" s="438"/>
      <c r="R5310" s="439"/>
      <c r="S5310" s="432">
        <f t="shared" si="1629"/>
        <v>1100000</v>
      </c>
      <c r="T5310" s="316">
        <f t="shared" si="1630"/>
        <v>-1100000</v>
      </c>
      <c r="U5310" s="439"/>
      <c r="V5310" s="439"/>
      <c r="W5310" s="254"/>
      <c r="X5310" s="314">
        <f t="shared" si="1612"/>
        <v>-1100000</v>
      </c>
    </row>
    <row r="5311" spans="2:24" ht="18.75">
      <c r="B5311" s="175"/>
      <c r="C5311" s="178">
        <v>5204</v>
      </c>
      <c r="D5311" s="179" t="s">
        <v>957</v>
      </c>
      <c r="E5311" s="818"/>
      <c r="F5311" s="477"/>
      <c r="G5311" s="437"/>
      <c r="H5311" s="437"/>
      <c r="I5311" s="480">
        <f t="shared" si="1626"/>
        <v>0</v>
      </c>
      <c r="J5311" s="244" t="str">
        <f t="shared" si="1611"/>
        <v/>
      </c>
      <c r="K5311" s="245"/>
      <c r="L5311" s="438"/>
      <c r="M5311" s="439"/>
      <c r="N5311" s="331">
        <f t="shared" si="1627"/>
        <v>0</v>
      </c>
      <c r="O5311" s="427">
        <f t="shared" si="1628"/>
        <v>0</v>
      </c>
      <c r="P5311" s="245"/>
      <c r="Q5311" s="438"/>
      <c r="R5311" s="439"/>
      <c r="S5311" s="432">
        <f t="shared" si="1629"/>
        <v>0</v>
      </c>
      <c r="T5311" s="316">
        <f t="shared" si="1630"/>
        <v>0</v>
      </c>
      <c r="U5311" s="439"/>
      <c r="V5311" s="439"/>
      <c r="W5311" s="254"/>
      <c r="X5311" s="314">
        <f t="shared" si="1612"/>
        <v>0</v>
      </c>
    </row>
    <row r="5312" spans="2:24" ht="18.75">
      <c r="B5312" s="175"/>
      <c r="C5312" s="178">
        <v>5205</v>
      </c>
      <c r="D5312" s="179" t="s">
        <v>958</v>
      </c>
      <c r="E5312" s="818"/>
      <c r="F5312" s="477"/>
      <c r="G5312" s="437"/>
      <c r="H5312" s="437"/>
      <c r="I5312" s="480">
        <f t="shared" si="1626"/>
        <v>0</v>
      </c>
      <c r="J5312" s="244" t="str">
        <f t="shared" si="1611"/>
        <v/>
      </c>
      <c r="K5312" s="245"/>
      <c r="L5312" s="438"/>
      <c r="M5312" s="439"/>
      <c r="N5312" s="331">
        <f t="shared" si="1627"/>
        <v>0</v>
      </c>
      <c r="O5312" s="427">
        <f t="shared" si="1628"/>
        <v>0</v>
      </c>
      <c r="P5312" s="245"/>
      <c r="Q5312" s="438"/>
      <c r="R5312" s="439"/>
      <c r="S5312" s="432">
        <f t="shared" si="1629"/>
        <v>0</v>
      </c>
      <c r="T5312" s="316">
        <f t="shared" si="1630"/>
        <v>0</v>
      </c>
      <c r="U5312" s="439"/>
      <c r="V5312" s="439"/>
      <c r="W5312" s="254"/>
      <c r="X5312" s="314">
        <f t="shared" si="1612"/>
        <v>0</v>
      </c>
    </row>
    <row r="5313" spans="2:24" ht="18.75">
      <c r="B5313" s="175"/>
      <c r="C5313" s="178">
        <v>5206</v>
      </c>
      <c r="D5313" s="179" t="s">
        <v>959</v>
      </c>
      <c r="E5313" s="818"/>
      <c r="F5313" s="477"/>
      <c r="G5313" s="437"/>
      <c r="H5313" s="437"/>
      <c r="I5313" s="480">
        <f t="shared" si="1626"/>
        <v>0</v>
      </c>
      <c r="J5313" s="244" t="str">
        <f t="shared" ref="J5313:J5333" si="1631">(IF($E5313&lt;&gt;0,$J$2,IF($I5313&lt;&gt;0,$J$2,"")))</f>
        <v/>
      </c>
      <c r="K5313" s="245"/>
      <c r="L5313" s="438"/>
      <c r="M5313" s="439"/>
      <c r="N5313" s="331">
        <f t="shared" si="1627"/>
        <v>0</v>
      </c>
      <c r="O5313" s="427">
        <f t="shared" si="1628"/>
        <v>0</v>
      </c>
      <c r="P5313" s="245"/>
      <c r="Q5313" s="438"/>
      <c r="R5313" s="439"/>
      <c r="S5313" s="432">
        <f t="shared" si="1629"/>
        <v>0</v>
      </c>
      <c r="T5313" s="316">
        <f t="shared" si="1630"/>
        <v>0</v>
      </c>
      <c r="U5313" s="439"/>
      <c r="V5313" s="439"/>
      <c r="W5313" s="254"/>
      <c r="X5313" s="314">
        <f t="shared" ref="X5313:X5344" si="1632">T5313-U5313-V5313-W5313</f>
        <v>0</v>
      </c>
    </row>
    <row r="5314" spans="2:24" ht="18.75">
      <c r="B5314" s="175"/>
      <c r="C5314" s="180">
        <v>5219</v>
      </c>
      <c r="D5314" s="181" t="s">
        <v>960</v>
      </c>
      <c r="E5314" s="818"/>
      <c r="F5314" s="477"/>
      <c r="G5314" s="437"/>
      <c r="H5314" s="437"/>
      <c r="I5314" s="480">
        <f t="shared" si="1626"/>
        <v>0</v>
      </c>
      <c r="J5314" s="244" t="str">
        <f t="shared" si="1631"/>
        <v/>
      </c>
      <c r="K5314" s="245"/>
      <c r="L5314" s="438"/>
      <c r="M5314" s="439"/>
      <c r="N5314" s="331">
        <f t="shared" si="1627"/>
        <v>0</v>
      </c>
      <c r="O5314" s="427">
        <f t="shared" si="1628"/>
        <v>0</v>
      </c>
      <c r="P5314" s="245"/>
      <c r="Q5314" s="438"/>
      <c r="R5314" s="439"/>
      <c r="S5314" s="432">
        <f t="shared" si="1629"/>
        <v>0</v>
      </c>
      <c r="T5314" s="316">
        <f t="shared" si="1630"/>
        <v>0</v>
      </c>
      <c r="U5314" s="439"/>
      <c r="V5314" s="439"/>
      <c r="W5314" s="254"/>
      <c r="X5314" s="314">
        <f t="shared" si="1632"/>
        <v>0</v>
      </c>
    </row>
    <row r="5315" spans="2:24" ht="18.75">
      <c r="B5315" s="806">
        <v>5300</v>
      </c>
      <c r="C5315" s="981" t="s">
        <v>961</v>
      </c>
      <c r="D5315" s="981"/>
      <c r="E5315" s="807"/>
      <c r="F5315" s="810">
        <f>SUM(F5316:F5317)</f>
        <v>0</v>
      </c>
      <c r="G5315" s="811">
        <f>SUM(G5316:G5317)</f>
        <v>29500</v>
      </c>
      <c r="H5315" s="811">
        <f>SUM(H5316:H5317)</f>
        <v>0</v>
      </c>
      <c r="I5315" s="811">
        <f>SUM(I5316:I5317)</f>
        <v>29500</v>
      </c>
      <c r="J5315" s="244">
        <f t="shared" si="1631"/>
        <v>1</v>
      </c>
      <c r="K5315" s="245"/>
      <c r="L5315" s="327">
        <f>SUM(L5316:L5317)</f>
        <v>0</v>
      </c>
      <c r="M5315" s="328">
        <f>SUM(M5316:M5317)</f>
        <v>0</v>
      </c>
      <c r="N5315" s="435">
        <f>SUM(N5316:N5317)</f>
        <v>29500</v>
      </c>
      <c r="O5315" s="436">
        <f>SUM(O5316:O5317)</f>
        <v>-29500</v>
      </c>
      <c r="P5315" s="245"/>
      <c r="Q5315" s="327">
        <f t="shared" ref="Q5315:W5315" si="1633">SUM(Q5316:Q5317)</f>
        <v>0</v>
      </c>
      <c r="R5315" s="328">
        <f t="shared" si="1633"/>
        <v>0</v>
      </c>
      <c r="S5315" s="328">
        <f t="shared" si="1633"/>
        <v>29500</v>
      </c>
      <c r="T5315" s="328">
        <f t="shared" si="1633"/>
        <v>-29500</v>
      </c>
      <c r="U5315" s="328">
        <f t="shared" si="1633"/>
        <v>0</v>
      </c>
      <c r="V5315" s="328">
        <f t="shared" si="1633"/>
        <v>0</v>
      </c>
      <c r="W5315" s="436">
        <f t="shared" si="1633"/>
        <v>0</v>
      </c>
      <c r="X5315" s="314">
        <f t="shared" si="1632"/>
        <v>-29500</v>
      </c>
    </row>
    <row r="5316" spans="2:24" ht="18.75">
      <c r="B5316" s="175"/>
      <c r="C5316" s="176">
        <v>5301</v>
      </c>
      <c r="D5316" s="177" t="s">
        <v>1480</v>
      </c>
      <c r="E5316" s="818"/>
      <c r="F5316" s="477"/>
      <c r="G5316" s="437"/>
      <c r="H5316" s="437"/>
      <c r="I5316" s="480">
        <f>F5316+G5316+H5316</f>
        <v>0</v>
      </c>
      <c r="J5316" s="244" t="str">
        <f t="shared" si="1631"/>
        <v/>
      </c>
      <c r="K5316" s="245"/>
      <c r="L5316" s="438"/>
      <c r="M5316" s="439"/>
      <c r="N5316" s="331">
        <f>I5316</f>
        <v>0</v>
      </c>
      <c r="O5316" s="427">
        <f>L5316+M5316-N5316</f>
        <v>0</v>
      </c>
      <c r="P5316" s="245"/>
      <c r="Q5316" s="438"/>
      <c r="R5316" s="439"/>
      <c r="S5316" s="432">
        <f>+IF(+(L5316+M5316)&gt;=I5316,+M5316,+(+I5316-L5316))</f>
        <v>0</v>
      </c>
      <c r="T5316" s="316">
        <f>Q5316+R5316-S5316</f>
        <v>0</v>
      </c>
      <c r="U5316" s="439"/>
      <c r="V5316" s="439"/>
      <c r="W5316" s="254"/>
      <c r="X5316" s="314">
        <f t="shared" si="1632"/>
        <v>0</v>
      </c>
    </row>
    <row r="5317" spans="2:24" ht="18.75">
      <c r="B5317" s="175"/>
      <c r="C5317" s="180">
        <v>5309</v>
      </c>
      <c r="D5317" s="181" t="s">
        <v>962</v>
      </c>
      <c r="E5317" s="818"/>
      <c r="F5317" s="477"/>
      <c r="G5317" s="437">
        <v>29500</v>
      </c>
      <c r="H5317" s="437"/>
      <c r="I5317" s="480">
        <f>F5317+G5317+H5317</f>
        <v>29500</v>
      </c>
      <c r="J5317" s="244">
        <f t="shared" si="1631"/>
        <v>1</v>
      </c>
      <c r="K5317" s="245"/>
      <c r="L5317" s="438"/>
      <c r="M5317" s="439"/>
      <c r="N5317" s="331">
        <f>I5317</f>
        <v>29500</v>
      </c>
      <c r="O5317" s="427">
        <f>L5317+M5317-N5317</f>
        <v>-29500</v>
      </c>
      <c r="P5317" s="245"/>
      <c r="Q5317" s="438"/>
      <c r="R5317" s="439"/>
      <c r="S5317" s="432">
        <f>+IF(+(L5317+M5317)&gt;=I5317,+M5317,+(+I5317-L5317))</f>
        <v>29500</v>
      </c>
      <c r="T5317" s="316">
        <f>Q5317+R5317-S5317</f>
        <v>-29500</v>
      </c>
      <c r="U5317" s="439"/>
      <c r="V5317" s="439"/>
      <c r="W5317" s="254"/>
      <c r="X5317" s="314">
        <f t="shared" si="1632"/>
        <v>-29500</v>
      </c>
    </row>
    <row r="5318" spans="2:24" ht="18.75">
      <c r="B5318" s="806">
        <v>5400</v>
      </c>
      <c r="C5318" s="962" t="s">
        <v>1049</v>
      </c>
      <c r="D5318" s="962"/>
      <c r="E5318" s="807"/>
      <c r="F5318" s="808"/>
      <c r="G5318" s="809"/>
      <c r="H5318" s="809"/>
      <c r="I5318" s="805">
        <f>F5318+G5318+H5318</f>
        <v>0</v>
      </c>
      <c r="J5318" s="244" t="str">
        <f t="shared" si="1631"/>
        <v/>
      </c>
      <c r="K5318" s="245"/>
      <c r="L5318" s="433"/>
      <c r="M5318" s="434"/>
      <c r="N5318" s="328">
        <f>I5318</f>
        <v>0</v>
      </c>
      <c r="O5318" s="427">
        <f>L5318+M5318-N5318</f>
        <v>0</v>
      </c>
      <c r="P5318" s="245"/>
      <c r="Q5318" s="433"/>
      <c r="R5318" s="434"/>
      <c r="S5318" s="432">
        <f>+IF(+(L5318+M5318)&gt;=I5318,+M5318,+(+I5318-L5318))</f>
        <v>0</v>
      </c>
      <c r="T5318" s="316">
        <f>Q5318+R5318-S5318</f>
        <v>0</v>
      </c>
      <c r="U5318" s="434"/>
      <c r="V5318" s="434"/>
      <c r="W5318" s="254"/>
      <c r="X5318" s="314">
        <f t="shared" si="1632"/>
        <v>0</v>
      </c>
    </row>
    <row r="5319" spans="2:24" ht="18.75">
      <c r="B5319" s="799">
        <v>5500</v>
      </c>
      <c r="C5319" s="965" t="s">
        <v>1050</v>
      </c>
      <c r="D5319" s="965"/>
      <c r="E5319" s="800"/>
      <c r="F5319" s="801">
        <f>SUM(F5320:F5323)</f>
        <v>0</v>
      </c>
      <c r="G5319" s="802">
        <f>SUM(G5320:G5323)</f>
        <v>0</v>
      </c>
      <c r="H5319" s="802">
        <f>SUM(H5320:H5323)</f>
        <v>0</v>
      </c>
      <c r="I5319" s="802">
        <f>SUM(I5320:I5323)</f>
        <v>0</v>
      </c>
      <c r="J5319" s="244" t="str">
        <f t="shared" si="1631"/>
        <v/>
      </c>
      <c r="K5319" s="245"/>
      <c r="L5319" s="317">
        <f>SUM(L5320:L5323)</f>
        <v>0</v>
      </c>
      <c r="M5319" s="318">
        <f>SUM(M5320:M5323)</f>
        <v>0</v>
      </c>
      <c r="N5319" s="428">
        <f>SUM(N5320:N5323)</f>
        <v>0</v>
      </c>
      <c r="O5319" s="429">
        <f>SUM(O5320:O5323)</f>
        <v>0</v>
      </c>
      <c r="P5319" s="245"/>
      <c r="Q5319" s="317">
        <f t="shared" ref="Q5319:W5319" si="1634">SUM(Q5320:Q5323)</f>
        <v>0</v>
      </c>
      <c r="R5319" s="318">
        <f t="shared" si="1634"/>
        <v>0</v>
      </c>
      <c r="S5319" s="318">
        <f t="shared" si="1634"/>
        <v>0</v>
      </c>
      <c r="T5319" s="318">
        <f t="shared" si="1634"/>
        <v>0</v>
      </c>
      <c r="U5319" s="318">
        <f t="shared" si="1634"/>
        <v>0</v>
      </c>
      <c r="V5319" s="318">
        <f t="shared" si="1634"/>
        <v>0</v>
      </c>
      <c r="W5319" s="429">
        <f t="shared" si="1634"/>
        <v>0</v>
      </c>
      <c r="X5319" s="314">
        <f t="shared" si="1632"/>
        <v>0</v>
      </c>
    </row>
    <row r="5320" spans="2:24" ht="18.75">
      <c r="B5320" s="173"/>
      <c r="C5320" s="144">
        <v>5501</v>
      </c>
      <c r="D5320" s="163" t="s">
        <v>1051</v>
      </c>
      <c r="E5320" s="817"/>
      <c r="F5320" s="452"/>
      <c r="G5320" s="246"/>
      <c r="H5320" s="246"/>
      <c r="I5320" s="480">
        <f>F5320+G5320+H5320</f>
        <v>0</v>
      </c>
      <c r="J5320" s="244" t="str">
        <f t="shared" si="1631"/>
        <v/>
      </c>
      <c r="K5320" s="245"/>
      <c r="L5320" s="426"/>
      <c r="M5320" s="253"/>
      <c r="N5320" s="316">
        <f>I5320</f>
        <v>0</v>
      </c>
      <c r="O5320" s="427">
        <f>L5320+M5320-N5320</f>
        <v>0</v>
      </c>
      <c r="P5320" s="245"/>
      <c r="Q5320" s="426"/>
      <c r="R5320" s="253"/>
      <c r="S5320" s="432">
        <f>+IF(+(L5320+M5320)&gt;=I5320,+M5320,+(+I5320-L5320))</f>
        <v>0</v>
      </c>
      <c r="T5320" s="316">
        <f>Q5320+R5320-S5320</f>
        <v>0</v>
      </c>
      <c r="U5320" s="253"/>
      <c r="V5320" s="253"/>
      <c r="W5320" s="254"/>
      <c r="X5320" s="314">
        <f t="shared" si="1632"/>
        <v>0</v>
      </c>
    </row>
    <row r="5321" spans="2:24" ht="18.75">
      <c r="B5321" s="173"/>
      <c r="C5321" s="137">
        <v>5502</v>
      </c>
      <c r="D5321" s="145" t="s">
        <v>1052</v>
      </c>
      <c r="E5321" s="817"/>
      <c r="F5321" s="452"/>
      <c r="G5321" s="246"/>
      <c r="H5321" s="246"/>
      <c r="I5321" s="480">
        <f>F5321+G5321+H5321</f>
        <v>0</v>
      </c>
      <c r="J5321" s="244" t="str">
        <f t="shared" si="1631"/>
        <v/>
      </c>
      <c r="K5321" s="245"/>
      <c r="L5321" s="426"/>
      <c r="M5321" s="253"/>
      <c r="N5321" s="316">
        <f>I5321</f>
        <v>0</v>
      </c>
      <c r="O5321" s="427">
        <f>L5321+M5321-N5321</f>
        <v>0</v>
      </c>
      <c r="P5321" s="245"/>
      <c r="Q5321" s="426"/>
      <c r="R5321" s="253"/>
      <c r="S5321" s="432">
        <f>+IF(+(L5321+M5321)&gt;=I5321,+M5321,+(+I5321-L5321))</f>
        <v>0</v>
      </c>
      <c r="T5321" s="316">
        <f>Q5321+R5321-S5321</f>
        <v>0</v>
      </c>
      <c r="U5321" s="253"/>
      <c r="V5321" s="253"/>
      <c r="W5321" s="254"/>
      <c r="X5321" s="314">
        <f t="shared" si="1632"/>
        <v>0</v>
      </c>
    </row>
    <row r="5322" spans="2:24" ht="18.75">
      <c r="B5322" s="173"/>
      <c r="C5322" s="137">
        <v>5503</v>
      </c>
      <c r="D5322" s="139" t="s">
        <v>1053</v>
      </c>
      <c r="E5322" s="817"/>
      <c r="F5322" s="452"/>
      <c r="G5322" s="246"/>
      <c r="H5322" s="246"/>
      <c r="I5322" s="480">
        <f>F5322+G5322+H5322</f>
        <v>0</v>
      </c>
      <c r="J5322" s="244" t="str">
        <f t="shared" si="1631"/>
        <v/>
      </c>
      <c r="K5322" s="245"/>
      <c r="L5322" s="426"/>
      <c r="M5322" s="253"/>
      <c r="N5322" s="316">
        <f>I5322</f>
        <v>0</v>
      </c>
      <c r="O5322" s="427">
        <f>L5322+M5322-N5322</f>
        <v>0</v>
      </c>
      <c r="P5322" s="245"/>
      <c r="Q5322" s="426"/>
      <c r="R5322" s="253"/>
      <c r="S5322" s="432">
        <f>+IF(+(L5322+M5322)&gt;=I5322,+M5322,+(+I5322-L5322))</f>
        <v>0</v>
      </c>
      <c r="T5322" s="316">
        <f>Q5322+R5322-S5322</f>
        <v>0</v>
      </c>
      <c r="U5322" s="253"/>
      <c r="V5322" s="253"/>
      <c r="W5322" s="254"/>
      <c r="X5322" s="314">
        <f t="shared" si="1632"/>
        <v>0</v>
      </c>
    </row>
    <row r="5323" spans="2:24" ht="18.75">
      <c r="B5323" s="173"/>
      <c r="C5323" s="137">
        <v>5504</v>
      </c>
      <c r="D5323" s="145" t="s">
        <v>1054</v>
      </c>
      <c r="E5323" s="817"/>
      <c r="F5323" s="452"/>
      <c r="G5323" s="246"/>
      <c r="H5323" s="246"/>
      <c r="I5323" s="480">
        <f>F5323+G5323+H5323</f>
        <v>0</v>
      </c>
      <c r="J5323" s="244" t="str">
        <f t="shared" si="1631"/>
        <v/>
      </c>
      <c r="K5323" s="245"/>
      <c r="L5323" s="426"/>
      <c r="M5323" s="253"/>
      <c r="N5323" s="316">
        <f>I5323</f>
        <v>0</v>
      </c>
      <c r="O5323" s="427">
        <f>L5323+M5323-N5323</f>
        <v>0</v>
      </c>
      <c r="P5323" s="245"/>
      <c r="Q5323" s="426"/>
      <c r="R5323" s="253"/>
      <c r="S5323" s="432">
        <f>+IF(+(L5323+M5323)&gt;=I5323,+M5323,+(+I5323-L5323))</f>
        <v>0</v>
      </c>
      <c r="T5323" s="316">
        <f>Q5323+R5323-S5323</f>
        <v>0</v>
      </c>
      <c r="U5323" s="253"/>
      <c r="V5323" s="253"/>
      <c r="W5323" s="254"/>
      <c r="X5323" s="314">
        <f t="shared" si="1632"/>
        <v>0</v>
      </c>
    </row>
    <row r="5324" spans="2:24" ht="18.75">
      <c r="B5324" s="799">
        <v>5700</v>
      </c>
      <c r="C5324" s="963" t="s">
        <v>1055</v>
      </c>
      <c r="D5324" s="964"/>
      <c r="E5324" s="807"/>
      <c r="F5324" s="810">
        <f>SUM(F5325:F5327)</f>
        <v>0</v>
      </c>
      <c r="G5324" s="811">
        <f>SUM(G5325:G5327)</f>
        <v>0</v>
      </c>
      <c r="H5324" s="811">
        <f>SUM(H5325:H5327)</f>
        <v>0</v>
      </c>
      <c r="I5324" s="811">
        <f>SUM(I5325:I5327)</f>
        <v>0</v>
      </c>
      <c r="J5324" s="244" t="str">
        <f t="shared" si="1631"/>
        <v/>
      </c>
      <c r="K5324" s="245"/>
      <c r="L5324" s="327">
        <f>SUM(L5325:L5327)</f>
        <v>0</v>
      </c>
      <c r="M5324" s="328">
        <f>SUM(M5325:M5327)</f>
        <v>0</v>
      </c>
      <c r="N5324" s="435">
        <f>SUM(N5325:N5326)</f>
        <v>0</v>
      </c>
      <c r="O5324" s="436">
        <f>SUM(O5325:O5327)</f>
        <v>0</v>
      </c>
      <c r="P5324" s="245"/>
      <c r="Q5324" s="327">
        <f>SUM(Q5325:Q5327)</f>
        <v>0</v>
      </c>
      <c r="R5324" s="328">
        <f>SUM(R5325:R5327)</f>
        <v>0</v>
      </c>
      <c r="S5324" s="328">
        <f>SUM(S5325:S5327)</f>
        <v>0</v>
      </c>
      <c r="T5324" s="328">
        <f>SUM(T5325:T5327)</f>
        <v>0</v>
      </c>
      <c r="U5324" s="328">
        <f>SUM(U5325:U5327)</f>
        <v>0</v>
      </c>
      <c r="V5324" s="328">
        <f>SUM(V5325:V5326)</f>
        <v>0</v>
      </c>
      <c r="W5324" s="436">
        <f>SUM(W5325:W5327)</f>
        <v>0</v>
      </c>
      <c r="X5324" s="314">
        <f t="shared" si="1632"/>
        <v>0</v>
      </c>
    </row>
    <row r="5325" spans="2:24" ht="18.75">
      <c r="B5325" s="175"/>
      <c r="C5325" s="176">
        <v>5701</v>
      </c>
      <c r="D5325" s="177" t="s">
        <v>1056</v>
      </c>
      <c r="E5325" s="818"/>
      <c r="F5325" s="477"/>
      <c r="G5325" s="437"/>
      <c r="H5325" s="437"/>
      <c r="I5325" s="480">
        <f>F5325+G5325+H5325</f>
        <v>0</v>
      </c>
      <c r="J5325" s="244" t="str">
        <f t="shared" si="1631"/>
        <v/>
      </c>
      <c r="K5325" s="245"/>
      <c r="L5325" s="438"/>
      <c r="M5325" s="439"/>
      <c r="N5325" s="331">
        <f>I5325</f>
        <v>0</v>
      </c>
      <c r="O5325" s="427">
        <f>L5325+M5325-N5325</f>
        <v>0</v>
      </c>
      <c r="P5325" s="245"/>
      <c r="Q5325" s="438"/>
      <c r="R5325" s="439"/>
      <c r="S5325" s="432">
        <f>+IF(+(L5325+M5325)&gt;=I5325,+M5325,+(+I5325-L5325))</f>
        <v>0</v>
      </c>
      <c r="T5325" s="316">
        <f>Q5325+R5325-S5325</f>
        <v>0</v>
      </c>
      <c r="U5325" s="439"/>
      <c r="V5325" s="439"/>
      <c r="W5325" s="254"/>
      <c r="X5325" s="314">
        <f t="shared" si="1632"/>
        <v>0</v>
      </c>
    </row>
    <row r="5326" spans="2:24" ht="18.75">
      <c r="B5326" s="175"/>
      <c r="C5326" s="180">
        <v>5702</v>
      </c>
      <c r="D5326" s="181" t="s">
        <v>1057</v>
      </c>
      <c r="E5326" s="818"/>
      <c r="F5326" s="477"/>
      <c r="G5326" s="437"/>
      <c r="H5326" s="437"/>
      <c r="I5326" s="480">
        <f>F5326+G5326+H5326</f>
        <v>0</v>
      </c>
      <c r="J5326" s="244" t="str">
        <f t="shared" si="1631"/>
        <v/>
      </c>
      <c r="K5326" s="245"/>
      <c r="L5326" s="438"/>
      <c r="M5326" s="439"/>
      <c r="N5326" s="331">
        <f>I5326</f>
        <v>0</v>
      </c>
      <c r="O5326" s="427">
        <f>L5326+M5326-N5326</f>
        <v>0</v>
      </c>
      <c r="P5326" s="245"/>
      <c r="Q5326" s="438"/>
      <c r="R5326" s="439"/>
      <c r="S5326" s="432">
        <f>+IF(+(L5326+M5326)&gt;=I5326,+M5326,+(+I5326-L5326))</f>
        <v>0</v>
      </c>
      <c r="T5326" s="316">
        <f>Q5326+R5326-S5326</f>
        <v>0</v>
      </c>
      <c r="U5326" s="439"/>
      <c r="V5326" s="439"/>
      <c r="W5326" s="254"/>
      <c r="X5326" s="314">
        <f t="shared" si="1632"/>
        <v>0</v>
      </c>
    </row>
    <row r="5327" spans="2:24" ht="18.75">
      <c r="B5327" s="136"/>
      <c r="C5327" s="182">
        <v>4071</v>
      </c>
      <c r="D5327" s="467" t="s">
        <v>1058</v>
      </c>
      <c r="E5327" s="817"/>
      <c r="F5327" s="458"/>
      <c r="G5327" s="275"/>
      <c r="H5327" s="275"/>
      <c r="I5327" s="480">
        <f>F5327+G5327+H5327</f>
        <v>0</v>
      </c>
      <c r="J5327" s="244" t="str">
        <f t="shared" si="1631"/>
        <v/>
      </c>
      <c r="K5327" s="245"/>
      <c r="L5327" s="826"/>
      <c r="M5327" s="779"/>
      <c r="N5327" s="779"/>
      <c r="O5327" s="827"/>
      <c r="P5327" s="245"/>
      <c r="Q5327" s="775"/>
      <c r="R5327" s="779"/>
      <c r="S5327" s="779"/>
      <c r="T5327" s="779"/>
      <c r="U5327" s="779"/>
      <c r="V5327" s="779"/>
      <c r="W5327" s="824"/>
      <c r="X5327" s="314">
        <f t="shared" si="1632"/>
        <v>0</v>
      </c>
    </row>
    <row r="5328" spans="2:24">
      <c r="B5328" s="173"/>
      <c r="C5328" s="183"/>
      <c r="D5328" s="335"/>
      <c r="E5328" s="819"/>
      <c r="F5328" s="249"/>
      <c r="G5328" s="249"/>
      <c r="H5328" s="249"/>
      <c r="I5328" s="250"/>
      <c r="J5328" s="244" t="str">
        <f t="shared" si="1631"/>
        <v/>
      </c>
      <c r="K5328" s="245"/>
      <c r="L5328" s="440"/>
      <c r="M5328" s="441"/>
      <c r="N5328" s="324"/>
      <c r="O5328" s="325"/>
      <c r="P5328" s="245"/>
      <c r="Q5328" s="440"/>
      <c r="R5328" s="441"/>
      <c r="S5328" s="324"/>
      <c r="T5328" s="324"/>
      <c r="U5328" s="441"/>
      <c r="V5328" s="324"/>
      <c r="W5328" s="325"/>
      <c r="X5328" s="325"/>
    </row>
    <row r="5329" spans="2:24" ht="18.75">
      <c r="B5329" s="812">
        <v>98</v>
      </c>
      <c r="C5329" s="976" t="s">
        <v>1059</v>
      </c>
      <c r="D5329" s="955"/>
      <c r="E5329" s="800"/>
      <c r="F5329" s="803"/>
      <c r="G5329" s="804"/>
      <c r="H5329" s="804"/>
      <c r="I5329" s="805">
        <f>F5329+G5329+H5329</f>
        <v>0</v>
      </c>
      <c r="J5329" s="244" t="str">
        <f t="shared" si="1631"/>
        <v/>
      </c>
      <c r="K5329" s="245"/>
      <c r="L5329" s="431"/>
      <c r="M5329" s="255"/>
      <c r="N5329" s="318">
        <f>I5329</f>
        <v>0</v>
      </c>
      <c r="O5329" s="427">
        <f>L5329+M5329-N5329</f>
        <v>0</v>
      </c>
      <c r="P5329" s="245"/>
      <c r="Q5329" s="431"/>
      <c r="R5329" s="255"/>
      <c r="S5329" s="432">
        <f>+IF(+(L5329+M5329)&gt;=I5329,+M5329,+(+I5329-L5329))</f>
        <v>0</v>
      </c>
      <c r="T5329" s="316">
        <f>Q5329+R5329-S5329</f>
        <v>0</v>
      </c>
      <c r="U5329" s="255"/>
      <c r="V5329" s="255"/>
      <c r="W5329" s="254"/>
      <c r="X5329" s="314">
        <f>T5329-U5329-V5329-W5329</f>
        <v>0</v>
      </c>
    </row>
    <row r="5330" spans="2:24">
      <c r="B5330" s="184"/>
      <c r="C5330" s="336" t="s">
        <v>1060</v>
      </c>
      <c r="D5330" s="337"/>
      <c r="E5330" s="398"/>
      <c r="F5330" s="398"/>
      <c r="G5330" s="398"/>
      <c r="H5330" s="398"/>
      <c r="I5330" s="338"/>
      <c r="J5330" s="244" t="str">
        <f t="shared" si="1631"/>
        <v/>
      </c>
      <c r="K5330" s="245"/>
      <c r="L5330" s="339"/>
      <c r="M5330" s="340"/>
      <c r="N5330" s="340"/>
      <c r="O5330" s="341"/>
      <c r="P5330" s="245"/>
      <c r="Q5330" s="339"/>
      <c r="R5330" s="340"/>
      <c r="S5330" s="340"/>
      <c r="T5330" s="340"/>
      <c r="U5330" s="340"/>
      <c r="V5330" s="340"/>
      <c r="W5330" s="341"/>
      <c r="X5330" s="341"/>
    </row>
    <row r="5331" spans="2:24">
      <c r="B5331" s="184"/>
      <c r="C5331" s="342" t="s">
        <v>1061</v>
      </c>
      <c r="D5331" s="335"/>
      <c r="E5331" s="386"/>
      <c r="F5331" s="386"/>
      <c r="G5331" s="386"/>
      <c r="H5331" s="386"/>
      <c r="I5331" s="308"/>
      <c r="J5331" s="244" t="str">
        <f t="shared" si="1631"/>
        <v/>
      </c>
      <c r="K5331" s="245"/>
      <c r="L5331" s="343"/>
      <c r="M5331" s="344"/>
      <c r="N5331" s="344"/>
      <c r="O5331" s="345"/>
      <c r="P5331" s="245"/>
      <c r="Q5331" s="343"/>
      <c r="R5331" s="344"/>
      <c r="S5331" s="344"/>
      <c r="T5331" s="344"/>
      <c r="U5331" s="344"/>
      <c r="V5331" s="344"/>
      <c r="W5331" s="345"/>
      <c r="X5331" s="345"/>
    </row>
    <row r="5332" spans="2:24">
      <c r="B5332" s="185"/>
      <c r="C5332" s="346" t="s">
        <v>1743</v>
      </c>
      <c r="D5332" s="347"/>
      <c r="E5332" s="399"/>
      <c r="F5332" s="399"/>
      <c r="G5332" s="399"/>
      <c r="H5332" s="399"/>
      <c r="I5332" s="310"/>
      <c r="J5332" s="244" t="str">
        <f t="shared" si="1631"/>
        <v/>
      </c>
      <c r="K5332" s="245"/>
      <c r="L5332" s="348"/>
      <c r="M5332" s="349"/>
      <c r="N5332" s="349"/>
      <c r="O5332" s="350"/>
      <c r="P5332" s="245"/>
      <c r="Q5332" s="348"/>
      <c r="R5332" s="349"/>
      <c r="S5332" s="349"/>
      <c r="T5332" s="349"/>
      <c r="U5332" s="349"/>
      <c r="V5332" s="349"/>
      <c r="W5332" s="350"/>
      <c r="X5332" s="350"/>
    </row>
    <row r="5333" spans="2:24" ht="18.75">
      <c r="B5333" s="719"/>
      <c r="C5333" s="720" t="s">
        <v>1281</v>
      </c>
      <c r="D5333" s="721" t="s">
        <v>1062</v>
      </c>
      <c r="E5333" s="813"/>
      <c r="F5333" s="813">
        <f>SUM(F5217,F5220,F5226,F5234,F5235,F5253,F5257,F5263,F5266,F5267,F5268,F5269,F5270,F5279,F5286,F5287,F5288,F5289,F5296,F5300,F5301,F5302,F5303,F5306,F5307,F5315,F5318,F5319,F5324)+F5329</f>
        <v>0</v>
      </c>
      <c r="G5333" s="813">
        <f>SUM(G5217,G5220,G5226,G5234,G5235,G5253,G5257,G5263,G5266,G5267,G5268,G5269,G5270,G5279,G5286,G5287,G5288,G5289,G5296,G5300,G5301,G5302,G5303,G5306,G5307,G5315,G5318,G5319,G5324)+G5329</f>
        <v>3371600</v>
      </c>
      <c r="H5333" s="813">
        <f>SUM(H5217,H5220,H5226,H5234,H5235,H5253,H5257,H5263,H5266,H5267,H5268,H5269,H5270,H5279,H5286,H5287,H5288,H5289,H5296,H5300,H5301,H5302,H5303,H5306,H5307,H5315,H5318,H5319,H5324)+H5329</f>
        <v>0</v>
      </c>
      <c r="I5333" s="813">
        <f>SUM(I5217,I5220,I5226,I5234,I5235,I5253,I5257,I5263,I5266,I5267,I5268,I5269,I5270,I5279,I5286,I5287,I5288,I5289,I5296,I5300,I5301,I5302,I5303,I5306,I5307,I5315,I5318,I5319,I5324)+I5329</f>
        <v>3371600</v>
      </c>
      <c r="J5333" s="244">
        <f t="shared" si="1631"/>
        <v>1</v>
      </c>
      <c r="K5333" s="442" t="str">
        <f>LEFT(C5214,1)</f>
        <v>7</v>
      </c>
      <c r="L5333" s="277">
        <f>SUM(L5217,L5220,L5226,L5234,L5235,L5253,L5257,L5263,L5266,L5267,L5268,L5269,L5270,L5279,L5286,L5287,L5288,L5289,L5296,L5300,L5301,L5302,L5303,L5306,L5307,L5315,L5318,L5319,L5324)+L5329</f>
        <v>0</v>
      </c>
      <c r="M5333" s="277">
        <f>SUM(M5217,M5220,M5226,M5234,M5235,M5253,M5257,M5263,M5266,M5267,M5268,M5269,M5270,M5279,M5286,M5287,M5288,M5289,M5296,M5300,M5301,M5302,M5303,M5306,M5307,M5315,M5318,M5319,M5324)+M5329</f>
        <v>0</v>
      </c>
      <c r="N5333" s="277">
        <f>SUM(N5217,N5220,N5226,N5234,N5235,N5253,N5257,N5263,N5266,N5267,N5268,N5269,N5270,N5279,N5286,N5287,N5288,N5289,N5296,N5300,N5301,N5302,N5303,N5306,N5307,N5315,N5318,N5319,N5324)+N5329</f>
        <v>3371600</v>
      </c>
      <c r="O5333" s="277">
        <f>SUM(O5217,O5220,O5226,O5234,O5235,O5253,O5257,O5263,O5266,O5267,O5268,O5269,O5270,O5279,O5286,O5287,O5288,O5289,O5296,O5300,O5301,O5302,O5303,O5306,O5307,O5315,O5318,O5319,O5324)+O5329</f>
        <v>-3371600</v>
      </c>
      <c r="P5333" s="223"/>
      <c r="Q5333" s="277">
        <f t="shared" ref="Q5333:W5333" si="1635">SUM(Q5217,Q5220,Q5226,Q5234,Q5235,Q5253,Q5257,Q5263,Q5266,Q5267,Q5268,Q5269,Q5270,Q5279,Q5286,Q5287,Q5288,Q5289,Q5296,Q5300,Q5301,Q5302,Q5303,Q5306,Q5307,Q5315,Q5318,Q5319,Q5324)+Q5329</f>
        <v>0</v>
      </c>
      <c r="R5333" s="277">
        <f t="shared" si="1635"/>
        <v>0</v>
      </c>
      <c r="S5333" s="277">
        <f t="shared" si="1635"/>
        <v>3189500</v>
      </c>
      <c r="T5333" s="277">
        <f t="shared" si="1635"/>
        <v>-3189500</v>
      </c>
      <c r="U5333" s="277">
        <f t="shared" si="1635"/>
        <v>0</v>
      </c>
      <c r="V5333" s="277">
        <f t="shared" si="1635"/>
        <v>0</v>
      </c>
      <c r="W5333" s="277">
        <f t="shared" si="1635"/>
        <v>0</v>
      </c>
      <c r="X5333" s="314">
        <f>T5333-U5333-V5333-W5333</f>
        <v>-3189500</v>
      </c>
    </row>
    <row r="5334" spans="2:24">
      <c r="B5334" s="664" t="s">
        <v>32</v>
      </c>
      <c r="C5334" s="186"/>
      <c r="I5334" s="220"/>
      <c r="J5334" s="222">
        <f>J5333</f>
        <v>1</v>
      </c>
      <c r="P5334"/>
    </row>
    <row r="5335" spans="2:24">
      <c r="B5335" s="395"/>
      <c r="C5335" s="395"/>
      <c r="D5335" s="396"/>
      <c r="E5335" s="395"/>
      <c r="F5335" s="395"/>
      <c r="G5335" s="395"/>
      <c r="H5335" s="395"/>
      <c r="I5335" s="397"/>
      <c r="J5335" s="222">
        <f>J5333</f>
        <v>1</v>
      </c>
      <c r="L5335" s="395"/>
      <c r="M5335" s="395"/>
      <c r="N5335" s="397"/>
      <c r="O5335" s="397"/>
      <c r="P5335" s="397"/>
      <c r="Q5335" s="395"/>
      <c r="R5335" s="395"/>
      <c r="S5335" s="397"/>
      <c r="T5335" s="397"/>
      <c r="U5335" s="395"/>
      <c r="V5335" s="397"/>
      <c r="W5335" s="397"/>
      <c r="X5335" s="397"/>
    </row>
    <row r="5336" spans="2:24" ht="18.75">
      <c r="B5336" s="405"/>
      <c r="C5336" s="405"/>
      <c r="D5336" s="405"/>
      <c r="E5336" s="405"/>
      <c r="F5336" s="405"/>
      <c r="G5336" s="405"/>
      <c r="H5336" s="405"/>
      <c r="I5336" s="488"/>
      <c r="J5336" s="443">
        <f>(IF(E5333&lt;&gt;0,$G$2,IF(I5333&lt;&gt;0,$G$2,"")))</f>
        <v>0</v>
      </c>
    </row>
    <row r="5337" spans="2:24" ht="18.75">
      <c r="B5337" s="405"/>
      <c r="C5337" s="405"/>
      <c r="D5337" s="478"/>
      <c r="E5337" s="405"/>
      <c r="F5337" s="405"/>
      <c r="G5337" s="405"/>
      <c r="H5337" s="405"/>
      <c r="I5337" s="488"/>
      <c r="J5337" s="443" t="str">
        <f>(IF(E5334&lt;&gt;0,$G$2,IF(I5334&lt;&gt;0,$G$2,"")))</f>
        <v/>
      </c>
    </row>
    <row r="5338" spans="2:24">
      <c r="E5338" s="279"/>
      <c r="F5338" s="279"/>
      <c r="G5338" s="279"/>
      <c r="H5338" s="279"/>
      <c r="I5338" s="283"/>
      <c r="J5338" s="222">
        <f>(IF($E5472&lt;&gt;0,$J$2,IF($I5472&lt;&gt;0,$J$2,"")))</f>
        <v>1</v>
      </c>
      <c r="L5338" s="279"/>
      <c r="M5338" s="279"/>
      <c r="N5338" s="283"/>
      <c r="O5338" s="283"/>
      <c r="P5338" s="283"/>
      <c r="Q5338" s="279"/>
      <c r="R5338" s="279"/>
      <c r="S5338" s="283"/>
      <c r="T5338" s="283"/>
      <c r="U5338" s="279"/>
      <c r="V5338" s="283"/>
      <c r="W5338" s="283"/>
    </row>
    <row r="5339" spans="2:24">
      <c r="C5339" s="228"/>
      <c r="D5339" s="229"/>
      <c r="E5339" s="279"/>
      <c r="F5339" s="279"/>
      <c r="G5339" s="279"/>
      <c r="H5339" s="279"/>
      <c r="I5339" s="283"/>
      <c r="J5339" s="222">
        <f>(IF($E5472&lt;&gt;0,$J$2,IF($I5472&lt;&gt;0,$J$2,"")))</f>
        <v>1</v>
      </c>
      <c r="L5339" s="279"/>
      <c r="M5339" s="279"/>
      <c r="N5339" s="283"/>
      <c r="O5339" s="283"/>
      <c r="P5339" s="283"/>
      <c r="Q5339" s="279"/>
      <c r="R5339" s="279"/>
      <c r="S5339" s="283"/>
      <c r="T5339" s="283"/>
      <c r="U5339" s="279"/>
      <c r="V5339" s="283"/>
      <c r="W5339" s="283"/>
    </row>
    <row r="5340" spans="2:24">
      <c r="B5340" s="910" t="str">
        <f>$B$7</f>
        <v>БЮДЖЕТ - НАЧАЛЕН ПЛАН
ПО ПЪЛНА ЕДИННА БЮДЖЕТНА КЛАСИФИКАЦИЯ</v>
      </c>
      <c r="C5340" s="911"/>
      <c r="D5340" s="911"/>
      <c r="E5340" s="279"/>
      <c r="F5340" s="279"/>
      <c r="G5340" s="279"/>
      <c r="H5340" s="279"/>
      <c r="I5340" s="283"/>
      <c r="J5340" s="222">
        <f>(IF($E5472&lt;&gt;0,$J$2,IF($I5472&lt;&gt;0,$J$2,"")))</f>
        <v>1</v>
      </c>
      <c r="L5340" s="279"/>
      <c r="M5340" s="279"/>
      <c r="N5340" s="283"/>
      <c r="O5340" s="283"/>
      <c r="P5340" s="283"/>
      <c r="Q5340" s="279"/>
      <c r="R5340" s="279"/>
      <c r="S5340" s="283"/>
      <c r="T5340" s="283"/>
      <c r="U5340" s="279"/>
      <c r="V5340" s="283"/>
      <c r="W5340" s="283"/>
    </row>
    <row r="5341" spans="2:24">
      <c r="C5341" s="228"/>
      <c r="D5341" s="229"/>
      <c r="E5341" s="280" t="s">
        <v>1711</v>
      </c>
      <c r="F5341" s="280" t="s">
        <v>1568</v>
      </c>
      <c r="G5341" s="279"/>
      <c r="H5341" s="279"/>
      <c r="I5341" s="283"/>
      <c r="J5341" s="222">
        <f>(IF($E5472&lt;&gt;0,$J$2,IF($I5472&lt;&gt;0,$J$2,"")))</f>
        <v>1</v>
      </c>
      <c r="L5341" s="279"/>
      <c r="M5341" s="279"/>
      <c r="N5341" s="283"/>
      <c r="O5341" s="283"/>
      <c r="P5341" s="283"/>
      <c r="Q5341" s="279"/>
      <c r="R5341" s="279"/>
      <c r="S5341" s="283"/>
      <c r="T5341" s="283"/>
      <c r="U5341" s="279"/>
      <c r="V5341" s="283"/>
      <c r="W5341" s="283"/>
    </row>
    <row r="5342" spans="2:24" ht="18.75">
      <c r="B5342" s="912" t="str">
        <f>$B$9</f>
        <v>Несебър</v>
      </c>
      <c r="C5342" s="913"/>
      <c r="D5342" s="914"/>
      <c r="E5342" s="690">
        <f>$E$9</f>
        <v>43101</v>
      </c>
      <c r="F5342" s="691">
        <f>$F$9</f>
        <v>43465</v>
      </c>
      <c r="G5342" s="279"/>
      <c r="H5342" s="279"/>
      <c r="I5342" s="283"/>
      <c r="J5342" s="222">
        <f>(IF($E5472&lt;&gt;0,$J$2,IF($I5472&lt;&gt;0,$J$2,"")))</f>
        <v>1</v>
      </c>
      <c r="L5342" s="279"/>
      <c r="M5342" s="279"/>
      <c r="N5342" s="283"/>
      <c r="O5342" s="283"/>
      <c r="P5342" s="283"/>
      <c r="Q5342" s="279"/>
      <c r="R5342" s="279"/>
      <c r="S5342" s="283"/>
      <c r="T5342" s="283"/>
      <c r="U5342" s="279"/>
      <c r="V5342" s="283"/>
      <c r="W5342" s="283"/>
    </row>
    <row r="5343" spans="2:24">
      <c r="B5343" s="231" t="str">
        <f>$B$10</f>
        <v>(наименование на разпоредителя с бюджет)</v>
      </c>
      <c r="E5343" s="279"/>
      <c r="F5343" s="281">
        <f>$F$10</f>
        <v>0</v>
      </c>
      <c r="G5343" s="279"/>
      <c r="H5343" s="279"/>
      <c r="I5343" s="283"/>
      <c r="J5343" s="222">
        <f>(IF($E5472&lt;&gt;0,$J$2,IF($I5472&lt;&gt;0,$J$2,"")))</f>
        <v>1</v>
      </c>
      <c r="L5343" s="279"/>
      <c r="M5343" s="279"/>
      <c r="N5343" s="283"/>
      <c r="O5343" s="283"/>
      <c r="P5343" s="283"/>
      <c r="Q5343" s="279"/>
      <c r="R5343" s="279"/>
      <c r="S5343" s="283"/>
      <c r="T5343" s="283"/>
      <c r="U5343" s="279"/>
      <c r="V5343" s="283"/>
      <c r="W5343" s="283"/>
    </row>
    <row r="5344" spans="2:24">
      <c r="B5344" s="231"/>
      <c r="E5344" s="282"/>
      <c r="F5344" s="279"/>
      <c r="G5344" s="279"/>
      <c r="H5344" s="279"/>
      <c r="I5344" s="283"/>
      <c r="J5344" s="222">
        <f>(IF($E5472&lt;&gt;0,$J$2,IF($I5472&lt;&gt;0,$J$2,"")))</f>
        <v>1</v>
      </c>
      <c r="L5344" s="279"/>
      <c r="M5344" s="279"/>
      <c r="N5344" s="283"/>
      <c r="O5344" s="283"/>
      <c r="P5344" s="283"/>
      <c r="Q5344" s="279"/>
      <c r="R5344" s="279"/>
      <c r="S5344" s="283"/>
      <c r="T5344" s="283"/>
      <c r="U5344" s="279"/>
      <c r="V5344" s="283"/>
      <c r="W5344" s="283"/>
    </row>
    <row r="5345" spans="2:24" ht="19.5">
      <c r="B5345" s="896" t="str">
        <f>$B$12</f>
        <v>Несебър</v>
      </c>
      <c r="C5345" s="897"/>
      <c r="D5345" s="898"/>
      <c r="E5345" s="230" t="s">
        <v>1712</v>
      </c>
      <c r="F5345" s="692" t="str">
        <f>$F$12</f>
        <v>5206</v>
      </c>
      <c r="G5345" s="279"/>
      <c r="H5345" s="279"/>
      <c r="I5345" s="283"/>
      <c r="J5345" s="222">
        <f>(IF($E5472&lt;&gt;0,$J$2,IF($I5472&lt;&gt;0,$J$2,"")))</f>
        <v>1</v>
      </c>
      <c r="L5345" s="279"/>
      <c r="M5345" s="279"/>
      <c r="N5345" s="283"/>
      <c r="O5345" s="283"/>
      <c r="P5345" s="283"/>
      <c r="Q5345" s="279"/>
      <c r="R5345" s="279"/>
      <c r="S5345" s="283"/>
      <c r="T5345" s="283"/>
      <c r="U5345" s="279"/>
      <c r="V5345" s="283"/>
      <c r="W5345" s="283"/>
    </row>
    <row r="5346" spans="2:24">
      <c r="B5346" s="693" t="str">
        <f>$B$13</f>
        <v>(наименование на първостепенния разпоредител с бюджет)</v>
      </c>
      <c r="E5346" s="282" t="s">
        <v>1713</v>
      </c>
      <c r="F5346" s="279"/>
      <c r="G5346" s="279"/>
      <c r="H5346" s="279"/>
      <c r="I5346" s="283"/>
      <c r="J5346" s="222">
        <f>(IF($E5472&lt;&gt;0,$J$2,IF($I5472&lt;&gt;0,$J$2,"")))</f>
        <v>1</v>
      </c>
      <c r="L5346" s="279"/>
      <c r="M5346" s="279"/>
      <c r="N5346" s="283"/>
      <c r="O5346" s="283"/>
      <c r="P5346" s="283"/>
      <c r="Q5346" s="279"/>
      <c r="R5346" s="279"/>
      <c r="S5346" s="283"/>
      <c r="T5346" s="283"/>
      <c r="U5346" s="279"/>
      <c r="V5346" s="283"/>
      <c r="W5346" s="283"/>
    </row>
    <row r="5347" spans="2:24" ht="18.75">
      <c r="B5347" s="231"/>
      <c r="D5347" s="444"/>
      <c r="E5347" s="278"/>
      <c r="F5347" s="278"/>
      <c r="G5347" s="278"/>
      <c r="H5347" s="278"/>
      <c r="I5347" s="386"/>
      <c r="J5347" s="222">
        <f>(IF($E5472&lt;&gt;0,$J$2,IF($I5472&lt;&gt;0,$J$2,"")))</f>
        <v>1</v>
      </c>
      <c r="L5347" s="279"/>
      <c r="M5347" s="279"/>
      <c r="N5347" s="283"/>
      <c r="O5347" s="283"/>
      <c r="P5347" s="283"/>
      <c r="Q5347" s="279"/>
      <c r="R5347" s="279"/>
      <c r="S5347" s="283"/>
      <c r="T5347" s="283"/>
      <c r="U5347" s="279"/>
      <c r="V5347" s="283"/>
      <c r="W5347" s="283"/>
    </row>
    <row r="5348" spans="2:24">
      <c r="C5348" s="228"/>
      <c r="D5348" s="229"/>
      <c r="E5348" s="279"/>
      <c r="F5348" s="282"/>
      <c r="G5348" s="282"/>
      <c r="H5348" s="282"/>
      <c r="I5348" s="285" t="s">
        <v>1714</v>
      </c>
      <c r="J5348" s="222">
        <f>(IF($E5472&lt;&gt;0,$J$2,IF($I5472&lt;&gt;0,$J$2,"")))</f>
        <v>1</v>
      </c>
      <c r="L5348" s="284" t="s">
        <v>94</v>
      </c>
      <c r="M5348" s="279"/>
      <c r="N5348" s="283"/>
      <c r="O5348" s="285" t="s">
        <v>1714</v>
      </c>
      <c r="P5348" s="283"/>
      <c r="Q5348" s="284" t="s">
        <v>95</v>
      </c>
      <c r="R5348" s="279"/>
      <c r="S5348" s="283"/>
      <c r="T5348" s="285" t="s">
        <v>1714</v>
      </c>
      <c r="U5348" s="279"/>
      <c r="V5348" s="283"/>
      <c r="W5348" s="285" t="s">
        <v>1714</v>
      </c>
    </row>
    <row r="5349" spans="2:24" ht="18.75">
      <c r="B5349" s="787"/>
      <c r="C5349" s="788"/>
      <c r="D5349" s="789" t="s">
        <v>1093</v>
      </c>
      <c r="E5349" s="790"/>
      <c r="F5349" s="968" t="s">
        <v>1504</v>
      </c>
      <c r="G5349" s="969"/>
      <c r="H5349" s="970"/>
      <c r="I5349" s="971"/>
      <c r="J5349" s="222">
        <f>(IF($E5472&lt;&gt;0,$J$2,IF($I5472&lt;&gt;0,$J$2,"")))</f>
        <v>1</v>
      </c>
      <c r="L5349" s="925" t="s">
        <v>1800</v>
      </c>
      <c r="M5349" s="925" t="s">
        <v>1801</v>
      </c>
      <c r="N5349" s="918" t="s">
        <v>1802</v>
      </c>
      <c r="O5349" s="918" t="s">
        <v>96</v>
      </c>
      <c r="P5349" s="223"/>
      <c r="Q5349" s="918" t="s">
        <v>1803</v>
      </c>
      <c r="R5349" s="918" t="s">
        <v>1804</v>
      </c>
      <c r="S5349" s="918" t="s">
        <v>1805</v>
      </c>
      <c r="T5349" s="918" t="s">
        <v>97</v>
      </c>
      <c r="U5349" s="412" t="s">
        <v>98</v>
      </c>
      <c r="V5349" s="413"/>
      <c r="W5349" s="414"/>
      <c r="X5349" s="292"/>
    </row>
    <row r="5350" spans="2:24" ht="31.5">
      <c r="B5350" s="791" t="s">
        <v>1626</v>
      </c>
      <c r="C5350" s="792" t="s">
        <v>1715</v>
      </c>
      <c r="D5350" s="793" t="s">
        <v>1094</v>
      </c>
      <c r="E5350" s="794"/>
      <c r="F5350" s="717" t="s">
        <v>1505</v>
      </c>
      <c r="G5350" s="717" t="s">
        <v>1506</v>
      </c>
      <c r="H5350" s="717" t="s">
        <v>1503</v>
      </c>
      <c r="I5350" s="717" t="s">
        <v>1087</v>
      </c>
      <c r="J5350" s="222">
        <f>(IF($E5472&lt;&gt;0,$J$2,IF($I5472&lt;&gt;0,$J$2,"")))</f>
        <v>1</v>
      </c>
      <c r="L5350" s="961"/>
      <c r="M5350" s="967"/>
      <c r="N5350" s="961"/>
      <c r="O5350" s="967"/>
      <c r="P5350" s="223"/>
      <c r="Q5350" s="958"/>
      <c r="R5350" s="958"/>
      <c r="S5350" s="958"/>
      <c r="T5350" s="958"/>
      <c r="U5350" s="415">
        <v>2018</v>
      </c>
      <c r="V5350" s="415">
        <v>2019</v>
      </c>
      <c r="W5350" s="415" t="s">
        <v>1806</v>
      </c>
      <c r="X5350" s="416" t="s">
        <v>99</v>
      </c>
    </row>
    <row r="5351" spans="2:24" ht="18.75">
      <c r="B5351" s="616"/>
      <c r="C5351" s="400"/>
      <c r="D5351" s="296" t="s">
        <v>1283</v>
      </c>
      <c r="E5351" s="814"/>
      <c r="F5351" s="297"/>
      <c r="G5351" s="297"/>
      <c r="H5351" s="297"/>
      <c r="I5351" s="487"/>
      <c r="J5351" s="222">
        <f>(IF($E5472&lt;&gt;0,$J$2,IF($I5472&lt;&gt;0,$J$2,"")))</f>
        <v>1</v>
      </c>
      <c r="L5351" s="298" t="s">
        <v>100</v>
      </c>
      <c r="M5351" s="298" t="s">
        <v>101</v>
      </c>
      <c r="N5351" s="299" t="s">
        <v>102</v>
      </c>
      <c r="O5351" s="299" t="s">
        <v>103</v>
      </c>
      <c r="P5351" s="223"/>
      <c r="Q5351" s="614" t="s">
        <v>104</v>
      </c>
      <c r="R5351" s="614" t="s">
        <v>105</v>
      </c>
      <c r="S5351" s="614" t="s">
        <v>106</v>
      </c>
      <c r="T5351" s="614" t="s">
        <v>107</v>
      </c>
      <c r="U5351" s="614" t="s">
        <v>1064</v>
      </c>
      <c r="V5351" s="614" t="s">
        <v>1065</v>
      </c>
      <c r="W5351" s="614" t="s">
        <v>1066</v>
      </c>
      <c r="X5351" s="417" t="s">
        <v>1067</v>
      </c>
    </row>
    <row r="5352" spans="2:24" ht="131.25">
      <c r="B5352" s="237"/>
      <c r="C5352" s="621" t="e">
        <f>VLOOKUP(D5352,OP_LIST2,2,FALSE)</f>
        <v>#N/A</v>
      </c>
      <c r="D5352" s="622" t="s">
        <v>976</v>
      </c>
      <c r="E5352" s="815"/>
      <c r="F5352" s="369"/>
      <c r="G5352" s="369"/>
      <c r="H5352" s="369"/>
      <c r="I5352" s="304"/>
      <c r="J5352" s="222">
        <f>(IF($E5472&lt;&gt;0,$J$2,IF($I5472&lt;&gt;0,$J$2,"")))</f>
        <v>1</v>
      </c>
      <c r="L5352" s="418" t="s">
        <v>1068</v>
      </c>
      <c r="M5352" s="418" t="s">
        <v>1068</v>
      </c>
      <c r="N5352" s="418" t="s">
        <v>1069</v>
      </c>
      <c r="O5352" s="418" t="s">
        <v>1070</v>
      </c>
      <c r="P5352" s="223"/>
      <c r="Q5352" s="418" t="s">
        <v>1068</v>
      </c>
      <c r="R5352" s="418" t="s">
        <v>1068</v>
      </c>
      <c r="S5352" s="418" t="s">
        <v>1095</v>
      </c>
      <c r="T5352" s="418" t="s">
        <v>1072</v>
      </c>
      <c r="U5352" s="418" t="s">
        <v>1068</v>
      </c>
      <c r="V5352" s="418" t="s">
        <v>1068</v>
      </c>
      <c r="W5352" s="418" t="s">
        <v>1068</v>
      </c>
      <c r="X5352" s="307" t="s">
        <v>1073</v>
      </c>
    </row>
    <row r="5353" spans="2:24" ht="18.75">
      <c r="B5353" s="620"/>
      <c r="C5353" s="623">
        <f>VLOOKUP(D5354,EBK_DEIN2,2,FALSE)</f>
        <v>7762</v>
      </c>
      <c r="D5353" s="615" t="s">
        <v>1483</v>
      </c>
      <c r="E5353" s="816"/>
      <c r="F5353" s="369"/>
      <c r="G5353" s="369"/>
      <c r="H5353" s="369"/>
      <c r="I5353" s="304"/>
      <c r="J5353" s="222">
        <f>(IF($E5472&lt;&gt;0,$J$2,IF($I5472&lt;&gt;0,$J$2,"")))</f>
        <v>1</v>
      </c>
      <c r="L5353" s="419"/>
      <c r="M5353" s="419"/>
      <c r="N5353" s="345"/>
      <c r="O5353" s="420"/>
      <c r="P5353" s="223"/>
      <c r="Q5353" s="419"/>
      <c r="R5353" s="419"/>
      <c r="S5353" s="345"/>
      <c r="T5353" s="420"/>
      <c r="U5353" s="419"/>
      <c r="V5353" s="345"/>
      <c r="W5353" s="420"/>
      <c r="X5353" s="421"/>
    </row>
    <row r="5354" spans="2:24" ht="18.75">
      <c r="B5354" s="422"/>
      <c r="C5354" s="239"/>
      <c r="D5354" s="527" t="s">
        <v>4</v>
      </c>
      <c r="E5354" s="816"/>
      <c r="F5354" s="369"/>
      <c r="G5354" s="369"/>
      <c r="H5354" s="369"/>
      <c r="I5354" s="304"/>
      <c r="J5354" s="222">
        <f>(IF($E5472&lt;&gt;0,$J$2,IF($I5472&lt;&gt;0,$J$2,"")))</f>
        <v>1</v>
      </c>
      <c r="L5354" s="419"/>
      <c r="M5354" s="419"/>
      <c r="N5354" s="345"/>
      <c r="O5354" s="423">
        <f>SUMIF(O5357:O5358,"&lt;0")+SUMIF(O5360:O5364,"&lt;0")+SUMIF(O5366:O5373,"&lt;0")+SUMIF(O5375:O5391,"&lt;0")+SUMIF(O5397:O5401,"&lt;0")+SUMIF(O5403:O5408,"&lt;0")+SUMIF(O5411:O5417,"&lt;0")+SUMIF(O5425:O5426,"&lt;0")+SUMIF(O5429:O5434,"&lt;0")+SUMIF(O5436:O5441,"&lt;0")+SUMIF(O5445,"&lt;0")+SUMIF(O5447:O5453,"&lt;0")+SUMIF(O5455:O5457,"&lt;0")+SUMIF(O5459:O5462,"&lt;0")+SUMIF(O5464:O5465,"&lt;0")+SUMIF(O5468,"&lt;0")</f>
        <v>-100000</v>
      </c>
      <c r="P5354" s="223"/>
      <c r="Q5354" s="419"/>
      <c r="R5354" s="419"/>
      <c r="S5354" s="345"/>
      <c r="T5354" s="423">
        <f>SUMIF(T5357:T5358,"&lt;0")+SUMIF(T5360:T5364,"&lt;0")+SUMIF(T5366:T5373,"&lt;0")+SUMIF(T5375:T5391,"&lt;0")+SUMIF(T5397:T5401,"&lt;0")+SUMIF(T5403:T5408,"&lt;0")+SUMIF(T5411:T5417,"&lt;0")+SUMIF(T5425:T5426,"&lt;0")+SUMIF(T5429:T5434,"&lt;0")+SUMIF(T5436:T5441,"&lt;0")+SUMIF(T5445,"&lt;0")+SUMIF(T5447:T5453,"&lt;0")+SUMIF(T5455:T5457,"&lt;0")+SUMIF(T5459:T5462,"&lt;0")+SUMIF(T5464:T5465,"&lt;0")+SUMIF(T5468,"&lt;0")</f>
        <v>-100000</v>
      </c>
      <c r="U5354" s="419"/>
      <c r="V5354" s="345"/>
      <c r="W5354" s="420"/>
      <c r="X5354" s="309"/>
    </row>
    <row r="5355" spans="2:24" ht="18.75">
      <c r="B5355" s="355"/>
      <c r="C5355" s="239"/>
      <c r="D5355" s="293" t="s">
        <v>1096</v>
      </c>
      <c r="E5355" s="816"/>
      <c r="F5355" s="369"/>
      <c r="G5355" s="369"/>
      <c r="H5355" s="369"/>
      <c r="I5355" s="304"/>
      <c r="J5355" s="222">
        <f>(IF($E5472&lt;&gt;0,$J$2,IF($I5472&lt;&gt;0,$J$2,"")))</f>
        <v>1</v>
      </c>
      <c r="L5355" s="419"/>
      <c r="M5355" s="419"/>
      <c r="N5355" s="345"/>
      <c r="O5355" s="420"/>
      <c r="P5355" s="223"/>
      <c r="Q5355" s="419"/>
      <c r="R5355" s="419"/>
      <c r="S5355" s="345"/>
      <c r="T5355" s="420"/>
      <c r="U5355" s="419"/>
      <c r="V5355" s="345"/>
      <c r="W5355" s="420"/>
      <c r="X5355" s="311"/>
    </row>
    <row r="5356" spans="2:24" ht="18.75">
      <c r="B5356" s="795">
        <v>100</v>
      </c>
      <c r="C5356" s="972" t="s">
        <v>1284</v>
      </c>
      <c r="D5356" s="973"/>
      <c r="E5356" s="796"/>
      <c r="F5356" s="797">
        <f>SUM(F5357:F5358)</f>
        <v>0</v>
      </c>
      <c r="G5356" s="798">
        <f>SUM(G5357:G5358)</f>
        <v>0</v>
      </c>
      <c r="H5356" s="798">
        <f>SUM(H5357:H5358)</f>
        <v>0</v>
      </c>
      <c r="I5356" s="798">
        <f>SUM(I5357:I5358)</f>
        <v>0</v>
      </c>
      <c r="J5356" s="244" t="str">
        <f t="shared" ref="J5356:J5387" si="1636">(IF($E5356&lt;&gt;0,$J$2,IF($I5356&lt;&gt;0,$J$2,"")))</f>
        <v/>
      </c>
      <c r="K5356" s="245"/>
      <c r="L5356" s="312">
        <f>SUM(L5357:L5358)</f>
        <v>0</v>
      </c>
      <c r="M5356" s="313">
        <f>SUM(M5357:M5358)</f>
        <v>0</v>
      </c>
      <c r="N5356" s="424">
        <f>SUM(N5357:N5358)</f>
        <v>0</v>
      </c>
      <c r="O5356" s="425">
        <f>SUM(O5357:O5358)</f>
        <v>0</v>
      </c>
      <c r="P5356" s="245"/>
      <c r="Q5356" s="820"/>
      <c r="R5356" s="821"/>
      <c r="S5356" s="822"/>
      <c r="T5356" s="821"/>
      <c r="U5356" s="821"/>
      <c r="V5356" s="821"/>
      <c r="W5356" s="823"/>
      <c r="X5356" s="314">
        <f t="shared" ref="X5356:X5387" si="1637">T5356-U5356-V5356-W5356</f>
        <v>0</v>
      </c>
    </row>
    <row r="5357" spans="2:24" ht="18.75">
      <c r="B5357" s="140"/>
      <c r="C5357" s="144">
        <v>101</v>
      </c>
      <c r="D5357" s="138" t="s">
        <v>1285</v>
      </c>
      <c r="E5357" s="817"/>
      <c r="F5357" s="452"/>
      <c r="G5357" s="246"/>
      <c r="H5357" s="246"/>
      <c r="I5357" s="480">
        <f>F5357+G5357+H5357</f>
        <v>0</v>
      </c>
      <c r="J5357" s="244" t="str">
        <f t="shared" si="1636"/>
        <v/>
      </c>
      <c r="K5357" s="245"/>
      <c r="L5357" s="426"/>
      <c r="M5357" s="253"/>
      <c r="N5357" s="316">
        <f>I5357</f>
        <v>0</v>
      </c>
      <c r="O5357" s="427">
        <f>L5357+M5357-N5357</f>
        <v>0</v>
      </c>
      <c r="P5357" s="245"/>
      <c r="Q5357" s="775"/>
      <c r="R5357" s="779"/>
      <c r="S5357" s="779"/>
      <c r="T5357" s="779"/>
      <c r="U5357" s="779"/>
      <c r="V5357" s="779"/>
      <c r="W5357" s="824"/>
      <c r="X5357" s="314">
        <f t="shared" si="1637"/>
        <v>0</v>
      </c>
    </row>
    <row r="5358" spans="2:24" ht="18.75">
      <c r="B5358" s="140"/>
      <c r="C5358" s="137">
        <v>102</v>
      </c>
      <c r="D5358" s="139" t="s">
        <v>1286</v>
      </c>
      <c r="E5358" s="817"/>
      <c r="F5358" s="452"/>
      <c r="G5358" s="246"/>
      <c r="H5358" s="246"/>
      <c r="I5358" s="480">
        <f>F5358+G5358+H5358</f>
        <v>0</v>
      </c>
      <c r="J5358" s="244" t="str">
        <f t="shared" si="1636"/>
        <v/>
      </c>
      <c r="K5358" s="245"/>
      <c r="L5358" s="426"/>
      <c r="M5358" s="253"/>
      <c r="N5358" s="316">
        <f>I5358</f>
        <v>0</v>
      </c>
      <c r="O5358" s="427">
        <f>L5358+M5358-N5358</f>
        <v>0</v>
      </c>
      <c r="P5358" s="245"/>
      <c r="Q5358" s="775"/>
      <c r="R5358" s="779"/>
      <c r="S5358" s="779"/>
      <c r="T5358" s="779"/>
      <c r="U5358" s="779"/>
      <c r="V5358" s="779"/>
      <c r="W5358" s="824"/>
      <c r="X5358" s="314">
        <f t="shared" si="1637"/>
        <v>0</v>
      </c>
    </row>
    <row r="5359" spans="2:24" ht="18.75">
      <c r="B5359" s="799">
        <v>200</v>
      </c>
      <c r="C5359" s="959" t="s">
        <v>1287</v>
      </c>
      <c r="D5359" s="959"/>
      <c r="E5359" s="800"/>
      <c r="F5359" s="801">
        <f>SUM(F5360:F5364)</f>
        <v>0</v>
      </c>
      <c r="G5359" s="802">
        <f>SUM(G5360:G5364)</f>
        <v>0</v>
      </c>
      <c r="H5359" s="802">
        <f>SUM(H5360:H5364)</f>
        <v>0</v>
      </c>
      <c r="I5359" s="802">
        <f>SUM(I5360:I5364)</f>
        <v>0</v>
      </c>
      <c r="J5359" s="244" t="str">
        <f t="shared" si="1636"/>
        <v/>
      </c>
      <c r="K5359" s="245"/>
      <c r="L5359" s="317">
        <f>SUM(L5360:L5364)</f>
        <v>0</v>
      </c>
      <c r="M5359" s="318">
        <f>SUM(M5360:M5364)</f>
        <v>0</v>
      </c>
      <c r="N5359" s="428">
        <f>SUM(N5360:N5364)</f>
        <v>0</v>
      </c>
      <c r="O5359" s="429">
        <f>SUM(O5360:O5364)</f>
        <v>0</v>
      </c>
      <c r="P5359" s="245"/>
      <c r="Q5359" s="777"/>
      <c r="R5359" s="778"/>
      <c r="S5359" s="778"/>
      <c r="T5359" s="778"/>
      <c r="U5359" s="778"/>
      <c r="V5359" s="778"/>
      <c r="W5359" s="825"/>
      <c r="X5359" s="314">
        <f t="shared" si="1637"/>
        <v>0</v>
      </c>
    </row>
    <row r="5360" spans="2:24" ht="18.75">
      <c r="B5360" s="143"/>
      <c r="C5360" s="144">
        <v>201</v>
      </c>
      <c r="D5360" s="138" t="s">
        <v>1288</v>
      </c>
      <c r="E5360" s="817"/>
      <c r="F5360" s="452"/>
      <c r="G5360" s="246"/>
      <c r="H5360" s="246"/>
      <c r="I5360" s="480">
        <f>F5360+G5360+H5360</f>
        <v>0</v>
      </c>
      <c r="J5360" s="244" t="str">
        <f t="shared" si="1636"/>
        <v/>
      </c>
      <c r="K5360" s="245"/>
      <c r="L5360" s="426"/>
      <c r="M5360" s="253"/>
      <c r="N5360" s="316">
        <f>I5360</f>
        <v>0</v>
      </c>
      <c r="O5360" s="427">
        <f>L5360+M5360-N5360</f>
        <v>0</v>
      </c>
      <c r="P5360" s="245"/>
      <c r="Q5360" s="775"/>
      <c r="R5360" s="779"/>
      <c r="S5360" s="779"/>
      <c r="T5360" s="779"/>
      <c r="U5360" s="779"/>
      <c r="V5360" s="779"/>
      <c r="W5360" s="824"/>
      <c r="X5360" s="314">
        <f t="shared" si="1637"/>
        <v>0</v>
      </c>
    </row>
    <row r="5361" spans="2:24" ht="18.75">
      <c r="B5361" s="136"/>
      <c r="C5361" s="137">
        <v>202</v>
      </c>
      <c r="D5361" s="145" t="s">
        <v>1289</v>
      </c>
      <c r="E5361" s="817"/>
      <c r="F5361" s="452"/>
      <c r="G5361" s="246"/>
      <c r="H5361" s="246"/>
      <c r="I5361" s="480">
        <f>F5361+G5361+H5361</f>
        <v>0</v>
      </c>
      <c r="J5361" s="244" t="str">
        <f t="shared" si="1636"/>
        <v/>
      </c>
      <c r="K5361" s="245"/>
      <c r="L5361" s="426"/>
      <c r="M5361" s="253"/>
      <c r="N5361" s="316">
        <f>I5361</f>
        <v>0</v>
      </c>
      <c r="O5361" s="427">
        <f>L5361+M5361-N5361</f>
        <v>0</v>
      </c>
      <c r="P5361" s="245"/>
      <c r="Q5361" s="775"/>
      <c r="R5361" s="779"/>
      <c r="S5361" s="779"/>
      <c r="T5361" s="779"/>
      <c r="U5361" s="779"/>
      <c r="V5361" s="779"/>
      <c r="W5361" s="824"/>
      <c r="X5361" s="314">
        <f t="shared" si="1637"/>
        <v>0</v>
      </c>
    </row>
    <row r="5362" spans="2:24" ht="31.5">
      <c r="B5362" s="152"/>
      <c r="C5362" s="137">
        <v>205</v>
      </c>
      <c r="D5362" s="145" t="s">
        <v>933</v>
      </c>
      <c r="E5362" s="817"/>
      <c r="F5362" s="452"/>
      <c r="G5362" s="246"/>
      <c r="H5362" s="246"/>
      <c r="I5362" s="480">
        <f>F5362+G5362+H5362</f>
        <v>0</v>
      </c>
      <c r="J5362" s="244" t="str">
        <f t="shared" si="1636"/>
        <v/>
      </c>
      <c r="K5362" s="245"/>
      <c r="L5362" s="426"/>
      <c r="M5362" s="253"/>
      <c r="N5362" s="316">
        <f>I5362</f>
        <v>0</v>
      </c>
      <c r="O5362" s="427">
        <f>L5362+M5362-N5362</f>
        <v>0</v>
      </c>
      <c r="P5362" s="245"/>
      <c r="Q5362" s="775"/>
      <c r="R5362" s="779"/>
      <c r="S5362" s="779"/>
      <c r="T5362" s="779"/>
      <c r="U5362" s="779"/>
      <c r="V5362" s="779"/>
      <c r="W5362" s="824"/>
      <c r="X5362" s="314">
        <f t="shared" si="1637"/>
        <v>0</v>
      </c>
    </row>
    <row r="5363" spans="2:24" ht="18.75">
      <c r="B5363" s="152"/>
      <c r="C5363" s="137">
        <v>208</v>
      </c>
      <c r="D5363" s="159" t="s">
        <v>934</v>
      </c>
      <c r="E5363" s="817"/>
      <c r="F5363" s="452"/>
      <c r="G5363" s="246"/>
      <c r="H5363" s="246"/>
      <c r="I5363" s="480">
        <f>F5363+G5363+H5363</f>
        <v>0</v>
      </c>
      <c r="J5363" s="244" t="str">
        <f t="shared" si="1636"/>
        <v/>
      </c>
      <c r="K5363" s="245"/>
      <c r="L5363" s="426"/>
      <c r="M5363" s="253"/>
      <c r="N5363" s="316">
        <f>I5363</f>
        <v>0</v>
      </c>
      <c r="O5363" s="427">
        <f>L5363+M5363-N5363</f>
        <v>0</v>
      </c>
      <c r="P5363" s="245"/>
      <c r="Q5363" s="775"/>
      <c r="R5363" s="779"/>
      <c r="S5363" s="779"/>
      <c r="T5363" s="779"/>
      <c r="U5363" s="779"/>
      <c r="V5363" s="779"/>
      <c r="W5363" s="824"/>
      <c r="X5363" s="314">
        <f t="shared" si="1637"/>
        <v>0</v>
      </c>
    </row>
    <row r="5364" spans="2:24" ht="18.75">
      <c r="B5364" s="143"/>
      <c r="C5364" s="142">
        <v>209</v>
      </c>
      <c r="D5364" s="148" t="s">
        <v>935</v>
      </c>
      <c r="E5364" s="817"/>
      <c r="F5364" s="452"/>
      <c r="G5364" s="246"/>
      <c r="H5364" s="246"/>
      <c r="I5364" s="480">
        <f>F5364+G5364+H5364</f>
        <v>0</v>
      </c>
      <c r="J5364" s="244" t="str">
        <f t="shared" si="1636"/>
        <v/>
      </c>
      <c r="K5364" s="245"/>
      <c r="L5364" s="426"/>
      <c r="M5364" s="253"/>
      <c r="N5364" s="316">
        <f>I5364</f>
        <v>0</v>
      </c>
      <c r="O5364" s="427">
        <f>L5364+M5364-N5364</f>
        <v>0</v>
      </c>
      <c r="P5364" s="245"/>
      <c r="Q5364" s="775"/>
      <c r="R5364" s="779"/>
      <c r="S5364" s="779"/>
      <c r="T5364" s="779"/>
      <c r="U5364" s="779"/>
      <c r="V5364" s="779"/>
      <c r="W5364" s="824"/>
      <c r="X5364" s="314">
        <f t="shared" si="1637"/>
        <v>0</v>
      </c>
    </row>
    <row r="5365" spans="2:24" ht="18.75">
      <c r="B5365" s="799">
        <v>500</v>
      </c>
      <c r="C5365" s="960" t="s">
        <v>210</v>
      </c>
      <c r="D5365" s="960"/>
      <c r="E5365" s="800"/>
      <c r="F5365" s="801">
        <f>SUM(F5366:F5372)</f>
        <v>0</v>
      </c>
      <c r="G5365" s="802">
        <f>SUM(G5366:G5372)</f>
        <v>0</v>
      </c>
      <c r="H5365" s="802">
        <f>SUM(H5366:H5372)</f>
        <v>0</v>
      </c>
      <c r="I5365" s="802">
        <f>SUM(I5366:I5372)</f>
        <v>0</v>
      </c>
      <c r="J5365" s="244" t="str">
        <f t="shared" si="1636"/>
        <v/>
      </c>
      <c r="K5365" s="245"/>
      <c r="L5365" s="317">
        <f>SUM(L5366:L5372)</f>
        <v>0</v>
      </c>
      <c r="M5365" s="318">
        <f>SUM(M5366:M5372)</f>
        <v>0</v>
      </c>
      <c r="N5365" s="428">
        <f>SUM(N5366:N5372)</f>
        <v>0</v>
      </c>
      <c r="O5365" s="429">
        <f>SUM(O5366:O5372)</f>
        <v>0</v>
      </c>
      <c r="P5365" s="245"/>
      <c r="Q5365" s="777"/>
      <c r="R5365" s="778"/>
      <c r="S5365" s="779"/>
      <c r="T5365" s="778"/>
      <c r="U5365" s="778"/>
      <c r="V5365" s="778"/>
      <c r="W5365" s="825"/>
      <c r="X5365" s="314">
        <f t="shared" si="1637"/>
        <v>0</v>
      </c>
    </row>
    <row r="5366" spans="2:24" ht="18.75">
      <c r="B5366" s="143"/>
      <c r="C5366" s="160">
        <v>551</v>
      </c>
      <c r="D5366" s="459" t="s">
        <v>211</v>
      </c>
      <c r="E5366" s="817"/>
      <c r="F5366" s="452"/>
      <c r="G5366" s="246"/>
      <c r="H5366" s="246"/>
      <c r="I5366" s="480">
        <f t="shared" ref="I5366:I5373" si="1638">F5366+G5366+H5366</f>
        <v>0</v>
      </c>
      <c r="J5366" s="244" t="str">
        <f t="shared" si="1636"/>
        <v/>
      </c>
      <c r="K5366" s="245"/>
      <c r="L5366" s="426"/>
      <c r="M5366" s="253"/>
      <c r="N5366" s="316">
        <f t="shared" ref="N5366:N5373" si="1639">I5366</f>
        <v>0</v>
      </c>
      <c r="O5366" s="427">
        <f t="shared" ref="O5366:O5373" si="1640">L5366+M5366-N5366</f>
        <v>0</v>
      </c>
      <c r="P5366" s="245"/>
      <c r="Q5366" s="775"/>
      <c r="R5366" s="779"/>
      <c r="S5366" s="779"/>
      <c r="T5366" s="779"/>
      <c r="U5366" s="779"/>
      <c r="V5366" s="779"/>
      <c r="W5366" s="824"/>
      <c r="X5366" s="314">
        <f t="shared" si="1637"/>
        <v>0</v>
      </c>
    </row>
    <row r="5367" spans="2:24" ht="18.75">
      <c r="B5367" s="143"/>
      <c r="C5367" s="161">
        <v>552</v>
      </c>
      <c r="D5367" s="460" t="s">
        <v>212</v>
      </c>
      <c r="E5367" s="817"/>
      <c r="F5367" s="452"/>
      <c r="G5367" s="246"/>
      <c r="H5367" s="246"/>
      <c r="I5367" s="480">
        <f t="shared" si="1638"/>
        <v>0</v>
      </c>
      <c r="J5367" s="244" t="str">
        <f t="shared" si="1636"/>
        <v/>
      </c>
      <c r="K5367" s="245"/>
      <c r="L5367" s="426"/>
      <c r="M5367" s="253"/>
      <c r="N5367" s="316">
        <f t="shared" si="1639"/>
        <v>0</v>
      </c>
      <c r="O5367" s="427">
        <f t="shared" si="1640"/>
        <v>0</v>
      </c>
      <c r="P5367" s="245"/>
      <c r="Q5367" s="775"/>
      <c r="R5367" s="779"/>
      <c r="S5367" s="779"/>
      <c r="T5367" s="779"/>
      <c r="U5367" s="779"/>
      <c r="V5367" s="779"/>
      <c r="W5367" s="824"/>
      <c r="X5367" s="314">
        <f t="shared" si="1637"/>
        <v>0</v>
      </c>
    </row>
    <row r="5368" spans="2:24" ht="18.75">
      <c r="B5368" s="143"/>
      <c r="C5368" s="161">
        <v>558</v>
      </c>
      <c r="D5368" s="460" t="s">
        <v>1731</v>
      </c>
      <c r="E5368" s="817"/>
      <c r="F5368" s="452"/>
      <c r="G5368" s="246"/>
      <c r="H5368" s="246"/>
      <c r="I5368" s="480">
        <f t="shared" si="1638"/>
        <v>0</v>
      </c>
      <c r="J5368" s="244" t="str">
        <f t="shared" si="1636"/>
        <v/>
      </c>
      <c r="K5368" s="245"/>
      <c r="L5368" s="426"/>
      <c r="M5368" s="253"/>
      <c r="N5368" s="316">
        <f t="shared" si="1639"/>
        <v>0</v>
      </c>
      <c r="O5368" s="427">
        <f t="shared" si="1640"/>
        <v>0</v>
      </c>
      <c r="P5368" s="245"/>
      <c r="Q5368" s="775"/>
      <c r="R5368" s="779"/>
      <c r="S5368" s="779"/>
      <c r="T5368" s="779"/>
      <c r="U5368" s="779"/>
      <c r="V5368" s="779"/>
      <c r="W5368" s="824"/>
      <c r="X5368" s="314">
        <f t="shared" si="1637"/>
        <v>0</v>
      </c>
    </row>
    <row r="5369" spans="2:24" ht="18.75">
      <c r="B5369" s="143"/>
      <c r="C5369" s="161">
        <v>560</v>
      </c>
      <c r="D5369" s="461" t="s">
        <v>213</v>
      </c>
      <c r="E5369" s="817"/>
      <c r="F5369" s="452"/>
      <c r="G5369" s="246"/>
      <c r="H5369" s="246"/>
      <c r="I5369" s="480">
        <f t="shared" si="1638"/>
        <v>0</v>
      </c>
      <c r="J5369" s="244" t="str">
        <f t="shared" si="1636"/>
        <v/>
      </c>
      <c r="K5369" s="245"/>
      <c r="L5369" s="426"/>
      <c r="M5369" s="253"/>
      <c r="N5369" s="316">
        <f t="shared" si="1639"/>
        <v>0</v>
      </c>
      <c r="O5369" s="427">
        <f t="shared" si="1640"/>
        <v>0</v>
      </c>
      <c r="P5369" s="245"/>
      <c r="Q5369" s="775"/>
      <c r="R5369" s="779"/>
      <c r="S5369" s="779"/>
      <c r="T5369" s="779"/>
      <c r="U5369" s="779"/>
      <c r="V5369" s="779"/>
      <c r="W5369" s="824"/>
      <c r="X5369" s="314">
        <f t="shared" si="1637"/>
        <v>0</v>
      </c>
    </row>
    <row r="5370" spans="2:24" ht="18.75">
      <c r="B5370" s="143"/>
      <c r="C5370" s="161">
        <v>580</v>
      </c>
      <c r="D5370" s="460" t="s">
        <v>214</v>
      </c>
      <c r="E5370" s="817"/>
      <c r="F5370" s="452"/>
      <c r="G5370" s="246"/>
      <c r="H5370" s="246"/>
      <c r="I5370" s="480">
        <f t="shared" si="1638"/>
        <v>0</v>
      </c>
      <c r="J5370" s="244" t="str">
        <f t="shared" si="1636"/>
        <v/>
      </c>
      <c r="K5370" s="245"/>
      <c r="L5370" s="426"/>
      <c r="M5370" s="253"/>
      <c r="N5370" s="316">
        <f t="shared" si="1639"/>
        <v>0</v>
      </c>
      <c r="O5370" s="427">
        <f t="shared" si="1640"/>
        <v>0</v>
      </c>
      <c r="P5370" s="245"/>
      <c r="Q5370" s="775"/>
      <c r="R5370" s="779"/>
      <c r="S5370" s="779"/>
      <c r="T5370" s="779"/>
      <c r="U5370" s="779"/>
      <c r="V5370" s="779"/>
      <c r="W5370" s="824"/>
      <c r="X5370" s="314">
        <f t="shared" si="1637"/>
        <v>0</v>
      </c>
    </row>
    <row r="5371" spans="2:24" ht="18.75">
      <c r="B5371" s="143"/>
      <c r="C5371" s="161">
        <v>588</v>
      </c>
      <c r="D5371" s="460" t="s">
        <v>1736</v>
      </c>
      <c r="E5371" s="817"/>
      <c r="F5371" s="452"/>
      <c r="G5371" s="246"/>
      <c r="H5371" s="246"/>
      <c r="I5371" s="480">
        <f t="shared" si="1638"/>
        <v>0</v>
      </c>
      <c r="J5371" s="244" t="str">
        <f t="shared" si="1636"/>
        <v/>
      </c>
      <c r="K5371" s="245"/>
      <c r="L5371" s="426"/>
      <c r="M5371" s="253"/>
      <c r="N5371" s="316">
        <f t="shared" si="1639"/>
        <v>0</v>
      </c>
      <c r="O5371" s="427">
        <f t="shared" si="1640"/>
        <v>0</v>
      </c>
      <c r="P5371" s="245"/>
      <c r="Q5371" s="775"/>
      <c r="R5371" s="779"/>
      <c r="S5371" s="779"/>
      <c r="T5371" s="779"/>
      <c r="U5371" s="779"/>
      <c r="V5371" s="779"/>
      <c r="W5371" s="824"/>
      <c r="X5371" s="314">
        <f t="shared" si="1637"/>
        <v>0</v>
      </c>
    </row>
    <row r="5372" spans="2:24" ht="31.5">
      <c r="B5372" s="143"/>
      <c r="C5372" s="162">
        <v>590</v>
      </c>
      <c r="D5372" s="462" t="s">
        <v>215</v>
      </c>
      <c r="E5372" s="817"/>
      <c r="F5372" s="452"/>
      <c r="G5372" s="246"/>
      <c r="H5372" s="246"/>
      <c r="I5372" s="480">
        <f t="shared" si="1638"/>
        <v>0</v>
      </c>
      <c r="J5372" s="244" t="str">
        <f t="shared" si="1636"/>
        <v/>
      </c>
      <c r="K5372" s="245"/>
      <c r="L5372" s="426"/>
      <c r="M5372" s="253"/>
      <c r="N5372" s="316">
        <f t="shared" si="1639"/>
        <v>0</v>
      </c>
      <c r="O5372" s="427">
        <f t="shared" si="1640"/>
        <v>0</v>
      </c>
      <c r="P5372" s="245"/>
      <c r="Q5372" s="775"/>
      <c r="R5372" s="779"/>
      <c r="S5372" s="779"/>
      <c r="T5372" s="779"/>
      <c r="U5372" s="779"/>
      <c r="V5372" s="779"/>
      <c r="W5372" s="824"/>
      <c r="X5372" s="314">
        <f t="shared" si="1637"/>
        <v>0</v>
      </c>
    </row>
    <row r="5373" spans="2:24" ht="18.75">
      <c r="B5373" s="799">
        <v>800</v>
      </c>
      <c r="C5373" s="960" t="s">
        <v>1097</v>
      </c>
      <c r="D5373" s="960"/>
      <c r="E5373" s="800"/>
      <c r="F5373" s="803"/>
      <c r="G5373" s="804"/>
      <c r="H5373" s="804"/>
      <c r="I5373" s="805">
        <f t="shared" si="1638"/>
        <v>0</v>
      </c>
      <c r="J5373" s="244" t="str">
        <f t="shared" si="1636"/>
        <v/>
      </c>
      <c r="K5373" s="245"/>
      <c r="L5373" s="431"/>
      <c r="M5373" s="255"/>
      <c r="N5373" s="316">
        <f t="shared" si="1639"/>
        <v>0</v>
      </c>
      <c r="O5373" s="427">
        <f t="shared" si="1640"/>
        <v>0</v>
      </c>
      <c r="P5373" s="245"/>
      <c r="Q5373" s="777"/>
      <c r="R5373" s="778"/>
      <c r="S5373" s="779"/>
      <c r="T5373" s="779"/>
      <c r="U5373" s="778"/>
      <c r="V5373" s="779"/>
      <c r="W5373" s="824"/>
      <c r="X5373" s="314">
        <f t="shared" si="1637"/>
        <v>0</v>
      </c>
    </row>
    <row r="5374" spans="2:24" ht="18.75">
      <c r="B5374" s="799">
        <v>1000</v>
      </c>
      <c r="C5374" s="956" t="s">
        <v>217</v>
      </c>
      <c r="D5374" s="956"/>
      <c r="E5374" s="800"/>
      <c r="F5374" s="801">
        <f>SUM(F5375:F5391)</f>
        <v>0</v>
      </c>
      <c r="G5374" s="802">
        <f>SUM(G5375:G5391)</f>
        <v>0</v>
      </c>
      <c r="H5374" s="802">
        <f>SUM(H5375:H5391)</f>
        <v>0</v>
      </c>
      <c r="I5374" s="802">
        <f>SUM(I5375:I5391)</f>
        <v>0</v>
      </c>
      <c r="J5374" s="244" t="str">
        <f t="shared" si="1636"/>
        <v/>
      </c>
      <c r="K5374" s="245"/>
      <c r="L5374" s="317">
        <f>SUM(L5375:L5391)</f>
        <v>0</v>
      </c>
      <c r="M5374" s="318">
        <f>SUM(M5375:M5391)</f>
        <v>0</v>
      </c>
      <c r="N5374" s="428">
        <f>SUM(N5375:N5391)</f>
        <v>0</v>
      </c>
      <c r="O5374" s="429">
        <f>SUM(O5375:O5391)</f>
        <v>0</v>
      </c>
      <c r="P5374" s="245"/>
      <c r="Q5374" s="317">
        <f t="shared" ref="Q5374:W5374" si="1641">SUM(Q5375:Q5391)</f>
        <v>0</v>
      </c>
      <c r="R5374" s="318">
        <f t="shared" si="1641"/>
        <v>0</v>
      </c>
      <c r="S5374" s="318">
        <f t="shared" si="1641"/>
        <v>0</v>
      </c>
      <c r="T5374" s="318">
        <f t="shared" si="1641"/>
        <v>0</v>
      </c>
      <c r="U5374" s="318">
        <f t="shared" si="1641"/>
        <v>0</v>
      </c>
      <c r="V5374" s="318">
        <f t="shared" si="1641"/>
        <v>0</v>
      </c>
      <c r="W5374" s="429">
        <f t="shared" si="1641"/>
        <v>0</v>
      </c>
      <c r="X5374" s="314">
        <f t="shared" si="1637"/>
        <v>0</v>
      </c>
    </row>
    <row r="5375" spans="2:24" ht="18.75">
      <c r="B5375" s="136"/>
      <c r="C5375" s="144">
        <v>1011</v>
      </c>
      <c r="D5375" s="163" t="s">
        <v>218</v>
      </c>
      <c r="E5375" s="817"/>
      <c r="F5375" s="452"/>
      <c r="G5375" s="246"/>
      <c r="H5375" s="246"/>
      <c r="I5375" s="480">
        <f t="shared" ref="I5375:I5391" si="1642">F5375+G5375+H5375</f>
        <v>0</v>
      </c>
      <c r="J5375" s="244" t="str">
        <f t="shared" si="1636"/>
        <v/>
      </c>
      <c r="K5375" s="245"/>
      <c r="L5375" s="426"/>
      <c r="M5375" s="253"/>
      <c r="N5375" s="316">
        <f t="shared" ref="N5375:N5391" si="1643">I5375</f>
        <v>0</v>
      </c>
      <c r="O5375" s="427">
        <f t="shared" ref="O5375:O5391" si="1644">L5375+M5375-N5375</f>
        <v>0</v>
      </c>
      <c r="P5375" s="245"/>
      <c r="Q5375" s="426"/>
      <c r="R5375" s="253"/>
      <c r="S5375" s="432">
        <f t="shared" ref="S5375:S5382" si="1645">+IF(+(L5375+M5375)&gt;=I5375,+M5375,+(+I5375-L5375))</f>
        <v>0</v>
      </c>
      <c r="T5375" s="316">
        <f t="shared" ref="T5375:T5382" si="1646">Q5375+R5375-S5375</f>
        <v>0</v>
      </c>
      <c r="U5375" s="253"/>
      <c r="V5375" s="253"/>
      <c r="W5375" s="254"/>
      <c r="X5375" s="314">
        <f t="shared" si="1637"/>
        <v>0</v>
      </c>
    </row>
    <row r="5376" spans="2:24" ht="18.75">
      <c r="B5376" s="136"/>
      <c r="C5376" s="137">
        <v>1012</v>
      </c>
      <c r="D5376" s="145" t="s">
        <v>219</v>
      </c>
      <c r="E5376" s="817"/>
      <c r="F5376" s="452"/>
      <c r="G5376" s="246"/>
      <c r="H5376" s="246"/>
      <c r="I5376" s="480">
        <f t="shared" si="1642"/>
        <v>0</v>
      </c>
      <c r="J5376" s="244" t="str">
        <f t="shared" si="1636"/>
        <v/>
      </c>
      <c r="K5376" s="245"/>
      <c r="L5376" s="426"/>
      <c r="M5376" s="253"/>
      <c r="N5376" s="316">
        <f t="shared" si="1643"/>
        <v>0</v>
      </c>
      <c r="O5376" s="427">
        <f t="shared" si="1644"/>
        <v>0</v>
      </c>
      <c r="P5376" s="245"/>
      <c r="Q5376" s="426"/>
      <c r="R5376" s="253"/>
      <c r="S5376" s="432">
        <f t="shared" si="1645"/>
        <v>0</v>
      </c>
      <c r="T5376" s="316">
        <f t="shared" si="1646"/>
        <v>0</v>
      </c>
      <c r="U5376" s="253"/>
      <c r="V5376" s="253"/>
      <c r="W5376" s="254"/>
      <c r="X5376" s="314">
        <f t="shared" si="1637"/>
        <v>0</v>
      </c>
    </row>
    <row r="5377" spans="2:24" ht="18.75">
      <c r="B5377" s="136"/>
      <c r="C5377" s="137">
        <v>1013</v>
      </c>
      <c r="D5377" s="145" t="s">
        <v>220</v>
      </c>
      <c r="E5377" s="817"/>
      <c r="F5377" s="452"/>
      <c r="G5377" s="246"/>
      <c r="H5377" s="246"/>
      <c r="I5377" s="480">
        <f t="shared" si="1642"/>
        <v>0</v>
      </c>
      <c r="J5377" s="244" t="str">
        <f t="shared" si="1636"/>
        <v/>
      </c>
      <c r="K5377" s="245"/>
      <c r="L5377" s="426"/>
      <c r="M5377" s="253"/>
      <c r="N5377" s="316">
        <f t="shared" si="1643"/>
        <v>0</v>
      </c>
      <c r="O5377" s="427">
        <f t="shared" si="1644"/>
        <v>0</v>
      </c>
      <c r="P5377" s="245"/>
      <c r="Q5377" s="426"/>
      <c r="R5377" s="253"/>
      <c r="S5377" s="432">
        <f t="shared" si="1645"/>
        <v>0</v>
      </c>
      <c r="T5377" s="316">
        <f t="shared" si="1646"/>
        <v>0</v>
      </c>
      <c r="U5377" s="253"/>
      <c r="V5377" s="253"/>
      <c r="W5377" s="254"/>
      <c r="X5377" s="314">
        <f t="shared" si="1637"/>
        <v>0</v>
      </c>
    </row>
    <row r="5378" spans="2:24" ht="18.75">
      <c r="B5378" s="136"/>
      <c r="C5378" s="137">
        <v>1014</v>
      </c>
      <c r="D5378" s="145" t="s">
        <v>221</v>
      </c>
      <c r="E5378" s="817"/>
      <c r="F5378" s="452"/>
      <c r="G5378" s="246"/>
      <c r="H5378" s="246"/>
      <c r="I5378" s="480">
        <f t="shared" si="1642"/>
        <v>0</v>
      </c>
      <c r="J5378" s="244" t="str">
        <f t="shared" si="1636"/>
        <v/>
      </c>
      <c r="K5378" s="245"/>
      <c r="L5378" s="426"/>
      <c r="M5378" s="253"/>
      <c r="N5378" s="316">
        <f t="shared" si="1643"/>
        <v>0</v>
      </c>
      <c r="O5378" s="427">
        <f t="shared" si="1644"/>
        <v>0</v>
      </c>
      <c r="P5378" s="245"/>
      <c r="Q5378" s="426"/>
      <c r="R5378" s="253"/>
      <c r="S5378" s="432">
        <f t="shared" si="1645"/>
        <v>0</v>
      </c>
      <c r="T5378" s="316">
        <f t="shared" si="1646"/>
        <v>0</v>
      </c>
      <c r="U5378" s="253"/>
      <c r="V5378" s="253"/>
      <c r="W5378" s="254"/>
      <c r="X5378" s="314">
        <f t="shared" si="1637"/>
        <v>0</v>
      </c>
    </row>
    <row r="5379" spans="2:24" ht="18.75">
      <c r="B5379" s="136"/>
      <c r="C5379" s="137">
        <v>1015</v>
      </c>
      <c r="D5379" s="145" t="s">
        <v>222</v>
      </c>
      <c r="E5379" s="817"/>
      <c r="F5379" s="452"/>
      <c r="G5379" s="246"/>
      <c r="H5379" s="246"/>
      <c r="I5379" s="480">
        <f t="shared" si="1642"/>
        <v>0</v>
      </c>
      <c r="J5379" s="244" t="str">
        <f t="shared" si="1636"/>
        <v/>
      </c>
      <c r="K5379" s="245"/>
      <c r="L5379" s="426"/>
      <c r="M5379" s="253"/>
      <c r="N5379" s="316">
        <f t="shared" si="1643"/>
        <v>0</v>
      </c>
      <c r="O5379" s="427">
        <f t="shared" si="1644"/>
        <v>0</v>
      </c>
      <c r="P5379" s="245"/>
      <c r="Q5379" s="426"/>
      <c r="R5379" s="253"/>
      <c r="S5379" s="432">
        <f t="shared" si="1645"/>
        <v>0</v>
      </c>
      <c r="T5379" s="316">
        <f t="shared" si="1646"/>
        <v>0</v>
      </c>
      <c r="U5379" s="253"/>
      <c r="V5379" s="253"/>
      <c r="W5379" s="254"/>
      <c r="X5379" s="314">
        <f t="shared" si="1637"/>
        <v>0</v>
      </c>
    </row>
    <row r="5380" spans="2:24" ht="18.75">
      <c r="B5380" s="136"/>
      <c r="C5380" s="137">
        <v>1016</v>
      </c>
      <c r="D5380" s="145" t="s">
        <v>223</v>
      </c>
      <c r="E5380" s="817"/>
      <c r="F5380" s="452"/>
      <c r="G5380" s="246"/>
      <c r="H5380" s="246"/>
      <c r="I5380" s="480">
        <f t="shared" si="1642"/>
        <v>0</v>
      </c>
      <c r="J5380" s="244" t="str">
        <f t="shared" si="1636"/>
        <v/>
      </c>
      <c r="K5380" s="245"/>
      <c r="L5380" s="426"/>
      <c r="M5380" s="253"/>
      <c r="N5380" s="316">
        <f t="shared" si="1643"/>
        <v>0</v>
      </c>
      <c r="O5380" s="427">
        <f t="shared" si="1644"/>
        <v>0</v>
      </c>
      <c r="P5380" s="245"/>
      <c r="Q5380" s="426"/>
      <c r="R5380" s="253"/>
      <c r="S5380" s="432">
        <f t="shared" si="1645"/>
        <v>0</v>
      </c>
      <c r="T5380" s="316">
        <f t="shared" si="1646"/>
        <v>0</v>
      </c>
      <c r="U5380" s="253"/>
      <c r="V5380" s="253"/>
      <c r="W5380" s="254"/>
      <c r="X5380" s="314">
        <f t="shared" si="1637"/>
        <v>0</v>
      </c>
    </row>
    <row r="5381" spans="2:24" ht="18.75">
      <c r="B5381" s="140"/>
      <c r="C5381" s="164">
        <v>1020</v>
      </c>
      <c r="D5381" s="165" t="s">
        <v>224</v>
      </c>
      <c r="E5381" s="817"/>
      <c r="F5381" s="452"/>
      <c r="G5381" s="246"/>
      <c r="H5381" s="246"/>
      <c r="I5381" s="480">
        <f t="shared" si="1642"/>
        <v>0</v>
      </c>
      <c r="J5381" s="244" t="str">
        <f t="shared" si="1636"/>
        <v/>
      </c>
      <c r="K5381" s="245"/>
      <c r="L5381" s="426"/>
      <c r="M5381" s="253"/>
      <c r="N5381" s="316">
        <f t="shared" si="1643"/>
        <v>0</v>
      </c>
      <c r="O5381" s="427">
        <f t="shared" si="1644"/>
        <v>0</v>
      </c>
      <c r="P5381" s="245"/>
      <c r="Q5381" s="426"/>
      <c r="R5381" s="253"/>
      <c r="S5381" s="432">
        <f t="shared" si="1645"/>
        <v>0</v>
      </c>
      <c r="T5381" s="316">
        <f t="shared" si="1646"/>
        <v>0</v>
      </c>
      <c r="U5381" s="253"/>
      <c r="V5381" s="253"/>
      <c r="W5381" s="254"/>
      <c r="X5381" s="314">
        <f t="shared" si="1637"/>
        <v>0</v>
      </c>
    </row>
    <row r="5382" spans="2:24" ht="18.75">
      <c r="B5382" s="136"/>
      <c r="C5382" s="137">
        <v>1030</v>
      </c>
      <c r="D5382" s="145" t="s">
        <v>225</v>
      </c>
      <c r="E5382" s="817"/>
      <c r="F5382" s="452"/>
      <c r="G5382" s="246"/>
      <c r="H5382" s="246"/>
      <c r="I5382" s="480">
        <f t="shared" si="1642"/>
        <v>0</v>
      </c>
      <c r="J5382" s="244" t="str">
        <f t="shared" si="1636"/>
        <v/>
      </c>
      <c r="K5382" s="245"/>
      <c r="L5382" s="426"/>
      <c r="M5382" s="253"/>
      <c r="N5382" s="316">
        <f t="shared" si="1643"/>
        <v>0</v>
      </c>
      <c r="O5382" s="427">
        <f t="shared" si="1644"/>
        <v>0</v>
      </c>
      <c r="P5382" s="245"/>
      <c r="Q5382" s="426"/>
      <c r="R5382" s="253"/>
      <c r="S5382" s="432">
        <f t="shared" si="1645"/>
        <v>0</v>
      </c>
      <c r="T5382" s="316">
        <f t="shared" si="1646"/>
        <v>0</v>
      </c>
      <c r="U5382" s="253"/>
      <c r="V5382" s="253"/>
      <c r="W5382" s="254"/>
      <c r="X5382" s="314">
        <f t="shared" si="1637"/>
        <v>0</v>
      </c>
    </row>
    <row r="5383" spans="2:24" ht="18.75">
      <c r="B5383" s="136"/>
      <c r="C5383" s="164">
        <v>1051</v>
      </c>
      <c r="D5383" s="167" t="s">
        <v>226</v>
      </c>
      <c r="E5383" s="817"/>
      <c r="F5383" s="452"/>
      <c r="G5383" s="246"/>
      <c r="H5383" s="246"/>
      <c r="I5383" s="480">
        <f t="shared" si="1642"/>
        <v>0</v>
      </c>
      <c r="J5383" s="244" t="str">
        <f t="shared" si="1636"/>
        <v/>
      </c>
      <c r="K5383" s="245"/>
      <c r="L5383" s="426"/>
      <c r="M5383" s="253"/>
      <c r="N5383" s="316">
        <f t="shared" si="1643"/>
        <v>0</v>
      </c>
      <c r="O5383" s="427">
        <f t="shared" si="1644"/>
        <v>0</v>
      </c>
      <c r="P5383" s="245"/>
      <c r="Q5383" s="775"/>
      <c r="R5383" s="779"/>
      <c r="S5383" s="779"/>
      <c r="T5383" s="779"/>
      <c r="U5383" s="779"/>
      <c r="V5383" s="779"/>
      <c r="W5383" s="824"/>
      <c r="X5383" s="314">
        <f t="shared" si="1637"/>
        <v>0</v>
      </c>
    </row>
    <row r="5384" spans="2:24" ht="18.75">
      <c r="B5384" s="136"/>
      <c r="C5384" s="137">
        <v>1052</v>
      </c>
      <c r="D5384" s="145" t="s">
        <v>227</v>
      </c>
      <c r="E5384" s="817"/>
      <c r="F5384" s="452"/>
      <c r="G5384" s="246"/>
      <c r="H5384" s="246"/>
      <c r="I5384" s="480">
        <f t="shared" si="1642"/>
        <v>0</v>
      </c>
      <c r="J5384" s="244" t="str">
        <f t="shared" si="1636"/>
        <v/>
      </c>
      <c r="K5384" s="245"/>
      <c r="L5384" s="426"/>
      <c r="M5384" s="253"/>
      <c r="N5384" s="316">
        <f t="shared" si="1643"/>
        <v>0</v>
      </c>
      <c r="O5384" s="427">
        <f t="shared" si="1644"/>
        <v>0</v>
      </c>
      <c r="P5384" s="245"/>
      <c r="Q5384" s="775"/>
      <c r="R5384" s="779"/>
      <c r="S5384" s="779"/>
      <c r="T5384" s="779"/>
      <c r="U5384" s="779"/>
      <c r="V5384" s="779"/>
      <c r="W5384" s="824"/>
      <c r="X5384" s="314">
        <f t="shared" si="1637"/>
        <v>0</v>
      </c>
    </row>
    <row r="5385" spans="2:24" ht="18.75">
      <c r="B5385" s="136"/>
      <c r="C5385" s="168">
        <v>1053</v>
      </c>
      <c r="D5385" s="169" t="s">
        <v>1737</v>
      </c>
      <c r="E5385" s="817"/>
      <c r="F5385" s="452"/>
      <c r="G5385" s="246"/>
      <c r="H5385" s="246"/>
      <c r="I5385" s="480">
        <f t="shared" si="1642"/>
        <v>0</v>
      </c>
      <c r="J5385" s="244" t="str">
        <f t="shared" si="1636"/>
        <v/>
      </c>
      <c r="K5385" s="245"/>
      <c r="L5385" s="426"/>
      <c r="M5385" s="253"/>
      <c r="N5385" s="316">
        <f t="shared" si="1643"/>
        <v>0</v>
      </c>
      <c r="O5385" s="427">
        <f t="shared" si="1644"/>
        <v>0</v>
      </c>
      <c r="P5385" s="245"/>
      <c r="Q5385" s="775"/>
      <c r="R5385" s="779"/>
      <c r="S5385" s="779"/>
      <c r="T5385" s="779"/>
      <c r="U5385" s="779"/>
      <c r="V5385" s="779"/>
      <c r="W5385" s="824"/>
      <c r="X5385" s="314">
        <f t="shared" si="1637"/>
        <v>0</v>
      </c>
    </row>
    <row r="5386" spans="2:24" ht="18.75">
      <c r="B5386" s="136"/>
      <c r="C5386" s="137">
        <v>1062</v>
      </c>
      <c r="D5386" s="139" t="s">
        <v>228</v>
      </c>
      <c r="E5386" s="817"/>
      <c r="F5386" s="452"/>
      <c r="G5386" s="246"/>
      <c r="H5386" s="246"/>
      <c r="I5386" s="480">
        <f t="shared" si="1642"/>
        <v>0</v>
      </c>
      <c r="J5386" s="244" t="str">
        <f t="shared" si="1636"/>
        <v/>
      </c>
      <c r="K5386" s="245"/>
      <c r="L5386" s="426"/>
      <c r="M5386" s="253"/>
      <c r="N5386" s="316">
        <f t="shared" si="1643"/>
        <v>0</v>
      </c>
      <c r="O5386" s="427">
        <f t="shared" si="1644"/>
        <v>0</v>
      </c>
      <c r="P5386" s="245"/>
      <c r="Q5386" s="426"/>
      <c r="R5386" s="253"/>
      <c r="S5386" s="432">
        <f>+IF(+(L5386+M5386)&gt;=I5386,+M5386,+(+I5386-L5386))</f>
        <v>0</v>
      </c>
      <c r="T5386" s="316">
        <f>Q5386+R5386-S5386</f>
        <v>0</v>
      </c>
      <c r="U5386" s="253"/>
      <c r="V5386" s="253"/>
      <c r="W5386" s="254"/>
      <c r="X5386" s="314">
        <f t="shared" si="1637"/>
        <v>0</v>
      </c>
    </row>
    <row r="5387" spans="2:24" ht="18.75">
      <c r="B5387" s="136"/>
      <c r="C5387" s="137">
        <v>1063</v>
      </c>
      <c r="D5387" s="139" t="s">
        <v>229</v>
      </c>
      <c r="E5387" s="817"/>
      <c r="F5387" s="452"/>
      <c r="G5387" s="246"/>
      <c r="H5387" s="246"/>
      <c r="I5387" s="480">
        <f t="shared" si="1642"/>
        <v>0</v>
      </c>
      <c r="J5387" s="244" t="str">
        <f t="shared" si="1636"/>
        <v/>
      </c>
      <c r="K5387" s="245"/>
      <c r="L5387" s="426"/>
      <c r="M5387" s="253"/>
      <c r="N5387" s="316">
        <f t="shared" si="1643"/>
        <v>0</v>
      </c>
      <c r="O5387" s="427">
        <f t="shared" si="1644"/>
        <v>0</v>
      </c>
      <c r="P5387" s="245"/>
      <c r="Q5387" s="775"/>
      <c r="R5387" s="779"/>
      <c r="S5387" s="779"/>
      <c r="T5387" s="779"/>
      <c r="U5387" s="779"/>
      <c r="V5387" s="779"/>
      <c r="W5387" s="824"/>
      <c r="X5387" s="314">
        <f t="shared" si="1637"/>
        <v>0</v>
      </c>
    </row>
    <row r="5388" spans="2:24" ht="18.75">
      <c r="B5388" s="136"/>
      <c r="C5388" s="168">
        <v>1069</v>
      </c>
      <c r="D5388" s="170" t="s">
        <v>230</v>
      </c>
      <c r="E5388" s="817"/>
      <c r="F5388" s="452"/>
      <c r="G5388" s="246"/>
      <c r="H5388" s="246"/>
      <c r="I5388" s="480">
        <f t="shared" si="1642"/>
        <v>0</v>
      </c>
      <c r="J5388" s="244" t="str">
        <f t="shared" ref="J5388:J5419" si="1647">(IF($E5388&lt;&gt;0,$J$2,IF($I5388&lt;&gt;0,$J$2,"")))</f>
        <v/>
      </c>
      <c r="K5388" s="245"/>
      <c r="L5388" s="426"/>
      <c r="M5388" s="253"/>
      <c r="N5388" s="316">
        <f t="shared" si="1643"/>
        <v>0</v>
      </c>
      <c r="O5388" s="427">
        <f t="shared" si="1644"/>
        <v>0</v>
      </c>
      <c r="P5388" s="245"/>
      <c r="Q5388" s="426"/>
      <c r="R5388" s="253"/>
      <c r="S5388" s="432">
        <f>+IF(+(L5388+M5388)&gt;=I5388,+M5388,+(+I5388-L5388))</f>
        <v>0</v>
      </c>
      <c r="T5388" s="316">
        <f>Q5388+R5388-S5388</f>
        <v>0</v>
      </c>
      <c r="U5388" s="253"/>
      <c r="V5388" s="253"/>
      <c r="W5388" s="254"/>
      <c r="X5388" s="314">
        <f t="shared" ref="X5388:X5419" si="1648">T5388-U5388-V5388-W5388</f>
        <v>0</v>
      </c>
    </row>
    <row r="5389" spans="2:24" ht="31.5">
      <c r="B5389" s="140"/>
      <c r="C5389" s="137">
        <v>1091</v>
      </c>
      <c r="D5389" s="145" t="s">
        <v>231</v>
      </c>
      <c r="E5389" s="817"/>
      <c r="F5389" s="452"/>
      <c r="G5389" s="246"/>
      <c r="H5389" s="246"/>
      <c r="I5389" s="480">
        <f t="shared" si="1642"/>
        <v>0</v>
      </c>
      <c r="J5389" s="244" t="str">
        <f t="shared" si="1647"/>
        <v/>
      </c>
      <c r="K5389" s="245"/>
      <c r="L5389" s="426"/>
      <c r="M5389" s="253"/>
      <c r="N5389" s="316">
        <f t="shared" si="1643"/>
        <v>0</v>
      </c>
      <c r="O5389" s="427">
        <f t="shared" si="1644"/>
        <v>0</v>
      </c>
      <c r="P5389" s="245"/>
      <c r="Q5389" s="426"/>
      <c r="R5389" s="253"/>
      <c r="S5389" s="432">
        <f>+IF(+(L5389+M5389)&gt;=I5389,+M5389,+(+I5389-L5389))</f>
        <v>0</v>
      </c>
      <c r="T5389" s="316">
        <f>Q5389+R5389-S5389</f>
        <v>0</v>
      </c>
      <c r="U5389" s="253"/>
      <c r="V5389" s="253"/>
      <c r="W5389" s="254"/>
      <c r="X5389" s="314">
        <f t="shared" si="1648"/>
        <v>0</v>
      </c>
    </row>
    <row r="5390" spans="2:24" ht="18.75">
      <c r="B5390" s="136"/>
      <c r="C5390" s="137">
        <v>1092</v>
      </c>
      <c r="D5390" s="145" t="s">
        <v>364</v>
      </c>
      <c r="E5390" s="817"/>
      <c r="F5390" s="452"/>
      <c r="G5390" s="246"/>
      <c r="H5390" s="246"/>
      <c r="I5390" s="480">
        <f t="shared" si="1642"/>
        <v>0</v>
      </c>
      <c r="J5390" s="244" t="str">
        <f t="shared" si="1647"/>
        <v/>
      </c>
      <c r="K5390" s="245"/>
      <c r="L5390" s="426"/>
      <c r="M5390" s="253"/>
      <c r="N5390" s="316">
        <f t="shared" si="1643"/>
        <v>0</v>
      </c>
      <c r="O5390" s="427">
        <f t="shared" si="1644"/>
        <v>0</v>
      </c>
      <c r="P5390" s="245"/>
      <c r="Q5390" s="775"/>
      <c r="R5390" s="779"/>
      <c r="S5390" s="779"/>
      <c r="T5390" s="779"/>
      <c r="U5390" s="779"/>
      <c r="V5390" s="779"/>
      <c r="W5390" s="824"/>
      <c r="X5390" s="314">
        <f t="shared" si="1648"/>
        <v>0</v>
      </c>
    </row>
    <row r="5391" spans="2:24" ht="18.75">
      <c r="B5391" s="136"/>
      <c r="C5391" s="142">
        <v>1098</v>
      </c>
      <c r="D5391" s="146" t="s">
        <v>232</v>
      </c>
      <c r="E5391" s="817"/>
      <c r="F5391" s="452"/>
      <c r="G5391" s="246"/>
      <c r="H5391" s="246"/>
      <c r="I5391" s="480">
        <f t="shared" si="1642"/>
        <v>0</v>
      </c>
      <c r="J5391" s="244" t="str">
        <f t="shared" si="1647"/>
        <v/>
      </c>
      <c r="K5391" s="245"/>
      <c r="L5391" s="426"/>
      <c r="M5391" s="253"/>
      <c r="N5391" s="316">
        <f t="shared" si="1643"/>
        <v>0</v>
      </c>
      <c r="O5391" s="427">
        <f t="shared" si="1644"/>
        <v>0</v>
      </c>
      <c r="P5391" s="245"/>
      <c r="Q5391" s="426"/>
      <c r="R5391" s="253"/>
      <c r="S5391" s="432">
        <f>+IF(+(L5391+M5391)&gt;=I5391,+M5391,+(+I5391-L5391))</f>
        <v>0</v>
      </c>
      <c r="T5391" s="316">
        <f>Q5391+R5391-S5391</f>
        <v>0</v>
      </c>
      <c r="U5391" s="253"/>
      <c r="V5391" s="253"/>
      <c r="W5391" s="254"/>
      <c r="X5391" s="314">
        <f t="shared" si="1648"/>
        <v>0</v>
      </c>
    </row>
    <row r="5392" spans="2:24" ht="18.75">
      <c r="B5392" s="799">
        <v>1900</v>
      </c>
      <c r="C5392" s="955" t="s">
        <v>296</v>
      </c>
      <c r="D5392" s="955"/>
      <c r="E5392" s="800"/>
      <c r="F5392" s="801">
        <f>SUM(F5393:F5395)</f>
        <v>0</v>
      </c>
      <c r="G5392" s="802">
        <f>SUM(G5393:G5395)</f>
        <v>0</v>
      </c>
      <c r="H5392" s="802">
        <f>SUM(H5393:H5395)</f>
        <v>0</v>
      </c>
      <c r="I5392" s="802">
        <f>SUM(I5393:I5395)</f>
        <v>0</v>
      </c>
      <c r="J5392" s="244" t="str">
        <f t="shared" si="1647"/>
        <v/>
      </c>
      <c r="K5392" s="245"/>
      <c r="L5392" s="317">
        <f>SUM(L5393:L5395)</f>
        <v>0</v>
      </c>
      <c r="M5392" s="318">
        <f>SUM(M5393:M5395)</f>
        <v>0</v>
      </c>
      <c r="N5392" s="428">
        <f>SUM(N5393:N5395)</f>
        <v>0</v>
      </c>
      <c r="O5392" s="429">
        <f>SUM(O5393:O5395)</f>
        <v>0</v>
      </c>
      <c r="P5392" s="245"/>
      <c r="Q5392" s="777"/>
      <c r="R5392" s="778"/>
      <c r="S5392" s="778"/>
      <c r="T5392" s="778"/>
      <c r="U5392" s="778"/>
      <c r="V5392" s="778"/>
      <c r="W5392" s="825"/>
      <c r="X5392" s="314">
        <f t="shared" si="1648"/>
        <v>0</v>
      </c>
    </row>
    <row r="5393" spans="2:24" ht="18.75">
      <c r="B5393" s="136"/>
      <c r="C5393" s="144">
        <v>1901</v>
      </c>
      <c r="D5393" s="138" t="s">
        <v>297</v>
      </c>
      <c r="E5393" s="817"/>
      <c r="F5393" s="452"/>
      <c r="G5393" s="246"/>
      <c r="H5393" s="246"/>
      <c r="I5393" s="480">
        <f>F5393+G5393+H5393</f>
        <v>0</v>
      </c>
      <c r="J5393" s="244" t="str">
        <f t="shared" si="1647"/>
        <v/>
      </c>
      <c r="K5393" s="245"/>
      <c r="L5393" s="426"/>
      <c r="M5393" s="253"/>
      <c r="N5393" s="316">
        <f>I5393</f>
        <v>0</v>
      </c>
      <c r="O5393" s="427">
        <f>L5393+M5393-N5393</f>
        <v>0</v>
      </c>
      <c r="P5393" s="245"/>
      <c r="Q5393" s="775"/>
      <c r="R5393" s="779"/>
      <c r="S5393" s="779"/>
      <c r="T5393" s="779"/>
      <c r="U5393" s="779"/>
      <c r="V5393" s="779"/>
      <c r="W5393" s="824"/>
      <c r="X5393" s="314">
        <f t="shared" si="1648"/>
        <v>0</v>
      </c>
    </row>
    <row r="5394" spans="2:24" ht="18.75">
      <c r="B5394" s="136"/>
      <c r="C5394" s="137">
        <v>1981</v>
      </c>
      <c r="D5394" s="139" t="s">
        <v>298</v>
      </c>
      <c r="E5394" s="817"/>
      <c r="F5394" s="452"/>
      <c r="G5394" s="246"/>
      <c r="H5394" s="246"/>
      <c r="I5394" s="480">
        <f>F5394+G5394+H5394</f>
        <v>0</v>
      </c>
      <c r="J5394" s="244" t="str">
        <f t="shared" si="1647"/>
        <v/>
      </c>
      <c r="K5394" s="245"/>
      <c r="L5394" s="426"/>
      <c r="M5394" s="253"/>
      <c r="N5394" s="316">
        <f>I5394</f>
        <v>0</v>
      </c>
      <c r="O5394" s="427">
        <f>L5394+M5394-N5394</f>
        <v>0</v>
      </c>
      <c r="P5394" s="245"/>
      <c r="Q5394" s="775"/>
      <c r="R5394" s="779"/>
      <c r="S5394" s="779"/>
      <c r="T5394" s="779"/>
      <c r="U5394" s="779"/>
      <c r="V5394" s="779"/>
      <c r="W5394" s="824"/>
      <c r="X5394" s="314">
        <f t="shared" si="1648"/>
        <v>0</v>
      </c>
    </row>
    <row r="5395" spans="2:24" ht="18.75">
      <c r="B5395" s="136"/>
      <c r="C5395" s="142">
        <v>1991</v>
      </c>
      <c r="D5395" s="141" t="s">
        <v>299</v>
      </c>
      <c r="E5395" s="817"/>
      <c r="F5395" s="452"/>
      <c r="G5395" s="246"/>
      <c r="H5395" s="246"/>
      <c r="I5395" s="480">
        <f>F5395+G5395+H5395</f>
        <v>0</v>
      </c>
      <c r="J5395" s="244" t="str">
        <f t="shared" si="1647"/>
        <v/>
      </c>
      <c r="K5395" s="245"/>
      <c r="L5395" s="426"/>
      <c r="M5395" s="253"/>
      <c r="N5395" s="316">
        <f>I5395</f>
        <v>0</v>
      </c>
      <c r="O5395" s="427">
        <f>L5395+M5395-N5395</f>
        <v>0</v>
      </c>
      <c r="P5395" s="245"/>
      <c r="Q5395" s="775"/>
      <c r="R5395" s="779"/>
      <c r="S5395" s="779"/>
      <c r="T5395" s="779"/>
      <c r="U5395" s="779"/>
      <c r="V5395" s="779"/>
      <c r="W5395" s="824"/>
      <c r="X5395" s="314">
        <f t="shared" si="1648"/>
        <v>0</v>
      </c>
    </row>
    <row r="5396" spans="2:24" ht="18.75">
      <c r="B5396" s="799">
        <v>2100</v>
      </c>
      <c r="C5396" s="955" t="s">
        <v>1106</v>
      </c>
      <c r="D5396" s="955"/>
      <c r="E5396" s="800"/>
      <c r="F5396" s="801">
        <f>SUM(F5397:F5401)</f>
        <v>0</v>
      </c>
      <c r="G5396" s="802">
        <f>SUM(G5397:G5401)</f>
        <v>0</v>
      </c>
      <c r="H5396" s="802">
        <f>SUM(H5397:H5401)</f>
        <v>0</v>
      </c>
      <c r="I5396" s="802">
        <f>SUM(I5397:I5401)</f>
        <v>0</v>
      </c>
      <c r="J5396" s="244" t="str">
        <f t="shared" si="1647"/>
        <v/>
      </c>
      <c r="K5396" s="245"/>
      <c r="L5396" s="317">
        <f>SUM(L5397:L5401)</f>
        <v>0</v>
      </c>
      <c r="M5396" s="318">
        <f>SUM(M5397:M5401)</f>
        <v>0</v>
      </c>
      <c r="N5396" s="428">
        <f>SUM(N5397:N5401)</f>
        <v>0</v>
      </c>
      <c r="O5396" s="429">
        <f>SUM(O5397:O5401)</f>
        <v>0</v>
      </c>
      <c r="P5396" s="245"/>
      <c r="Q5396" s="777"/>
      <c r="R5396" s="778"/>
      <c r="S5396" s="778"/>
      <c r="T5396" s="778"/>
      <c r="U5396" s="778"/>
      <c r="V5396" s="778"/>
      <c r="W5396" s="825"/>
      <c r="X5396" s="314">
        <f t="shared" si="1648"/>
        <v>0</v>
      </c>
    </row>
    <row r="5397" spans="2:24" ht="18.75">
      <c r="B5397" s="136"/>
      <c r="C5397" s="144">
        <v>2110</v>
      </c>
      <c r="D5397" s="147" t="s">
        <v>233</v>
      </c>
      <c r="E5397" s="817"/>
      <c r="F5397" s="452"/>
      <c r="G5397" s="246"/>
      <c r="H5397" s="246"/>
      <c r="I5397" s="480">
        <f>F5397+G5397+H5397</f>
        <v>0</v>
      </c>
      <c r="J5397" s="244" t="str">
        <f t="shared" si="1647"/>
        <v/>
      </c>
      <c r="K5397" s="245"/>
      <c r="L5397" s="426"/>
      <c r="M5397" s="253"/>
      <c r="N5397" s="316">
        <f>I5397</f>
        <v>0</v>
      </c>
      <c r="O5397" s="427">
        <f>L5397+M5397-N5397</f>
        <v>0</v>
      </c>
      <c r="P5397" s="245"/>
      <c r="Q5397" s="775"/>
      <c r="R5397" s="779"/>
      <c r="S5397" s="779"/>
      <c r="T5397" s="779"/>
      <c r="U5397" s="779"/>
      <c r="V5397" s="779"/>
      <c r="W5397" s="824"/>
      <c r="X5397" s="314">
        <f t="shared" si="1648"/>
        <v>0</v>
      </c>
    </row>
    <row r="5398" spans="2:24" ht="18.75">
      <c r="B5398" s="171"/>
      <c r="C5398" s="137">
        <v>2120</v>
      </c>
      <c r="D5398" s="159" t="s">
        <v>234</v>
      </c>
      <c r="E5398" s="817"/>
      <c r="F5398" s="452"/>
      <c r="G5398" s="246"/>
      <c r="H5398" s="246"/>
      <c r="I5398" s="480">
        <f>F5398+G5398+H5398</f>
        <v>0</v>
      </c>
      <c r="J5398" s="244" t="str">
        <f t="shared" si="1647"/>
        <v/>
      </c>
      <c r="K5398" s="245"/>
      <c r="L5398" s="426"/>
      <c r="M5398" s="253"/>
      <c r="N5398" s="316">
        <f>I5398</f>
        <v>0</v>
      </c>
      <c r="O5398" s="427">
        <f>L5398+M5398-N5398</f>
        <v>0</v>
      </c>
      <c r="P5398" s="245"/>
      <c r="Q5398" s="775"/>
      <c r="R5398" s="779"/>
      <c r="S5398" s="779"/>
      <c r="T5398" s="779"/>
      <c r="U5398" s="779"/>
      <c r="V5398" s="779"/>
      <c r="W5398" s="824"/>
      <c r="X5398" s="314">
        <f t="shared" si="1648"/>
        <v>0</v>
      </c>
    </row>
    <row r="5399" spans="2:24" ht="18.75">
      <c r="B5399" s="171"/>
      <c r="C5399" s="137">
        <v>2125</v>
      </c>
      <c r="D5399" s="156" t="s">
        <v>1098</v>
      </c>
      <c r="E5399" s="817"/>
      <c r="F5399" s="452"/>
      <c r="G5399" s="246"/>
      <c r="H5399" s="246"/>
      <c r="I5399" s="480">
        <f>F5399+G5399+H5399</f>
        <v>0</v>
      </c>
      <c r="J5399" s="244" t="str">
        <f t="shared" si="1647"/>
        <v/>
      </c>
      <c r="K5399" s="245"/>
      <c r="L5399" s="426"/>
      <c r="M5399" s="253"/>
      <c r="N5399" s="316">
        <f>I5399</f>
        <v>0</v>
      </c>
      <c r="O5399" s="427">
        <f>L5399+M5399-N5399</f>
        <v>0</v>
      </c>
      <c r="P5399" s="245"/>
      <c r="Q5399" s="775"/>
      <c r="R5399" s="779"/>
      <c r="S5399" s="779"/>
      <c r="T5399" s="779"/>
      <c r="U5399" s="779"/>
      <c r="V5399" s="779"/>
      <c r="W5399" s="824"/>
      <c r="X5399" s="314">
        <f t="shared" si="1648"/>
        <v>0</v>
      </c>
    </row>
    <row r="5400" spans="2:24" ht="18.75">
      <c r="B5400" s="143"/>
      <c r="C5400" s="137">
        <v>2140</v>
      </c>
      <c r="D5400" s="159" t="s">
        <v>236</v>
      </c>
      <c r="E5400" s="817"/>
      <c r="F5400" s="452"/>
      <c r="G5400" s="246"/>
      <c r="H5400" s="246"/>
      <c r="I5400" s="480">
        <f>F5400+G5400+H5400</f>
        <v>0</v>
      </c>
      <c r="J5400" s="244" t="str">
        <f t="shared" si="1647"/>
        <v/>
      </c>
      <c r="K5400" s="245"/>
      <c r="L5400" s="426"/>
      <c r="M5400" s="253"/>
      <c r="N5400" s="316">
        <f>I5400</f>
        <v>0</v>
      </c>
      <c r="O5400" s="427">
        <f>L5400+M5400-N5400</f>
        <v>0</v>
      </c>
      <c r="P5400" s="245"/>
      <c r="Q5400" s="775"/>
      <c r="R5400" s="779"/>
      <c r="S5400" s="779"/>
      <c r="T5400" s="779"/>
      <c r="U5400" s="779"/>
      <c r="V5400" s="779"/>
      <c r="W5400" s="824"/>
      <c r="X5400" s="314">
        <f t="shared" si="1648"/>
        <v>0</v>
      </c>
    </row>
    <row r="5401" spans="2:24" ht="18.75">
      <c r="B5401" s="136"/>
      <c r="C5401" s="142">
        <v>2190</v>
      </c>
      <c r="D5401" s="516" t="s">
        <v>237</v>
      </c>
      <c r="E5401" s="817"/>
      <c r="F5401" s="452"/>
      <c r="G5401" s="246"/>
      <c r="H5401" s="246"/>
      <c r="I5401" s="480">
        <f>F5401+G5401+H5401</f>
        <v>0</v>
      </c>
      <c r="J5401" s="244" t="str">
        <f t="shared" si="1647"/>
        <v/>
      </c>
      <c r="K5401" s="245"/>
      <c r="L5401" s="426"/>
      <c r="M5401" s="253"/>
      <c r="N5401" s="316">
        <f>I5401</f>
        <v>0</v>
      </c>
      <c r="O5401" s="427">
        <f>L5401+M5401-N5401</f>
        <v>0</v>
      </c>
      <c r="P5401" s="245"/>
      <c r="Q5401" s="775"/>
      <c r="R5401" s="779"/>
      <c r="S5401" s="779"/>
      <c r="T5401" s="779"/>
      <c r="U5401" s="779"/>
      <c r="V5401" s="779"/>
      <c r="W5401" s="824"/>
      <c r="X5401" s="314">
        <f t="shared" si="1648"/>
        <v>0</v>
      </c>
    </row>
    <row r="5402" spans="2:24" ht="18.75">
      <c r="B5402" s="799">
        <v>2200</v>
      </c>
      <c r="C5402" s="955" t="s">
        <v>238</v>
      </c>
      <c r="D5402" s="955"/>
      <c r="E5402" s="800"/>
      <c r="F5402" s="801">
        <f>SUM(F5403:F5404)</f>
        <v>0</v>
      </c>
      <c r="G5402" s="802">
        <f>SUM(G5403:G5404)</f>
        <v>0</v>
      </c>
      <c r="H5402" s="802">
        <f>SUM(H5403:H5404)</f>
        <v>0</v>
      </c>
      <c r="I5402" s="802">
        <f>SUM(I5403:I5404)</f>
        <v>0</v>
      </c>
      <c r="J5402" s="244" t="str">
        <f t="shared" si="1647"/>
        <v/>
      </c>
      <c r="K5402" s="245"/>
      <c r="L5402" s="317">
        <f>SUM(L5403:L5404)</f>
        <v>0</v>
      </c>
      <c r="M5402" s="318">
        <f>SUM(M5403:M5404)</f>
        <v>0</v>
      </c>
      <c r="N5402" s="428">
        <f>SUM(N5403:N5404)</f>
        <v>0</v>
      </c>
      <c r="O5402" s="429">
        <f>SUM(O5403:O5404)</f>
        <v>0</v>
      </c>
      <c r="P5402" s="245"/>
      <c r="Q5402" s="777"/>
      <c r="R5402" s="778"/>
      <c r="S5402" s="778"/>
      <c r="T5402" s="778"/>
      <c r="U5402" s="778"/>
      <c r="V5402" s="778"/>
      <c r="W5402" s="825"/>
      <c r="X5402" s="314">
        <f t="shared" si="1648"/>
        <v>0</v>
      </c>
    </row>
    <row r="5403" spans="2:24" ht="18.75">
      <c r="B5403" s="136"/>
      <c r="C5403" s="137">
        <v>2221</v>
      </c>
      <c r="D5403" s="139" t="s">
        <v>1479</v>
      </c>
      <c r="E5403" s="817"/>
      <c r="F5403" s="452"/>
      <c r="G5403" s="246"/>
      <c r="H5403" s="246"/>
      <c r="I5403" s="480">
        <f t="shared" ref="I5403:I5408" si="1649">F5403+G5403+H5403</f>
        <v>0</v>
      </c>
      <c r="J5403" s="244" t="str">
        <f t="shared" si="1647"/>
        <v/>
      </c>
      <c r="K5403" s="245"/>
      <c r="L5403" s="426"/>
      <c r="M5403" s="253"/>
      <c r="N5403" s="316">
        <f t="shared" ref="N5403:N5408" si="1650">I5403</f>
        <v>0</v>
      </c>
      <c r="O5403" s="427">
        <f t="shared" ref="O5403:O5408" si="1651">L5403+M5403-N5403</f>
        <v>0</v>
      </c>
      <c r="P5403" s="245"/>
      <c r="Q5403" s="775"/>
      <c r="R5403" s="779"/>
      <c r="S5403" s="779"/>
      <c r="T5403" s="779"/>
      <c r="U5403" s="779"/>
      <c r="V5403" s="779"/>
      <c r="W5403" s="824"/>
      <c r="X5403" s="314">
        <f t="shared" si="1648"/>
        <v>0</v>
      </c>
    </row>
    <row r="5404" spans="2:24" ht="18.75">
      <c r="B5404" s="136"/>
      <c r="C5404" s="142">
        <v>2224</v>
      </c>
      <c r="D5404" s="141" t="s">
        <v>239</v>
      </c>
      <c r="E5404" s="817"/>
      <c r="F5404" s="452"/>
      <c r="G5404" s="246"/>
      <c r="H5404" s="246"/>
      <c r="I5404" s="480">
        <f t="shared" si="1649"/>
        <v>0</v>
      </c>
      <c r="J5404" s="244" t="str">
        <f t="shared" si="1647"/>
        <v/>
      </c>
      <c r="K5404" s="245"/>
      <c r="L5404" s="426"/>
      <c r="M5404" s="253"/>
      <c r="N5404" s="316">
        <f t="shared" si="1650"/>
        <v>0</v>
      </c>
      <c r="O5404" s="427">
        <f t="shared" si="1651"/>
        <v>0</v>
      </c>
      <c r="P5404" s="245"/>
      <c r="Q5404" s="775"/>
      <c r="R5404" s="779"/>
      <c r="S5404" s="779"/>
      <c r="T5404" s="779"/>
      <c r="U5404" s="779"/>
      <c r="V5404" s="779"/>
      <c r="W5404" s="824"/>
      <c r="X5404" s="314">
        <f t="shared" si="1648"/>
        <v>0</v>
      </c>
    </row>
    <row r="5405" spans="2:24" ht="18.75">
      <c r="B5405" s="799">
        <v>2500</v>
      </c>
      <c r="C5405" s="957" t="s">
        <v>240</v>
      </c>
      <c r="D5405" s="957"/>
      <c r="E5405" s="800"/>
      <c r="F5405" s="803"/>
      <c r="G5405" s="804"/>
      <c r="H5405" s="804"/>
      <c r="I5405" s="805">
        <f t="shared" si="1649"/>
        <v>0</v>
      </c>
      <c r="J5405" s="244" t="str">
        <f t="shared" si="1647"/>
        <v/>
      </c>
      <c r="K5405" s="245"/>
      <c r="L5405" s="431"/>
      <c r="M5405" s="255"/>
      <c r="N5405" s="316">
        <f t="shared" si="1650"/>
        <v>0</v>
      </c>
      <c r="O5405" s="427">
        <f t="shared" si="1651"/>
        <v>0</v>
      </c>
      <c r="P5405" s="245"/>
      <c r="Q5405" s="777"/>
      <c r="R5405" s="778"/>
      <c r="S5405" s="779"/>
      <c r="T5405" s="779"/>
      <c r="U5405" s="778"/>
      <c r="V5405" s="779"/>
      <c r="W5405" s="824"/>
      <c r="X5405" s="314">
        <f t="shared" si="1648"/>
        <v>0</v>
      </c>
    </row>
    <row r="5406" spans="2:24" ht="18.75">
      <c r="B5406" s="799">
        <v>2600</v>
      </c>
      <c r="C5406" s="974" t="s">
        <v>241</v>
      </c>
      <c r="D5406" s="975"/>
      <c r="E5406" s="800"/>
      <c r="F5406" s="803"/>
      <c r="G5406" s="804"/>
      <c r="H5406" s="804"/>
      <c r="I5406" s="805">
        <f t="shared" si="1649"/>
        <v>0</v>
      </c>
      <c r="J5406" s="244" t="str">
        <f t="shared" si="1647"/>
        <v/>
      </c>
      <c r="K5406" s="245"/>
      <c r="L5406" s="431"/>
      <c r="M5406" s="255"/>
      <c r="N5406" s="316">
        <f t="shared" si="1650"/>
        <v>0</v>
      </c>
      <c r="O5406" s="427">
        <f t="shared" si="1651"/>
        <v>0</v>
      </c>
      <c r="P5406" s="245"/>
      <c r="Q5406" s="777"/>
      <c r="R5406" s="778"/>
      <c r="S5406" s="779"/>
      <c r="T5406" s="779"/>
      <c r="U5406" s="778"/>
      <c r="V5406" s="779"/>
      <c r="W5406" s="824"/>
      <c r="X5406" s="314">
        <f t="shared" si="1648"/>
        <v>0</v>
      </c>
    </row>
    <row r="5407" spans="2:24" ht="18.75">
      <c r="B5407" s="799">
        <v>2700</v>
      </c>
      <c r="C5407" s="974" t="s">
        <v>242</v>
      </c>
      <c r="D5407" s="975"/>
      <c r="E5407" s="800"/>
      <c r="F5407" s="803"/>
      <c r="G5407" s="804"/>
      <c r="H5407" s="804"/>
      <c r="I5407" s="805">
        <f t="shared" si="1649"/>
        <v>0</v>
      </c>
      <c r="J5407" s="244" t="str">
        <f t="shared" si="1647"/>
        <v/>
      </c>
      <c r="K5407" s="245"/>
      <c r="L5407" s="431"/>
      <c r="M5407" s="255"/>
      <c r="N5407" s="316">
        <f t="shared" si="1650"/>
        <v>0</v>
      </c>
      <c r="O5407" s="427">
        <f t="shared" si="1651"/>
        <v>0</v>
      </c>
      <c r="P5407" s="245"/>
      <c r="Q5407" s="777"/>
      <c r="R5407" s="778"/>
      <c r="S5407" s="779"/>
      <c r="T5407" s="779"/>
      <c r="U5407" s="778"/>
      <c r="V5407" s="779"/>
      <c r="W5407" s="824"/>
      <c r="X5407" s="314">
        <f t="shared" si="1648"/>
        <v>0</v>
      </c>
    </row>
    <row r="5408" spans="2:24" ht="18.75">
      <c r="B5408" s="799">
        <v>2800</v>
      </c>
      <c r="C5408" s="974" t="s">
        <v>1738</v>
      </c>
      <c r="D5408" s="975"/>
      <c r="E5408" s="800"/>
      <c r="F5408" s="803"/>
      <c r="G5408" s="804"/>
      <c r="H5408" s="804"/>
      <c r="I5408" s="805">
        <f t="shared" si="1649"/>
        <v>0</v>
      </c>
      <c r="J5408" s="244" t="str">
        <f t="shared" si="1647"/>
        <v/>
      </c>
      <c r="K5408" s="245"/>
      <c r="L5408" s="431"/>
      <c r="M5408" s="255"/>
      <c r="N5408" s="316">
        <f t="shared" si="1650"/>
        <v>0</v>
      </c>
      <c r="O5408" s="427">
        <f t="shared" si="1651"/>
        <v>0</v>
      </c>
      <c r="P5408" s="245"/>
      <c r="Q5408" s="777"/>
      <c r="R5408" s="778"/>
      <c r="S5408" s="779"/>
      <c r="T5408" s="779"/>
      <c r="U5408" s="778"/>
      <c r="V5408" s="779"/>
      <c r="W5408" s="824"/>
      <c r="X5408" s="314">
        <f t="shared" si="1648"/>
        <v>0</v>
      </c>
    </row>
    <row r="5409" spans="2:24" ht="18.75">
      <c r="B5409" s="799">
        <v>2900</v>
      </c>
      <c r="C5409" s="965" t="s">
        <v>243</v>
      </c>
      <c r="D5409" s="966"/>
      <c r="E5409" s="800"/>
      <c r="F5409" s="801">
        <f>SUM(F5410:F5417)</f>
        <v>0</v>
      </c>
      <c r="G5409" s="802">
        <f>SUM(G5410:G5417)</f>
        <v>0</v>
      </c>
      <c r="H5409" s="802">
        <f>SUM(H5410:H5417)</f>
        <v>0</v>
      </c>
      <c r="I5409" s="802">
        <f>SUM(I5410:I5417)</f>
        <v>0</v>
      </c>
      <c r="J5409" s="244" t="str">
        <f t="shared" si="1647"/>
        <v/>
      </c>
      <c r="K5409" s="245"/>
      <c r="L5409" s="317">
        <f>SUM(L5410:L5417)</f>
        <v>0</v>
      </c>
      <c r="M5409" s="318">
        <f>SUM(M5410:M5417)</f>
        <v>0</v>
      </c>
      <c r="N5409" s="428">
        <f>SUM(N5410:N5417)</f>
        <v>0</v>
      </c>
      <c r="O5409" s="429">
        <f>SUM(O5410:O5417)</f>
        <v>0</v>
      </c>
      <c r="P5409" s="245"/>
      <c r="Q5409" s="777"/>
      <c r="R5409" s="778"/>
      <c r="S5409" s="778"/>
      <c r="T5409" s="778"/>
      <c r="U5409" s="778"/>
      <c r="V5409" s="778"/>
      <c r="W5409" s="825"/>
      <c r="X5409" s="314">
        <f t="shared" si="1648"/>
        <v>0</v>
      </c>
    </row>
    <row r="5410" spans="2:24" ht="18.75">
      <c r="B5410" s="172"/>
      <c r="C5410" s="144">
        <v>2910</v>
      </c>
      <c r="D5410" s="320" t="s">
        <v>1780</v>
      </c>
      <c r="E5410" s="817"/>
      <c r="F5410" s="452"/>
      <c r="G5410" s="246"/>
      <c r="H5410" s="246"/>
      <c r="I5410" s="480">
        <f t="shared" ref="I5410:I5417" si="1652">F5410+G5410+H5410</f>
        <v>0</v>
      </c>
      <c r="J5410" s="244" t="str">
        <f t="shared" si="1647"/>
        <v/>
      </c>
      <c r="K5410" s="245"/>
      <c r="L5410" s="426"/>
      <c r="M5410" s="253"/>
      <c r="N5410" s="316">
        <f t="shared" ref="N5410:N5417" si="1653">I5410</f>
        <v>0</v>
      </c>
      <c r="O5410" s="427">
        <f t="shared" ref="O5410:O5417" si="1654">L5410+M5410-N5410</f>
        <v>0</v>
      </c>
      <c r="P5410" s="245"/>
      <c r="Q5410" s="775"/>
      <c r="R5410" s="779"/>
      <c r="S5410" s="779"/>
      <c r="T5410" s="779"/>
      <c r="U5410" s="779"/>
      <c r="V5410" s="779"/>
      <c r="W5410" s="824"/>
      <c r="X5410" s="314">
        <f t="shared" si="1648"/>
        <v>0</v>
      </c>
    </row>
    <row r="5411" spans="2:24" ht="18.75">
      <c r="B5411" s="172"/>
      <c r="C5411" s="144">
        <v>2920</v>
      </c>
      <c r="D5411" s="320" t="s">
        <v>244</v>
      </c>
      <c r="E5411" s="817"/>
      <c r="F5411" s="452"/>
      <c r="G5411" s="246"/>
      <c r="H5411" s="246"/>
      <c r="I5411" s="480">
        <f t="shared" si="1652"/>
        <v>0</v>
      </c>
      <c r="J5411" s="244" t="str">
        <f t="shared" si="1647"/>
        <v/>
      </c>
      <c r="K5411" s="245"/>
      <c r="L5411" s="426"/>
      <c r="M5411" s="253"/>
      <c r="N5411" s="316">
        <f t="shared" si="1653"/>
        <v>0</v>
      </c>
      <c r="O5411" s="427">
        <f t="shared" si="1654"/>
        <v>0</v>
      </c>
      <c r="P5411" s="245"/>
      <c r="Q5411" s="775"/>
      <c r="R5411" s="779"/>
      <c r="S5411" s="779"/>
      <c r="T5411" s="779"/>
      <c r="U5411" s="779"/>
      <c r="V5411" s="779"/>
      <c r="W5411" s="824"/>
      <c r="X5411" s="314">
        <f t="shared" si="1648"/>
        <v>0</v>
      </c>
    </row>
    <row r="5412" spans="2:24" ht="31.5">
      <c r="B5412" s="172"/>
      <c r="C5412" s="168">
        <v>2969</v>
      </c>
      <c r="D5412" s="321" t="s">
        <v>245</v>
      </c>
      <c r="E5412" s="817"/>
      <c r="F5412" s="452"/>
      <c r="G5412" s="246"/>
      <c r="H5412" s="246"/>
      <c r="I5412" s="480">
        <f t="shared" si="1652"/>
        <v>0</v>
      </c>
      <c r="J5412" s="244" t="str">
        <f t="shared" si="1647"/>
        <v/>
      </c>
      <c r="K5412" s="245"/>
      <c r="L5412" s="426"/>
      <c r="M5412" s="253"/>
      <c r="N5412" s="316">
        <f t="shared" si="1653"/>
        <v>0</v>
      </c>
      <c r="O5412" s="427">
        <f t="shared" si="1654"/>
        <v>0</v>
      </c>
      <c r="P5412" s="245"/>
      <c r="Q5412" s="775"/>
      <c r="R5412" s="779"/>
      <c r="S5412" s="779"/>
      <c r="T5412" s="779"/>
      <c r="U5412" s="779"/>
      <c r="V5412" s="779"/>
      <c r="W5412" s="824"/>
      <c r="X5412" s="314">
        <f t="shared" si="1648"/>
        <v>0</v>
      </c>
    </row>
    <row r="5413" spans="2:24" ht="31.5">
      <c r="B5413" s="172"/>
      <c r="C5413" s="168">
        <v>2970</v>
      </c>
      <c r="D5413" s="321" t="s">
        <v>246</v>
      </c>
      <c r="E5413" s="817"/>
      <c r="F5413" s="452"/>
      <c r="G5413" s="246"/>
      <c r="H5413" s="246"/>
      <c r="I5413" s="480">
        <f t="shared" si="1652"/>
        <v>0</v>
      </c>
      <c r="J5413" s="244" t="str">
        <f t="shared" si="1647"/>
        <v/>
      </c>
      <c r="K5413" s="245"/>
      <c r="L5413" s="426"/>
      <c r="M5413" s="253"/>
      <c r="N5413" s="316">
        <f t="shared" si="1653"/>
        <v>0</v>
      </c>
      <c r="O5413" s="427">
        <f t="shared" si="1654"/>
        <v>0</v>
      </c>
      <c r="P5413" s="245"/>
      <c r="Q5413" s="775"/>
      <c r="R5413" s="779"/>
      <c r="S5413" s="779"/>
      <c r="T5413" s="779"/>
      <c r="U5413" s="779"/>
      <c r="V5413" s="779"/>
      <c r="W5413" s="824"/>
      <c r="X5413" s="314">
        <f t="shared" si="1648"/>
        <v>0</v>
      </c>
    </row>
    <row r="5414" spans="2:24" ht="18.75">
      <c r="B5414" s="172"/>
      <c r="C5414" s="166">
        <v>2989</v>
      </c>
      <c r="D5414" s="322" t="s">
        <v>247</v>
      </c>
      <c r="E5414" s="817"/>
      <c r="F5414" s="452"/>
      <c r="G5414" s="246"/>
      <c r="H5414" s="246"/>
      <c r="I5414" s="480">
        <f t="shared" si="1652"/>
        <v>0</v>
      </c>
      <c r="J5414" s="244" t="str">
        <f t="shared" si="1647"/>
        <v/>
      </c>
      <c r="K5414" s="245"/>
      <c r="L5414" s="426"/>
      <c r="M5414" s="253"/>
      <c r="N5414" s="316">
        <f t="shared" si="1653"/>
        <v>0</v>
      </c>
      <c r="O5414" s="427">
        <f t="shared" si="1654"/>
        <v>0</v>
      </c>
      <c r="P5414" s="245"/>
      <c r="Q5414" s="775"/>
      <c r="R5414" s="779"/>
      <c r="S5414" s="779"/>
      <c r="T5414" s="779"/>
      <c r="U5414" s="779"/>
      <c r="V5414" s="779"/>
      <c r="W5414" s="824"/>
      <c r="X5414" s="314">
        <f t="shared" si="1648"/>
        <v>0</v>
      </c>
    </row>
    <row r="5415" spans="2:24" ht="31.5">
      <c r="B5415" s="136"/>
      <c r="C5415" s="137">
        <v>2990</v>
      </c>
      <c r="D5415" s="323" t="s">
        <v>1760</v>
      </c>
      <c r="E5415" s="817"/>
      <c r="F5415" s="452"/>
      <c r="G5415" s="246"/>
      <c r="H5415" s="246"/>
      <c r="I5415" s="480">
        <f t="shared" si="1652"/>
        <v>0</v>
      </c>
      <c r="J5415" s="244" t="str">
        <f t="shared" si="1647"/>
        <v/>
      </c>
      <c r="K5415" s="245"/>
      <c r="L5415" s="426"/>
      <c r="M5415" s="253"/>
      <c r="N5415" s="316">
        <f t="shared" si="1653"/>
        <v>0</v>
      </c>
      <c r="O5415" s="427">
        <f t="shared" si="1654"/>
        <v>0</v>
      </c>
      <c r="P5415" s="245"/>
      <c r="Q5415" s="775"/>
      <c r="R5415" s="779"/>
      <c r="S5415" s="779"/>
      <c r="T5415" s="779"/>
      <c r="U5415" s="779"/>
      <c r="V5415" s="779"/>
      <c r="W5415" s="824"/>
      <c r="X5415" s="314">
        <f t="shared" si="1648"/>
        <v>0</v>
      </c>
    </row>
    <row r="5416" spans="2:24" ht="18.75">
      <c r="B5416" s="136"/>
      <c r="C5416" s="137">
        <v>2991</v>
      </c>
      <c r="D5416" s="323" t="s">
        <v>248</v>
      </c>
      <c r="E5416" s="817"/>
      <c r="F5416" s="452"/>
      <c r="G5416" s="246"/>
      <c r="H5416" s="246"/>
      <c r="I5416" s="480">
        <f t="shared" si="1652"/>
        <v>0</v>
      </c>
      <c r="J5416" s="244" t="str">
        <f t="shared" si="1647"/>
        <v/>
      </c>
      <c r="K5416" s="245"/>
      <c r="L5416" s="426"/>
      <c r="M5416" s="253"/>
      <c r="N5416" s="316">
        <f t="shared" si="1653"/>
        <v>0</v>
      </c>
      <c r="O5416" s="427">
        <f t="shared" si="1654"/>
        <v>0</v>
      </c>
      <c r="P5416" s="245"/>
      <c r="Q5416" s="775"/>
      <c r="R5416" s="779"/>
      <c r="S5416" s="779"/>
      <c r="T5416" s="779"/>
      <c r="U5416" s="779"/>
      <c r="V5416" s="779"/>
      <c r="W5416" s="824"/>
      <c r="X5416" s="314">
        <f t="shared" si="1648"/>
        <v>0</v>
      </c>
    </row>
    <row r="5417" spans="2:24" ht="18.75">
      <c r="B5417" s="136"/>
      <c r="C5417" s="142">
        <v>2992</v>
      </c>
      <c r="D5417" s="154" t="s">
        <v>249</v>
      </c>
      <c r="E5417" s="817"/>
      <c r="F5417" s="452"/>
      <c r="G5417" s="246"/>
      <c r="H5417" s="246"/>
      <c r="I5417" s="480">
        <f t="shared" si="1652"/>
        <v>0</v>
      </c>
      <c r="J5417" s="244" t="str">
        <f t="shared" si="1647"/>
        <v/>
      </c>
      <c r="K5417" s="245"/>
      <c r="L5417" s="426"/>
      <c r="M5417" s="253"/>
      <c r="N5417" s="316">
        <f t="shared" si="1653"/>
        <v>0</v>
      </c>
      <c r="O5417" s="427">
        <f t="shared" si="1654"/>
        <v>0</v>
      </c>
      <c r="P5417" s="245"/>
      <c r="Q5417" s="775"/>
      <c r="R5417" s="779"/>
      <c r="S5417" s="779"/>
      <c r="T5417" s="779"/>
      <c r="U5417" s="779"/>
      <c r="V5417" s="779"/>
      <c r="W5417" s="824"/>
      <c r="X5417" s="314">
        <f t="shared" si="1648"/>
        <v>0</v>
      </c>
    </row>
    <row r="5418" spans="2:24" ht="18.75">
      <c r="B5418" s="799">
        <v>3300</v>
      </c>
      <c r="C5418" s="965" t="s">
        <v>250</v>
      </c>
      <c r="D5418" s="965"/>
      <c r="E5418" s="800"/>
      <c r="F5418" s="801">
        <f>SUM(F5419:F5424)</f>
        <v>0</v>
      </c>
      <c r="G5418" s="802">
        <f>SUM(G5419:G5424)</f>
        <v>0</v>
      </c>
      <c r="H5418" s="802">
        <f>SUM(H5419:H5424)</f>
        <v>0</v>
      </c>
      <c r="I5418" s="802">
        <f>SUM(I5419:I5424)</f>
        <v>0</v>
      </c>
      <c r="J5418" s="244" t="str">
        <f t="shared" si="1647"/>
        <v/>
      </c>
      <c r="K5418" s="245"/>
      <c r="L5418" s="777"/>
      <c r="M5418" s="778"/>
      <c r="N5418" s="778"/>
      <c r="O5418" s="825"/>
      <c r="P5418" s="245"/>
      <c r="Q5418" s="777"/>
      <c r="R5418" s="778"/>
      <c r="S5418" s="778"/>
      <c r="T5418" s="778"/>
      <c r="U5418" s="778"/>
      <c r="V5418" s="778"/>
      <c r="W5418" s="825"/>
      <c r="X5418" s="314">
        <f t="shared" si="1648"/>
        <v>0</v>
      </c>
    </row>
    <row r="5419" spans="2:24" ht="18.75">
      <c r="B5419" s="143"/>
      <c r="C5419" s="144">
        <v>3301</v>
      </c>
      <c r="D5419" s="463" t="s">
        <v>251</v>
      </c>
      <c r="E5419" s="817"/>
      <c r="F5419" s="452"/>
      <c r="G5419" s="246"/>
      <c r="H5419" s="246"/>
      <c r="I5419" s="480">
        <f t="shared" ref="I5419:I5427" si="1655">F5419+G5419+H5419</f>
        <v>0</v>
      </c>
      <c r="J5419" s="244" t="str">
        <f t="shared" si="1647"/>
        <v/>
      </c>
      <c r="K5419" s="245"/>
      <c r="L5419" s="775"/>
      <c r="M5419" s="779"/>
      <c r="N5419" s="779"/>
      <c r="O5419" s="824"/>
      <c r="P5419" s="245"/>
      <c r="Q5419" s="775"/>
      <c r="R5419" s="779"/>
      <c r="S5419" s="779"/>
      <c r="T5419" s="779"/>
      <c r="U5419" s="779"/>
      <c r="V5419" s="779"/>
      <c r="W5419" s="824"/>
      <c r="X5419" s="314">
        <f t="shared" si="1648"/>
        <v>0</v>
      </c>
    </row>
    <row r="5420" spans="2:24" ht="18.75">
      <c r="B5420" s="143"/>
      <c r="C5420" s="168">
        <v>3302</v>
      </c>
      <c r="D5420" s="464" t="s">
        <v>1099</v>
      </c>
      <c r="E5420" s="817"/>
      <c r="F5420" s="452"/>
      <c r="G5420" s="246"/>
      <c r="H5420" s="246"/>
      <c r="I5420" s="480">
        <f t="shared" si="1655"/>
        <v>0</v>
      </c>
      <c r="J5420" s="244" t="str">
        <f t="shared" ref="J5420:J5451" si="1656">(IF($E5420&lt;&gt;0,$J$2,IF($I5420&lt;&gt;0,$J$2,"")))</f>
        <v/>
      </c>
      <c r="K5420" s="245"/>
      <c r="L5420" s="775"/>
      <c r="M5420" s="779"/>
      <c r="N5420" s="779"/>
      <c r="O5420" s="824"/>
      <c r="P5420" s="245"/>
      <c r="Q5420" s="775"/>
      <c r="R5420" s="779"/>
      <c r="S5420" s="779"/>
      <c r="T5420" s="779"/>
      <c r="U5420" s="779"/>
      <c r="V5420" s="779"/>
      <c r="W5420" s="824"/>
      <c r="X5420" s="314">
        <f t="shared" ref="X5420:X5451" si="1657">T5420-U5420-V5420-W5420</f>
        <v>0</v>
      </c>
    </row>
    <row r="5421" spans="2:24" ht="18.75">
      <c r="B5421" s="143"/>
      <c r="C5421" s="168">
        <v>3303</v>
      </c>
      <c r="D5421" s="464" t="s">
        <v>253</v>
      </c>
      <c r="E5421" s="817"/>
      <c r="F5421" s="452"/>
      <c r="G5421" s="246"/>
      <c r="H5421" s="246"/>
      <c r="I5421" s="480">
        <f t="shared" si="1655"/>
        <v>0</v>
      </c>
      <c r="J5421" s="244" t="str">
        <f t="shared" si="1656"/>
        <v/>
      </c>
      <c r="K5421" s="245"/>
      <c r="L5421" s="775"/>
      <c r="M5421" s="779"/>
      <c r="N5421" s="779"/>
      <c r="O5421" s="824"/>
      <c r="P5421" s="245"/>
      <c r="Q5421" s="775"/>
      <c r="R5421" s="779"/>
      <c r="S5421" s="779"/>
      <c r="T5421" s="779"/>
      <c r="U5421" s="779"/>
      <c r="V5421" s="779"/>
      <c r="W5421" s="824"/>
      <c r="X5421" s="314">
        <f t="shared" si="1657"/>
        <v>0</v>
      </c>
    </row>
    <row r="5422" spans="2:24" ht="18.75">
      <c r="B5422" s="143"/>
      <c r="C5422" s="166">
        <v>3304</v>
      </c>
      <c r="D5422" s="465" t="s">
        <v>254</v>
      </c>
      <c r="E5422" s="817"/>
      <c r="F5422" s="452"/>
      <c r="G5422" s="246"/>
      <c r="H5422" s="246"/>
      <c r="I5422" s="480">
        <f t="shared" si="1655"/>
        <v>0</v>
      </c>
      <c r="J5422" s="244" t="str">
        <f t="shared" si="1656"/>
        <v/>
      </c>
      <c r="K5422" s="245"/>
      <c r="L5422" s="775"/>
      <c r="M5422" s="779"/>
      <c r="N5422" s="779"/>
      <c r="O5422" s="824"/>
      <c r="P5422" s="245"/>
      <c r="Q5422" s="775"/>
      <c r="R5422" s="779"/>
      <c r="S5422" s="779"/>
      <c r="T5422" s="779"/>
      <c r="U5422" s="779"/>
      <c r="V5422" s="779"/>
      <c r="W5422" s="824"/>
      <c r="X5422" s="314">
        <f t="shared" si="1657"/>
        <v>0</v>
      </c>
    </row>
    <row r="5423" spans="2:24" ht="18.75">
      <c r="B5423" s="143"/>
      <c r="C5423" s="142">
        <v>3305</v>
      </c>
      <c r="D5423" s="466" t="s">
        <v>255</v>
      </c>
      <c r="E5423" s="817"/>
      <c r="F5423" s="452"/>
      <c r="G5423" s="246"/>
      <c r="H5423" s="246"/>
      <c r="I5423" s="480">
        <f t="shared" si="1655"/>
        <v>0</v>
      </c>
      <c r="J5423" s="244" t="str">
        <f t="shared" si="1656"/>
        <v/>
      </c>
      <c r="K5423" s="245"/>
      <c r="L5423" s="775"/>
      <c r="M5423" s="779"/>
      <c r="N5423" s="779"/>
      <c r="O5423" s="824"/>
      <c r="P5423" s="245"/>
      <c r="Q5423" s="775"/>
      <c r="R5423" s="779"/>
      <c r="S5423" s="779"/>
      <c r="T5423" s="779"/>
      <c r="U5423" s="779"/>
      <c r="V5423" s="779"/>
      <c r="W5423" s="824"/>
      <c r="X5423" s="314">
        <f t="shared" si="1657"/>
        <v>0</v>
      </c>
    </row>
    <row r="5424" spans="2:24" ht="31.5">
      <c r="B5424" s="143"/>
      <c r="C5424" s="142">
        <v>3306</v>
      </c>
      <c r="D5424" s="466" t="s">
        <v>1739</v>
      </c>
      <c r="E5424" s="817"/>
      <c r="F5424" s="452"/>
      <c r="G5424" s="246"/>
      <c r="H5424" s="246"/>
      <c r="I5424" s="480">
        <f t="shared" si="1655"/>
        <v>0</v>
      </c>
      <c r="J5424" s="244" t="str">
        <f t="shared" si="1656"/>
        <v/>
      </c>
      <c r="K5424" s="245"/>
      <c r="L5424" s="775"/>
      <c r="M5424" s="779"/>
      <c r="N5424" s="779"/>
      <c r="O5424" s="824"/>
      <c r="P5424" s="245"/>
      <c r="Q5424" s="775"/>
      <c r="R5424" s="779"/>
      <c r="S5424" s="779"/>
      <c r="T5424" s="779"/>
      <c r="U5424" s="779"/>
      <c r="V5424" s="779"/>
      <c r="W5424" s="824"/>
      <c r="X5424" s="314">
        <f t="shared" si="1657"/>
        <v>0</v>
      </c>
    </row>
    <row r="5425" spans="2:24" ht="18.75">
      <c r="B5425" s="799">
        <v>3900</v>
      </c>
      <c r="C5425" s="957" t="s">
        <v>256</v>
      </c>
      <c r="D5425" s="978"/>
      <c r="E5425" s="800"/>
      <c r="F5425" s="803"/>
      <c r="G5425" s="804"/>
      <c r="H5425" s="804"/>
      <c r="I5425" s="805">
        <f t="shared" si="1655"/>
        <v>0</v>
      </c>
      <c r="J5425" s="244" t="str">
        <f t="shared" si="1656"/>
        <v/>
      </c>
      <c r="K5425" s="245"/>
      <c r="L5425" s="431"/>
      <c r="M5425" s="255"/>
      <c r="N5425" s="318">
        <f>I5425</f>
        <v>0</v>
      </c>
      <c r="O5425" s="427">
        <f>L5425+M5425-N5425</f>
        <v>0</v>
      </c>
      <c r="P5425" s="245"/>
      <c r="Q5425" s="431"/>
      <c r="R5425" s="255"/>
      <c r="S5425" s="432">
        <f>+IF(+(L5425+M5425)&gt;=I5425,+M5425,+(+I5425-L5425))</f>
        <v>0</v>
      </c>
      <c r="T5425" s="316">
        <f>Q5425+R5425-S5425</f>
        <v>0</v>
      </c>
      <c r="U5425" s="255"/>
      <c r="V5425" s="255"/>
      <c r="W5425" s="254"/>
      <c r="X5425" s="314">
        <f t="shared" si="1657"/>
        <v>0</v>
      </c>
    </row>
    <row r="5426" spans="2:24" ht="18.75">
      <c r="B5426" s="799">
        <v>4000</v>
      </c>
      <c r="C5426" s="979" t="s">
        <v>257</v>
      </c>
      <c r="D5426" s="979"/>
      <c r="E5426" s="800"/>
      <c r="F5426" s="803"/>
      <c r="G5426" s="804"/>
      <c r="H5426" s="804"/>
      <c r="I5426" s="805">
        <f t="shared" si="1655"/>
        <v>0</v>
      </c>
      <c r="J5426" s="244" t="str">
        <f t="shared" si="1656"/>
        <v/>
      </c>
      <c r="K5426" s="245"/>
      <c r="L5426" s="431"/>
      <c r="M5426" s="255"/>
      <c r="N5426" s="318">
        <f>I5426</f>
        <v>0</v>
      </c>
      <c r="O5426" s="427">
        <f>L5426+M5426-N5426</f>
        <v>0</v>
      </c>
      <c r="P5426" s="245"/>
      <c r="Q5426" s="777"/>
      <c r="R5426" s="778"/>
      <c r="S5426" s="778"/>
      <c r="T5426" s="779"/>
      <c r="U5426" s="778"/>
      <c r="V5426" s="778"/>
      <c r="W5426" s="824"/>
      <c r="X5426" s="314">
        <f t="shared" si="1657"/>
        <v>0</v>
      </c>
    </row>
    <row r="5427" spans="2:24" ht="18.75">
      <c r="B5427" s="799">
        <v>4100</v>
      </c>
      <c r="C5427" s="979" t="s">
        <v>258</v>
      </c>
      <c r="D5427" s="979"/>
      <c r="E5427" s="800"/>
      <c r="F5427" s="803"/>
      <c r="G5427" s="804"/>
      <c r="H5427" s="804"/>
      <c r="I5427" s="805">
        <f t="shared" si="1655"/>
        <v>0</v>
      </c>
      <c r="J5427" s="244" t="str">
        <f t="shared" si="1656"/>
        <v/>
      </c>
      <c r="K5427" s="245"/>
      <c r="L5427" s="777"/>
      <c r="M5427" s="778"/>
      <c r="N5427" s="778"/>
      <c r="O5427" s="825"/>
      <c r="P5427" s="245"/>
      <c r="Q5427" s="777"/>
      <c r="R5427" s="778"/>
      <c r="S5427" s="778"/>
      <c r="T5427" s="778"/>
      <c r="U5427" s="778"/>
      <c r="V5427" s="778"/>
      <c r="W5427" s="825"/>
      <c r="X5427" s="314">
        <f t="shared" si="1657"/>
        <v>0</v>
      </c>
    </row>
    <row r="5428" spans="2:24" ht="18.75">
      <c r="B5428" s="799">
        <v>4200</v>
      </c>
      <c r="C5428" s="965" t="s">
        <v>259</v>
      </c>
      <c r="D5428" s="966"/>
      <c r="E5428" s="800"/>
      <c r="F5428" s="801">
        <f>SUM(F5429:F5434)</f>
        <v>0</v>
      </c>
      <c r="G5428" s="802">
        <f>SUM(G5429:G5434)</f>
        <v>0</v>
      </c>
      <c r="H5428" s="802">
        <f>SUM(H5429:H5434)</f>
        <v>0</v>
      </c>
      <c r="I5428" s="802">
        <f>SUM(I5429:I5434)</f>
        <v>0</v>
      </c>
      <c r="J5428" s="244" t="str">
        <f t="shared" si="1656"/>
        <v/>
      </c>
      <c r="K5428" s="245"/>
      <c r="L5428" s="317">
        <f>SUM(L5429:L5434)</f>
        <v>0</v>
      </c>
      <c r="M5428" s="318">
        <f>SUM(M5429:M5434)</f>
        <v>0</v>
      </c>
      <c r="N5428" s="428">
        <f>SUM(N5429:N5434)</f>
        <v>0</v>
      </c>
      <c r="O5428" s="429">
        <f>SUM(O5429:O5434)</f>
        <v>0</v>
      </c>
      <c r="P5428" s="245"/>
      <c r="Q5428" s="317">
        <f t="shared" ref="Q5428:W5428" si="1658">SUM(Q5429:Q5434)</f>
        <v>0</v>
      </c>
      <c r="R5428" s="318">
        <f t="shared" si="1658"/>
        <v>0</v>
      </c>
      <c r="S5428" s="318">
        <f t="shared" si="1658"/>
        <v>0</v>
      </c>
      <c r="T5428" s="318">
        <f t="shared" si="1658"/>
        <v>0</v>
      </c>
      <c r="U5428" s="318">
        <f t="shared" si="1658"/>
        <v>0</v>
      </c>
      <c r="V5428" s="318">
        <f t="shared" si="1658"/>
        <v>0</v>
      </c>
      <c r="W5428" s="429">
        <f t="shared" si="1658"/>
        <v>0</v>
      </c>
      <c r="X5428" s="314">
        <f t="shared" si="1657"/>
        <v>0</v>
      </c>
    </row>
    <row r="5429" spans="2:24" ht="18.75">
      <c r="B5429" s="173"/>
      <c r="C5429" s="144">
        <v>4201</v>
      </c>
      <c r="D5429" s="138" t="s">
        <v>260</v>
      </c>
      <c r="E5429" s="817"/>
      <c r="F5429" s="452"/>
      <c r="G5429" s="246"/>
      <c r="H5429" s="246"/>
      <c r="I5429" s="480">
        <f t="shared" ref="I5429:I5434" si="1659">F5429+G5429+H5429</f>
        <v>0</v>
      </c>
      <c r="J5429" s="244" t="str">
        <f t="shared" si="1656"/>
        <v/>
      </c>
      <c r="K5429" s="245"/>
      <c r="L5429" s="426"/>
      <c r="M5429" s="253"/>
      <c r="N5429" s="316">
        <f t="shared" ref="N5429:N5434" si="1660">I5429</f>
        <v>0</v>
      </c>
      <c r="O5429" s="427">
        <f t="shared" ref="O5429:O5434" si="1661">L5429+M5429-N5429</f>
        <v>0</v>
      </c>
      <c r="P5429" s="245"/>
      <c r="Q5429" s="426"/>
      <c r="R5429" s="253"/>
      <c r="S5429" s="432">
        <f t="shared" ref="S5429:S5434" si="1662">+IF(+(L5429+M5429)&gt;=I5429,+M5429,+(+I5429-L5429))</f>
        <v>0</v>
      </c>
      <c r="T5429" s="316">
        <f t="shared" ref="T5429:T5434" si="1663">Q5429+R5429-S5429</f>
        <v>0</v>
      </c>
      <c r="U5429" s="253"/>
      <c r="V5429" s="253"/>
      <c r="W5429" s="254"/>
      <c r="X5429" s="314">
        <f t="shared" si="1657"/>
        <v>0</v>
      </c>
    </row>
    <row r="5430" spans="2:24" ht="18.75">
      <c r="B5430" s="173"/>
      <c r="C5430" s="137">
        <v>4202</v>
      </c>
      <c r="D5430" s="139" t="s">
        <v>261</v>
      </c>
      <c r="E5430" s="817"/>
      <c r="F5430" s="452"/>
      <c r="G5430" s="246"/>
      <c r="H5430" s="246"/>
      <c r="I5430" s="480">
        <f t="shared" si="1659"/>
        <v>0</v>
      </c>
      <c r="J5430" s="244" t="str">
        <f t="shared" si="1656"/>
        <v/>
      </c>
      <c r="K5430" s="245"/>
      <c r="L5430" s="426"/>
      <c r="M5430" s="253"/>
      <c r="N5430" s="316">
        <f t="shared" si="1660"/>
        <v>0</v>
      </c>
      <c r="O5430" s="427">
        <f t="shared" si="1661"/>
        <v>0</v>
      </c>
      <c r="P5430" s="245"/>
      <c r="Q5430" s="426"/>
      <c r="R5430" s="253"/>
      <c r="S5430" s="432">
        <f t="shared" si="1662"/>
        <v>0</v>
      </c>
      <c r="T5430" s="316">
        <f t="shared" si="1663"/>
        <v>0</v>
      </c>
      <c r="U5430" s="253"/>
      <c r="V5430" s="253"/>
      <c r="W5430" s="254"/>
      <c r="X5430" s="314">
        <f t="shared" si="1657"/>
        <v>0</v>
      </c>
    </row>
    <row r="5431" spans="2:24" ht="18.75">
      <c r="B5431" s="173"/>
      <c r="C5431" s="137">
        <v>4214</v>
      </c>
      <c r="D5431" s="139" t="s">
        <v>262</v>
      </c>
      <c r="E5431" s="817"/>
      <c r="F5431" s="452"/>
      <c r="G5431" s="246"/>
      <c r="H5431" s="246"/>
      <c r="I5431" s="480">
        <f t="shared" si="1659"/>
        <v>0</v>
      </c>
      <c r="J5431" s="244" t="str">
        <f t="shared" si="1656"/>
        <v/>
      </c>
      <c r="K5431" s="245"/>
      <c r="L5431" s="426"/>
      <c r="M5431" s="253"/>
      <c r="N5431" s="316">
        <f t="shared" si="1660"/>
        <v>0</v>
      </c>
      <c r="O5431" s="427">
        <f t="shared" si="1661"/>
        <v>0</v>
      </c>
      <c r="P5431" s="245"/>
      <c r="Q5431" s="426"/>
      <c r="R5431" s="253"/>
      <c r="S5431" s="432">
        <f t="shared" si="1662"/>
        <v>0</v>
      </c>
      <c r="T5431" s="316">
        <f t="shared" si="1663"/>
        <v>0</v>
      </c>
      <c r="U5431" s="253"/>
      <c r="V5431" s="253"/>
      <c r="W5431" s="254"/>
      <c r="X5431" s="314">
        <f t="shared" si="1657"/>
        <v>0</v>
      </c>
    </row>
    <row r="5432" spans="2:24" ht="18.75">
      <c r="B5432" s="173"/>
      <c r="C5432" s="137">
        <v>4217</v>
      </c>
      <c r="D5432" s="139" t="s">
        <v>263</v>
      </c>
      <c r="E5432" s="817"/>
      <c r="F5432" s="452"/>
      <c r="G5432" s="246"/>
      <c r="H5432" s="246"/>
      <c r="I5432" s="480">
        <f t="shared" si="1659"/>
        <v>0</v>
      </c>
      <c r="J5432" s="244" t="str">
        <f t="shared" si="1656"/>
        <v/>
      </c>
      <c r="K5432" s="245"/>
      <c r="L5432" s="426"/>
      <c r="M5432" s="253"/>
      <c r="N5432" s="316">
        <f t="shared" si="1660"/>
        <v>0</v>
      </c>
      <c r="O5432" s="427">
        <f t="shared" si="1661"/>
        <v>0</v>
      </c>
      <c r="P5432" s="245"/>
      <c r="Q5432" s="426"/>
      <c r="R5432" s="253"/>
      <c r="S5432" s="432">
        <f t="shared" si="1662"/>
        <v>0</v>
      </c>
      <c r="T5432" s="316">
        <f t="shared" si="1663"/>
        <v>0</v>
      </c>
      <c r="U5432" s="253"/>
      <c r="V5432" s="253"/>
      <c r="W5432" s="254"/>
      <c r="X5432" s="314">
        <f t="shared" si="1657"/>
        <v>0</v>
      </c>
    </row>
    <row r="5433" spans="2:24" ht="18.75">
      <c r="B5433" s="173"/>
      <c r="C5433" s="137">
        <v>4218</v>
      </c>
      <c r="D5433" s="145" t="s">
        <v>264</v>
      </c>
      <c r="E5433" s="817"/>
      <c r="F5433" s="452"/>
      <c r="G5433" s="246"/>
      <c r="H5433" s="246"/>
      <c r="I5433" s="480">
        <f t="shared" si="1659"/>
        <v>0</v>
      </c>
      <c r="J5433" s="244" t="str">
        <f t="shared" si="1656"/>
        <v/>
      </c>
      <c r="K5433" s="245"/>
      <c r="L5433" s="426"/>
      <c r="M5433" s="253"/>
      <c r="N5433" s="316">
        <f t="shared" si="1660"/>
        <v>0</v>
      </c>
      <c r="O5433" s="427">
        <f t="shared" si="1661"/>
        <v>0</v>
      </c>
      <c r="P5433" s="245"/>
      <c r="Q5433" s="426"/>
      <c r="R5433" s="253"/>
      <c r="S5433" s="432">
        <f t="shared" si="1662"/>
        <v>0</v>
      </c>
      <c r="T5433" s="316">
        <f t="shared" si="1663"/>
        <v>0</v>
      </c>
      <c r="U5433" s="253"/>
      <c r="V5433" s="253"/>
      <c r="W5433" s="254"/>
      <c r="X5433" s="314">
        <f t="shared" si="1657"/>
        <v>0</v>
      </c>
    </row>
    <row r="5434" spans="2:24" ht="18.75">
      <c r="B5434" s="173"/>
      <c r="C5434" s="137">
        <v>4219</v>
      </c>
      <c r="D5434" s="156" t="s">
        <v>265</v>
      </c>
      <c r="E5434" s="817"/>
      <c r="F5434" s="452"/>
      <c r="G5434" s="246"/>
      <c r="H5434" s="246"/>
      <c r="I5434" s="480">
        <f t="shared" si="1659"/>
        <v>0</v>
      </c>
      <c r="J5434" s="244" t="str">
        <f t="shared" si="1656"/>
        <v/>
      </c>
      <c r="K5434" s="245"/>
      <c r="L5434" s="426"/>
      <c r="M5434" s="253"/>
      <c r="N5434" s="316">
        <f t="shared" si="1660"/>
        <v>0</v>
      </c>
      <c r="O5434" s="427">
        <f t="shared" si="1661"/>
        <v>0</v>
      </c>
      <c r="P5434" s="245"/>
      <c r="Q5434" s="426"/>
      <c r="R5434" s="253"/>
      <c r="S5434" s="432">
        <f t="shared" si="1662"/>
        <v>0</v>
      </c>
      <c r="T5434" s="316">
        <f t="shared" si="1663"/>
        <v>0</v>
      </c>
      <c r="U5434" s="253"/>
      <c r="V5434" s="253"/>
      <c r="W5434" s="254"/>
      <c r="X5434" s="314">
        <f t="shared" si="1657"/>
        <v>0</v>
      </c>
    </row>
    <row r="5435" spans="2:24" ht="18.75">
      <c r="B5435" s="799">
        <v>4300</v>
      </c>
      <c r="C5435" s="955" t="s">
        <v>1740</v>
      </c>
      <c r="D5435" s="955"/>
      <c r="E5435" s="800"/>
      <c r="F5435" s="801">
        <f>SUM(F5436:F5438)</f>
        <v>0</v>
      </c>
      <c r="G5435" s="802">
        <f>SUM(G5436:G5438)</f>
        <v>0</v>
      </c>
      <c r="H5435" s="802">
        <f>SUM(H5436:H5438)</f>
        <v>0</v>
      </c>
      <c r="I5435" s="802">
        <f>SUM(I5436:I5438)</f>
        <v>0</v>
      </c>
      <c r="J5435" s="244" t="str">
        <f t="shared" si="1656"/>
        <v/>
      </c>
      <c r="K5435" s="245"/>
      <c r="L5435" s="317">
        <f>SUM(L5436:L5438)</f>
        <v>0</v>
      </c>
      <c r="M5435" s="318">
        <f>SUM(M5436:M5438)</f>
        <v>0</v>
      </c>
      <c r="N5435" s="428">
        <f>SUM(N5436:N5438)</f>
        <v>0</v>
      </c>
      <c r="O5435" s="429">
        <f>SUM(O5436:O5438)</f>
        <v>0</v>
      </c>
      <c r="P5435" s="245"/>
      <c r="Q5435" s="317">
        <f t="shared" ref="Q5435:W5435" si="1664">SUM(Q5436:Q5438)</f>
        <v>0</v>
      </c>
      <c r="R5435" s="318">
        <f t="shared" si="1664"/>
        <v>0</v>
      </c>
      <c r="S5435" s="318">
        <f t="shared" si="1664"/>
        <v>0</v>
      </c>
      <c r="T5435" s="318">
        <f t="shared" si="1664"/>
        <v>0</v>
      </c>
      <c r="U5435" s="318">
        <f t="shared" si="1664"/>
        <v>0</v>
      </c>
      <c r="V5435" s="318">
        <f t="shared" si="1664"/>
        <v>0</v>
      </c>
      <c r="W5435" s="429">
        <f t="shared" si="1664"/>
        <v>0</v>
      </c>
      <c r="X5435" s="314">
        <f t="shared" si="1657"/>
        <v>0</v>
      </c>
    </row>
    <row r="5436" spans="2:24" ht="18.75">
      <c r="B5436" s="173"/>
      <c r="C5436" s="144">
        <v>4301</v>
      </c>
      <c r="D5436" s="163" t="s">
        <v>266</v>
      </c>
      <c r="E5436" s="817"/>
      <c r="F5436" s="452"/>
      <c r="G5436" s="246"/>
      <c r="H5436" s="246"/>
      <c r="I5436" s="480">
        <f t="shared" ref="I5436:I5441" si="1665">F5436+G5436+H5436</f>
        <v>0</v>
      </c>
      <c r="J5436" s="244" t="str">
        <f t="shared" si="1656"/>
        <v/>
      </c>
      <c r="K5436" s="245"/>
      <c r="L5436" s="426"/>
      <c r="M5436" s="253"/>
      <c r="N5436" s="316">
        <f t="shared" ref="N5436:N5441" si="1666">I5436</f>
        <v>0</v>
      </c>
      <c r="O5436" s="427">
        <f t="shared" ref="O5436:O5441" si="1667">L5436+M5436-N5436</f>
        <v>0</v>
      </c>
      <c r="P5436" s="245"/>
      <c r="Q5436" s="426"/>
      <c r="R5436" s="253"/>
      <c r="S5436" s="432">
        <f t="shared" ref="S5436:S5441" si="1668">+IF(+(L5436+M5436)&gt;=I5436,+M5436,+(+I5436-L5436))</f>
        <v>0</v>
      </c>
      <c r="T5436" s="316">
        <f t="shared" ref="T5436:T5441" si="1669">Q5436+R5436-S5436</f>
        <v>0</v>
      </c>
      <c r="U5436" s="253"/>
      <c r="V5436" s="253"/>
      <c r="W5436" s="254"/>
      <c r="X5436" s="314">
        <f t="shared" si="1657"/>
        <v>0</v>
      </c>
    </row>
    <row r="5437" spans="2:24" ht="18.75">
      <c r="B5437" s="173"/>
      <c r="C5437" s="137">
        <v>4302</v>
      </c>
      <c r="D5437" s="139" t="s">
        <v>1100</v>
      </c>
      <c r="E5437" s="817"/>
      <c r="F5437" s="452"/>
      <c r="G5437" s="246"/>
      <c r="H5437" s="246"/>
      <c r="I5437" s="480">
        <f t="shared" si="1665"/>
        <v>0</v>
      </c>
      <c r="J5437" s="244" t="str">
        <f t="shared" si="1656"/>
        <v/>
      </c>
      <c r="K5437" s="245"/>
      <c r="L5437" s="426"/>
      <c r="M5437" s="253"/>
      <c r="N5437" s="316">
        <f t="shared" si="1666"/>
        <v>0</v>
      </c>
      <c r="O5437" s="427">
        <f t="shared" si="1667"/>
        <v>0</v>
      </c>
      <c r="P5437" s="245"/>
      <c r="Q5437" s="426"/>
      <c r="R5437" s="253"/>
      <c r="S5437" s="432">
        <f t="shared" si="1668"/>
        <v>0</v>
      </c>
      <c r="T5437" s="316">
        <f t="shared" si="1669"/>
        <v>0</v>
      </c>
      <c r="U5437" s="253"/>
      <c r="V5437" s="253"/>
      <c r="W5437" s="254"/>
      <c r="X5437" s="314">
        <f t="shared" si="1657"/>
        <v>0</v>
      </c>
    </row>
    <row r="5438" spans="2:24" ht="18.75">
      <c r="B5438" s="173"/>
      <c r="C5438" s="142">
        <v>4309</v>
      </c>
      <c r="D5438" s="148" t="s">
        <v>268</v>
      </c>
      <c r="E5438" s="817"/>
      <c r="F5438" s="452"/>
      <c r="G5438" s="246"/>
      <c r="H5438" s="246"/>
      <c r="I5438" s="480">
        <f t="shared" si="1665"/>
        <v>0</v>
      </c>
      <c r="J5438" s="244" t="str">
        <f t="shared" si="1656"/>
        <v/>
      </c>
      <c r="K5438" s="245"/>
      <c r="L5438" s="426"/>
      <c r="M5438" s="253"/>
      <c r="N5438" s="316">
        <f t="shared" si="1666"/>
        <v>0</v>
      </c>
      <c r="O5438" s="427">
        <f t="shared" si="1667"/>
        <v>0</v>
      </c>
      <c r="P5438" s="245"/>
      <c r="Q5438" s="426"/>
      <c r="R5438" s="253"/>
      <c r="S5438" s="432">
        <f t="shared" si="1668"/>
        <v>0</v>
      </c>
      <c r="T5438" s="316">
        <f t="shared" si="1669"/>
        <v>0</v>
      </c>
      <c r="U5438" s="253"/>
      <c r="V5438" s="253"/>
      <c r="W5438" s="254"/>
      <c r="X5438" s="314">
        <f t="shared" si="1657"/>
        <v>0</v>
      </c>
    </row>
    <row r="5439" spans="2:24" ht="18.75">
      <c r="B5439" s="799">
        <v>4400</v>
      </c>
      <c r="C5439" s="957" t="s">
        <v>1741</v>
      </c>
      <c r="D5439" s="957"/>
      <c r="E5439" s="800"/>
      <c r="F5439" s="803"/>
      <c r="G5439" s="804"/>
      <c r="H5439" s="804"/>
      <c r="I5439" s="805">
        <f t="shared" si="1665"/>
        <v>0</v>
      </c>
      <c r="J5439" s="244" t="str">
        <f t="shared" si="1656"/>
        <v/>
      </c>
      <c r="K5439" s="245"/>
      <c r="L5439" s="431"/>
      <c r="M5439" s="255"/>
      <c r="N5439" s="318">
        <f t="shared" si="1666"/>
        <v>0</v>
      </c>
      <c r="O5439" s="427">
        <f t="shared" si="1667"/>
        <v>0</v>
      </c>
      <c r="P5439" s="245"/>
      <c r="Q5439" s="431"/>
      <c r="R5439" s="255"/>
      <c r="S5439" s="432">
        <f t="shared" si="1668"/>
        <v>0</v>
      </c>
      <c r="T5439" s="316">
        <f t="shared" si="1669"/>
        <v>0</v>
      </c>
      <c r="U5439" s="255"/>
      <c r="V5439" s="255"/>
      <c r="W5439" s="254"/>
      <c r="X5439" s="314">
        <f t="shared" si="1657"/>
        <v>0</v>
      </c>
    </row>
    <row r="5440" spans="2:24" ht="18.75">
      <c r="B5440" s="799">
        <v>4500</v>
      </c>
      <c r="C5440" s="979" t="s">
        <v>1742</v>
      </c>
      <c r="D5440" s="979"/>
      <c r="E5440" s="800"/>
      <c r="F5440" s="803"/>
      <c r="G5440" s="804">
        <v>100000</v>
      </c>
      <c r="H5440" s="804"/>
      <c r="I5440" s="805">
        <f t="shared" si="1665"/>
        <v>100000</v>
      </c>
      <c r="J5440" s="244">
        <f t="shared" si="1656"/>
        <v>1</v>
      </c>
      <c r="K5440" s="245"/>
      <c r="L5440" s="431"/>
      <c r="M5440" s="255"/>
      <c r="N5440" s="318">
        <f t="shared" si="1666"/>
        <v>100000</v>
      </c>
      <c r="O5440" s="427">
        <f t="shared" si="1667"/>
        <v>-100000</v>
      </c>
      <c r="P5440" s="245"/>
      <c r="Q5440" s="431"/>
      <c r="R5440" s="255"/>
      <c r="S5440" s="432">
        <f t="shared" si="1668"/>
        <v>100000</v>
      </c>
      <c r="T5440" s="316">
        <f t="shared" si="1669"/>
        <v>-100000</v>
      </c>
      <c r="U5440" s="255"/>
      <c r="V5440" s="255"/>
      <c r="W5440" s="254"/>
      <c r="X5440" s="314">
        <f t="shared" si="1657"/>
        <v>-100000</v>
      </c>
    </row>
    <row r="5441" spans="2:24" ht="18.75">
      <c r="B5441" s="799">
        <v>4600</v>
      </c>
      <c r="C5441" s="974" t="s">
        <v>269</v>
      </c>
      <c r="D5441" s="980"/>
      <c r="E5441" s="800"/>
      <c r="F5441" s="803"/>
      <c r="G5441" s="804"/>
      <c r="H5441" s="804"/>
      <c r="I5441" s="805">
        <f t="shared" si="1665"/>
        <v>0</v>
      </c>
      <c r="J5441" s="244" t="str">
        <f t="shared" si="1656"/>
        <v/>
      </c>
      <c r="K5441" s="245"/>
      <c r="L5441" s="431"/>
      <c r="M5441" s="255"/>
      <c r="N5441" s="318">
        <f t="shared" si="1666"/>
        <v>0</v>
      </c>
      <c r="O5441" s="427">
        <f t="shared" si="1667"/>
        <v>0</v>
      </c>
      <c r="P5441" s="245"/>
      <c r="Q5441" s="431"/>
      <c r="R5441" s="255"/>
      <c r="S5441" s="432">
        <f t="shared" si="1668"/>
        <v>0</v>
      </c>
      <c r="T5441" s="316">
        <f t="shared" si="1669"/>
        <v>0</v>
      </c>
      <c r="U5441" s="255"/>
      <c r="V5441" s="255"/>
      <c r="W5441" s="254"/>
      <c r="X5441" s="314">
        <f t="shared" si="1657"/>
        <v>0</v>
      </c>
    </row>
    <row r="5442" spans="2:24" ht="18.75">
      <c r="B5442" s="799">
        <v>4900</v>
      </c>
      <c r="C5442" s="965" t="s">
        <v>300</v>
      </c>
      <c r="D5442" s="965"/>
      <c r="E5442" s="800"/>
      <c r="F5442" s="801">
        <f>+F5443+F5444</f>
        <v>0</v>
      </c>
      <c r="G5442" s="802">
        <f>+G5443+G5444</f>
        <v>0</v>
      </c>
      <c r="H5442" s="802">
        <f>+H5443+H5444</f>
        <v>0</v>
      </c>
      <c r="I5442" s="802">
        <f>+I5443+I5444</f>
        <v>0</v>
      </c>
      <c r="J5442" s="244" t="str">
        <f t="shared" si="1656"/>
        <v/>
      </c>
      <c r="K5442" s="245"/>
      <c r="L5442" s="777"/>
      <c r="M5442" s="778"/>
      <c r="N5442" s="778"/>
      <c r="O5442" s="825"/>
      <c r="P5442" s="245"/>
      <c r="Q5442" s="777"/>
      <c r="R5442" s="778"/>
      <c r="S5442" s="778"/>
      <c r="T5442" s="778"/>
      <c r="U5442" s="778"/>
      <c r="V5442" s="778"/>
      <c r="W5442" s="825"/>
      <c r="X5442" s="314">
        <f t="shared" si="1657"/>
        <v>0</v>
      </c>
    </row>
    <row r="5443" spans="2:24" ht="18.75">
      <c r="B5443" s="173"/>
      <c r="C5443" s="144">
        <v>4901</v>
      </c>
      <c r="D5443" s="174" t="s">
        <v>301</v>
      </c>
      <c r="E5443" s="817"/>
      <c r="F5443" s="452"/>
      <c r="G5443" s="246"/>
      <c r="H5443" s="246"/>
      <c r="I5443" s="480">
        <f>F5443+G5443+H5443</f>
        <v>0</v>
      </c>
      <c r="J5443" s="244" t="str">
        <f t="shared" si="1656"/>
        <v/>
      </c>
      <c r="K5443" s="245"/>
      <c r="L5443" s="775"/>
      <c r="M5443" s="779"/>
      <c r="N5443" s="779"/>
      <c r="O5443" s="824"/>
      <c r="P5443" s="245"/>
      <c r="Q5443" s="775"/>
      <c r="R5443" s="779"/>
      <c r="S5443" s="779"/>
      <c r="T5443" s="779"/>
      <c r="U5443" s="779"/>
      <c r="V5443" s="779"/>
      <c r="W5443" s="824"/>
      <c r="X5443" s="314">
        <f t="shared" si="1657"/>
        <v>0</v>
      </c>
    </row>
    <row r="5444" spans="2:24" ht="18.75">
      <c r="B5444" s="173"/>
      <c r="C5444" s="142">
        <v>4902</v>
      </c>
      <c r="D5444" s="148" t="s">
        <v>302</v>
      </c>
      <c r="E5444" s="817"/>
      <c r="F5444" s="452"/>
      <c r="G5444" s="246"/>
      <c r="H5444" s="246"/>
      <c r="I5444" s="480">
        <f>F5444+G5444+H5444</f>
        <v>0</v>
      </c>
      <c r="J5444" s="244" t="str">
        <f t="shared" si="1656"/>
        <v/>
      </c>
      <c r="K5444" s="245"/>
      <c r="L5444" s="775"/>
      <c r="M5444" s="779"/>
      <c r="N5444" s="779"/>
      <c r="O5444" s="824"/>
      <c r="P5444" s="245"/>
      <c r="Q5444" s="775"/>
      <c r="R5444" s="779"/>
      <c r="S5444" s="779"/>
      <c r="T5444" s="779"/>
      <c r="U5444" s="779"/>
      <c r="V5444" s="779"/>
      <c r="W5444" s="824"/>
      <c r="X5444" s="314">
        <f t="shared" si="1657"/>
        <v>0</v>
      </c>
    </row>
    <row r="5445" spans="2:24" ht="18.75">
      <c r="B5445" s="806">
        <v>5100</v>
      </c>
      <c r="C5445" s="962" t="s">
        <v>270</v>
      </c>
      <c r="D5445" s="962"/>
      <c r="E5445" s="807"/>
      <c r="F5445" s="808"/>
      <c r="G5445" s="809"/>
      <c r="H5445" s="809"/>
      <c r="I5445" s="805">
        <f>F5445+G5445+H5445</f>
        <v>0</v>
      </c>
      <c r="J5445" s="244" t="str">
        <f t="shared" si="1656"/>
        <v/>
      </c>
      <c r="K5445" s="245"/>
      <c r="L5445" s="433"/>
      <c r="M5445" s="434"/>
      <c r="N5445" s="328">
        <f>I5445</f>
        <v>0</v>
      </c>
      <c r="O5445" s="427">
        <f>L5445+M5445-N5445</f>
        <v>0</v>
      </c>
      <c r="P5445" s="245"/>
      <c r="Q5445" s="433"/>
      <c r="R5445" s="434"/>
      <c r="S5445" s="432">
        <f>+IF(+(L5445+M5445)&gt;=I5445,+M5445,+(+I5445-L5445))</f>
        <v>0</v>
      </c>
      <c r="T5445" s="316">
        <f>Q5445+R5445-S5445</f>
        <v>0</v>
      </c>
      <c r="U5445" s="434"/>
      <c r="V5445" s="434"/>
      <c r="W5445" s="254"/>
      <c r="X5445" s="314">
        <f t="shared" si="1657"/>
        <v>0</v>
      </c>
    </row>
    <row r="5446" spans="2:24" ht="18.75">
      <c r="B5446" s="806">
        <v>5200</v>
      </c>
      <c r="C5446" s="977" t="s">
        <v>271</v>
      </c>
      <c r="D5446" s="977"/>
      <c r="E5446" s="807"/>
      <c r="F5446" s="810">
        <f>SUM(F5447:F5453)</f>
        <v>0</v>
      </c>
      <c r="G5446" s="811">
        <f>SUM(G5447:G5453)</f>
        <v>0</v>
      </c>
      <c r="H5446" s="811">
        <f>SUM(H5447:H5453)</f>
        <v>0</v>
      </c>
      <c r="I5446" s="811">
        <f>SUM(I5447:I5453)</f>
        <v>0</v>
      </c>
      <c r="J5446" s="244" t="str">
        <f t="shared" si="1656"/>
        <v/>
      </c>
      <c r="K5446" s="245"/>
      <c r="L5446" s="327">
        <f>SUM(L5447:L5453)</f>
        <v>0</v>
      </c>
      <c r="M5446" s="328">
        <f>SUM(M5447:M5453)</f>
        <v>0</v>
      </c>
      <c r="N5446" s="435">
        <f>SUM(N5447:N5453)</f>
        <v>0</v>
      </c>
      <c r="O5446" s="436">
        <f>SUM(O5447:O5453)</f>
        <v>0</v>
      </c>
      <c r="P5446" s="245"/>
      <c r="Q5446" s="327">
        <f t="shared" ref="Q5446:W5446" si="1670">SUM(Q5447:Q5453)</f>
        <v>0</v>
      </c>
      <c r="R5446" s="328">
        <f t="shared" si="1670"/>
        <v>0</v>
      </c>
      <c r="S5446" s="328">
        <f t="shared" si="1670"/>
        <v>0</v>
      </c>
      <c r="T5446" s="328">
        <f t="shared" si="1670"/>
        <v>0</v>
      </c>
      <c r="U5446" s="328">
        <f t="shared" si="1670"/>
        <v>0</v>
      </c>
      <c r="V5446" s="328">
        <f t="shared" si="1670"/>
        <v>0</v>
      </c>
      <c r="W5446" s="436">
        <f t="shared" si="1670"/>
        <v>0</v>
      </c>
      <c r="X5446" s="314">
        <f t="shared" si="1657"/>
        <v>0</v>
      </c>
    </row>
    <row r="5447" spans="2:24" ht="18.75">
      <c r="B5447" s="175"/>
      <c r="C5447" s="176">
        <v>5201</v>
      </c>
      <c r="D5447" s="177" t="s">
        <v>272</v>
      </c>
      <c r="E5447" s="818"/>
      <c r="F5447" s="477"/>
      <c r="G5447" s="437"/>
      <c r="H5447" s="437"/>
      <c r="I5447" s="480">
        <f t="shared" ref="I5447:I5453" si="1671">F5447+G5447+H5447</f>
        <v>0</v>
      </c>
      <c r="J5447" s="244" t="str">
        <f t="shared" si="1656"/>
        <v/>
      </c>
      <c r="K5447" s="245"/>
      <c r="L5447" s="438"/>
      <c r="M5447" s="439"/>
      <c r="N5447" s="331">
        <f t="shared" ref="N5447:N5453" si="1672">I5447</f>
        <v>0</v>
      </c>
      <c r="O5447" s="427">
        <f t="shared" ref="O5447:O5453" si="1673">L5447+M5447-N5447</f>
        <v>0</v>
      </c>
      <c r="P5447" s="245"/>
      <c r="Q5447" s="438"/>
      <c r="R5447" s="439"/>
      <c r="S5447" s="432">
        <f t="shared" ref="S5447:S5453" si="1674">+IF(+(L5447+M5447)&gt;=I5447,+M5447,+(+I5447-L5447))</f>
        <v>0</v>
      </c>
      <c r="T5447" s="316">
        <f t="shared" ref="T5447:T5453" si="1675">Q5447+R5447-S5447</f>
        <v>0</v>
      </c>
      <c r="U5447" s="439"/>
      <c r="V5447" s="439"/>
      <c r="W5447" s="254"/>
      <c r="X5447" s="314">
        <f t="shared" si="1657"/>
        <v>0</v>
      </c>
    </row>
    <row r="5448" spans="2:24" ht="18.75">
      <c r="B5448" s="175"/>
      <c r="C5448" s="178">
        <v>5202</v>
      </c>
      <c r="D5448" s="179" t="s">
        <v>273</v>
      </c>
      <c r="E5448" s="818"/>
      <c r="F5448" s="477"/>
      <c r="G5448" s="437"/>
      <c r="H5448" s="437"/>
      <c r="I5448" s="480">
        <f t="shared" si="1671"/>
        <v>0</v>
      </c>
      <c r="J5448" s="244" t="str">
        <f t="shared" si="1656"/>
        <v/>
      </c>
      <c r="K5448" s="245"/>
      <c r="L5448" s="438"/>
      <c r="M5448" s="439"/>
      <c r="N5448" s="331">
        <f t="shared" si="1672"/>
        <v>0</v>
      </c>
      <c r="O5448" s="427">
        <f t="shared" si="1673"/>
        <v>0</v>
      </c>
      <c r="P5448" s="245"/>
      <c r="Q5448" s="438"/>
      <c r="R5448" s="439"/>
      <c r="S5448" s="432">
        <f t="shared" si="1674"/>
        <v>0</v>
      </c>
      <c r="T5448" s="316">
        <f t="shared" si="1675"/>
        <v>0</v>
      </c>
      <c r="U5448" s="439"/>
      <c r="V5448" s="439"/>
      <c r="W5448" s="254"/>
      <c r="X5448" s="314">
        <f t="shared" si="1657"/>
        <v>0</v>
      </c>
    </row>
    <row r="5449" spans="2:24" ht="18.75">
      <c r="B5449" s="175"/>
      <c r="C5449" s="178">
        <v>5203</v>
      </c>
      <c r="D5449" s="179" t="s">
        <v>956</v>
      </c>
      <c r="E5449" s="818"/>
      <c r="F5449" s="477"/>
      <c r="G5449" s="437"/>
      <c r="H5449" s="437"/>
      <c r="I5449" s="480">
        <f t="shared" si="1671"/>
        <v>0</v>
      </c>
      <c r="J5449" s="244" t="str">
        <f t="shared" si="1656"/>
        <v/>
      </c>
      <c r="K5449" s="245"/>
      <c r="L5449" s="438"/>
      <c r="M5449" s="439"/>
      <c r="N5449" s="331">
        <f t="shared" si="1672"/>
        <v>0</v>
      </c>
      <c r="O5449" s="427">
        <f t="shared" si="1673"/>
        <v>0</v>
      </c>
      <c r="P5449" s="245"/>
      <c r="Q5449" s="438"/>
      <c r="R5449" s="439"/>
      <c r="S5449" s="432">
        <f t="shared" si="1674"/>
        <v>0</v>
      </c>
      <c r="T5449" s="316">
        <f t="shared" si="1675"/>
        <v>0</v>
      </c>
      <c r="U5449" s="439"/>
      <c r="V5449" s="439"/>
      <c r="W5449" s="254"/>
      <c r="X5449" s="314">
        <f t="shared" si="1657"/>
        <v>0</v>
      </c>
    </row>
    <row r="5450" spans="2:24" ht="18.75">
      <c r="B5450" s="175"/>
      <c r="C5450" s="178">
        <v>5204</v>
      </c>
      <c r="D5450" s="179" t="s">
        <v>957</v>
      </c>
      <c r="E5450" s="818"/>
      <c r="F5450" s="477"/>
      <c r="G5450" s="437"/>
      <c r="H5450" s="437"/>
      <c r="I5450" s="480">
        <f t="shared" si="1671"/>
        <v>0</v>
      </c>
      <c r="J5450" s="244" t="str">
        <f t="shared" si="1656"/>
        <v/>
      </c>
      <c r="K5450" s="245"/>
      <c r="L5450" s="438"/>
      <c r="M5450" s="439"/>
      <c r="N5450" s="331">
        <f t="shared" si="1672"/>
        <v>0</v>
      </c>
      <c r="O5450" s="427">
        <f t="shared" si="1673"/>
        <v>0</v>
      </c>
      <c r="P5450" s="245"/>
      <c r="Q5450" s="438"/>
      <c r="R5450" s="439"/>
      <c r="S5450" s="432">
        <f t="shared" si="1674"/>
        <v>0</v>
      </c>
      <c r="T5450" s="316">
        <f t="shared" si="1675"/>
        <v>0</v>
      </c>
      <c r="U5450" s="439"/>
      <c r="V5450" s="439"/>
      <c r="W5450" s="254"/>
      <c r="X5450" s="314">
        <f t="shared" si="1657"/>
        <v>0</v>
      </c>
    </row>
    <row r="5451" spans="2:24" ht="18.75">
      <c r="B5451" s="175"/>
      <c r="C5451" s="178">
        <v>5205</v>
      </c>
      <c r="D5451" s="179" t="s">
        <v>958</v>
      </c>
      <c r="E5451" s="818"/>
      <c r="F5451" s="477"/>
      <c r="G5451" s="437"/>
      <c r="H5451" s="437"/>
      <c r="I5451" s="480">
        <f t="shared" si="1671"/>
        <v>0</v>
      </c>
      <c r="J5451" s="244" t="str">
        <f t="shared" si="1656"/>
        <v/>
      </c>
      <c r="K5451" s="245"/>
      <c r="L5451" s="438"/>
      <c r="M5451" s="439"/>
      <c r="N5451" s="331">
        <f t="shared" si="1672"/>
        <v>0</v>
      </c>
      <c r="O5451" s="427">
        <f t="shared" si="1673"/>
        <v>0</v>
      </c>
      <c r="P5451" s="245"/>
      <c r="Q5451" s="438"/>
      <c r="R5451" s="439"/>
      <c r="S5451" s="432">
        <f t="shared" si="1674"/>
        <v>0</v>
      </c>
      <c r="T5451" s="316">
        <f t="shared" si="1675"/>
        <v>0</v>
      </c>
      <c r="U5451" s="439"/>
      <c r="V5451" s="439"/>
      <c r="W5451" s="254"/>
      <c r="X5451" s="314">
        <f t="shared" si="1657"/>
        <v>0</v>
      </c>
    </row>
    <row r="5452" spans="2:24" ht="18.75">
      <c r="B5452" s="175"/>
      <c r="C5452" s="178">
        <v>5206</v>
      </c>
      <c r="D5452" s="179" t="s">
        <v>959</v>
      </c>
      <c r="E5452" s="818"/>
      <c r="F5452" s="477"/>
      <c r="G5452" s="437"/>
      <c r="H5452" s="437"/>
      <c r="I5452" s="480">
        <f t="shared" si="1671"/>
        <v>0</v>
      </c>
      <c r="J5452" s="244" t="str">
        <f t="shared" ref="J5452:J5472" si="1676">(IF($E5452&lt;&gt;0,$J$2,IF($I5452&lt;&gt;0,$J$2,"")))</f>
        <v/>
      </c>
      <c r="K5452" s="245"/>
      <c r="L5452" s="438"/>
      <c r="M5452" s="439"/>
      <c r="N5452" s="331">
        <f t="shared" si="1672"/>
        <v>0</v>
      </c>
      <c r="O5452" s="427">
        <f t="shared" si="1673"/>
        <v>0</v>
      </c>
      <c r="P5452" s="245"/>
      <c r="Q5452" s="438"/>
      <c r="R5452" s="439"/>
      <c r="S5452" s="432">
        <f t="shared" si="1674"/>
        <v>0</v>
      </c>
      <c r="T5452" s="316">
        <f t="shared" si="1675"/>
        <v>0</v>
      </c>
      <c r="U5452" s="439"/>
      <c r="V5452" s="439"/>
      <c r="W5452" s="254"/>
      <c r="X5452" s="314">
        <f t="shared" ref="X5452:X5483" si="1677">T5452-U5452-V5452-W5452</f>
        <v>0</v>
      </c>
    </row>
    <row r="5453" spans="2:24" ht="18.75">
      <c r="B5453" s="175"/>
      <c r="C5453" s="180">
        <v>5219</v>
      </c>
      <c r="D5453" s="181" t="s">
        <v>960</v>
      </c>
      <c r="E5453" s="818"/>
      <c r="F5453" s="477"/>
      <c r="G5453" s="437"/>
      <c r="H5453" s="437"/>
      <c r="I5453" s="480">
        <f t="shared" si="1671"/>
        <v>0</v>
      </c>
      <c r="J5453" s="244" t="str">
        <f t="shared" si="1676"/>
        <v/>
      </c>
      <c r="K5453" s="245"/>
      <c r="L5453" s="438"/>
      <c r="M5453" s="439"/>
      <c r="N5453" s="331">
        <f t="shared" si="1672"/>
        <v>0</v>
      </c>
      <c r="O5453" s="427">
        <f t="shared" si="1673"/>
        <v>0</v>
      </c>
      <c r="P5453" s="245"/>
      <c r="Q5453" s="438"/>
      <c r="R5453" s="439"/>
      <c r="S5453" s="432">
        <f t="shared" si="1674"/>
        <v>0</v>
      </c>
      <c r="T5453" s="316">
        <f t="shared" si="1675"/>
        <v>0</v>
      </c>
      <c r="U5453" s="439"/>
      <c r="V5453" s="439"/>
      <c r="W5453" s="254"/>
      <c r="X5453" s="314">
        <f t="shared" si="1677"/>
        <v>0</v>
      </c>
    </row>
    <row r="5454" spans="2:24" ht="18.75">
      <c r="B5454" s="806">
        <v>5300</v>
      </c>
      <c r="C5454" s="981" t="s">
        <v>961</v>
      </c>
      <c r="D5454" s="981"/>
      <c r="E5454" s="807"/>
      <c r="F5454" s="810">
        <f>SUM(F5455:F5456)</f>
        <v>0</v>
      </c>
      <c r="G5454" s="811">
        <f>SUM(G5455:G5456)</f>
        <v>0</v>
      </c>
      <c r="H5454" s="811">
        <f>SUM(H5455:H5456)</f>
        <v>0</v>
      </c>
      <c r="I5454" s="811">
        <f>SUM(I5455:I5456)</f>
        <v>0</v>
      </c>
      <c r="J5454" s="244" t="str">
        <f t="shared" si="1676"/>
        <v/>
      </c>
      <c r="K5454" s="245"/>
      <c r="L5454" s="327">
        <f>SUM(L5455:L5456)</f>
        <v>0</v>
      </c>
      <c r="M5454" s="328">
        <f>SUM(M5455:M5456)</f>
        <v>0</v>
      </c>
      <c r="N5454" s="435">
        <f>SUM(N5455:N5456)</f>
        <v>0</v>
      </c>
      <c r="O5454" s="436">
        <f>SUM(O5455:O5456)</f>
        <v>0</v>
      </c>
      <c r="P5454" s="245"/>
      <c r="Q5454" s="327">
        <f t="shared" ref="Q5454:W5454" si="1678">SUM(Q5455:Q5456)</f>
        <v>0</v>
      </c>
      <c r="R5454" s="328">
        <f t="shared" si="1678"/>
        <v>0</v>
      </c>
      <c r="S5454" s="328">
        <f t="shared" si="1678"/>
        <v>0</v>
      </c>
      <c r="T5454" s="328">
        <f t="shared" si="1678"/>
        <v>0</v>
      </c>
      <c r="U5454" s="328">
        <f t="shared" si="1678"/>
        <v>0</v>
      </c>
      <c r="V5454" s="328">
        <f t="shared" si="1678"/>
        <v>0</v>
      </c>
      <c r="W5454" s="436">
        <f t="shared" si="1678"/>
        <v>0</v>
      </c>
      <c r="X5454" s="314">
        <f t="shared" si="1677"/>
        <v>0</v>
      </c>
    </row>
    <row r="5455" spans="2:24" ht="18.75">
      <c r="B5455" s="175"/>
      <c r="C5455" s="176">
        <v>5301</v>
      </c>
      <c r="D5455" s="177" t="s">
        <v>1480</v>
      </c>
      <c r="E5455" s="818"/>
      <c r="F5455" s="477"/>
      <c r="G5455" s="437"/>
      <c r="H5455" s="437"/>
      <c r="I5455" s="480">
        <f>F5455+G5455+H5455</f>
        <v>0</v>
      </c>
      <c r="J5455" s="244" t="str">
        <f t="shared" si="1676"/>
        <v/>
      </c>
      <c r="K5455" s="245"/>
      <c r="L5455" s="438"/>
      <c r="M5455" s="439"/>
      <c r="N5455" s="331">
        <f>I5455</f>
        <v>0</v>
      </c>
      <c r="O5455" s="427">
        <f>L5455+M5455-N5455</f>
        <v>0</v>
      </c>
      <c r="P5455" s="245"/>
      <c r="Q5455" s="438"/>
      <c r="R5455" s="439"/>
      <c r="S5455" s="432">
        <f>+IF(+(L5455+M5455)&gt;=I5455,+M5455,+(+I5455-L5455))</f>
        <v>0</v>
      </c>
      <c r="T5455" s="316">
        <f>Q5455+R5455-S5455</f>
        <v>0</v>
      </c>
      <c r="U5455" s="439"/>
      <c r="V5455" s="439"/>
      <c r="W5455" s="254"/>
      <c r="X5455" s="314">
        <f t="shared" si="1677"/>
        <v>0</v>
      </c>
    </row>
    <row r="5456" spans="2:24" ht="18.75">
      <c r="B5456" s="175"/>
      <c r="C5456" s="180">
        <v>5309</v>
      </c>
      <c r="D5456" s="181" t="s">
        <v>962</v>
      </c>
      <c r="E5456" s="818"/>
      <c r="F5456" s="477"/>
      <c r="G5456" s="437"/>
      <c r="H5456" s="437"/>
      <c r="I5456" s="480">
        <f>F5456+G5456+H5456</f>
        <v>0</v>
      </c>
      <c r="J5456" s="244" t="str">
        <f t="shared" si="1676"/>
        <v/>
      </c>
      <c r="K5456" s="245"/>
      <c r="L5456" s="438"/>
      <c r="M5456" s="439"/>
      <c r="N5456" s="331">
        <f>I5456</f>
        <v>0</v>
      </c>
      <c r="O5456" s="427">
        <f>L5456+M5456-N5456</f>
        <v>0</v>
      </c>
      <c r="P5456" s="245"/>
      <c r="Q5456" s="438"/>
      <c r="R5456" s="439"/>
      <c r="S5456" s="432">
        <f>+IF(+(L5456+M5456)&gt;=I5456,+M5456,+(+I5456-L5456))</f>
        <v>0</v>
      </c>
      <c r="T5456" s="316">
        <f>Q5456+R5456-S5456</f>
        <v>0</v>
      </c>
      <c r="U5456" s="439"/>
      <c r="V5456" s="439"/>
      <c r="W5456" s="254"/>
      <c r="X5456" s="314">
        <f t="shared" si="1677"/>
        <v>0</v>
      </c>
    </row>
    <row r="5457" spans="2:24" ht="18.75">
      <c r="B5457" s="806">
        <v>5400</v>
      </c>
      <c r="C5457" s="962" t="s">
        <v>1049</v>
      </c>
      <c r="D5457" s="962"/>
      <c r="E5457" s="807"/>
      <c r="F5457" s="808"/>
      <c r="G5457" s="809"/>
      <c r="H5457" s="809"/>
      <c r="I5457" s="805">
        <f>F5457+G5457+H5457</f>
        <v>0</v>
      </c>
      <c r="J5457" s="244" t="str">
        <f t="shared" si="1676"/>
        <v/>
      </c>
      <c r="K5457" s="245"/>
      <c r="L5457" s="433"/>
      <c r="M5457" s="434"/>
      <c r="N5457" s="328">
        <f>I5457</f>
        <v>0</v>
      </c>
      <c r="O5457" s="427">
        <f>L5457+M5457-N5457</f>
        <v>0</v>
      </c>
      <c r="P5457" s="245"/>
      <c r="Q5457" s="433"/>
      <c r="R5457" s="434"/>
      <c r="S5457" s="432">
        <f>+IF(+(L5457+M5457)&gt;=I5457,+M5457,+(+I5457-L5457))</f>
        <v>0</v>
      </c>
      <c r="T5457" s="316">
        <f>Q5457+R5457-S5457</f>
        <v>0</v>
      </c>
      <c r="U5457" s="434"/>
      <c r="V5457" s="434"/>
      <c r="W5457" s="254"/>
      <c r="X5457" s="314">
        <f t="shared" si="1677"/>
        <v>0</v>
      </c>
    </row>
    <row r="5458" spans="2:24" ht="18.75">
      <c r="B5458" s="799">
        <v>5500</v>
      </c>
      <c r="C5458" s="965" t="s">
        <v>1050</v>
      </c>
      <c r="D5458" s="965"/>
      <c r="E5458" s="800"/>
      <c r="F5458" s="801">
        <f>SUM(F5459:F5462)</f>
        <v>0</v>
      </c>
      <c r="G5458" s="802">
        <f>SUM(G5459:G5462)</f>
        <v>0</v>
      </c>
      <c r="H5458" s="802">
        <f>SUM(H5459:H5462)</f>
        <v>0</v>
      </c>
      <c r="I5458" s="802">
        <f>SUM(I5459:I5462)</f>
        <v>0</v>
      </c>
      <c r="J5458" s="244" t="str">
        <f t="shared" si="1676"/>
        <v/>
      </c>
      <c r="K5458" s="245"/>
      <c r="L5458" s="317">
        <f>SUM(L5459:L5462)</f>
        <v>0</v>
      </c>
      <c r="M5458" s="318">
        <f>SUM(M5459:M5462)</f>
        <v>0</v>
      </c>
      <c r="N5458" s="428">
        <f>SUM(N5459:N5462)</f>
        <v>0</v>
      </c>
      <c r="O5458" s="429">
        <f>SUM(O5459:O5462)</f>
        <v>0</v>
      </c>
      <c r="P5458" s="245"/>
      <c r="Q5458" s="317">
        <f t="shared" ref="Q5458:W5458" si="1679">SUM(Q5459:Q5462)</f>
        <v>0</v>
      </c>
      <c r="R5458" s="318">
        <f t="shared" si="1679"/>
        <v>0</v>
      </c>
      <c r="S5458" s="318">
        <f t="shared" si="1679"/>
        <v>0</v>
      </c>
      <c r="T5458" s="318">
        <f t="shared" si="1679"/>
        <v>0</v>
      </c>
      <c r="U5458" s="318">
        <f t="shared" si="1679"/>
        <v>0</v>
      </c>
      <c r="V5458" s="318">
        <f t="shared" si="1679"/>
        <v>0</v>
      </c>
      <c r="W5458" s="429">
        <f t="shared" si="1679"/>
        <v>0</v>
      </c>
      <c r="X5458" s="314">
        <f t="shared" si="1677"/>
        <v>0</v>
      </c>
    </row>
    <row r="5459" spans="2:24" ht="18.75">
      <c r="B5459" s="173"/>
      <c r="C5459" s="144">
        <v>5501</v>
      </c>
      <c r="D5459" s="163" t="s">
        <v>1051</v>
      </c>
      <c r="E5459" s="817"/>
      <c r="F5459" s="452"/>
      <c r="G5459" s="246"/>
      <c r="H5459" s="246"/>
      <c r="I5459" s="480">
        <f>F5459+G5459+H5459</f>
        <v>0</v>
      </c>
      <c r="J5459" s="244" t="str">
        <f t="shared" si="1676"/>
        <v/>
      </c>
      <c r="K5459" s="245"/>
      <c r="L5459" s="426"/>
      <c r="M5459" s="253"/>
      <c r="N5459" s="316">
        <f>I5459</f>
        <v>0</v>
      </c>
      <c r="O5459" s="427">
        <f>L5459+M5459-N5459</f>
        <v>0</v>
      </c>
      <c r="P5459" s="245"/>
      <c r="Q5459" s="426"/>
      <c r="R5459" s="253"/>
      <c r="S5459" s="432">
        <f>+IF(+(L5459+M5459)&gt;=I5459,+M5459,+(+I5459-L5459))</f>
        <v>0</v>
      </c>
      <c r="T5459" s="316">
        <f>Q5459+R5459-S5459</f>
        <v>0</v>
      </c>
      <c r="U5459" s="253"/>
      <c r="V5459" s="253"/>
      <c r="W5459" s="254"/>
      <c r="X5459" s="314">
        <f t="shared" si="1677"/>
        <v>0</v>
      </c>
    </row>
    <row r="5460" spans="2:24" ht="18.75">
      <c r="B5460" s="173"/>
      <c r="C5460" s="137">
        <v>5502</v>
      </c>
      <c r="D5460" s="145" t="s">
        <v>1052</v>
      </c>
      <c r="E5460" s="817"/>
      <c r="F5460" s="452"/>
      <c r="G5460" s="246"/>
      <c r="H5460" s="246"/>
      <c r="I5460" s="480">
        <f>F5460+G5460+H5460</f>
        <v>0</v>
      </c>
      <c r="J5460" s="244" t="str">
        <f t="shared" si="1676"/>
        <v/>
      </c>
      <c r="K5460" s="245"/>
      <c r="L5460" s="426"/>
      <c r="M5460" s="253"/>
      <c r="N5460" s="316">
        <f>I5460</f>
        <v>0</v>
      </c>
      <c r="O5460" s="427">
        <f>L5460+M5460-N5460</f>
        <v>0</v>
      </c>
      <c r="P5460" s="245"/>
      <c r="Q5460" s="426"/>
      <c r="R5460" s="253"/>
      <c r="S5460" s="432">
        <f>+IF(+(L5460+M5460)&gt;=I5460,+M5460,+(+I5460-L5460))</f>
        <v>0</v>
      </c>
      <c r="T5460" s="316">
        <f>Q5460+R5460-S5460</f>
        <v>0</v>
      </c>
      <c r="U5460" s="253"/>
      <c r="V5460" s="253"/>
      <c r="W5460" s="254"/>
      <c r="X5460" s="314">
        <f t="shared" si="1677"/>
        <v>0</v>
      </c>
    </row>
    <row r="5461" spans="2:24" ht="18.75">
      <c r="B5461" s="173"/>
      <c r="C5461" s="137">
        <v>5503</v>
      </c>
      <c r="D5461" s="139" t="s">
        <v>1053</v>
      </c>
      <c r="E5461" s="817"/>
      <c r="F5461" s="452"/>
      <c r="G5461" s="246"/>
      <c r="H5461" s="246"/>
      <c r="I5461" s="480">
        <f>F5461+G5461+H5461</f>
        <v>0</v>
      </c>
      <c r="J5461" s="244" t="str">
        <f t="shared" si="1676"/>
        <v/>
      </c>
      <c r="K5461" s="245"/>
      <c r="L5461" s="426"/>
      <c r="M5461" s="253"/>
      <c r="N5461" s="316">
        <f>I5461</f>
        <v>0</v>
      </c>
      <c r="O5461" s="427">
        <f>L5461+M5461-N5461</f>
        <v>0</v>
      </c>
      <c r="P5461" s="245"/>
      <c r="Q5461" s="426"/>
      <c r="R5461" s="253"/>
      <c r="S5461" s="432">
        <f>+IF(+(L5461+M5461)&gt;=I5461,+M5461,+(+I5461-L5461))</f>
        <v>0</v>
      </c>
      <c r="T5461" s="316">
        <f>Q5461+R5461-S5461</f>
        <v>0</v>
      </c>
      <c r="U5461" s="253"/>
      <c r="V5461" s="253"/>
      <c r="W5461" s="254"/>
      <c r="X5461" s="314">
        <f t="shared" si="1677"/>
        <v>0</v>
      </c>
    </row>
    <row r="5462" spans="2:24" ht="18.75">
      <c r="B5462" s="173"/>
      <c r="C5462" s="137">
        <v>5504</v>
      </c>
      <c r="D5462" s="145" t="s">
        <v>1054</v>
      </c>
      <c r="E5462" s="817"/>
      <c r="F5462" s="452"/>
      <c r="G5462" s="246"/>
      <c r="H5462" s="246"/>
      <c r="I5462" s="480">
        <f>F5462+G5462+H5462</f>
        <v>0</v>
      </c>
      <c r="J5462" s="244" t="str">
        <f t="shared" si="1676"/>
        <v/>
      </c>
      <c r="K5462" s="245"/>
      <c r="L5462" s="426"/>
      <c r="M5462" s="253"/>
      <c r="N5462" s="316">
        <f>I5462</f>
        <v>0</v>
      </c>
      <c r="O5462" s="427">
        <f>L5462+M5462-N5462</f>
        <v>0</v>
      </c>
      <c r="P5462" s="245"/>
      <c r="Q5462" s="426"/>
      <c r="R5462" s="253"/>
      <c r="S5462" s="432">
        <f>+IF(+(L5462+M5462)&gt;=I5462,+M5462,+(+I5462-L5462))</f>
        <v>0</v>
      </c>
      <c r="T5462" s="316">
        <f>Q5462+R5462-S5462</f>
        <v>0</v>
      </c>
      <c r="U5462" s="253"/>
      <c r="V5462" s="253"/>
      <c r="W5462" s="254"/>
      <c r="X5462" s="314">
        <f t="shared" si="1677"/>
        <v>0</v>
      </c>
    </row>
    <row r="5463" spans="2:24" ht="18.75">
      <c r="B5463" s="799">
        <v>5700</v>
      </c>
      <c r="C5463" s="963" t="s">
        <v>1055</v>
      </c>
      <c r="D5463" s="964"/>
      <c r="E5463" s="807"/>
      <c r="F5463" s="810">
        <f>SUM(F5464:F5466)</f>
        <v>0</v>
      </c>
      <c r="G5463" s="811">
        <f>SUM(G5464:G5466)</f>
        <v>0</v>
      </c>
      <c r="H5463" s="811">
        <f>SUM(H5464:H5466)</f>
        <v>0</v>
      </c>
      <c r="I5463" s="811">
        <f>SUM(I5464:I5466)</f>
        <v>0</v>
      </c>
      <c r="J5463" s="244" t="str">
        <f t="shared" si="1676"/>
        <v/>
      </c>
      <c r="K5463" s="245"/>
      <c r="L5463" s="327">
        <f>SUM(L5464:L5466)</f>
        <v>0</v>
      </c>
      <c r="M5463" s="328">
        <f>SUM(M5464:M5466)</f>
        <v>0</v>
      </c>
      <c r="N5463" s="435">
        <f>SUM(N5464:N5465)</f>
        <v>0</v>
      </c>
      <c r="O5463" s="436">
        <f>SUM(O5464:O5466)</f>
        <v>0</v>
      </c>
      <c r="P5463" s="245"/>
      <c r="Q5463" s="327">
        <f>SUM(Q5464:Q5466)</f>
        <v>0</v>
      </c>
      <c r="R5463" s="328">
        <f>SUM(R5464:R5466)</f>
        <v>0</v>
      </c>
      <c r="S5463" s="328">
        <f>SUM(S5464:S5466)</f>
        <v>0</v>
      </c>
      <c r="T5463" s="328">
        <f>SUM(T5464:T5466)</f>
        <v>0</v>
      </c>
      <c r="U5463" s="328">
        <f>SUM(U5464:U5466)</f>
        <v>0</v>
      </c>
      <c r="V5463" s="328">
        <f>SUM(V5464:V5465)</f>
        <v>0</v>
      </c>
      <c r="W5463" s="436">
        <f>SUM(W5464:W5466)</f>
        <v>0</v>
      </c>
      <c r="X5463" s="314">
        <f t="shared" si="1677"/>
        <v>0</v>
      </c>
    </row>
    <row r="5464" spans="2:24" ht="18.75">
      <c r="B5464" s="175"/>
      <c r="C5464" s="176">
        <v>5701</v>
      </c>
      <c r="D5464" s="177" t="s">
        <v>1056</v>
      </c>
      <c r="E5464" s="818"/>
      <c r="F5464" s="477"/>
      <c r="G5464" s="437"/>
      <c r="H5464" s="437"/>
      <c r="I5464" s="480">
        <f>F5464+G5464+H5464</f>
        <v>0</v>
      </c>
      <c r="J5464" s="244" t="str">
        <f t="shared" si="1676"/>
        <v/>
      </c>
      <c r="K5464" s="245"/>
      <c r="L5464" s="438"/>
      <c r="M5464" s="439"/>
      <c r="N5464" s="331">
        <f>I5464</f>
        <v>0</v>
      </c>
      <c r="O5464" s="427">
        <f>L5464+M5464-N5464</f>
        <v>0</v>
      </c>
      <c r="P5464" s="245"/>
      <c r="Q5464" s="438"/>
      <c r="R5464" s="439"/>
      <c r="S5464" s="432">
        <f>+IF(+(L5464+M5464)&gt;=I5464,+M5464,+(+I5464-L5464))</f>
        <v>0</v>
      </c>
      <c r="T5464" s="316">
        <f>Q5464+R5464-S5464</f>
        <v>0</v>
      </c>
      <c r="U5464" s="439"/>
      <c r="V5464" s="439"/>
      <c r="W5464" s="254"/>
      <c r="X5464" s="314">
        <f t="shared" si="1677"/>
        <v>0</v>
      </c>
    </row>
    <row r="5465" spans="2:24" ht="18.75">
      <c r="B5465" s="175"/>
      <c r="C5465" s="180">
        <v>5702</v>
      </c>
      <c r="D5465" s="181" t="s">
        <v>1057</v>
      </c>
      <c r="E5465" s="818"/>
      <c r="F5465" s="477"/>
      <c r="G5465" s="437"/>
      <c r="H5465" s="437"/>
      <c r="I5465" s="480">
        <f>F5465+G5465+H5465</f>
        <v>0</v>
      </c>
      <c r="J5465" s="244" t="str">
        <f t="shared" si="1676"/>
        <v/>
      </c>
      <c r="K5465" s="245"/>
      <c r="L5465" s="438"/>
      <c r="M5465" s="439"/>
      <c r="N5465" s="331">
        <f>I5465</f>
        <v>0</v>
      </c>
      <c r="O5465" s="427">
        <f>L5465+M5465-N5465</f>
        <v>0</v>
      </c>
      <c r="P5465" s="245"/>
      <c r="Q5465" s="438"/>
      <c r="R5465" s="439"/>
      <c r="S5465" s="432">
        <f>+IF(+(L5465+M5465)&gt;=I5465,+M5465,+(+I5465-L5465))</f>
        <v>0</v>
      </c>
      <c r="T5465" s="316">
        <f>Q5465+R5465-S5465</f>
        <v>0</v>
      </c>
      <c r="U5465" s="439"/>
      <c r="V5465" s="439"/>
      <c r="W5465" s="254"/>
      <c r="X5465" s="314">
        <f t="shared" si="1677"/>
        <v>0</v>
      </c>
    </row>
    <row r="5466" spans="2:24" ht="18.75">
      <c r="B5466" s="136"/>
      <c r="C5466" s="182">
        <v>4071</v>
      </c>
      <c r="D5466" s="467" t="s">
        <v>1058</v>
      </c>
      <c r="E5466" s="817"/>
      <c r="F5466" s="458"/>
      <c r="G5466" s="275"/>
      <c r="H5466" s="275"/>
      <c r="I5466" s="480">
        <f>F5466+G5466+H5466</f>
        <v>0</v>
      </c>
      <c r="J5466" s="244" t="str">
        <f t="shared" si="1676"/>
        <v/>
      </c>
      <c r="K5466" s="245"/>
      <c r="L5466" s="826"/>
      <c r="M5466" s="779"/>
      <c r="N5466" s="779"/>
      <c r="O5466" s="827"/>
      <c r="P5466" s="245"/>
      <c r="Q5466" s="775"/>
      <c r="R5466" s="779"/>
      <c r="S5466" s="779"/>
      <c r="T5466" s="779"/>
      <c r="U5466" s="779"/>
      <c r="V5466" s="779"/>
      <c r="W5466" s="824"/>
      <c r="X5466" s="314">
        <f t="shared" si="1677"/>
        <v>0</v>
      </c>
    </row>
    <row r="5467" spans="2:24">
      <c r="B5467" s="173"/>
      <c r="C5467" s="183"/>
      <c r="D5467" s="335"/>
      <c r="E5467" s="819"/>
      <c r="F5467" s="249"/>
      <c r="G5467" s="249"/>
      <c r="H5467" s="249"/>
      <c r="I5467" s="250"/>
      <c r="J5467" s="244" t="str">
        <f t="shared" si="1676"/>
        <v/>
      </c>
      <c r="K5467" s="245"/>
      <c r="L5467" s="440"/>
      <c r="M5467" s="441"/>
      <c r="N5467" s="324"/>
      <c r="O5467" s="325"/>
      <c r="P5467" s="245"/>
      <c r="Q5467" s="440"/>
      <c r="R5467" s="441"/>
      <c r="S5467" s="324"/>
      <c r="T5467" s="324"/>
      <c r="U5467" s="441"/>
      <c r="V5467" s="324"/>
      <c r="W5467" s="325"/>
      <c r="X5467" s="325"/>
    </row>
    <row r="5468" spans="2:24" ht="18.75">
      <c r="B5468" s="812">
        <v>98</v>
      </c>
      <c r="C5468" s="976" t="s">
        <v>1059</v>
      </c>
      <c r="D5468" s="955"/>
      <c r="E5468" s="800"/>
      <c r="F5468" s="803"/>
      <c r="G5468" s="804"/>
      <c r="H5468" s="804"/>
      <c r="I5468" s="805">
        <f>F5468+G5468+H5468</f>
        <v>0</v>
      </c>
      <c r="J5468" s="244" t="str">
        <f t="shared" si="1676"/>
        <v/>
      </c>
      <c r="K5468" s="245"/>
      <c r="L5468" s="431"/>
      <c r="M5468" s="255"/>
      <c r="N5468" s="318">
        <f>I5468</f>
        <v>0</v>
      </c>
      <c r="O5468" s="427">
        <f>L5468+M5468-N5468</f>
        <v>0</v>
      </c>
      <c r="P5468" s="245"/>
      <c r="Q5468" s="431"/>
      <c r="R5468" s="255"/>
      <c r="S5468" s="432">
        <f>+IF(+(L5468+M5468)&gt;=I5468,+M5468,+(+I5468-L5468))</f>
        <v>0</v>
      </c>
      <c r="T5468" s="316">
        <f>Q5468+R5468-S5468</f>
        <v>0</v>
      </c>
      <c r="U5468" s="255"/>
      <c r="V5468" s="255"/>
      <c r="W5468" s="254"/>
      <c r="X5468" s="314">
        <f>T5468-U5468-V5468-W5468</f>
        <v>0</v>
      </c>
    </row>
    <row r="5469" spans="2:24">
      <c r="B5469" s="184"/>
      <c r="C5469" s="336" t="s">
        <v>1060</v>
      </c>
      <c r="D5469" s="337"/>
      <c r="E5469" s="398"/>
      <c r="F5469" s="398"/>
      <c r="G5469" s="398"/>
      <c r="H5469" s="398"/>
      <c r="I5469" s="338"/>
      <c r="J5469" s="244" t="str">
        <f t="shared" si="1676"/>
        <v/>
      </c>
      <c r="K5469" s="245"/>
      <c r="L5469" s="339"/>
      <c r="M5469" s="340"/>
      <c r="N5469" s="340"/>
      <c r="O5469" s="341"/>
      <c r="P5469" s="245"/>
      <c r="Q5469" s="339"/>
      <c r="R5469" s="340"/>
      <c r="S5469" s="340"/>
      <c r="T5469" s="340"/>
      <c r="U5469" s="340"/>
      <c r="V5469" s="340"/>
      <c r="W5469" s="341"/>
      <c r="X5469" s="341"/>
    </row>
    <row r="5470" spans="2:24">
      <c r="B5470" s="184"/>
      <c r="C5470" s="342" t="s">
        <v>1061</v>
      </c>
      <c r="D5470" s="335"/>
      <c r="E5470" s="386"/>
      <c r="F5470" s="386"/>
      <c r="G5470" s="386"/>
      <c r="H5470" s="386"/>
      <c r="I5470" s="308"/>
      <c r="J5470" s="244" t="str">
        <f t="shared" si="1676"/>
        <v/>
      </c>
      <c r="K5470" s="245"/>
      <c r="L5470" s="343"/>
      <c r="M5470" s="344"/>
      <c r="N5470" s="344"/>
      <c r="O5470" s="345"/>
      <c r="P5470" s="245"/>
      <c r="Q5470" s="343"/>
      <c r="R5470" s="344"/>
      <c r="S5470" s="344"/>
      <c r="T5470" s="344"/>
      <c r="U5470" s="344"/>
      <c r="V5470" s="344"/>
      <c r="W5470" s="345"/>
      <c r="X5470" s="345"/>
    </row>
    <row r="5471" spans="2:24">
      <c r="B5471" s="185"/>
      <c r="C5471" s="346" t="s">
        <v>1743</v>
      </c>
      <c r="D5471" s="347"/>
      <c r="E5471" s="399"/>
      <c r="F5471" s="399"/>
      <c r="G5471" s="399"/>
      <c r="H5471" s="399"/>
      <c r="I5471" s="310"/>
      <c r="J5471" s="244" t="str">
        <f t="shared" si="1676"/>
        <v/>
      </c>
      <c r="K5471" s="245"/>
      <c r="L5471" s="348"/>
      <c r="M5471" s="349"/>
      <c r="N5471" s="349"/>
      <c r="O5471" s="350"/>
      <c r="P5471" s="245"/>
      <c r="Q5471" s="348"/>
      <c r="R5471" s="349"/>
      <c r="S5471" s="349"/>
      <c r="T5471" s="349"/>
      <c r="U5471" s="349"/>
      <c r="V5471" s="349"/>
      <c r="W5471" s="350"/>
      <c r="X5471" s="350"/>
    </row>
    <row r="5472" spans="2:24" ht="18.75">
      <c r="B5472" s="719"/>
      <c r="C5472" s="720" t="s">
        <v>1281</v>
      </c>
      <c r="D5472" s="721" t="s">
        <v>1062</v>
      </c>
      <c r="E5472" s="813"/>
      <c r="F5472" s="813">
        <f>SUM(F5356,F5359,F5365,F5373,F5374,F5392,F5396,F5402,F5405,F5406,F5407,F5408,F5409,F5418,F5425,F5426,F5427,F5428,F5435,F5439,F5440,F5441,F5442,F5445,F5446,F5454,F5457,F5458,F5463)+F5468</f>
        <v>0</v>
      </c>
      <c r="G5472" s="813">
        <f>SUM(G5356,G5359,G5365,G5373,G5374,G5392,G5396,G5402,G5405,G5406,G5407,G5408,G5409,G5418,G5425,G5426,G5427,G5428,G5435,G5439,G5440,G5441,G5442,G5445,G5446,G5454,G5457,G5458,G5463)+G5468</f>
        <v>100000</v>
      </c>
      <c r="H5472" s="813">
        <f>SUM(H5356,H5359,H5365,H5373,H5374,H5392,H5396,H5402,H5405,H5406,H5407,H5408,H5409,H5418,H5425,H5426,H5427,H5428,H5435,H5439,H5440,H5441,H5442,H5445,H5446,H5454,H5457,H5458,H5463)+H5468</f>
        <v>0</v>
      </c>
      <c r="I5472" s="813">
        <f>SUM(I5356,I5359,I5365,I5373,I5374,I5392,I5396,I5402,I5405,I5406,I5407,I5408,I5409,I5418,I5425,I5426,I5427,I5428,I5435,I5439,I5440,I5441,I5442,I5445,I5446,I5454,I5457,I5458,I5463)+I5468</f>
        <v>100000</v>
      </c>
      <c r="J5472" s="244">
        <f t="shared" si="1676"/>
        <v>1</v>
      </c>
      <c r="K5472" s="442" t="str">
        <f>LEFT(C5353,1)</f>
        <v>7</v>
      </c>
      <c r="L5472" s="277">
        <f>SUM(L5356,L5359,L5365,L5373,L5374,L5392,L5396,L5402,L5405,L5406,L5407,L5408,L5409,L5418,L5425,L5426,L5427,L5428,L5435,L5439,L5440,L5441,L5442,L5445,L5446,L5454,L5457,L5458,L5463)+L5468</f>
        <v>0</v>
      </c>
      <c r="M5472" s="277">
        <f>SUM(M5356,M5359,M5365,M5373,M5374,M5392,M5396,M5402,M5405,M5406,M5407,M5408,M5409,M5418,M5425,M5426,M5427,M5428,M5435,M5439,M5440,M5441,M5442,M5445,M5446,M5454,M5457,M5458,M5463)+M5468</f>
        <v>0</v>
      </c>
      <c r="N5472" s="277">
        <f>SUM(N5356,N5359,N5365,N5373,N5374,N5392,N5396,N5402,N5405,N5406,N5407,N5408,N5409,N5418,N5425,N5426,N5427,N5428,N5435,N5439,N5440,N5441,N5442,N5445,N5446,N5454,N5457,N5458,N5463)+N5468</f>
        <v>100000</v>
      </c>
      <c r="O5472" s="277">
        <f>SUM(O5356,O5359,O5365,O5373,O5374,O5392,O5396,O5402,O5405,O5406,O5407,O5408,O5409,O5418,O5425,O5426,O5427,O5428,O5435,O5439,O5440,O5441,O5442,O5445,O5446,O5454,O5457,O5458,O5463)+O5468</f>
        <v>-100000</v>
      </c>
      <c r="P5472" s="223"/>
      <c r="Q5472" s="277">
        <f t="shared" ref="Q5472:W5472" si="1680">SUM(Q5356,Q5359,Q5365,Q5373,Q5374,Q5392,Q5396,Q5402,Q5405,Q5406,Q5407,Q5408,Q5409,Q5418,Q5425,Q5426,Q5427,Q5428,Q5435,Q5439,Q5440,Q5441,Q5442,Q5445,Q5446,Q5454,Q5457,Q5458,Q5463)+Q5468</f>
        <v>0</v>
      </c>
      <c r="R5472" s="277">
        <f t="shared" si="1680"/>
        <v>0</v>
      </c>
      <c r="S5472" s="277">
        <f t="shared" si="1680"/>
        <v>100000</v>
      </c>
      <c r="T5472" s="277">
        <f t="shared" si="1680"/>
        <v>-100000</v>
      </c>
      <c r="U5472" s="277">
        <f t="shared" si="1680"/>
        <v>0</v>
      </c>
      <c r="V5472" s="277">
        <f t="shared" si="1680"/>
        <v>0</v>
      </c>
      <c r="W5472" s="277">
        <f t="shared" si="1680"/>
        <v>0</v>
      </c>
      <c r="X5472" s="314">
        <f>T5472-U5472-V5472-W5472</f>
        <v>-100000</v>
      </c>
    </row>
    <row r="5473" spans="2:24">
      <c r="B5473" s="664" t="s">
        <v>32</v>
      </c>
      <c r="C5473" s="186"/>
      <c r="I5473" s="220"/>
      <c r="J5473" s="222">
        <f>J5472</f>
        <v>1</v>
      </c>
      <c r="P5473"/>
    </row>
    <row r="5474" spans="2:24">
      <c r="B5474" s="395"/>
      <c r="C5474" s="395"/>
      <c r="D5474" s="396"/>
      <c r="E5474" s="395"/>
      <c r="F5474" s="395"/>
      <c r="G5474" s="395"/>
      <c r="H5474" s="395"/>
      <c r="I5474" s="397"/>
      <c r="J5474" s="222">
        <f>J5472</f>
        <v>1</v>
      </c>
      <c r="L5474" s="395"/>
      <c r="M5474" s="395"/>
      <c r="N5474" s="397"/>
      <c r="O5474" s="397"/>
      <c r="P5474" s="397"/>
      <c r="Q5474" s="395"/>
      <c r="R5474" s="395"/>
      <c r="S5474" s="397"/>
      <c r="T5474" s="397"/>
      <c r="U5474" s="395"/>
      <c r="V5474" s="397"/>
      <c r="W5474" s="397"/>
      <c r="X5474" s="397"/>
    </row>
    <row r="5475" spans="2:24" ht="18.75">
      <c r="B5475" s="405"/>
      <c r="C5475" s="405"/>
      <c r="D5475" s="405"/>
      <c r="E5475" s="405"/>
      <c r="F5475" s="405"/>
      <c r="G5475" s="405"/>
      <c r="H5475" s="405"/>
      <c r="I5475" s="488"/>
      <c r="J5475" s="443">
        <f>(IF(E5472&lt;&gt;0,$G$2,IF(I5472&lt;&gt;0,$G$2,"")))</f>
        <v>0</v>
      </c>
    </row>
    <row r="5476" spans="2:24" ht="18.75">
      <c r="B5476" s="405"/>
      <c r="C5476" s="405"/>
      <c r="D5476" s="478"/>
      <c r="E5476" s="405"/>
      <c r="F5476" s="405"/>
      <c r="G5476" s="405"/>
      <c r="H5476" s="405"/>
      <c r="I5476" s="488"/>
      <c r="J5476" s="443" t="str">
        <f>(IF(E5473&lt;&gt;0,$G$2,IF(I5473&lt;&gt;0,$G$2,"")))</f>
        <v/>
      </c>
    </row>
    <row r="5477" spans="2:24">
      <c r="E5477" s="279"/>
      <c r="F5477" s="279"/>
      <c r="G5477" s="279"/>
      <c r="H5477" s="279"/>
      <c r="I5477" s="283"/>
      <c r="J5477" s="222">
        <f>(IF($E5611&lt;&gt;0,$J$2,IF($I5611&lt;&gt;0,$J$2,"")))</f>
        <v>1</v>
      </c>
      <c r="L5477" s="279"/>
      <c r="M5477" s="279"/>
      <c r="N5477" s="283"/>
      <c r="O5477" s="283"/>
      <c r="P5477" s="283"/>
      <c r="Q5477" s="279"/>
      <c r="R5477" s="279"/>
      <c r="S5477" s="283"/>
      <c r="T5477" s="283"/>
      <c r="U5477" s="279"/>
      <c r="V5477" s="283"/>
      <c r="W5477" s="283"/>
    </row>
    <row r="5478" spans="2:24">
      <c r="C5478" s="228"/>
      <c r="D5478" s="229"/>
      <c r="E5478" s="279"/>
      <c r="F5478" s="279"/>
      <c r="G5478" s="279"/>
      <c r="H5478" s="279"/>
      <c r="I5478" s="283"/>
      <c r="J5478" s="222">
        <f>(IF($E5611&lt;&gt;0,$J$2,IF($I5611&lt;&gt;0,$J$2,"")))</f>
        <v>1</v>
      </c>
      <c r="L5478" s="279"/>
      <c r="M5478" s="279"/>
      <c r="N5478" s="283"/>
      <c r="O5478" s="283"/>
      <c r="P5478" s="283"/>
      <c r="Q5478" s="279"/>
      <c r="R5478" s="279"/>
      <c r="S5478" s="283"/>
      <c r="T5478" s="283"/>
      <c r="U5478" s="279"/>
      <c r="V5478" s="283"/>
      <c r="W5478" s="283"/>
    </row>
    <row r="5479" spans="2:24">
      <c r="B5479" s="910" t="str">
        <f>$B$7</f>
        <v>БЮДЖЕТ - НАЧАЛЕН ПЛАН
ПО ПЪЛНА ЕДИННА БЮДЖЕТНА КЛАСИФИКАЦИЯ</v>
      </c>
      <c r="C5479" s="911"/>
      <c r="D5479" s="911"/>
      <c r="E5479" s="279"/>
      <c r="F5479" s="279"/>
      <c r="G5479" s="279"/>
      <c r="H5479" s="279"/>
      <c r="I5479" s="283"/>
      <c r="J5479" s="222">
        <f>(IF($E5611&lt;&gt;0,$J$2,IF($I5611&lt;&gt;0,$J$2,"")))</f>
        <v>1</v>
      </c>
      <c r="L5479" s="279"/>
      <c r="M5479" s="279"/>
      <c r="N5479" s="283"/>
      <c r="O5479" s="283"/>
      <c r="P5479" s="283"/>
      <c r="Q5479" s="279"/>
      <c r="R5479" s="279"/>
      <c r="S5479" s="283"/>
      <c r="T5479" s="283"/>
      <c r="U5479" s="279"/>
      <c r="V5479" s="283"/>
      <c r="W5479" s="283"/>
    </row>
    <row r="5480" spans="2:24">
      <c r="C5480" s="228"/>
      <c r="D5480" s="229"/>
      <c r="E5480" s="280" t="s">
        <v>1711</v>
      </c>
      <c r="F5480" s="280" t="s">
        <v>1568</v>
      </c>
      <c r="G5480" s="279"/>
      <c r="H5480" s="279"/>
      <c r="I5480" s="283"/>
      <c r="J5480" s="222">
        <f>(IF($E5611&lt;&gt;0,$J$2,IF($I5611&lt;&gt;0,$J$2,"")))</f>
        <v>1</v>
      </c>
      <c r="L5480" s="279"/>
      <c r="M5480" s="279"/>
      <c r="N5480" s="283"/>
      <c r="O5480" s="283"/>
      <c r="P5480" s="283"/>
      <c r="Q5480" s="279"/>
      <c r="R5480" s="279"/>
      <c r="S5480" s="283"/>
      <c r="T5480" s="283"/>
      <c r="U5480" s="279"/>
      <c r="V5480" s="283"/>
      <c r="W5480" s="283"/>
    </row>
    <row r="5481" spans="2:24" ht="18.75">
      <c r="B5481" s="912" t="str">
        <f>$B$9</f>
        <v>Несебър</v>
      </c>
      <c r="C5481" s="913"/>
      <c r="D5481" s="914"/>
      <c r="E5481" s="690">
        <f>$E$9</f>
        <v>43101</v>
      </c>
      <c r="F5481" s="691">
        <f>$F$9</f>
        <v>43465</v>
      </c>
      <c r="G5481" s="279"/>
      <c r="H5481" s="279"/>
      <c r="I5481" s="283"/>
      <c r="J5481" s="222">
        <f>(IF($E5611&lt;&gt;0,$J$2,IF($I5611&lt;&gt;0,$J$2,"")))</f>
        <v>1</v>
      </c>
      <c r="L5481" s="279"/>
      <c r="M5481" s="279"/>
      <c r="N5481" s="283"/>
      <c r="O5481" s="283"/>
      <c r="P5481" s="283"/>
      <c r="Q5481" s="279"/>
      <c r="R5481" s="279"/>
      <c r="S5481" s="283"/>
      <c r="T5481" s="283"/>
      <c r="U5481" s="279"/>
      <c r="V5481" s="283"/>
      <c r="W5481" s="283"/>
    </row>
    <row r="5482" spans="2:24">
      <c r="B5482" s="231" t="str">
        <f>$B$10</f>
        <v>(наименование на разпоредителя с бюджет)</v>
      </c>
      <c r="E5482" s="279"/>
      <c r="F5482" s="281">
        <f>$F$10</f>
        <v>0</v>
      </c>
      <c r="G5482" s="279"/>
      <c r="H5482" s="279"/>
      <c r="I5482" s="283"/>
      <c r="J5482" s="222">
        <f>(IF($E5611&lt;&gt;0,$J$2,IF($I5611&lt;&gt;0,$J$2,"")))</f>
        <v>1</v>
      </c>
      <c r="L5482" s="279"/>
      <c r="M5482" s="279"/>
      <c r="N5482" s="283"/>
      <c r="O5482" s="283"/>
      <c r="P5482" s="283"/>
      <c r="Q5482" s="279"/>
      <c r="R5482" s="279"/>
      <c r="S5482" s="283"/>
      <c r="T5482" s="283"/>
      <c r="U5482" s="279"/>
      <c r="V5482" s="283"/>
      <c r="W5482" s="283"/>
    </row>
    <row r="5483" spans="2:24">
      <c r="B5483" s="231"/>
      <c r="E5483" s="282"/>
      <c r="F5483" s="279"/>
      <c r="G5483" s="279"/>
      <c r="H5483" s="279"/>
      <c r="I5483" s="283"/>
      <c r="J5483" s="222">
        <f>(IF($E5611&lt;&gt;0,$J$2,IF($I5611&lt;&gt;0,$J$2,"")))</f>
        <v>1</v>
      </c>
      <c r="L5483" s="279"/>
      <c r="M5483" s="279"/>
      <c r="N5483" s="283"/>
      <c r="O5483" s="283"/>
      <c r="P5483" s="283"/>
      <c r="Q5483" s="279"/>
      <c r="R5483" s="279"/>
      <c r="S5483" s="283"/>
      <c r="T5483" s="283"/>
      <c r="U5483" s="279"/>
      <c r="V5483" s="283"/>
      <c r="W5483" s="283"/>
    </row>
    <row r="5484" spans="2:24" ht="19.5">
      <c r="B5484" s="896" t="str">
        <f>$B$12</f>
        <v>Несебър</v>
      </c>
      <c r="C5484" s="897"/>
      <c r="D5484" s="898"/>
      <c r="E5484" s="230" t="s">
        <v>1712</v>
      </c>
      <c r="F5484" s="692" t="str">
        <f>$F$12</f>
        <v>5206</v>
      </c>
      <c r="G5484" s="279"/>
      <c r="H5484" s="279"/>
      <c r="I5484" s="283"/>
      <c r="J5484" s="222">
        <f>(IF($E5611&lt;&gt;0,$J$2,IF($I5611&lt;&gt;0,$J$2,"")))</f>
        <v>1</v>
      </c>
      <c r="L5484" s="279"/>
      <c r="M5484" s="279"/>
      <c r="N5484" s="283"/>
      <c r="O5484" s="283"/>
      <c r="P5484" s="283"/>
      <c r="Q5484" s="279"/>
      <c r="R5484" s="279"/>
      <c r="S5484" s="283"/>
      <c r="T5484" s="283"/>
      <c r="U5484" s="279"/>
      <c r="V5484" s="283"/>
      <c r="W5484" s="283"/>
    </row>
    <row r="5485" spans="2:24">
      <c r="B5485" s="693" t="str">
        <f>$B$13</f>
        <v>(наименование на първостепенния разпоредител с бюджет)</v>
      </c>
      <c r="E5485" s="282" t="s">
        <v>1713</v>
      </c>
      <c r="F5485" s="279"/>
      <c r="G5485" s="279"/>
      <c r="H5485" s="279"/>
      <c r="I5485" s="283"/>
      <c r="J5485" s="222">
        <f>(IF($E5611&lt;&gt;0,$J$2,IF($I5611&lt;&gt;0,$J$2,"")))</f>
        <v>1</v>
      </c>
      <c r="L5485" s="279"/>
      <c r="M5485" s="279"/>
      <c r="N5485" s="283"/>
      <c r="O5485" s="283"/>
      <c r="P5485" s="283"/>
      <c r="Q5485" s="279"/>
      <c r="R5485" s="279"/>
      <c r="S5485" s="283"/>
      <c r="T5485" s="283"/>
      <c r="U5485" s="279"/>
      <c r="V5485" s="283"/>
      <c r="W5485" s="283"/>
    </row>
    <row r="5486" spans="2:24" ht="18.75">
      <c r="B5486" s="231"/>
      <c r="D5486" s="444"/>
      <c r="E5486" s="278"/>
      <c r="F5486" s="278"/>
      <c r="G5486" s="278"/>
      <c r="H5486" s="278"/>
      <c r="I5486" s="386"/>
      <c r="J5486" s="222">
        <f>(IF($E5611&lt;&gt;0,$J$2,IF($I5611&lt;&gt;0,$J$2,"")))</f>
        <v>1</v>
      </c>
      <c r="L5486" s="279"/>
      <c r="M5486" s="279"/>
      <c r="N5486" s="283"/>
      <c r="O5486" s="283"/>
      <c r="P5486" s="283"/>
      <c r="Q5486" s="279"/>
      <c r="R5486" s="279"/>
      <c r="S5486" s="283"/>
      <c r="T5486" s="283"/>
      <c r="U5486" s="279"/>
      <c r="V5486" s="283"/>
      <c r="W5486" s="283"/>
    </row>
    <row r="5487" spans="2:24">
      <c r="C5487" s="228"/>
      <c r="D5487" s="229"/>
      <c r="E5487" s="279"/>
      <c r="F5487" s="282"/>
      <c r="G5487" s="282"/>
      <c r="H5487" s="282"/>
      <c r="I5487" s="285" t="s">
        <v>1714</v>
      </c>
      <c r="J5487" s="222">
        <f>(IF($E5611&lt;&gt;0,$J$2,IF($I5611&lt;&gt;0,$J$2,"")))</f>
        <v>1</v>
      </c>
      <c r="L5487" s="284" t="s">
        <v>94</v>
      </c>
      <c r="M5487" s="279"/>
      <c r="N5487" s="283"/>
      <c r="O5487" s="285" t="s">
        <v>1714</v>
      </c>
      <c r="P5487" s="283"/>
      <c r="Q5487" s="284" t="s">
        <v>95</v>
      </c>
      <c r="R5487" s="279"/>
      <c r="S5487" s="283"/>
      <c r="T5487" s="285" t="s">
        <v>1714</v>
      </c>
      <c r="U5487" s="279"/>
      <c r="V5487" s="283"/>
      <c r="W5487" s="285" t="s">
        <v>1714</v>
      </c>
    </row>
    <row r="5488" spans="2:24" ht="18.75">
      <c r="B5488" s="787"/>
      <c r="C5488" s="788"/>
      <c r="D5488" s="789" t="s">
        <v>1093</v>
      </c>
      <c r="E5488" s="790"/>
      <c r="F5488" s="968" t="s">
        <v>1504</v>
      </c>
      <c r="G5488" s="969"/>
      <c r="H5488" s="970"/>
      <c r="I5488" s="971"/>
      <c r="J5488" s="222">
        <f>(IF($E5611&lt;&gt;0,$J$2,IF($I5611&lt;&gt;0,$J$2,"")))</f>
        <v>1</v>
      </c>
      <c r="L5488" s="925" t="s">
        <v>1800</v>
      </c>
      <c r="M5488" s="925" t="s">
        <v>1801</v>
      </c>
      <c r="N5488" s="918" t="s">
        <v>1802</v>
      </c>
      <c r="O5488" s="918" t="s">
        <v>96</v>
      </c>
      <c r="P5488" s="223"/>
      <c r="Q5488" s="918" t="s">
        <v>1803</v>
      </c>
      <c r="R5488" s="918" t="s">
        <v>1804</v>
      </c>
      <c r="S5488" s="918" t="s">
        <v>1805</v>
      </c>
      <c r="T5488" s="918" t="s">
        <v>97</v>
      </c>
      <c r="U5488" s="412" t="s">
        <v>98</v>
      </c>
      <c r="V5488" s="413"/>
      <c r="W5488" s="414"/>
      <c r="X5488" s="292"/>
    </row>
    <row r="5489" spans="2:24" ht="31.5">
      <c r="B5489" s="791" t="s">
        <v>1626</v>
      </c>
      <c r="C5489" s="792" t="s">
        <v>1715</v>
      </c>
      <c r="D5489" s="793" t="s">
        <v>1094</v>
      </c>
      <c r="E5489" s="794"/>
      <c r="F5489" s="717" t="s">
        <v>1505</v>
      </c>
      <c r="G5489" s="717" t="s">
        <v>1506</v>
      </c>
      <c r="H5489" s="717" t="s">
        <v>1503</v>
      </c>
      <c r="I5489" s="717" t="s">
        <v>1087</v>
      </c>
      <c r="J5489" s="222">
        <f>(IF($E5611&lt;&gt;0,$J$2,IF($I5611&lt;&gt;0,$J$2,"")))</f>
        <v>1</v>
      </c>
      <c r="L5489" s="961"/>
      <c r="M5489" s="967"/>
      <c r="N5489" s="961"/>
      <c r="O5489" s="967"/>
      <c r="P5489" s="223"/>
      <c r="Q5489" s="958"/>
      <c r="R5489" s="958"/>
      <c r="S5489" s="958"/>
      <c r="T5489" s="958"/>
      <c r="U5489" s="415">
        <v>2018</v>
      </c>
      <c r="V5489" s="415">
        <v>2019</v>
      </c>
      <c r="W5489" s="415" t="s">
        <v>1806</v>
      </c>
      <c r="X5489" s="416" t="s">
        <v>99</v>
      </c>
    </row>
    <row r="5490" spans="2:24" ht="18.75">
      <c r="B5490" s="616"/>
      <c r="C5490" s="400"/>
      <c r="D5490" s="296" t="s">
        <v>1283</v>
      </c>
      <c r="E5490" s="814"/>
      <c r="F5490" s="297"/>
      <c r="G5490" s="297"/>
      <c r="H5490" s="297"/>
      <c r="I5490" s="487"/>
      <c r="J5490" s="222">
        <f>(IF($E5611&lt;&gt;0,$J$2,IF($I5611&lt;&gt;0,$J$2,"")))</f>
        <v>1</v>
      </c>
      <c r="L5490" s="298" t="s">
        <v>100</v>
      </c>
      <c r="M5490" s="298" t="s">
        <v>101</v>
      </c>
      <c r="N5490" s="299" t="s">
        <v>102</v>
      </c>
      <c r="O5490" s="299" t="s">
        <v>103</v>
      </c>
      <c r="P5490" s="223"/>
      <c r="Q5490" s="614" t="s">
        <v>104</v>
      </c>
      <c r="R5490" s="614" t="s">
        <v>105</v>
      </c>
      <c r="S5490" s="614" t="s">
        <v>106</v>
      </c>
      <c r="T5490" s="614" t="s">
        <v>107</v>
      </c>
      <c r="U5490" s="614" t="s">
        <v>1064</v>
      </c>
      <c r="V5490" s="614" t="s">
        <v>1065</v>
      </c>
      <c r="W5490" s="614" t="s">
        <v>1066</v>
      </c>
      <c r="X5490" s="417" t="s">
        <v>1067</v>
      </c>
    </row>
    <row r="5491" spans="2:24" ht="131.25">
      <c r="B5491" s="237"/>
      <c r="C5491" s="621" t="e">
        <f>VLOOKUP(D5491,OP_LIST2,2,FALSE)</f>
        <v>#N/A</v>
      </c>
      <c r="D5491" s="622" t="s">
        <v>976</v>
      </c>
      <c r="E5491" s="815"/>
      <c r="F5491" s="369"/>
      <c r="G5491" s="369"/>
      <c r="H5491" s="369"/>
      <c r="I5491" s="304"/>
      <c r="J5491" s="222">
        <f>(IF($E5611&lt;&gt;0,$J$2,IF($I5611&lt;&gt;0,$J$2,"")))</f>
        <v>1</v>
      </c>
      <c r="L5491" s="418" t="s">
        <v>1068</v>
      </c>
      <c r="M5491" s="418" t="s">
        <v>1068</v>
      </c>
      <c r="N5491" s="418" t="s">
        <v>1069</v>
      </c>
      <c r="O5491" s="418" t="s">
        <v>1070</v>
      </c>
      <c r="P5491" s="223"/>
      <c r="Q5491" s="418" t="s">
        <v>1068</v>
      </c>
      <c r="R5491" s="418" t="s">
        <v>1068</v>
      </c>
      <c r="S5491" s="418" t="s">
        <v>1095</v>
      </c>
      <c r="T5491" s="418" t="s">
        <v>1072</v>
      </c>
      <c r="U5491" s="418" t="s">
        <v>1068</v>
      </c>
      <c r="V5491" s="418" t="s">
        <v>1068</v>
      </c>
      <c r="W5491" s="418" t="s">
        <v>1068</v>
      </c>
      <c r="X5491" s="307" t="s">
        <v>1073</v>
      </c>
    </row>
    <row r="5492" spans="2:24" ht="18.75">
      <c r="B5492" s="620"/>
      <c r="C5492" s="623">
        <f>VLOOKUP(D5493,EBK_DEIN2,2,FALSE)</f>
        <v>8829</v>
      </c>
      <c r="D5492" s="615" t="s">
        <v>1483</v>
      </c>
      <c r="E5492" s="816"/>
      <c r="F5492" s="369"/>
      <c r="G5492" s="369"/>
      <c r="H5492" s="369"/>
      <c r="I5492" s="304"/>
      <c r="J5492" s="222">
        <f>(IF($E5611&lt;&gt;0,$J$2,IF($I5611&lt;&gt;0,$J$2,"")))</f>
        <v>1</v>
      </c>
      <c r="L5492" s="419"/>
      <c r="M5492" s="419"/>
      <c r="N5492" s="345"/>
      <c r="O5492" s="420"/>
      <c r="P5492" s="223"/>
      <c r="Q5492" s="419"/>
      <c r="R5492" s="419"/>
      <c r="S5492" s="345"/>
      <c r="T5492" s="420"/>
      <c r="U5492" s="419"/>
      <c r="V5492" s="345"/>
      <c r="W5492" s="420"/>
      <c r="X5492" s="421"/>
    </row>
    <row r="5493" spans="2:24" ht="18.75">
      <c r="B5493" s="422"/>
      <c r="C5493" s="239"/>
      <c r="D5493" s="527" t="s">
        <v>26</v>
      </c>
      <c r="E5493" s="816"/>
      <c r="F5493" s="369"/>
      <c r="G5493" s="369"/>
      <c r="H5493" s="369"/>
      <c r="I5493" s="304"/>
      <c r="J5493" s="222">
        <f>(IF($E5611&lt;&gt;0,$J$2,IF($I5611&lt;&gt;0,$J$2,"")))</f>
        <v>1</v>
      </c>
      <c r="L5493" s="419"/>
      <c r="M5493" s="419"/>
      <c r="N5493" s="345"/>
      <c r="O5493" s="423">
        <f>SUMIF(O5496:O5497,"&lt;0")+SUMIF(O5499:O5503,"&lt;0")+SUMIF(O5505:O5512,"&lt;0")+SUMIF(O5514:O5530,"&lt;0")+SUMIF(O5536:O5540,"&lt;0")+SUMIF(O5542:O5547,"&lt;0")+SUMIF(O5550:O5556,"&lt;0")+SUMIF(O5564:O5565,"&lt;0")+SUMIF(O5568:O5573,"&lt;0")+SUMIF(O5575:O5580,"&lt;0")+SUMIF(O5584,"&lt;0")+SUMIF(O5586:O5592,"&lt;0")+SUMIF(O5594:O5596,"&lt;0")+SUMIF(O5598:O5601,"&lt;0")+SUMIF(O5603:O5604,"&lt;0")+SUMIF(O5607,"&lt;0")</f>
        <v>-928640</v>
      </c>
      <c r="P5493" s="223"/>
      <c r="Q5493" s="419"/>
      <c r="R5493" s="419"/>
      <c r="S5493" s="345"/>
      <c r="T5493" s="423">
        <f>SUMIF(T5496:T5497,"&lt;0")+SUMIF(T5499:T5503,"&lt;0")+SUMIF(T5505:T5512,"&lt;0")+SUMIF(T5514:T5530,"&lt;0")+SUMIF(T5536:T5540,"&lt;0")+SUMIF(T5542:T5547,"&lt;0")+SUMIF(T5550:T5556,"&lt;0")+SUMIF(T5564:T5565,"&lt;0")+SUMIF(T5568:T5573,"&lt;0")+SUMIF(T5575:T5580,"&lt;0")+SUMIF(T5584,"&lt;0")+SUMIF(T5586:T5592,"&lt;0")+SUMIF(T5594:T5596,"&lt;0")+SUMIF(T5598:T5601,"&lt;0")+SUMIF(T5603:T5604,"&lt;0")+SUMIF(T5607,"&lt;0")</f>
        <v>-611000</v>
      </c>
      <c r="U5493" s="419"/>
      <c r="V5493" s="345"/>
      <c r="W5493" s="420"/>
      <c r="X5493" s="309"/>
    </row>
    <row r="5494" spans="2:24" ht="18.75">
      <c r="B5494" s="355"/>
      <c r="C5494" s="239"/>
      <c r="D5494" s="293" t="s">
        <v>1096</v>
      </c>
      <c r="E5494" s="816"/>
      <c r="F5494" s="369"/>
      <c r="G5494" s="369"/>
      <c r="H5494" s="369"/>
      <c r="I5494" s="304"/>
      <c r="J5494" s="222">
        <f>(IF($E5611&lt;&gt;0,$J$2,IF($I5611&lt;&gt;0,$J$2,"")))</f>
        <v>1</v>
      </c>
      <c r="L5494" s="419"/>
      <c r="M5494" s="419"/>
      <c r="N5494" s="345"/>
      <c r="O5494" s="420"/>
      <c r="P5494" s="223"/>
      <c r="Q5494" s="419"/>
      <c r="R5494" s="419"/>
      <c r="S5494" s="345"/>
      <c r="T5494" s="420"/>
      <c r="U5494" s="419"/>
      <c r="V5494" s="345"/>
      <c r="W5494" s="420"/>
      <c r="X5494" s="311"/>
    </row>
    <row r="5495" spans="2:24" ht="18.75">
      <c r="B5495" s="795">
        <v>100</v>
      </c>
      <c r="C5495" s="972" t="s">
        <v>1284</v>
      </c>
      <c r="D5495" s="973"/>
      <c r="E5495" s="796"/>
      <c r="F5495" s="797">
        <f>SUM(F5496:F5497)</f>
        <v>0</v>
      </c>
      <c r="G5495" s="798">
        <f>SUM(G5496:G5497)</f>
        <v>258000</v>
      </c>
      <c r="H5495" s="798">
        <f>SUM(H5496:H5497)</f>
        <v>0</v>
      </c>
      <c r="I5495" s="798">
        <f>SUM(I5496:I5497)</f>
        <v>258000</v>
      </c>
      <c r="J5495" s="244">
        <f t="shared" ref="J5495:J5526" si="1681">(IF($E5495&lt;&gt;0,$J$2,IF($I5495&lt;&gt;0,$J$2,"")))</f>
        <v>1</v>
      </c>
      <c r="K5495" s="245"/>
      <c r="L5495" s="312">
        <f>SUM(L5496:L5497)</f>
        <v>0</v>
      </c>
      <c r="M5495" s="313">
        <f>SUM(M5496:M5497)</f>
        <v>0</v>
      </c>
      <c r="N5495" s="424">
        <f>SUM(N5496:N5497)</f>
        <v>258000</v>
      </c>
      <c r="O5495" s="425">
        <f>SUM(O5496:O5497)</f>
        <v>-258000</v>
      </c>
      <c r="P5495" s="245"/>
      <c r="Q5495" s="820"/>
      <c r="R5495" s="821"/>
      <c r="S5495" s="822"/>
      <c r="T5495" s="821"/>
      <c r="U5495" s="821"/>
      <c r="V5495" s="821"/>
      <c r="W5495" s="823"/>
      <c r="X5495" s="314">
        <f t="shared" ref="X5495:X5526" si="1682">T5495-U5495-V5495-W5495</f>
        <v>0</v>
      </c>
    </row>
    <row r="5496" spans="2:24" ht="18.75">
      <c r="B5496" s="140"/>
      <c r="C5496" s="144">
        <v>101</v>
      </c>
      <c r="D5496" s="138" t="s">
        <v>1285</v>
      </c>
      <c r="E5496" s="817"/>
      <c r="F5496" s="452"/>
      <c r="G5496" s="246">
        <v>258000</v>
      </c>
      <c r="H5496" s="246"/>
      <c r="I5496" s="480">
        <f>F5496+G5496+H5496</f>
        <v>258000</v>
      </c>
      <c r="J5496" s="244">
        <f t="shared" si="1681"/>
        <v>1</v>
      </c>
      <c r="K5496" s="245"/>
      <c r="L5496" s="426"/>
      <c r="M5496" s="253"/>
      <c r="N5496" s="316">
        <f>I5496</f>
        <v>258000</v>
      </c>
      <c r="O5496" s="427">
        <f>L5496+M5496-N5496</f>
        <v>-258000</v>
      </c>
      <c r="P5496" s="245"/>
      <c r="Q5496" s="775"/>
      <c r="R5496" s="779"/>
      <c r="S5496" s="779"/>
      <c r="T5496" s="779"/>
      <c r="U5496" s="779"/>
      <c r="V5496" s="779"/>
      <c r="W5496" s="824"/>
      <c r="X5496" s="314">
        <f t="shared" si="1682"/>
        <v>0</v>
      </c>
    </row>
    <row r="5497" spans="2:24" ht="18.75">
      <c r="B5497" s="140"/>
      <c r="C5497" s="137">
        <v>102</v>
      </c>
      <c r="D5497" s="139" t="s">
        <v>1286</v>
      </c>
      <c r="E5497" s="817"/>
      <c r="F5497" s="452"/>
      <c r="G5497" s="246"/>
      <c r="H5497" s="246"/>
      <c r="I5497" s="480">
        <f>F5497+G5497+H5497</f>
        <v>0</v>
      </c>
      <c r="J5497" s="244" t="str">
        <f t="shared" si="1681"/>
        <v/>
      </c>
      <c r="K5497" s="245"/>
      <c r="L5497" s="426"/>
      <c r="M5497" s="253"/>
      <c r="N5497" s="316">
        <f>I5497</f>
        <v>0</v>
      </c>
      <c r="O5497" s="427">
        <f>L5497+M5497-N5497</f>
        <v>0</v>
      </c>
      <c r="P5497" s="245"/>
      <c r="Q5497" s="775"/>
      <c r="R5497" s="779"/>
      <c r="S5497" s="779"/>
      <c r="T5497" s="779"/>
      <c r="U5497" s="779"/>
      <c r="V5497" s="779"/>
      <c r="W5497" s="824"/>
      <c r="X5497" s="314">
        <f t="shared" si="1682"/>
        <v>0</v>
      </c>
    </row>
    <row r="5498" spans="2:24" ht="18.75">
      <c r="B5498" s="799">
        <v>200</v>
      </c>
      <c r="C5498" s="959" t="s">
        <v>1287</v>
      </c>
      <c r="D5498" s="959"/>
      <c r="E5498" s="800"/>
      <c r="F5498" s="801">
        <f>SUM(F5499:F5503)</f>
        <v>0</v>
      </c>
      <c r="G5498" s="802">
        <f>SUM(G5499:G5503)</f>
        <v>6140</v>
      </c>
      <c r="H5498" s="802">
        <f>SUM(H5499:H5503)</f>
        <v>0</v>
      </c>
      <c r="I5498" s="802">
        <f>SUM(I5499:I5503)</f>
        <v>6140</v>
      </c>
      <c r="J5498" s="244">
        <f t="shared" si="1681"/>
        <v>1</v>
      </c>
      <c r="K5498" s="245"/>
      <c r="L5498" s="317">
        <f>SUM(L5499:L5503)</f>
        <v>0</v>
      </c>
      <c r="M5498" s="318">
        <f>SUM(M5499:M5503)</f>
        <v>0</v>
      </c>
      <c r="N5498" s="428">
        <f>SUM(N5499:N5503)</f>
        <v>6140</v>
      </c>
      <c r="O5498" s="429">
        <f>SUM(O5499:O5503)</f>
        <v>-6140</v>
      </c>
      <c r="P5498" s="245"/>
      <c r="Q5498" s="777"/>
      <c r="R5498" s="778"/>
      <c r="S5498" s="778"/>
      <c r="T5498" s="778"/>
      <c r="U5498" s="778"/>
      <c r="V5498" s="778"/>
      <c r="W5498" s="825"/>
      <c r="X5498" s="314">
        <f t="shared" si="1682"/>
        <v>0</v>
      </c>
    </row>
    <row r="5499" spans="2:24" ht="18.75">
      <c r="B5499" s="143"/>
      <c r="C5499" s="144">
        <v>201</v>
      </c>
      <c r="D5499" s="138" t="s">
        <v>1288</v>
      </c>
      <c r="E5499" s="817"/>
      <c r="F5499" s="452"/>
      <c r="G5499" s="246"/>
      <c r="H5499" s="246"/>
      <c r="I5499" s="480">
        <f>F5499+G5499+H5499</f>
        <v>0</v>
      </c>
      <c r="J5499" s="244" t="str">
        <f t="shared" si="1681"/>
        <v/>
      </c>
      <c r="K5499" s="245"/>
      <c r="L5499" s="426"/>
      <c r="M5499" s="253"/>
      <c r="N5499" s="316">
        <f>I5499</f>
        <v>0</v>
      </c>
      <c r="O5499" s="427">
        <f>L5499+M5499-N5499</f>
        <v>0</v>
      </c>
      <c r="P5499" s="245"/>
      <c r="Q5499" s="775"/>
      <c r="R5499" s="779"/>
      <c r="S5499" s="779"/>
      <c r="T5499" s="779"/>
      <c r="U5499" s="779"/>
      <c r="V5499" s="779"/>
      <c r="W5499" s="824"/>
      <c r="X5499" s="314">
        <f t="shared" si="1682"/>
        <v>0</v>
      </c>
    </row>
    <row r="5500" spans="2:24" ht="18.75">
      <c r="B5500" s="136"/>
      <c r="C5500" s="137">
        <v>202</v>
      </c>
      <c r="D5500" s="145" t="s">
        <v>1289</v>
      </c>
      <c r="E5500" s="817"/>
      <c r="F5500" s="452"/>
      <c r="G5500" s="246"/>
      <c r="H5500" s="246"/>
      <c r="I5500" s="480">
        <f>F5500+G5500+H5500</f>
        <v>0</v>
      </c>
      <c r="J5500" s="244" t="str">
        <f t="shared" si="1681"/>
        <v/>
      </c>
      <c r="K5500" s="245"/>
      <c r="L5500" s="426"/>
      <c r="M5500" s="253"/>
      <c r="N5500" s="316">
        <f>I5500</f>
        <v>0</v>
      </c>
      <c r="O5500" s="427">
        <f>L5500+M5500-N5500</f>
        <v>0</v>
      </c>
      <c r="P5500" s="245"/>
      <c r="Q5500" s="775"/>
      <c r="R5500" s="779"/>
      <c r="S5500" s="779"/>
      <c r="T5500" s="779"/>
      <c r="U5500" s="779"/>
      <c r="V5500" s="779"/>
      <c r="W5500" s="824"/>
      <c r="X5500" s="314">
        <f t="shared" si="1682"/>
        <v>0</v>
      </c>
    </row>
    <row r="5501" spans="2:24" ht="31.5">
      <c r="B5501" s="152"/>
      <c r="C5501" s="137">
        <v>205</v>
      </c>
      <c r="D5501" s="145" t="s">
        <v>933</v>
      </c>
      <c r="E5501" s="817"/>
      <c r="F5501" s="452"/>
      <c r="G5501" s="246">
        <v>6140</v>
      </c>
      <c r="H5501" s="246"/>
      <c r="I5501" s="480">
        <f>F5501+G5501+H5501</f>
        <v>6140</v>
      </c>
      <c r="J5501" s="244">
        <f t="shared" si="1681"/>
        <v>1</v>
      </c>
      <c r="K5501" s="245"/>
      <c r="L5501" s="426"/>
      <c r="M5501" s="253"/>
      <c r="N5501" s="316">
        <f>I5501</f>
        <v>6140</v>
      </c>
      <c r="O5501" s="427">
        <f>L5501+M5501-N5501</f>
        <v>-6140</v>
      </c>
      <c r="P5501" s="245"/>
      <c r="Q5501" s="775"/>
      <c r="R5501" s="779"/>
      <c r="S5501" s="779"/>
      <c r="T5501" s="779"/>
      <c r="U5501" s="779"/>
      <c r="V5501" s="779"/>
      <c r="W5501" s="824"/>
      <c r="X5501" s="314">
        <f t="shared" si="1682"/>
        <v>0</v>
      </c>
    </row>
    <row r="5502" spans="2:24" ht="18.75">
      <c r="B5502" s="152"/>
      <c r="C5502" s="137">
        <v>208</v>
      </c>
      <c r="D5502" s="159" t="s">
        <v>934</v>
      </c>
      <c r="E5502" s="817"/>
      <c r="F5502" s="452"/>
      <c r="G5502" s="246"/>
      <c r="H5502" s="246"/>
      <c r="I5502" s="480">
        <f>F5502+G5502+H5502</f>
        <v>0</v>
      </c>
      <c r="J5502" s="244" t="str">
        <f t="shared" si="1681"/>
        <v/>
      </c>
      <c r="K5502" s="245"/>
      <c r="L5502" s="426"/>
      <c r="M5502" s="253"/>
      <c r="N5502" s="316">
        <f>I5502</f>
        <v>0</v>
      </c>
      <c r="O5502" s="427">
        <f>L5502+M5502-N5502</f>
        <v>0</v>
      </c>
      <c r="P5502" s="245"/>
      <c r="Q5502" s="775"/>
      <c r="R5502" s="779"/>
      <c r="S5502" s="779"/>
      <c r="T5502" s="779"/>
      <c r="U5502" s="779"/>
      <c r="V5502" s="779"/>
      <c r="W5502" s="824"/>
      <c r="X5502" s="314">
        <f t="shared" si="1682"/>
        <v>0</v>
      </c>
    </row>
    <row r="5503" spans="2:24" ht="18.75">
      <c r="B5503" s="143"/>
      <c r="C5503" s="142">
        <v>209</v>
      </c>
      <c r="D5503" s="148" t="s">
        <v>935</v>
      </c>
      <c r="E5503" s="817"/>
      <c r="F5503" s="452"/>
      <c r="G5503" s="246"/>
      <c r="H5503" s="246"/>
      <c r="I5503" s="480">
        <f>F5503+G5503+H5503</f>
        <v>0</v>
      </c>
      <c r="J5503" s="244" t="str">
        <f t="shared" si="1681"/>
        <v/>
      </c>
      <c r="K5503" s="245"/>
      <c r="L5503" s="426"/>
      <c r="M5503" s="253"/>
      <c r="N5503" s="316">
        <f>I5503</f>
        <v>0</v>
      </c>
      <c r="O5503" s="427">
        <f>L5503+M5503-N5503</f>
        <v>0</v>
      </c>
      <c r="P5503" s="245"/>
      <c r="Q5503" s="775"/>
      <c r="R5503" s="779"/>
      <c r="S5503" s="779"/>
      <c r="T5503" s="779"/>
      <c r="U5503" s="779"/>
      <c r="V5503" s="779"/>
      <c r="W5503" s="824"/>
      <c r="X5503" s="314">
        <f t="shared" si="1682"/>
        <v>0</v>
      </c>
    </row>
    <row r="5504" spans="2:24" ht="18.75">
      <c r="B5504" s="799">
        <v>500</v>
      </c>
      <c r="C5504" s="960" t="s">
        <v>210</v>
      </c>
      <c r="D5504" s="960"/>
      <c r="E5504" s="800"/>
      <c r="F5504" s="801">
        <f>SUM(F5505:F5511)</f>
        <v>0</v>
      </c>
      <c r="G5504" s="802">
        <f>SUM(G5505:G5511)</f>
        <v>47500</v>
      </c>
      <c r="H5504" s="802">
        <f>SUM(H5505:H5511)</f>
        <v>0</v>
      </c>
      <c r="I5504" s="802">
        <f>SUM(I5505:I5511)</f>
        <v>47500</v>
      </c>
      <c r="J5504" s="244">
        <f t="shared" si="1681"/>
        <v>1</v>
      </c>
      <c r="K5504" s="245"/>
      <c r="L5504" s="317">
        <f>SUM(L5505:L5511)</f>
        <v>0</v>
      </c>
      <c r="M5504" s="318">
        <f>SUM(M5505:M5511)</f>
        <v>0</v>
      </c>
      <c r="N5504" s="428">
        <f>SUM(N5505:N5511)</f>
        <v>47500</v>
      </c>
      <c r="O5504" s="429">
        <f>SUM(O5505:O5511)</f>
        <v>-47500</v>
      </c>
      <c r="P5504" s="245"/>
      <c r="Q5504" s="777"/>
      <c r="R5504" s="778"/>
      <c r="S5504" s="779"/>
      <c r="T5504" s="778"/>
      <c r="U5504" s="778"/>
      <c r="V5504" s="778"/>
      <c r="W5504" s="825"/>
      <c r="X5504" s="314">
        <f t="shared" si="1682"/>
        <v>0</v>
      </c>
    </row>
    <row r="5505" spans="2:24" ht="18.75">
      <c r="B5505" s="143"/>
      <c r="C5505" s="160">
        <v>551</v>
      </c>
      <c r="D5505" s="459" t="s">
        <v>211</v>
      </c>
      <c r="E5505" s="817"/>
      <c r="F5505" s="452"/>
      <c r="G5505" s="246">
        <v>30500</v>
      </c>
      <c r="H5505" s="246"/>
      <c r="I5505" s="480">
        <f t="shared" ref="I5505:I5512" si="1683">F5505+G5505+H5505</f>
        <v>30500</v>
      </c>
      <c r="J5505" s="244">
        <f t="shared" si="1681"/>
        <v>1</v>
      </c>
      <c r="K5505" s="245"/>
      <c r="L5505" s="426"/>
      <c r="M5505" s="253"/>
      <c r="N5505" s="316">
        <f t="shared" ref="N5505:N5512" si="1684">I5505</f>
        <v>30500</v>
      </c>
      <c r="O5505" s="427">
        <f t="shared" ref="O5505:O5512" si="1685">L5505+M5505-N5505</f>
        <v>-30500</v>
      </c>
      <c r="P5505" s="245"/>
      <c r="Q5505" s="775"/>
      <c r="R5505" s="779"/>
      <c r="S5505" s="779"/>
      <c r="T5505" s="779"/>
      <c r="U5505" s="779"/>
      <c r="V5505" s="779"/>
      <c r="W5505" s="824"/>
      <c r="X5505" s="314">
        <f t="shared" si="1682"/>
        <v>0</v>
      </c>
    </row>
    <row r="5506" spans="2:24" ht="18.75">
      <c r="B5506" s="143"/>
      <c r="C5506" s="161">
        <v>552</v>
      </c>
      <c r="D5506" s="460" t="s">
        <v>212</v>
      </c>
      <c r="E5506" s="817"/>
      <c r="F5506" s="452"/>
      <c r="G5506" s="246"/>
      <c r="H5506" s="246"/>
      <c r="I5506" s="480">
        <f t="shared" si="1683"/>
        <v>0</v>
      </c>
      <c r="J5506" s="244" t="str">
        <f t="shared" si="1681"/>
        <v/>
      </c>
      <c r="K5506" s="245"/>
      <c r="L5506" s="426"/>
      <c r="M5506" s="253"/>
      <c r="N5506" s="316">
        <f t="shared" si="1684"/>
        <v>0</v>
      </c>
      <c r="O5506" s="427">
        <f t="shared" si="1685"/>
        <v>0</v>
      </c>
      <c r="P5506" s="245"/>
      <c r="Q5506" s="775"/>
      <c r="R5506" s="779"/>
      <c r="S5506" s="779"/>
      <c r="T5506" s="779"/>
      <c r="U5506" s="779"/>
      <c r="V5506" s="779"/>
      <c r="W5506" s="824"/>
      <c r="X5506" s="314">
        <f t="shared" si="1682"/>
        <v>0</v>
      </c>
    </row>
    <row r="5507" spans="2:24" ht="18.75">
      <c r="B5507" s="143"/>
      <c r="C5507" s="161">
        <v>558</v>
      </c>
      <c r="D5507" s="460" t="s">
        <v>1731</v>
      </c>
      <c r="E5507" s="817"/>
      <c r="F5507" s="452"/>
      <c r="G5507" s="246"/>
      <c r="H5507" s="246"/>
      <c r="I5507" s="480">
        <f t="shared" si="1683"/>
        <v>0</v>
      </c>
      <c r="J5507" s="244" t="str">
        <f t="shared" si="1681"/>
        <v/>
      </c>
      <c r="K5507" s="245"/>
      <c r="L5507" s="426"/>
      <c r="M5507" s="253"/>
      <c r="N5507" s="316">
        <f t="shared" si="1684"/>
        <v>0</v>
      </c>
      <c r="O5507" s="427">
        <f t="shared" si="1685"/>
        <v>0</v>
      </c>
      <c r="P5507" s="245"/>
      <c r="Q5507" s="775"/>
      <c r="R5507" s="779"/>
      <c r="S5507" s="779"/>
      <c r="T5507" s="779"/>
      <c r="U5507" s="779"/>
      <c r="V5507" s="779"/>
      <c r="W5507" s="824"/>
      <c r="X5507" s="314">
        <f t="shared" si="1682"/>
        <v>0</v>
      </c>
    </row>
    <row r="5508" spans="2:24" ht="18.75">
      <c r="B5508" s="143"/>
      <c r="C5508" s="161">
        <v>560</v>
      </c>
      <c r="D5508" s="461" t="s">
        <v>213</v>
      </c>
      <c r="E5508" s="817"/>
      <c r="F5508" s="452"/>
      <c r="G5508" s="246">
        <v>12000</v>
      </c>
      <c r="H5508" s="246"/>
      <c r="I5508" s="480">
        <f t="shared" si="1683"/>
        <v>12000</v>
      </c>
      <c r="J5508" s="244">
        <f t="shared" si="1681"/>
        <v>1</v>
      </c>
      <c r="K5508" s="245"/>
      <c r="L5508" s="426"/>
      <c r="M5508" s="253"/>
      <c r="N5508" s="316">
        <f t="shared" si="1684"/>
        <v>12000</v>
      </c>
      <c r="O5508" s="427">
        <f t="shared" si="1685"/>
        <v>-12000</v>
      </c>
      <c r="P5508" s="245"/>
      <c r="Q5508" s="775"/>
      <c r="R5508" s="779"/>
      <c r="S5508" s="779"/>
      <c r="T5508" s="779"/>
      <c r="U5508" s="779"/>
      <c r="V5508" s="779"/>
      <c r="W5508" s="824"/>
      <c r="X5508" s="314">
        <f t="shared" si="1682"/>
        <v>0</v>
      </c>
    </row>
    <row r="5509" spans="2:24" ht="18.75">
      <c r="B5509" s="143"/>
      <c r="C5509" s="161">
        <v>580</v>
      </c>
      <c r="D5509" s="460" t="s">
        <v>214</v>
      </c>
      <c r="E5509" s="817"/>
      <c r="F5509" s="452"/>
      <c r="G5509" s="246">
        <v>5000</v>
      </c>
      <c r="H5509" s="246"/>
      <c r="I5509" s="480">
        <f t="shared" si="1683"/>
        <v>5000</v>
      </c>
      <c r="J5509" s="244">
        <f t="shared" si="1681"/>
        <v>1</v>
      </c>
      <c r="K5509" s="245"/>
      <c r="L5509" s="426"/>
      <c r="M5509" s="253"/>
      <c r="N5509" s="316">
        <f t="shared" si="1684"/>
        <v>5000</v>
      </c>
      <c r="O5509" s="427">
        <f t="shared" si="1685"/>
        <v>-5000</v>
      </c>
      <c r="P5509" s="245"/>
      <c r="Q5509" s="775"/>
      <c r="R5509" s="779"/>
      <c r="S5509" s="779"/>
      <c r="T5509" s="779"/>
      <c r="U5509" s="779"/>
      <c r="V5509" s="779"/>
      <c r="W5509" s="824"/>
      <c r="X5509" s="314">
        <f t="shared" si="1682"/>
        <v>0</v>
      </c>
    </row>
    <row r="5510" spans="2:24" ht="18.75">
      <c r="B5510" s="143"/>
      <c r="C5510" s="161">
        <v>588</v>
      </c>
      <c r="D5510" s="460" t="s">
        <v>1736</v>
      </c>
      <c r="E5510" s="817"/>
      <c r="F5510" s="452"/>
      <c r="G5510" s="246"/>
      <c r="H5510" s="246"/>
      <c r="I5510" s="480">
        <f t="shared" si="1683"/>
        <v>0</v>
      </c>
      <c r="J5510" s="244" t="str">
        <f t="shared" si="1681"/>
        <v/>
      </c>
      <c r="K5510" s="245"/>
      <c r="L5510" s="426"/>
      <c r="M5510" s="253"/>
      <c r="N5510" s="316">
        <f t="shared" si="1684"/>
        <v>0</v>
      </c>
      <c r="O5510" s="427">
        <f t="shared" si="1685"/>
        <v>0</v>
      </c>
      <c r="P5510" s="245"/>
      <c r="Q5510" s="775"/>
      <c r="R5510" s="779"/>
      <c r="S5510" s="779"/>
      <c r="T5510" s="779"/>
      <c r="U5510" s="779"/>
      <c r="V5510" s="779"/>
      <c r="W5510" s="824"/>
      <c r="X5510" s="314">
        <f t="shared" si="1682"/>
        <v>0</v>
      </c>
    </row>
    <row r="5511" spans="2:24" ht="31.5">
      <c r="B5511" s="143"/>
      <c r="C5511" s="162">
        <v>590</v>
      </c>
      <c r="D5511" s="462" t="s">
        <v>215</v>
      </c>
      <c r="E5511" s="817"/>
      <c r="F5511" s="452"/>
      <c r="G5511" s="246"/>
      <c r="H5511" s="246"/>
      <c r="I5511" s="480">
        <f t="shared" si="1683"/>
        <v>0</v>
      </c>
      <c r="J5511" s="244" t="str">
        <f t="shared" si="1681"/>
        <v/>
      </c>
      <c r="K5511" s="245"/>
      <c r="L5511" s="426"/>
      <c r="M5511" s="253"/>
      <c r="N5511" s="316">
        <f t="shared" si="1684"/>
        <v>0</v>
      </c>
      <c r="O5511" s="427">
        <f t="shared" si="1685"/>
        <v>0</v>
      </c>
      <c r="P5511" s="245"/>
      <c r="Q5511" s="775"/>
      <c r="R5511" s="779"/>
      <c r="S5511" s="779"/>
      <c r="T5511" s="779"/>
      <c r="U5511" s="779"/>
      <c r="V5511" s="779"/>
      <c r="W5511" s="824"/>
      <c r="X5511" s="314">
        <f t="shared" si="1682"/>
        <v>0</v>
      </c>
    </row>
    <row r="5512" spans="2:24" ht="18.75">
      <c r="B5512" s="799">
        <v>800</v>
      </c>
      <c r="C5512" s="960" t="s">
        <v>1097</v>
      </c>
      <c r="D5512" s="960"/>
      <c r="E5512" s="800"/>
      <c r="F5512" s="803"/>
      <c r="G5512" s="804"/>
      <c r="H5512" s="804"/>
      <c r="I5512" s="805">
        <f t="shared" si="1683"/>
        <v>0</v>
      </c>
      <c r="J5512" s="244" t="str">
        <f t="shared" si="1681"/>
        <v/>
      </c>
      <c r="K5512" s="245"/>
      <c r="L5512" s="431"/>
      <c r="M5512" s="255"/>
      <c r="N5512" s="316">
        <f t="shared" si="1684"/>
        <v>0</v>
      </c>
      <c r="O5512" s="427">
        <f t="shared" si="1685"/>
        <v>0</v>
      </c>
      <c r="P5512" s="245"/>
      <c r="Q5512" s="777"/>
      <c r="R5512" s="778"/>
      <c r="S5512" s="779"/>
      <c r="T5512" s="779"/>
      <c r="U5512" s="778"/>
      <c r="V5512" s="779"/>
      <c r="W5512" s="824"/>
      <c r="X5512" s="314">
        <f t="shared" si="1682"/>
        <v>0</v>
      </c>
    </row>
    <row r="5513" spans="2:24" ht="18.75">
      <c r="B5513" s="799">
        <v>1000</v>
      </c>
      <c r="C5513" s="956" t="s">
        <v>217</v>
      </c>
      <c r="D5513" s="956"/>
      <c r="E5513" s="800"/>
      <c r="F5513" s="801">
        <f>SUM(F5514:F5530)</f>
        <v>0</v>
      </c>
      <c r="G5513" s="802">
        <f>SUM(G5514:G5530)</f>
        <v>525000</v>
      </c>
      <c r="H5513" s="802">
        <f>SUM(H5514:H5530)</f>
        <v>0</v>
      </c>
      <c r="I5513" s="802">
        <f>SUM(I5514:I5530)</f>
        <v>525000</v>
      </c>
      <c r="J5513" s="244">
        <f t="shared" si="1681"/>
        <v>1</v>
      </c>
      <c r="K5513" s="245"/>
      <c r="L5513" s="317">
        <f>SUM(L5514:L5530)</f>
        <v>0</v>
      </c>
      <c r="M5513" s="318">
        <f>SUM(M5514:M5530)</f>
        <v>0</v>
      </c>
      <c r="N5513" s="428">
        <f>SUM(N5514:N5530)</f>
        <v>525000</v>
      </c>
      <c r="O5513" s="429">
        <f>SUM(O5514:O5530)</f>
        <v>-525000</v>
      </c>
      <c r="P5513" s="245"/>
      <c r="Q5513" s="317">
        <f t="shared" ref="Q5513:W5513" si="1686">SUM(Q5514:Q5530)</f>
        <v>0</v>
      </c>
      <c r="R5513" s="318">
        <f t="shared" si="1686"/>
        <v>0</v>
      </c>
      <c r="S5513" s="318">
        <f t="shared" si="1686"/>
        <v>519000</v>
      </c>
      <c r="T5513" s="318">
        <f t="shared" si="1686"/>
        <v>-519000</v>
      </c>
      <c r="U5513" s="318">
        <f t="shared" si="1686"/>
        <v>0</v>
      </c>
      <c r="V5513" s="318">
        <f t="shared" si="1686"/>
        <v>0</v>
      </c>
      <c r="W5513" s="429">
        <f t="shared" si="1686"/>
        <v>0</v>
      </c>
      <c r="X5513" s="314">
        <f t="shared" si="1682"/>
        <v>-519000</v>
      </c>
    </row>
    <row r="5514" spans="2:24" ht="18.75">
      <c r="B5514" s="136"/>
      <c r="C5514" s="144">
        <v>1011</v>
      </c>
      <c r="D5514" s="163" t="s">
        <v>218</v>
      </c>
      <c r="E5514" s="817"/>
      <c r="F5514" s="452"/>
      <c r="G5514" s="246"/>
      <c r="H5514" s="246"/>
      <c r="I5514" s="480">
        <f t="shared" ref="I5514:I5530" si="1687">F5514+G5514+H5514</f>
        <v>0</v>
      </c>
      <c r="J5514" s="244" t="str">
        <f t="shared" si="1681"/>
        <v/>
      </c>
      <c r="K5514" s="245"/>
      <c r="L5514" s="426"/>
      <c r="M5514" s="253"/>
      <c r="N5514" s="316">
        <f t="shared" ref="N5514:N5530" si="1688">I5514</f>
        <v>0</v>
      </c>
      <c r="O5514" s="427">
        <f t="shared" ref="O5514:O5530" si="1689">L5514+M5514-N5514</f>
        <v>0</v>
      </c>
      <c r="P5514" s="245"/>
      <c r="Q5514" s="426"/>
      <c r="R5514" s="253"/>
      <c r="S5514" s="432">
        <f t="shared" ref="S5514:S5521" si="1690">+IF(+(L5514+M5514)&gt;=I5514,+M5514,+(+I5514-L5514))</f>
        <v>0</v>
      </c>
      <c r="T5514" s="316">
        <f t="shared" ref="T5514:T5521" si="1691">Q5514+R5514-S5514</f>
        <v>0</v>
      </c>
      <c r="U5514" s="253"/>
      <c r="V5514" s="253"/>
      <c r="W5514" s="254"/>
      <c r="X5514" s="314">
        <f t="shared" si="1682"/>
        <v>0</v>
      </c>
    </row>
    <row r="5515" spans="2:24" ht="18.75">
      <c r="B5515" s="136"/>
      <c r="C5515" s="137">
        <v>1012</v>
      </c>
      <c r="D5515" s="145" t="s">
        <v>219</v>
      </c>
      <c r="E5515" s="817"/>
      <c r="F5515" s="452"/>
      <c r="G5515" s="246"/>
      <c r="H5515" s="246"/>
      <c r="I5515" s="480">
        <f t="shared" si="1687"/>
        <v>0</v>
      </c>
      <c r="J5515" s="244" t="str">
        <f t="shared" si="1681"/>
        <v/>
      </c>
      <c r="K5515" s="245"/>
      <c r="L5515" s="426"/>
      <c r="M5515" s="253"/>
      <c r="N5515" s="316">
        <f t="shared" si="1688"/>
        <v>0</v>
      </c>
      <c r="O5515" s="427">
        <f t="shared" si="1689"/>
        <v>0</v>
      </c>
      <c r="P5515" s="245"/>
      <c r="Q5515" s="426"/>
      <c r="R5515" s="253"/>
      <c r="S5515" s="432">
        <f t="shared" si="1690"/>
        <v>0</v>
      </c>
      <c r="T5515" s="316">
        <f t="shared" si="1691"/>
        <v>0</v>
      </c>
      <c r="U5515" s="253"/>
      <c r="V5515" s="253"/>
      <c r="W5515" s="254"/>
      <c r="X5515" s="314">
        <f t="shared" si="1682"/>
        <v>0</v>
      </c>
    </row>
    <row r="5516" spans="2:24" ht="18.75">
      <c r="B5516" s="136"/>
      <c r="C5516" s="137">
        <v>1013</v>
      </c>
      <c r="D5516" s="145" t="s">
        <v>220</v>
      </c>
      <c r="E5516" s="817"/>
      <c r="F5516" s="452"/>
      <c r="G5516" s="246">
        <v>15000</v>
      </c>
      <c r="H5516" s="246"/>
      <c r="I5516" s="480">
        <f t="shared" si="1687"/>
        <v>15000</v>
      </c>
      <c r="J5516" s="244">
        <f t="shared" si="1681"/>
        <v>1</v>
      </c>
      <c r="K5516" s="245"/>
      <c r="L5516" s="426"/>
      <c r="M5516" s="253"/>
      <c r="N5516" s="316">
        <f t="shared" si="1688"/>
        <v>15000</v>
      </c>
      <c r="O5516" s="427">
        <f t="shared" si="1689"/>
        <v>-15000</v>
      </c>
      <c r="P5516" s="245"/>
      <c r="Q5516" s="426"/>
      <c r="R5516" s="253"/>
      <c r="S5516" s="432">
        <f t="shared" si="1690"/>
        <v>15000</v>
      </c>
      <c r="T5516" s="316">
        <f t="shared" si="1691"/>
        <v>-15000</v>
      </c>
      <c r="U5516" s="253"/>
      <c r="V5516" s="253"/>
      <c r="W5516" s="254"/>
      <c r="X5516" s="314">
        <f t="shared" si="1682"/>
        <v>-15000</v>
      </c>
    </row>
    <row r="5517" spans="2:24" ht="18.75">
      <c r="B5517" s="136"/>
      <c r="C5517" s="137">
        <v>1014</v>
      </c>
      <c r="D5517" s="145" t="s">
        <v>221</v>
      </c>
      <c r="E5517" s="817"/>
      <c r="F5517" s="452"/>
      <c r="G5517" s="246"/>
      <c r="H5517" s="246"/>
      <c r="I5517" s="480">
        <f t="shared" si="1687"/>
        <v>0</v>
      </c>
      <c r="J5517" s="244" t="str">
        <f t="shared" si="1681"/>
        <v/>
      </c>
      <c r="K5517" s="245"/>
      <c r="L5517" s="426"/>
      <c r="M5517" s="253"/>
      <c r="N5517" s="316">
        <f t="shared" si="1688"/>
        <v>0</v>
      </c>
      <c r="O5517" s="427">
        <f t="shared" si="1689"/>
        <v>0</v>
      </c>
      <c r="P5517" s="245"/>
      <c r="Q5517" s="426"/>
      <c r="R5517" s="253"/>
      <c r="S5517" s="432">
        <f t="shared" si="1690"/>
        <v>0</v>
      </c>
      <c r="T5517" s="316">
        <f t="shared" si="1691"/>
        <v>0</v>
      </c>
      <c r="U5517" s="253"/>
      <c r="V5517" s="253"/>
      <c r="W5517" s="254"/>
      <c r="X5517" s="314">
        <f t="shared" si="1682"/>
        <v>0</v>
      </c>
    </row>
    <row r="5518" spans="2:24" ht="18.75">
      <c r="B5518" s="136"/>
      <c r="C5518" s="137">
        <v>1015</v>
      </c>
      <c r="D5518" s="145" t="s">
        <v>222</v>
      </c>
      <c r="E5518" s="817"/>
      <c r="F5518" s="452"/>
      <c r="G5518" s="246">
        <v>15000</v>
      </c>
      <c r="H5518" s="246"/>
      <c r="I5518" s="480">
        <f t="shared" si="1687"/>
        <v>15000</v>
      </c>
      <c r="J5518" s="244">
        <f t="shared" si="1681"/>
        <v>1</v>
      </c>
      <c r="K5518" s="245"/>
      <c r="L5518" s="426"/>
      <c r="M5518" s="253"/>
      <c r="N5518" s="316">
        <f t="shared" si="1688"/>
        <v>15000</v>
      </c>
      <c r="O5518" s="427">
        <f t="shared" si="1689"/>
        <v>-15000</v>
      </c>
      <c r="P5518" s="245"/>
      <c r="Q5518" s="426"/>
      <c r="R5518" s="253"/>
      <c r="S5518" s="432">
        <f t="shared" si="1690"/>
        <v>15000</v>
      </c>
      <c r="T5518" s="316">
        <f t="shared" si="1691"/>
        <v>-15000</v>
      </c>
      <c r="U5518" s="253"/>
      <c r="V5518" s="253"/>
      <c r="W5518" s="254"/>
      <c r="X5518" s="314">
        <f t="shared" si="1682"/>
        <v>-15000</v>
      </c>
    </row>
    <row r="5519" spans="2:24" ht="18.75">
      <c r="B5519" s="136"/>
      <c r="C5519" s="137">
        <v>1016</v>
      </c>
      <c r="D5519" s="145" t="s">
        <v>223</v>
      </c>
      <c r="E5519" s="817"/>
      <c r="F5519" s="452"/>
      <c r="G5519" s="246">
        <v>28000</v>
      </c>
      <c r="H5519" s="246"/>
      <c r="I5519" s="480">
        <f t="shared" si="1687"/>
        <v>28000</v>
      </c>
      <c r="J5519" s="244">
        <f t="shared" si="1681"/>
        <v>1</v>
      </c>
      <c r="K5519" s="245"/>
      <c r="L5519" s="426"/>
      <c r="M5519" s="253"/>
      <c r="N5519" s="316">
        <f t="shared" si="1688"/>
        <v>28000</v>
      </c>
      <c r="O5519" s="427">
        <f t="shared" si="1689"/>
        <v>-28000</v>
      </c>
      <c r="P5519" s="245"/>
      <c r="Q5519" s="426"/>
      <c r="R5519" s="253"/>
      <c r="S5519" s="432">
        <f t="shared" si="1690"/>
        <v>28000</v>
      </c>
      <c r="T5519" s="316">
        <f t="shared" si="1691"/>
        <v>-28000</v>
      </c>
      <c r="U5519" s="253"/>
      <c r="V5519" s="253"/>
      <c r="W5519" s="254"/>
      <c r="X5519" s="314">
        <f t="shared" si="1682"/>
        <v>-28000</v>
      </c>
    </row>
    <row r="5520" spans="2:24" ht="18.75">
      <c r="B5520" s="140"/>
      <c r="C5520" s="164">
        <v>1020</v>
      </c>
      <c r="D5520" s="165" t="s">
        <v>224</v>
      </c>
      <c r="E5520" s="817"/>
      <c r="F5520" s="452"/>
      <c r="G5520" s="246">
        <v>450000</v>
      </c>
      <c r="H5520" s="246"/>
      <c r="I5520" s="480">
        <f t="shared" si="1687"/>
        <v>450000</v>
      </c>
      <c r="J5520" s="244">
        <f t="shared" si="1681"/>
        <v>1</v>
      </c>
      <c r="K5520" s="245"/>
      <c r="L5520" s="426"/>
      <c r="M5520" s="253"/>
      <c r="N5520" s="316">
        <f t="shared" si="1688"/>
        <v>450000</v>
      </c>
      <c r="O5520" s="427">
        <f t="shared" si="1689"/>
        <v>-450000</v>
      </c>
      <c r="P5520" s="245"/>
      <c r="Q5520" s="426"/>
      <c r="R5520" s="253"/>
      <c r="S5520" s="432">
        <f t="shared" si="1690"/>
        <v>450000</v>
      </c>
      <c r="T5520" s="316">
        <f t="shared" si="1691"/>
        <v>-450000</v>
      </c>
      <c r="U5520" s="253"/>
      <c r="V5520" s="253"/>
      <c r="W5520" s="254"/>
      <c r="X5520" s="314">
        <f t="shared" si="1682"/>
        <v>-450000</v>
      </c>
    </row>
    <row r="5521" spans="2:24" ht="18.75">
      <c r="B5521" s="136"/>
      <c r="C5521" s="137">
        <v>1030</v>
      </c>
      <c r="D5521" s="145" t="s">
        <v>225</v>
      </c>
      <c r="E5521" s="817"/>
      <c r="F5521" s="452"/>
      <c r="G5521" s="246">
        <v>10000</v>
      </c>
      <c r="H5521" s="246"/>
      <c r="I5521" s="480">
        <f t="shared" si="1687"/>
        <v>10000</v>
      </c>
      <c r="J5521" s="244">
        <f t="shared" si="1681"/>
        <v>1</v>
      </c>
      <c r="K5521" s="245"/>
      <c r="L5521" s="426"/>
      <c r="M5521" s="253"/>
      <c r="N5521" s="316">
        <f t="shared" si="1688"/>
        <v>10000</v>
      </c>
      <c r="O5521" s="427">
        <f t="shared" si="1689"/>
        <v>-10000</v>
      </c>
      <c r="P5521" s="245"/>
      <c r="Q5521" s="426"/>
      <c r="R5521" s="253"/>
      <c r="S5521" s="432">
        <f t="shared" si="1690"/>
        <v>10000</v>
      </c>
      <c r="T5521" s="316">
        <f t="shared" si="1691"/>
        <v>-10000</v>
      </c>
      <c r="U5521" s="253"/>
      <c r="V5521" s="253"/>
      <c r="W5521" s="254"/>
      <c r="X5521" s="314">
        <f t="shared" si="1682"/>
        <v>-10000</v>
      </c>
    </row>
    <row r="5522" spans="2:24" ht="18.75">
      <c r="B5522" s="136"/>
      <c r="C5522" s="164">
        <v>1051</v>
      </c>
      <c r="D5522" s="167" t="s">
        <v>226</v>
      </c>
      <c r="E5522" s="817"/>
      <c r="F5522" s="452"/>
      <c r="G5522" s="246">
        <v>6000</v>
      </c>
      <c r="H5522" s="246"/>
      <c r="I5522" s="480">
        <f t="shared" si="1687"/>
        <v>6000</v>
      </c>
      <c r="J5522" s="244">
        <f t="shared" si="1681"/>
        <v>1</v>
      </c>
      <c r="K5522" s="245"/>
      <c r="L5522" s="426"/>
      <c r="M5522" s="253"/>
      <c r="N5522" s="316">
        <f t="shared" si="1688"/>
        <v>6000</v>
      </c>
      <c r="O5522" s="427">
        <f t="shared" si="1689"/>
        <v>-6000</v>
      </c>
      <c r="P5522" s="245"/>
      <c r="Q5522" s="775"/>
      <c r="R5522" s="779"/>
      <c r="S5522" s="779"/>
      <c r="T5522" s="779"/>
      <c r="U5522" s="779"/>
      <c r="V5522" s="779"/>
      <c r="W5522" s="824"/>
      <c r="X5522" s="314">
        <f t="shared" si="1682"/>
        <v>0</v>
      </c>
    </row>
    <row r="5523" spans="2:24" ht="18.75">
      <c r="B5523" s="136"/>
      <c r="C5523" s="137">
        <v>1052</v>
      </c>
      <c r="D5523" s="145" t="s">
        <v>227</v>
      </c>
      <c r="E5523" s="817"/>
      <c r="F5523" s="452"/>
      <c r="G5523" s="246"/>
      <c r="H5523" s="246"/>
      <c r="I5523" s="480">
        <f t="shared" si="1687"/>
        <v>0</v>
      </c>
      <c r="J5523" s="244" t="str">
        <f t="shared" si="1681"/>
        <v/>
      </c>
      <c r="K5523" s="245"/>
      <c r="L5523" s="426"/>
      <c r="M5523" s="253"/>
      <c r="N5523" s="316">
        <f t="shared" si="1688"/>
        <v>0</v>
      </c>
      <c r="O5523" s="427">
        <f t="shared" si="1689"/>
        <v>0</v>
      </c>
      <c r="P5523" s="245"/>
      <c r="Q5523" s="775"/>
      <c r="R5523" s="779"/>
      <c r="S5523" s="779"/>
      <c r="T5523" s="779"/>
      <c r="U5523" s="779"/>
      <c r="V5523" s="779"/>
      <c r="W5523" s="824"/>
      <c r="X5523" s="314">
        <f t="shared" si="1682"/>
        <v>0</v>
      </c>
    </row>
    <row r="5524" spans="2:24" ht="18.75">
      <c r="B5524" s="136"/>
      <c r="C5524" s="168">
        <v>1053</v>
      </c>
      <c r="D5524" s="169" t="s">
        <v>1737</v>
      </c>
      <c r="E5524" s="817"/>
      <c r="F5524" s="452"/>
      <c r="G5524" s="246"/>
      <c r="H5524" s="246"/>
      <c r="I5524" s="480">
        <f t="shared" si="1687"/>
        <v>0</v>
      </c>
      <c r="J5524" s="244" t="str">
        <f t="shared" si="1681"/>
        <v/>
      </c>
      <c r="K5524" s="245"/>
      <c r="L5524" s="426"/>
      <c r="M5524" s="253"/>
      <c r="N5524" s="316">
        <f t="shared" si="1688"/>
        <v>0</v>
      </c>
      <c r="O5524" s="427">
        <f t="shared" si="1689"/>
        <v>0</v>
      </c>
      <c r="P5524" s="245"/>
      <c r="Q5524" s="775"/>
      <c r="R5524" s="779"/>
      <c r="S5524" s="779"/>
      <c r="T5524" s="779"/>
      <c r="U5524" s="779"/>
      <c r="V5524" s="779"/>
      <c r="W5524" s="824"/>
      <c r="X5524" s="314">
        <f t="shared" si="1682"/>
        <v>0</v>
      </c>
    </row>
    <row r="5525" spans="2:24" ht="18.75">
      <c r="B5525" s="136"/>
      <c r="C5525" s="137">
        <v>1062</v>
      </c>
      <c r="D5525" s="139" t="s">
        <v>228</v>
      </c>
      <c r="E5525" s="817"/>
      <c r="F5525" s="452"/>
      <c r="G5525" s="246">
        <v>1000</v>
      </c>
      <c r="H5525" s="246"/>
      <c r="I5525" s="480">
        <f t="shared" si="1687"/>
        <v>1000</v>
      </c>
      <c r="J5525" s="244">
        <f t="shared" si="1681"/>
        <v>1</v>
      </c>
      <c r="K5525" s="245"/>
      <c r="L5525" s="426"/>
      <c r="M5525" s="253"/>
      <c r="N5525" s="316">
        <f t="shared" si="1688"/>
        <v>1000</v>
      </c>
      <c r="O5525" s="427">
        <f t="shared" si="1689"/>
        <v>-1000</v>
      </c>
      <c r="P5525" s="245"/>
      <c r="Q5525" s="426"/>
      <c r="R5525" s="253"/>
      <c r="S5525" s="432">
        <f>+IF(+(L5525+M5525)&gt;=I5525,+M5525,+(+I5525-L5525))</f>
        <v>1000</v>
      </c>
      <c r="T5525" s="316">
        <f>Q5525+R5525-S5525</f>
        <v>-1000</v>
      </c>
      <c r="U5525" s="253"/>
      <c r="V5525" s="253"/>
      <c r="W5525" s="254"/>
      <c r="X5525" s="314">
        <f t="shared" si="1682"/>
        <v>-1000</v>
      </c>
    </row>
    <row r="5526" spans="2:24" ht="18.75">
      <c r="B5526" s="136"/>
      <c r="C5526" s="137">
        <v>1063</v>
      </c>
      <c r="D5526" s="139" t="s">
        <v>229</v>
      </c>
      <c r="E5526" s="817"/>
      <c r="F5526" s="452"/>
      <c r="G5526" s="246"/>
      <c r="H5526" s="246"/>
      <c r="I5526" s="480">
        <f t="shared" si="1687"/>
        <v>0</v>
      </c>
      <c r="J5526" s="244" t="str">
        <f t="shared" si="1681"/>
        <v/>
      </c>
      <c r="K5526" s="245"/>
      <c r="L5526" s="426"/>
      <c r="M5526" s="253"/>
      <c r="N5526" s="316">
        <f t="shared" si="1688"/>
        <v>0</v>
      </c>
      <c r="O5526" s="427">
        <f t="shared" si="1689"/>
        <v>0</v>
      </c>
      <c r="P5526" s="245"/>
      <c r="Q5526" s="775"/>
      <c r="R5526" s="779"/>
      <c r="S5526" s="779"/>
      <c r="T5526" s="779"/>
      <c r="U5526" s="779"/>
      <c r="V5526" s="779"/>
      <c r="W5526" s="824"/>
      <c r="X5526" s="314">
        <f t="shared" si="1682"/>
        <v>0</v>
      </c>
    </row>
    <row r="5527" spans="2:24" ht="18.75">
      <c r="B5527" s="136"/>
      <c r="C5527" s="168">
        <v>1069</v>
      </c>
      <c r="D5527" s="170" t="s">
        <v>230</v>
      </c>
      <c r="E5527" s="817"/>
      <c r="F5527" s="452"/>
      <c r="G5527" s="246"/>
      <c r="H5527" s="246"/>
      <c r="I5527" s="480">
        <f t="shared" si="1687"/>
        <v>0</v>
      </c>
      <c r="J5527" s="244" t="str">
        <f t="shared" ref="J5527:J5558" si="1692">(IF($E5527&lt;&gt;0,$J$2,IF($I5527&lt;&gt;0,$J$2,"")))</f>
        <v/>
      </c>
      <c r="K5527" s="245"/>
      <c r="L5527" s="426"/>
      <c r="M5527" s="253"/>
      <c r="N5527" s="316">
        <f t="shared" si="1688"/>
        <v>0</v>
      </c>
      <c r="O5527" s="427">
        <f t="shared" si="1689"/>
        <v>0</v>
      </c>
      <c r="P5527" s="245"/>
      <c r="Q5527" s="426"/>
      <c r="R5527" s="253"/>
      <c r="S5527" s="432">
        <f>+IF(+(L5527+M5527)&gt;=I5527,+M5527,+(+I5527-L5527))</f>
        <v>0</v>
      </c>
      <c r="T5527" s="316">
        <f>Q5527+R5527-S5527</f>
        <v>0</v>
      </c>
      <c r="U5527" s="253"/>
      <c r="V5527" s="253"/>
      <c r="W5527" s="254"/>
      <c r="X5527" s="314">
        <f t="shared" ref="X5527:X5558" si="1693">T5527-U5527-V5527-W5527</f>
        <v>0</v>
      </c>
    </row>
    <row r="5528" spans="2:24" ht="31.5">
      <c r="B5528" s="140"/>
      <c r="C5528" s="137">
        <v>1091</v>
      </c>
      <c r="D5528" s="145" t="s">
        <v>231</v>
      </c>
      <c r="E5528" s="817"/>
      <c r="F5528" s="452"/>
      <c r="G5528" s="246"/>
      <c r="H5528" s="246"/>
      <c r="I5528" s="480">
        <f t="shared" si="1687"/>
        <v>0</v>
      </c>
      <c r="J5528" s="244" t="str">
        <f t="shared" si="1692"/>
        <v/>
      </c>
      <c r="K5528" s="245"/>
      <c r="L5528" s="426"/>
      <c r="M5528" s="253"/>
      <c r="N5528" s="316">
        <f t="shared" si="1688"/>
        <v>0</v>
      </c>
      <c r="O5528" s="427">
        <f t="shared" si="1689"/>
        <v>0</v>
      </c>
      <c r="P5528" s="245"/>
      <c r="Q5528" s="426"/>
      <c r="R5528" s="253"/>
      <c r="S5528" s="432">
        <f>+IF(+(L5528+M5528)&gt;=I5528,+M5528,+(+I5528-L5528))</f>
        <v>0</v>
      </c>
      <c r="T5528" s="316">
        <f>Q5528+R5528-S5528</f>
        <v>0</v>
      </c>
      <c r="U5528" s="253"/>
      <c r="V5528" s="253"/>
      <c r="W5528" s="254"/>
      <c r="X5528" s="314">
        <f t="shared" si="1693"/>
        <v>0</v>
      </c>
    </row>
    <row r="5529" spans="2:24" ht="18.75">
      <c r="B5529" s="136"/>
      <c r="C5529" s="137">
        <v>1092</v>
      </c>
      <c r="D5529" s="145" t="s">
        <v>364</v>
      </c>
      <c r="E5529" s="817"/>
      <c r="F5529" s="452"/>
      <c r="G5529" s="246"/>
      <c r="H5529" s="246"/>
      <c r="I5529" s="480">
        <f t="shared" si="1687"/>
        <v>0</v>
      </c>
      <c r="J5529" s="244" t="str">
        <f t="shared" si="1692"/>
        <v/>
      </c>
      <c r="K5529" s="245"/>
      <c r="L5529" s="426"/>
      <c r="M5529" s="253"/>
      <c r="N5529" s="316">
        <f t="shared" si="1688"/>
        <v>0</v>
      </c>
      <c r="O5529" s="427">
        <f t="shared" si="1689"/>
        <v>0</v>
      </c>
      <c r="P5529" s="245"/>
      <c r="Q5529" s="775"/>
      <c r="R5529" s="779"/>
      <c r="S5529" s="779"/>
      <c r="T5529" s="779"/>
      <c r="U5529" s="779"/>
      <c r="V5529" s="779"/>
      <c r="W5529" s="824"/>
      <c r="X5529" s="314">
        <f t="shared" si="1693"/>
        <v>0</v>
      </c>
    </row>
    <row r="5530" spans="2:24" ht="18.75">
      <c r="B5530" s="136"/>
      <c r="C5530" s="142">
        <v>1098</v>
      </c>
      <c r="D5530" s="146" t="s">
        <v>232</v>
      </c>
      <c r="E5530" s="817"/>
      <c r="F5530" s="452"/>
      <c r="G5530" s="246"/>
      <c r="H5530" s="246"/>
      <c r="I5530" s="480">
        <f t="shared" si="1687"/>
        <v>0</v>
      </c>
      <c r="J5530" s="244" t="str">
        <f t="shared" si="1692"/>
        <v/>
      </c>
      <c r="K5530" s="245"/>
      <c r="L5530" s="426"/>
      <c r="M5530" s="253"/>
      <c r="N5530" s="316">
        <f t="shared" si="1688"/>
        <v>0</v>
      </c>
      <c r="O5530" s="427">
        <f t="shared" si="1689"/>
        <v>0</v>
      </c>
      <c r="P5530" s="245"/>
      <c r="Q5530" s="426"/>
      <c r="R5530" s="253"/>
      <c r="S5530" s="432">
        <f>+IF(+(L5530+M5530)&gt;=I5530,+M5530,+(+I5530-L5530))</f>
        <v>0</v>
      </c>
      <c r="T5530" s="316">
        <f>Q5530+R5530-S5530</f>
        <v>0</v>
      </c>
      <c r="U5530" s="253"/>
      <c r="V5530" s="253"/>
      <c r="W5530" s="254"/>
      <c r="X5530" s="314">
        <f t="shared" si="1693"/>
        <v>0</v>
      </c>
    </row>
    <row r="5531" spans="2:24" ht="18.75">
      <c r="B5531" s="799">
        <v>1900</v>
      </c>
      <c r="C5531" s="955" t="s">
        <v>296</v>
      </c>
      <c r="D5531" s="955"/>
      <c r="E5531" s="800"/>
      <c r="F5531" s="801">
        <f>SUM(F5532:F5534)</f>
        <v>0</v>
      </c>
      <c r="G5531" s="802">
        <f>SUM(G5532:G5534)</f>
        <v>1500</v>
      </c>
      <c r="H5531" s="802">
        <f>SUM(H5532:H5534)</f>
        <v>0</v>
      </c>
      <c r="I5531" s="802">
        <f>SUM(I5532:I5534)</f>
        <v>1500</v>
      </c>
      <c r="J5531" s="244">
        <f t="shared" si="1692"/>
        <v>1</v>
      </c>
      <c r="K5531" s="245"/>
      <c r="L5531" s="317">
        <f>SUM(L5532:L5534)</f>
        <v>0</v>
      </c>
      <c r="M5531" s="318">
        <f>SUM(M5532:M5534)</f>
        <v>0</v>
      </c>
      <c r="N5531" s="428">
        <f>SUM(N5532:N5534)</f>
        <v>1500</v>
      </c>
      <c r="O5531" s="429">
        <f>SUM(O5532:O5534)</f>
        <v>-1500</v>
      </c>
      <c r="P5531" s="245"/>
      <c r="Q5531" s="777"/>
      <c r="R5531" s="778"/>
      <c r="S5531" s="778"/>
      <c r="T5531" s="778"/>
      <c r="U5531" s="778"/>
      <c r="V5531" s="778"/>
      <c r="W5531" s="825"/>
      <c r="X5531" s="314">
        <f t="shared" si="1693"/>
        <v>0</v>
      </c>
    </row>
    <row r="5532" spans="2:24" ht="18.75">
      <c r="B5532" s="136"/>
      <c r="C5532" s="144">
        <v>1901</v>
      </c>
      <c r="D5532" s="138" t="s">
        <v>297</v>
      </c>
      <c r="E5532" s="817"/>
      <c r="F5532" s="452"/>
      <c r="G5532" s="246">
        <v>1000</v>
      </c>
      <c r="H5532" s="246"/>
      <c r="I5532" s="480">
        <f>F5532+G5532+H5532</f>
        <v>1000</v>
      </c>
      <c r="J5532" s="244">
        <f t="shared" si="1692"/>
        <v>1</v>
      </c>
      <c r="K5532" s="245"/>
      <c r="L5532" s="426"/>
      <c r="M5532" s="253"/>
      <c r="N5532" s="316">
        <f>I5532</f>
        <v>1000</v>
      </c>
      <c r="O5532" s="427">
        <f>L5532+M5532-N5532</f>
        <v>-1000</v>
      </c>
      <c r="P5532" s="245"/>
      <c r="Q5532" s="775"/>
      <c r="R5532" s="779"/>
      <c r="S5532" s="779"/>
      <c r="T5532" s="779"/>
      <c r="U5532" s="779"/>
      <c r="V5532" s="779"/>
      <c r="W5532" s="824"/>
      <c r="X5532" s="314">
        <f t="shared" si="1693"/>
        <v>0</v>
      </c>
    </row>
    <row r="5533" spans="2:24" ht="18.75">
      <c r="B5533" s="136"/>
      <c r="C5533" s="137">
        <v>1981</v>
      </c>
      <c r="D5533" s="139" t="s">
        <v>298</v>
      </c>
      <c r="E5533" s="817"/>
      <c r="F5533" s="452"/>
      <c r="G5533" s="246">
        <v>500</v>
      </c>
      <c r="H5533" s="246"/>
      <c r="I5533" s="480">
        <f>F5533+G5533+H5533</f>
        <v>500</v>
      </c>
      <c r="J5533" s="244">
        <f t="shared" si="1692"/>
        <v>1</v>
      </c>
      <c r="K5533" s="245"/>
      <c r="L5533" s="426"/>
      <c r="M5533" s="253"/>
      <c r="N5533" s="316">
        <f>I5533</f>
        <v>500</v>
      </c>
      <c r="O5533" s="427">
        <f>L5533+M5533-N5533</f>
        <v>-500</v>
      </c>
      <c r="P5533" s="245"/>
      <c r="Q5533" s="775"/>
      <c r="R5533" s="779"/>
      <c r="S5533" s="779"/>
      <c r="T5533" s="779"/>
      <c r="U5533" s="779"/>
      <c r="V5533" s="779"/>
      <c r="W5533" s="824"/>
      <c r="X5533" s="314">
        <f t="shared" si="1693"/>
        <v>0</v>
      </c>
    </row>
    <row r="5534" spans="2:24" ht="18.75">
      <c r="B5534" s="136"/>
      <c r="C5534" s="142">
        <v>1991</v>
      </c>
      <c r="D5534" s="141" t="s">
        <v>299</v>
      </c>
      <c r="E5534" s="817"/>
      <c r="F5534" s="452"/>
      <c r="G5534" s="246"/>
      <c r="H5534" s="246"/>
      <c r="I5534" s="480">
        <f>F5534+G5534+H5534</f>
        <v>0</v>
      </c>
      <c r="J5534" s="244" t="str">
        <f t="shared" si="1692"/>
        <v/>
      </c>
      <c r="K5534" s="245"/>
      <c r="L5534" s="426"/>
      <c r="M5534" s="253"/>
      <c r="N5534" s="316">
        <f>I5534</f>
        <v>0</v>
      </c>
      <c r="O5534" s="427">
        <f>L5534+M5534-N5534</f>
        <v>0</v>
      </c>
      <c r="P5534" s="245"/>
      <c r="Q5534" s="775"/>
      <c r="R5534" s="779"/>
      <c r="S5534" s="779"/>
      <c r="T5534" s="779"/>
      <c r="U5534" s="779"/>
      <c r="V5534" s="779"/>
      <c r="W5534" s="824"/>
      <c r="X5534" s="314">
        <f t="shared" si="1693"/>
        <v>0</v>
      </c>
    </row>
    <row r="5535" spans="2:24" ht="18.75">
      <c r="B5535" s="799">
        <v>2100</v>
      </c>
      <c r="C5535" s="955" t="s">
        <v>1106</v>
      </c>
      <c r="D5535" s="955"/>
      <c r="E5535" s="800"/>
      <c r="F5535" s="801">
        <f>SUM(F5536:F5540)</f>
        <v>0</v>
      </c>
      <c r="G5535" s="802">
        <f>SUM(G5536:G5540)</f>
        <v>0</v>
      </c>
      <c r="H5535" s="802">
        <f>SUM(H5536:H5540)</f>
        <v>0</v>
      </c>
      <c r="I5535" s="802">
        <f>SUM(I5536:I5540)</f>
        <v>0</v>
      </c>
      <c r="J5535" s="244" t="str">
        <f t="shared" si="1692"/>
        <v/>
      </c>
      <c r="K5535" s="245"/>
      <c r="L5535" s="317">
        <f>SUM(L5536:L5540)</f>
        <v>0</v>
      </c>
      <c r="M5535" s="318">
        <f>SUM(M5536:M5540)</f>
        <v>0</v>
      </c>
      <c r="N5535" s="428">
        <f>SUM(N5536:N5540)</f>
        <v>0</v>
      </c>
      <c r="O5535" s="429">
        <f>SUM(O5536:O5540)</f>
        <v>0</v>
      </c>
      <c r="P5535" s="245"/>
      <c r="Q5535" s="777"/>
      <c r="R5535" s="778"/>
      <c r="S5535" s="778"/>
      <c r="T5535" s="778"/>
      <c r="U5535" s="778"/>
      <c r="V5535" s="778"/>
      <c r="W5535" s="825"/>
      <c r="X5535" s="314">
        <f t="shared" si="1693"/>
        <v>0</v>
      </c>
    </row>
    <row r="5536" spans="2:24" ht="18.75">
      <c r="B5536" s="136"/>
      <c r="C5536" s="144">
        <v>2110</v>
      </c>
      <c r="D5536" s="147" t="s">
        <v>233</v>
      </c>
      <c r="E5536" s="817"/>
      <c r="F5536" s="452"/>
      <c r="G5536" s="246"/>
      <c r="H5536" s="246"/>
      <c r="I5536" s="480">
        <f>F5536+G5536+H5536</f>
        <v>0</v>
      </c>
      <c r="J5536" s="244" t="str">
        <f t="shared" si="1692"/>
        <v/>
      </c>
      <c r="K5536" s="245"/>
      <c r="L5536" s="426"/>
      <c r="M5536" s="253"/>
      <c r="N5536" s="316">
        <f>I5536</f>
        <v>0</v>
      </c>
      <c r="O5536" s="427">
        <f>L5536+M5536-N5536</f>
        <v>0</v>
      </c>
      <c r="P5536" s="245"/>
      <c r="Q5536" s="775"/>
      <c r="R5536" s="779"/>
      <c r="S5536" s="779"/>
      <c r="T5536" s="779"/>
      <c r="U5536" s="779"/>
      <c r="V5536" s="779"/>
      <c r="W5536" s="824"/>
      <c r="X5536" s="314">
        <f t="shared" si="1693"/>
        <v>0</v>
      </c>
    </row>
    <row r="5537" spans="2:24" ht="18.75">
      <c r="B5537" s="171"/>
      <c r="C5537" s="137">
        <v>2120</v>
      </c>
      <c r="D5537" s="159" t="s">
        <v>234</v>
      </c>
      <c r="E5537" s="817"/>
      <c r="F5537" s="452"/>
      <c r="G5537" s="246"/>
      <c r="H5537" s="246"/>
      <c r="I5537" s="480">
        <f>F5537+G5537+H5537</f>
        <v>0</v>
      </c>
      <c r="J5537" s="244" t="str">
        <f t="shared" si="1692"/>
        <v/>
      </c>
      <c r="K5537" s="245"/>
      <c r="L5537" s="426"/>
      <c r="M5537" s="253"/>
      <c r="N5537" s="316">
        <f>I5537</f>
        <v>0</v>
      </c>
      <c r="O5537" s="427">
        <f>L5537+M5537-N5537</f>
        <v>0</v>
      </c>
      <c r="P5537" s="245"/>
      <c r="Q5537" s="775"/>
      <c r="R5537" s="779"/>
      <c r="S5537" s="779"/>
      <c r="T5537" s="779"/>
      <c r="U5537" s="779"/>
      <c r="V5537" s="779"/>
      <c r="W5537" s="824"/>
      <c r="X5537" s="314">
        <f t="shared" si="1693"/>
        <v>0</v>
      </c>
    </row>
    <row r="5538" spans="2:24" ht="18.75">
      <c r="B5538" s="171"/>
      <c r="C5538" s="137">
        <v>2125</v>
      </c>
      <c r="D5538" s="156" t="s">
        <v>1098</v>
      </c>
      <c r="E5538" s="817"/>
      <c r="F5538" s="452"/>
      <c r="G5538" s="246"/>
      <c r="H5538" s="246"/>
      <c r="I5538" s="480">
        <f>F5538+G5538+H5538</f>
        <v>0</v>
      </c>
      <c r="J5538" s="244" t="str">
        <f t="shared" si="1692"/>
        <v/>
      </c>
      <c r="K5538" s="245"/>
      <c r="L5538" s="426"/>
      <c r="M5538" s="253"/>
      <c r="N5538" s="316">
        <f>I5538</f>
        <v>0</v>
      </c>
      <c r="O5538" s="427">
        <f>L5538+M5538-N5538</f>
        <v>0</v>
      </c>
      <c r="P5538" s="245"/>
      <c r="Q5538" s="775"/>
      <c r="R5538" s="779"/>
      <c r="S5538" s="779"/>
      <c r="T5538" s="779"/>
      <c r="U5538" s="779"/>
      <c r="V5538" s="779"/>
      <c r="W5538" s="824"/>
      <c r="X5538" s="314">
        <f t="shared" si="1693"/>
        <v>0</v>
      </c>
    </row>
    <row r="5539" spans="2:24" ht="18.75">
      <c r="B5539" s="143"/>
      <c r="C5539" s="137">
        <v>2140</v>
      </c>
      <c r="D5539" s="159" t="s">
        <v>236</v>
      </c>
      <c r="E5539" s="817"/>
      <c r="F5539" s="452"/>
      <c r="G5539" s="246"/>
      <c r="H5539" s="246"/>
      <c r="I5539" s="480">
        <f>F5539+G5539+H5539</f>
        <v>0</v>
      </c>
      <c r="J5539" s="244" t="str">
        <f t="shared" si="1692"/>
        <v/>
      </c>
      <c r="K5539" s="245"/>
      <c r="L5539" s="426"/>
      <c r="M5539" s="253"/>
      <c r="N5539" s="316">
        <f>I5539</f>
        <v>0</v>
      </c>
      <c r="O5539" s="427">
        <f>L5539+M5539-N5539</f>
        <v>0</v>
      </c>
      <c r="P5539" s="245"/>
      <c r="Q5539" s="775"/>
      <c r="R5539" s="779"/>
      <c r="S5539" s="779"/>
      <c r="T5539" s="779"/>
      <c r="U5539" s="779"/>
      <c r="V5539" s="779"/>
      <c r="W5539" s="824"/>
      <c r="X5539" s="314">
        <f t="shared" si="1693"/>
        <v>0</v>
      </c>
    </row>
    <row r="5540" spans="2:24" ht="18.75">
      <c r="B5540" s="136"/>
      <c r="C5540" s="142">
        <v>2190</v>
      </c>
      <c r="D5540" s="516" t="s">
        <v>237</v>
      </c>
      <c r="E5540" s="817"/>
      <c r="F5540" s="452"/>
      <c r="G5540" s="246"/>
      <c r="H5540" s="246"/>
      <c r="I5540" s="480">
        <f>F5540+G5540+H5540</f>
        <v>0</v>
      </c>
      <c r="J5540" s="244" t="str">
        <f t="shared" si="1692"/>
        <v/>
      </c>
      <c r="K5540" s="245"/>
      <c r="L5540" s="426"/>
      <c r="M5540" s="253"/>
      <c r="N5540" s="316">
        <f>I5540</f>
        <v>0</v>
      </c>
      <c r="O5540" s="427">
        <f>L5540+M5540-N5540</f>
        <v>0</v>
      </c>
      <c r="P5540" s="245"/>
      <c r="Q5540" s="775"/>
      <c r="R5540" s="779"/>
      <c r="S5540" s="779"/>
      <c r="T5540" s="779"/>
      <c r="U5540" s="779"/>
      <c r="V5540" s="779"/>
      <c r="W5540" s="824"/>
      <c r="X5540" s="314">
        <f t="shared" si="1693"/>
        <v>0</v>
      </c>
    </row>
    <row r="5541" spans="2:24" ht="18.75">
      <c r="B5541" s="799">
        <v>2200</v>
      </c>
      <c r="C5541" s="955" t="s">
        <v>238</v>
      </c>
      <c r="D5541" s="955"/>
      <c r="E5541" s="800"/>
      <c r="F5541" s="801">
        <f>SUM(F5542:F5543)</f>
        <v>0</v>
      </c>
      <c r="G5541" s="802">
        <f>SUM(G5542:G5543)</f>
        <v>0</v>
      </c>
      <c r="H5541" s="802">
        <f>SUM(H5542:H5543)</f>
        <v>0</v>
      </c>
      <c r="I5541" s="802">
        <f>SUM(I5542:I5543)</f>
        <v>0</v>
      </c>
      <c r="J5541" s="244" t="str">
        <f t="shared" si="1692"/>
        <v/>
      </c>
      <c r="K5541" s="245"/>
      <c r="L5541" s="317">
        <f>SUM(L5542:L5543)</f>
        <v>0</v>
      </c>
      <c r="M5541" s="318">
        <f>SUM(M5542:M5543)</f>
        <v>0</v>
      </c>
      <c r="N5541" s="428">
        <f>SUM(N5542:N5543)</f>
        <v>0</v>
      </c>
      <c r="O5541" s="429">
        <f>SUM(O5542:O5543)</f>
        <v>0</v>
      </c>
      <c r="P5541" s="245"/>
      <c r="Q5541" s="777"/>
      <c r="R5541" s="778"/>
      <c r="S5541" s="778"/>
      <c r="T5541" s="778"/>
      <c r="U5541" s="778"/>
      <c r="V5541" s="778"/>
      <c r="W5541" s="825"/>
      <c r="X5541" s="314">
        <f t="shared" si="1693"/>
        <v>0</v>
      </c>
    </row>
    <row r="5542" spans="2:24" ht="18.75">
      <c r="B5542" s="136"/>
      <c r="C5542" s="137">
        <v>2221</v>
      </c>
      <c r="D5542" s="139" t="s">
        <v>1479</v>
      </c>
      <c r="E5542" s="817"/>
      <c r="F5542" s="452"/>
      <c r="G5542" s="246"/>
      <c r="H5542" s="246"/>
      <c r="I5542" s="480">
        <f t="shared" ref="I5542:I5547" si="1694">F5542+G5542+H5542</f>
        <v>0</v>
      </c>
      <c r="J5542" s="244" t="str">
        <f t="shared" si="1692"/>
        <v/>
      </c>
      <c r="K5542" s="245"/>
      <c r="L5542" s="426"/>
      <c r="M5542" s="253"/>
      <c r="N5542" s="316">
        <f t="shared" ref="N5542:N5547" si="1695">I5542</f>
        <v>0</v>
      </c>
      <c r="O5542" s="427">
        <f t="shared" ref="O5542:O5547" si="1696">L5542+M5542-N5542</f>
        <v>0</v>
      </c>
      <c r="P5542" s="245"/>
      <c r="Q5542" s="775"/>
      <c r="R5542" s="779"/>
      <c r="S5542" s="779"/>
      <c r="T5542" s="779"/>
      <c r="U5542" s="779"/>
      <c r="V5542" s="779"/>
      <c r="W5542" s="824"/>
      <c r="X5542" s="314">
        <f t="shared" si="1693"/>
        <v>0</v>
      </c>
    </row>
    <row r="5543" spans="2:24" ht="18.75">
      <c r="B5543" s="136"/>
      <c r="C5543" s="142">
        <v>2224</v>
      </c>
      <c r="D5543" s="141" t="s">
        <v>239</v>
      </c>
      <c r="E5543" s="817"/>
      <c r="F5543" s="452"/>
      <c r="G5543" s="246"/>
      <c r="H5543" s="246"/>
      <c r="I5543" s="480">
        <f t="shared" si="1694"/>
        <v>0</v>
      </c>
      <c r="J5543" s="244" t="str">
        <f t="shared" si="1692"/>
        <v/>
      </c>
      <c r="K5543" s="245"/>
      <c r="L5543" s="426"/>
      <c r="M5543" s="253"/>
      <c r="N5543" s="316">
        <f t="shared" si="1695"/>
        <v>0</v>
      </c>
      <c r="O5543" s="427">
        <f t="shared" si="1696"/>
        <v>0</v>
      </c>
      <c r="P5543" s="245"/>
      <c r="Q5543" s="775"/>
      <c r="R5543" s="779"/>
      <c r="S5543" s="779"/>
      <c r="T5543" s="779"/>
      <c r="U5543" s="779"/>
      <c r="V5543" s="779"/>
      <c r="W5543" s="824"/>
      <c r="X5543" s="314">
        <f t="shared" si="1693"/>
        <v>0</v>
      </c>
    </row>
    <row r="5544" spans="2:24" ht="18.75">
      <c r="B5544" s="799">
        <v>2500</v>
      </c>
      <c r="C5544" s="957" t="s">
        <v>240</v>
      </c>
      <c r="D5544" s="957"/>
      <c r="E5544" s="800"/>
      <c r="F5544" s="803"/>
      <c r="G5544" s="804"/>
      <c r="H5544" s="804"/>
      <c r="I5544" s="805">
        <f t="shared" si="1694"/>
        <v>0</v>
      </c>
      <c r="J5544" s="244" t="str">
        <f t="shared" si="1692"/>
        <v/>
      </c>
      <c r="K5544" s="245"/>
      <c r="L5544" s="431"/>
      <c r="M5544" s="255"/>
      <c r="N5544" s="316">
        <f t="shared" si="1695"/>
        <v>0</v>
      </c>
      <c r="O5544" s="427">
        <f t="shared" si="1696"/>
        <v>0</v>
      </c>
      <c r="P5544" s="245"/>
      <c r="Q5544" s="777"/>
      <c r="R5544" s="778"/>
      <c r="S5544" s="779"/>
      <c r="T5544" s="779"/>
      <c r="U5544" s="778"/>
      <c r="V5544" s="779"/>
      <c r="W5544" s="824"/>
      <c r="X5544" s="314">
        <f t="shared" si="1693"/>
        <v>0</v>
      </c>
    </row>
    <row r="5545" spans="2:24" ht="18.75">
      <c r="B5545" s="799">
        <v>2600</v>
      </c>
      <c r="C5545" s="974" t="s">
        <v>241</v>
      </c>
      <c r="D5545" s="975"/>
      <c r="E5545" s="800"/>
      <c r="F5545" s="803"/>
      <c r="G5545" s="804"/>
      <c r="H5545" s="804"/>
      <c r="I5545" s="805">
        <f t="shared" si="1694"/>
        <v>0</v>
      </c>
      <c r="J5545" s="244" t="str">
        <f t="shared" si="1692"/>
        <v/>
      </c>
      <c r="K5545" s="245"/>
      <c r="L5545" s="431"/>
      <c r="M5545" s="255"/>
      <c r="N5545" s="316">
        <f t="shared" si="1695"/>
        <v>0</v>
      </c>
      <c r="O5545" s="427">
        <f t="shared" si="1696"/>
        <v>0</v>
      </c>
      <c r="P5545" s="245"/>
      <c r="Q5545" s="777"/>
      <c r="R5545" s="778"/>
      <c r="S5545" s="779"/>
      <c r="T5545" s="779"/>
      <c r="U5545" s="778"/>
      <c r="V5545" s="779"/>
      <c r="W5545" s="824"/>
      <c r="X5545" s="314">
        <f t="shared" si="1693"/>
        <v>0</v>
      </c>
    </row>
    <row r="5546" spans="2:24" ht="18.75">
      <c r="B5546" s="799">
        <v>2700</v>
      </c>
      <c r="C5546" s="974" t="s">
        <v>242</v>
      </c>
      <c r="D5546" s="975"/>
      <c r="E5546" s="800"/>
      <c r="F5546" s="803"/>
      <c r="G5546" s="804"/>
      <c r="H5546" s="804"/>
      <c r="I5546" s="805">
        <f t="shared" si="1694"/>
        <v>0</v>
      </c>
      <c r="J5546" s="244" t="str">
        <f t="shared" si="1692"/>
        <v/>
      </c>
      <c r="K5546" s="245"/>
      <c r="L5546" s="431"/>
      <c r="M5546" s="255"/>
      <c r="N5546" s="316">
        <f t="shared" si="1695"/>
        <v>0</v>
      </c>
      <c r="O5546" s="427">
        <f t="shared" si="1696"/>
        <v>0</v>
      </c>
      <c r="P5546" s="245"/>
      <c r="Q5546" s="777"/>
      <c r="R5546" s="778"/>
      <c r="S5546" s="779"/>
      <c r="T5546" s="779"/>
      <c r="U5546" s="778"/>
      <c r="V5546" s="779"/>
      <c r="W5546" s="824"/>
      <c r="X5546" s="314">
        <f t="shared" si="1693"/>
        <v>0</v>
      </c>
    </row>
    <row r="5547" spans="2:24" ht="18.75">
      <c r="B5547" s="799">
        <v>2800</v>
      </c>
      <c r="C5547" s="974" t="s">
        <v>1738</v>
      </c>
      <c r="D5547" s="975"/>
      <c r="E5547" s="800"/>
      <c r="F5547" s="803"/>
      <c r="G5547" s="804"/>
      <c r="H5547" s="804"/>
      <c r="I5547" s="805">
        <f t="shared" si="1694"/>
        <v>0</v>
      </c>
      <c r="J5547" s="244" t="str">
        <f t="shared" si="1692"/>
        <v/>
      </c>
      <c r="K5547" s="245"/>
      <c r="L5547" s="431"/>
      <c r="M5547" s="255"/>
      <c r="N5547" s="316">
        <f t="shared" si="1695"/>
        <v>0</v>
      </c>
      <c r="O5547" s="427">
        <f t="shared" si="1696"/>
        <v>0</v>
      </c>
      <c r="P5547" s="245"/>
      <c r="Q5547" s="777"/>
      <c r="R5547" s="778"/>
      <c r="S5547" s="779"/>
      <c r="T5547" s="779"/>
      <c r="U5547" s="778"/>
      <c r="V5547" s="779"/>
      <c r="W5547" s="824"/>
      <c r="X5547" s="314">
        <f t="shared" si="1693"/>
        <v>0</v>
      </c>
    </row>
    <row r="5548" spans="2:24" ht="18.75">
      <c r="B5548" s="799">
        <v>2900</v>
      </c>
      <c r="C5548" s="965" t="s">
        <v>243</v>
      </c>
      <c r="D5548" s="966"/>
      <c r="E5548" s="800"/>
      <c r="F5548" s="801">
        <f>SUM(F5549:F5556)</f>
        <v>0</v>
      </c>
      <c r="G5548" s="802">
        <f>SUM(G5549:G5556)</f>
        <v>0</v>
      </c>
      <c r="H5548" s="802">
        <f>SUM(H5549:H5556)</f>
        <v>0</v>
      </c>
      <c r="I5548" s="802">
        <f>SUM(I5549:I5556)</f>
        <v>0</v>
      </c>
      <c r="J5548" s="244" t="str">
        <f t="shared" si="1692"/>
        <v/>
      </c>
      <c r="K5548" s="245"/>
      <c r="L5548" s="317">
        <f>SUM(L5549:L5556)</f>
        <v>0</v>
      </c>
      <c r="M5548" s="318">
        <f>SUM(M5549:M5556)</f>
        <v>0</v>
      </c>
      <c r="N5548" s="428">
        <f>SUM(N5549:N5556)</f>
        <v>0</v>
      </c>
      <c r="O5548" s="429">
        <f>SUM(O5549:O5556)</f>
        <v>0</v>
      </c>
      <c r="P5548" s="245"/>
      <c r="Q5548" s="777"/>
      <c r="R5548" s="778"/>
      <c r="S5548" s="778"/>
      <c r="T5548" s="778"/>
      <c r="U5548" s="778"/>
      <c r="V5548" s="778"/>
      <c r="W5548" s="825"/>
      <c r="X5548" s="314">
        <f t="shared" si="1693"/>
        <v>0</v>
      </c>
    </row>
    <row r="5549" spans="2:24" ht="18.75">
      <c r="B5549" s="172"/>
      <c r="C5549" s="144">
        <v>2910</v>
      </c>
      <c r="D5549" s="320" t="s">
        <v>1780</v>
      </c>
      <c r="E5549" s="817"/>
      <c r="F5549" s="452"/>
      <c r="G5549" s="246"/>
      <c r="H5549" s="246"/>
      <c r="I5549" s="480">
        <f t="shared" ref="I5549:I5556" si="1697">F5549+G5549+H5549</f>
        <v>0</v>
      </c>
      <c r="J5549" s="244" t="str">
        <f t="shared" si="1692"/>
        <v/>
      </c>
      <c r="K5549" s="245"/>
      <c r="L5549" s="426"/>
      <c r="M5549" s="253"/>
      <c r="N5549" s="316">
        <f t="shared" ref="N5549:N5556" si="1698">I5549</f>
        <v>0</v>
      </c>
      <c r="O5549" s="427">
        <f t="shared" ref="O5549:O5556" si="1699">L5549+M5549-N5549</f>
        <v>0</v>
      </c>
      <c r="P5549" s="245"/>
      <c r="Q5549" s="775"/>
      <c r="R5549" s="779"/>
      <c r="S5549" s="779"/>
      <c r="T5549" s="779"/>
      <c r="U5549" s="779"/>
      <c r="V5549" s="779"/>
      <c r="W5549" s="824"/>
      <c r="X5549" s="314">
        <f t="shared" si="1693"/>
        <v>0</v>
      </c>
    </row>
    <row r="5550" spans="2:24" ht="18.75">
      <c r="B5550" s="172"/>
      <c r="C5550" s="144">
        <v>2920</v>
      </c>
      <c r="D5550" s="320" t="s">
        <v>244</v>
      </c>
      <c r="E5550" s="817"/>
      <c r="F5550" s="452"/>
      <c r="G5550" s="246"/>
      <c r="H5550" s="246"/>
      <c r="I5550" s="480">
        <f t="shared" si="1697"/>
        <v>0</v>
      </c>
      <c r="J5550" s="244" t="str">
        <f t="shared" si="1692"/>
        <v/>
      </c>
      <c r="K5550" s="245"/>
      <c r="L5550" s="426"/>
      <c r="M5550" s="253"/>
      <c r="N5550" s="316">
        <f t="shared" si="1698"/>
        <v>0</v>
      </c>
      <c r="O5550" s="427">
        <f t="shared" si="1699"/>
        <v>0</v>
      </c>
      <c r="P5550" s="245"/>
      <c r="Q5550" s="775"/>
      <c r="R5550" s="779"/>
      <c r="S5550" s="779"/>
      <c r="T5550" s="779"/>
      <c r="U5550" s="779"/>
      <c r="V5550" s="779"/>
      <c r="W5550" s="824"/>
      <c r="X5550" s="314">
        <f t="shared" si="1693"/>
        <v>0</v>
      </c>
    </row>
    <row r="5551" spans="2:24" ht="31.5">
      <c r="B5551" s="172"/>
      <c r="C5551" s="168">
        <v>2969</v>
      </c>
      <c r="D5551" s="321" t="s">
        <v>245</v>
      </c>
      <c r="E5551" s="817"/>
      <c r="F5551" s="452"/>
      <c r="G5551" s="246"/>
      <c r="H5551" s="246"/>
      <c r="I5551" s="480">
        <f t="shared" si="1697"/>
        <v>0</v>
      </c>
      <c r="J5551" s="244" t="str">
        <f t="shared" si="1692"/>
        <v/>
      </c>
      <c r="K5551" s="245"/>
      <c r="L5551" s="426"/>
      <c r="M5551" s="253"/>
      <c r="N5551" s="316">
        <f t="shared" si="1698"/>
        <v>0</v>
      </c>
      <c r="O5551" s="427">
        <f t="shared" si="1699"/>
        <v>0</v>
      </c>
      <c r="P5551" s="245"/>
      <c r="Q5551" s="775"/>
      <c r="R5551" s="779"/>
      <c r="S5551" s="779"/>
      <c r="T5551" s="779"/>
      <c r="U5551" s="779"/>
      <c r="V5551" s="779"/>
      <c r="W5551" s="824"/>
      <c r="X5551" s="314">
        <f t="shared" si="1693"/>
        <v>0</v>
      </c>
    </row>
    <row r="5552" spans="2:24" ht="31.5">
      <c r="B5552" s="172"/>
      <c r="C5552" s="168">
        <v>2970</v>
      </c>
      <c r="D5552" s="321" t="s">
        <v>246</v>
      </c>
      <c r="E5552" s="817"/>
      <c r="F5552" s="452"/>
      <c r="G5552" s="246"/>
      <c r="H5552" s="246"/>
      <c r="I5552" s="480">
        <f t="shared" si="1697"/>
        <v>0</v>
      </c>
      <c r="J5552" s="244" t="str">
        <f t="shared" si="1692"/>
        <v/>
      </c>
      <c r="K5552" s="245"/>
      <c r="L5552" s="426"/>
      <c r="M5552" s="253"/>
      <c r="N5552" s="316">
        <f t="shared" si="1698"/>
        <v>0</v>
      </c>
      <c r="O5552" s="427">
        <f t="shared" si="1699"/>
        <v>0</v>
      </c>
      <c r="P5552" s="245"/>
      <c r="Q5552" s="775"/>
      <c r="R5552" s="779"/>
      <c r="S5552" s="779"/>
      <c r="T5552" s="779"/>
      <c r="U5552" s="779"/>
      <c r="V5552" s="779"/>
      <c r="W5552" s="824"/>
      <c r="X5552" s="314">
        <f t="shared" si="1693"/>
        <v>0</v>
      </c>
    </row>
    <row r="5553" spans="2:24" ht="18.75">
      <c r="B5553" s="172"/>
      <c r="C5553" s="166">
        <v>2989</v>
      </c>
      <c r="D5553" s="322" t="s">
        <v>247</v>
      </c>
      <c r="E5553" s="817"/>
      <c r="F5553" s="452"/>
      <c r="G5553" s="246"/>
      <c r="H5553" s="246"/>
      <c r="I5553" s="480">
        <f t="shared" si="1697"/>
        <v>0</v>
      </c>
      <c r="J5553" s="244" t="str">
        <f t="shared" si="1692"/>
        <v/>
      </c>
      <c r="K5553" s="245"/>
      <c r="L5553" s="426"/>
      <c r="M5553" s="253"/>
      <c r="N5553" s="316">
        <f t="shared" si="1698"/>
        <v>0</v>
      </c>
      <c r="O5553" s="427">
        <f t="shared" si="1699"/>
        <v>0</v>
      </c>
      <c r="P5553" s="245"/>
      <c r="Q5553" s="775"/>
      <c r="R5553" s="779"/>
      <c r="S5553" s="779"/>
      <c r="T5553" s="779"/>
      <c r="U5553" s="779"/>
      <c r="V5553" s="779"/>
      <c r="W5553" s="824"/>
      <c r="X5553" s="314">
        <f t="shared" si="1693"/>
        <v>0</v>
      </c>
    </row>
    <row r="5554" spans="2:24" ht="31.5">
      <c r="B5554" s="136"/>
      <c r="C5554" s="137">
        <v>2990</v>
      </c>
      <c r="D5554" s="323" t="s">
        <v>1760</v>
      </c>
      <c r="E5554" s="817"/>
      <c r="F5554" s="452"/>
      <c r="G5554" s="246"/>
      <c r="H5554" s="246"/>
      <c r="I5554" s="480">
        <f t="shared" si="1697"/>
        <v>0</v>
      </c>
      <c r="J5554" s="244" t="str">
        <f t="shared" si="1692"/>
        <v/>
      </c>
      <c r="K5554" s="245"/>
      <c r="L5554" s="426"/>
      <c r="M5554" s="253"/>
      <c r="N5554" s="316">
        <f t="shared" si="1698"/>
        <v>0</v>
      </c>
      <c r="O5554" s="427">
        <f t="shared" si="1699"/>
        <v>0</v>
      </c>
      <c r="P5554" s="245"/>
      <c r="Q5554" s="775"/>
      <c r="R5554" s="779"/>
      <c r="S5554" s="779"/>
      <c r="T5554" s="779"/>
      <c r="U5554" s="779"/>
      <c r="V5554" s="779"/>
      <c r="W5554" s="824"/>
      <c r="X5554" s="314">
        <f t="shared" si="1693"/>
        <v>0</v>
      </c>
    </row>
    <row r="5555" spans="2:24" ht="18.75">
      <c r="B5555" s="136"/>
      <c r="C5555" s="137">
        <v>2991</v>
      </c>
      <c r="D5555" s="323" t="s">
        <v>248</v>
      </c>
      <c r="E5555" s="817"/>
      <c r="F5555" s="452"/>
      <c r="G5555" s="246"/>
      <c r="H5555" s="246"/>
      <c r="I5555" s="480">
        <f t="shared" si="1697"/>
        <v>0</v>
      </c>
      <c r="J5555" s="244" t="str">
        <f t="shared" si="1692"/>
        <v/>
      </c>
      <c r="K5555" s="245"/>
      <c r="L5555" s="426"/>
      <c r="M5555" s="253"/>
      <c r="N5555" s="316">
        <f t="shared" si="1698"/>
        <v>0</v>
      </c>
      <c r="O5555" s="427">
        <f t="shared" si="1699"/>
        <v>0</v>
      </c>
      <c r="P5555" s="245"/>
      <c r="Q5555" s="775"/>
      <c r="R5555" s="779"/>
      <c r="S5555" s="779"/>
      <c r="T5555" s="779"/>
      <c r="U5555" s="779"/>
      <c r="V5555" s="779"/>
      <c r="W5555" s="824"/>
      <c r="X5555" s="314">
        <f t="shared" si="1693"/>
        <v>0</v>
      </c>
    </row>
    <row r="5556" spans="2:24" ht="18.75">
      <c r="B5556" s="136"/>
      <c r="C5556" s="142">
        <v>2992</v>
      </c>
      <c r="D5556" s="154" t="s">
        <v>249</v>
      </c>
      <c r="E5556" s="817"/>
      <c r="F5556" s="452"/>
      <c r="G5556" s="246"/>
      <c r="H5556" s="246"/>
      <c r="I5556" s="480">
        <f t="shared" si="1697"/>
        <v>0</v>
      </c>
      <c r="J5556" s="244" t="str">
        <f t="shared" si="1692"/>
        <v/>
      </c>
      <c r="K5556" s="245"/>
      <c r="L5556" s="426"/>
      <c r="M5556" s="253"/>
      <c r="N5556" s="316">
        <f t="shared" si="1698"/>
        <v>0</v>
      </c>
      <c r="O5556" s="427">
        <f t="shared" si="1699"/>
        <v>0</v>
      </c>
      <c r="P5556" s="245"/>
      <c r="Q5556" s="775"/>
      <c r="R5556" s="779"/>
      <c r="S5556" s="779"/>
      <c r="T5556" s="779"/>
      <c r="U5556" s="779"/>
      <c r="V5556" s="779"/>
      <c r="W5556" s="824"/>
      <c r="X5556" s="314">
        <f t="shared" si="1693"/>
        <v>0</v>
      </c>
    </row>
    <row r="5557" spans="2:24" ht="18.75">
      <c r="B5557" s="799">
        <v>3300</v>
      </c>
      <c r="C5557" s="965" t="s">
        <v>250</v>
      </c>
      <c r="D5557" s="965"/>
      <c r="E5557" s="800"/>
      <c r="F5557" s="801">
        <f>SUM(F5558:F5563)</f>
        <v>0</v>
      </c>
      <c r="G5557" s="802">
        <f>SUM(G5558:G5563)</f>
        <v>0</v>
      </c>
      <c r="H5557" s="802">
        <f>SUM(H5558:H5563)</f>
        <v>0</v>
      </c>
      <c r="I5557" s="802">
        <f>SUM(I5558:I5563)</f>
        <v>0</v>
      </c>
      <c r="J5557" s="244" t="str">
        <f t="shared" si="1692"/>
        <v/>
      </c>
      <c r="K5557" s="245"/>
      <c r="L5557" s="777"/>
      <c r="M5557" s="778"/>
      <c r="N5557" s="778"/>
      <c r="O5557" s="825"/>
      <c r="P5557" s="245"/>
      <c r="Q5557" s="777"/>
      <c r="R5557" s="778"/>
      <c r="S5557" s="778"/>
      <c r="T5557" s="778"/>
      <c r="U5557" s="778"/>
      <c r="V5557" s="778"/>
      <c r="W5557" s="825"/>
      <c r="X5557" s="314">
        <f t="shared" si="1693"/>
        <v>0</v>
      </c>
    </row>
    <row r="5558" spans="2:24" ht="18.75">
      <c r="B5558" s="143"/>
      <c r="C5558" s="144">
        <v>3301</v>
      </c>
      <c r="D5558" s="463" t="s">
        <v>251</v>
      </c>
      <c r="E5558" s="817"/>
      <c r="F5558" s="452"/>
      <c r="G5558" s="246"/>
      <c r="H5558" s="246"/>
      <c r="I5558" s="480">
        <f t="shared" ref="I5558:I5566" si="1700">F5558+G5558+H5558</f>
        <v>0</v>
      </c>
      <c r="J5558" s="244" t="str">
        <f t="shared" si="1692"/>
        <v/>
      </c>
      <c r="K5558" s="245"/>
      <c r="L5558" s="775"/>
      <c r="M5558" s="779"/>
      <c r="N5558" s="779"/>
      <c r="O5558" s="824"/>
      <c r="P5558" s="245"/>
      <c r="Q5558" s="775"/>
      <c r="R5558" s="779"/>
      <c r="S5558" s="779"/>
      <c r="T5558" s="779"/>
      <c r="U5558" s="779"/>
      <c r="V5558" s="779"/>
      <c r="W5558" s="824"/>
      <c r="X5558" s="314">
        <f t="shared" si="1693"/>
        <v>0</v>
      </c>
    </row>
    <row r="5559" spans="2:24" ht="18.75">
      <c r="B5559" s="143"/>
      <c r="C5559" s="168">
        <v>3302</v>
      </c>
      <c r="D5559" s="464" t="s">
        <v>1099</v>
      </c>
      <c r="E5559" s="817"/>
      <c r="F5559" s="452"/>
      <c r="G5559" s="246"/>
      <c r="H5559" s="246"/>
      <c r="I5559" s="480">
        <f t="shared" si="1700"/>
        <v>0</v>
      </c>
      <c r="J5559" s="244" t="str">
        <f t="shared" ref="J5559:J5590" si="1701">(IF($E5559&lt;&gt;0,$J$2,IF($I5559&lt;&gt;0,$J$2,"")))</f>
        <v/>
      </c>
      <c r="K5559" s="245"/>
      <c r="L5559" s="775"/>
      <c r="M5559" s="779"/>
      <c r="N5559" s="779"/>
      <c r="O5559" s="824"/>
      <c r="P5559" s="245"/>
      <c r="Q5559" s="775"/>
      <c r="R5559" s="779"/>
      <c r="S5559" s="779"/>
      <c r="T5559" s="779"/>
      <c r="U5559" s="779"/>
      <c r="V5559" s="779"/>
      <c r="W5559" s="824"/>
      <c r="X5559" s="314">
        <f t="shared" ref="X5559:X5590" si="1702">T5559-U5559-V5559-W5559</f>
        <v>0</v>
      </c>
    </row>
    <row r="5560" spans="2:24" ht="18.75">
      <c r="B5560" s="143"/>
      <c r="C5560" s="168">
        <v>3303</v>
      </c>
      <c r="D5560" s="464" t="s">
        <v>253</v>
      </c>
      <c r="E5560" s="817"/>
      <c r="F5560" s="452"/>
      <c r="G5560" s="246"/>
      <c r="H5560" s="246"/>
      <c r="I5560" s="480">
        <f t="shared" si="1700"/>
        <v>0</v>
      </c>
      <c r="J5560" s="244" t="str">
        <f t="shared" si="1701"/>
        <v/>
      </c>
      <c r="K5560" s="245"/>
      <c r="L5560" s="775"/>
      <c r="M5560" s="779"/>
      <c r="N5560" s="779"/>
      <c r="O5560" s="824"/>
      <c r="P5560" s="245"/>
      <c r="Q5560" s="775"/>
      <c r="R5560" s="779"/>
      <c r="S5560" s="779"/>
      <c r="T5560" s="779"/>
      <c r="U5560" s="779"/>
      <c r="V5560" s="779"/>
      <c r="W5560" s="824"/>
      <c r="X5560" s="314">
        <f t="shared" si="1702"/>
        <v>0</v>
      </c>
    </row>
    <row r="5561" spans="2:24" ht="18.75">
      <c r="B5561" s="143"/>
      <c r="C5561" s="166">
        <v>3304</v>
      </c>
      <c r="D5561" s="465" t="s">
        <v>254</v>
      </c>
      <c r="E5561" s="817"/>
      <c r="F5561" s="452"/>
      <c r="G5561" s="246"/>
      <c r="H5561" s="246"/>
      <c r="I5561" s="480">
        <f t="shared" si="1700"/>
        <v>0</v>
      </c>
      <c r="J5561" s="244" t="str">
        <f t="shared" si="1701"/>
        <v/>
      </c>
      <c r="K5561" s="245"/>
      <c r="L5561" s="775"/>
      <c r="M5561" s="779"/>
      <c r="N5561" s="779"/>
      <c r="O5561" s="824"/>
      <c r="P5561" s="245"/>
      <c r="Q5561" s="775"/>
      <c r="R5561" s="779"/>
      <c r="S5561" s="779"/>
      <c r="T5561" s="779"/>
      <c r="U5561" s="779"/>
      <c r="V5561" s="779"/>
      <c r="W5561" s="824"/>
      <c r="X5561" s="314">
        <f t="shared" si="1702"/>
        <v>0</v>
      </c>
    </row>
    <row r="5562" spans="2:24" ht="18.75">
      <c r="B5562" s="143"/>
      <c r="C5562" s="142">
        <v>3305</v>
      </c>
      <c r="D5562" s="466" t="s">
        <v>255</v>
      </c>
      <c r="E5562" s="817"/>
      <c r="F5562" s="452"/>
      <c r="G5562" s="246"/>
      <c r="H5562" s="246"/>
      <c r="I5562" s="480">
        <f t="shared" si="1700"/>
        <v>0</v>
      </c>
      <c r="J5562" s="244" t="str">
        <f t="shared" si="1701"/>
        <v/>
      </c>
      <c r="K5562" s="245"/>
      <c r="L5562" s="775"/>
      <c r="M5562" s="779"/>
      <c r="N5562" s="779"/>
      <c r="O5562" s="824"/>
      <c r="P5562" s="245"/>
      <c r="Q5562" s="775"/>
      <c r="R5562" s="779"/>
      <c r="S5562" s="779"/>
      <c r="T5562" s="779"/>
      <c r="U5562" s="779"/>
      <c r="V5562" s="779"/>
      <c r="W5562" s="824"/>
      <c r="X5562" s="314">
        <f t="shared" si="1702"/>
        <v>0</v>
      </c>
    </row>
    <row r="5563" spans="2:24" ht="31.5">
      <c r="B5563" s="143"/>
      <c r="C5563" s="142">
        <v>3306</v>
      </c>
      <c r="D5563" s="466" t="s">
        <v>1739</v>
      </c>
      <c r="E5563" s="817"/>
      <c r="F5563" s="452"/>
      <c r="G5563" s="246"/>
      <c r="H5563" s="246"/>
      <c r="I5563" s="480">
        <f t="shared" si="1700"/>
        <v>0</v>
      </c>
      <c r="J5563" s="244" t="str">
        <f t="shared" si="1701"/>
        <v/>
      </c>
      <c r="K5563" s="245"/>
      <c r="L5563" s="775"/>
      <c r="M5563" s="779"/>
      <c r="N5563" s="779"/>
      <c r="O5563" s="824"/>
      <c r="P5563" s="245"/>
      <c r="Q5563" s="775"/>
      <c r="R5563" s="779"/>
      <c r="S5563" s="779"/>
      <c r="T5563" s="779"/>
      <c r="U5563" s="779"/>
      <c r="V5563" s="779"/>
      <c r="W5563" s="824"/>
      <c r="X5563" s="314">
        <f t="shared" si="1702"/>
        <v>0</v>
      </c>
    </row>
    <row r="5564" spans="2:24" ht="18.75">
      <c r="B5564" s="799">
        <v>3900</v>
      </c>
      <c r="C5564" s="957" t="s">
        <v>256</v>
      </c>
      <c r="D5564" s="978"/>
      <c r="E5564" s="800"/>
      <c r="F5564" s="803"/>
      <c r="G5564" s="804"/>
      <c r="H5564" s="804"/>
      <c r="I5564" s="805">
        <f t="shared" si="1700"/>
        <v>0</v>
      </c>
      <c r="J5564" s="244" t="str">
        <f t="shared" si="1701"/>
        <v/>
      </c>
      <c r="K5564" s="245"/>
      <c r="L5564" s="431"/>
      <c r="M5564" s="255"/>
      <c r="N5564" s="318">
        <f>I5564</f>
        <v>0</v>
      </c>
      <c r="O5564" s="427">
        <f>L5564+M5564-N5564</f>
        <v>0</v>
      </c>
      <c r="P5564" s="245"/>
      <c r="Q5564" s="431"/>
      <c r="R5564" s="255"/>
      <c r="S5564" s="432">
        <f>+IF(+(L5564+M5564)&gt;=I5564,+M5564,+(+I5564-L5564))</f>
        <v>0</v>
      </c>
      <c r="T5564" s="316">
        <f>Q5564+R5564-S5564</f>
        <v>0</v>
      </c>
      <c r="U5564" s="255"/>
      <c r="V5564" s="255"/>
      <c r="W5564" s="254"/>
      <c r="X5564" s="314">
        <f t="shared" si="1702"/>
        <v>0</v>
      </c>
    </row>
    <row r="5565" spans="2:24" ht="18.75">
      <c r="B5565" s="799">
        <v>4000</v>
      </c>
      <c r="C5565" s="979" t="s">
        <v>257</v>
      </c>
      <c r="D5565" s="979"/>
      <c r="E5565" s="800"/>
      <c r="F5565" s="803"/>
      <c r="G5565" s="804"/>
      <c r="H5565" s="804"/>
      <c r="I5565" s="805">
        <f t="shared" si="1700"/>
        <v>0</v>
      </c>
      <c r="J5565" s="244" t="str">
        <f t="shared" si="1701"/>
        <v/>
      </c>
      <c r="K5565" s="245"/>
      <c r="L5565" s="431"/>
      <c r="M5565" s="255"/>
      <c r="N5565" s="318">
        <f>I5565</f>
        <v>0</v>
      </c>
      <c r="O5565" s="427">
        <f>L5565+M5565-N5565</f>
        <v>0</v>
      </c>
      <c r="P5565" s="245"/>
      <c r="Q5565" s="777"/>
      <c r="R5565" s="778"/>
      <c r="S5565" s="778"/>
      <c r="T5565" s="779"/>
      <c r="U5565" s="778"/>
      <c r="V5565" s="778"/>
      <c r="W5565" s="824"/>
      <c r="X5565" s="314">
        <f t="shared" si="1702"/>
        <v>0</v>
      </c>
    </row>
    <row r="5566" spans="2:24" ht="18.75">
      <c r="B5566" s="799">
        <v>4100</v>
      </c>
      <c r="C5566" s="979" t="s">
        <v>258</v>
      </c>
      <c r="D5566" s="979"/>
      <c r="E5566" s="800"/>
      <c r="F5566" s="803"/>
      <c r="G5566" s="804"/>
      <c r="H5566" s="804"/>
      <c r="I5566" s="805">
        <f t="shared" si="1700"/>
        <v>0</v>
      </c>
      <c r="J5566" s="244" t="str">
        <f t="shared" si="1701"/>
        <v/>
      </c>
      <c r="K5566" s="245"/>
      <c r="L5566" s="777"/>
      <c r="M5566" s="778"/>
      <c r="N5566" s="778"/>
      <c r="O5566" s="825"/>
      <c r="P5566" s="245"/>
      <c r="Q5566" s="777"/>
      <c r="R5566" s="778"/>
      <c r="S5566" s="778"/>
      <c r="T5566" s="778"/>
      <c r="U5566" s="778"/>
      <c r="V5566" s="778"/>
      <c r="W5566" s="825"/>
      <c r="X5566" s="314">
        <f t="shared" si="1702"/>
        <v>0</v>
      </c>
    </row>
    <row r="5567" spans="2:24" ht="18.75">
      <c r="B5567" s="799">
        <v>4200</v>
      </c>
      <c r="C5567" s="965" t="s">
        <v>259</v>
      </c>
      <c r="D5567" s="966"/>
      <c r="E5567" s="800"/>
      <c r="F5567" s="801">
        <f>SUM(F5568:F5573)</f>
        <v>0</v>
      </c>
      <c r="G5567" s="802">
        <f>SUM(G5568:G5573)</f>
        <v>0</v>
      </c>
      <c r="H5567" s="802">
        <f>SUM(H5568:H5573)</f>
        <v>0</v>
      </c>
      <c r="I5567" s="802">
        <f>SUM(I5568:I5573)</f>
        <v>0</v>
      </c>
      <c r="J5567" s="244" t="str">
        <f t="shared" si="1701"/>
        <v/>
      </c>
      <c r="K5567" s="245"/>
      <c r="L5567" s="317">
        <f>SUM(L5568:L5573)</f>
        <v>0</v>
      </c>
      <c r="M5567" s="318">
        <f>SUM(M5568:M5573)</f>
        <v>0</v>
      </c>
      <c r="N5567" s="428">
        <f>SUM(N5568:N5573)</f>
        <v>0</v>
      </c>
      <c r="O5567" s="429">
        <f>SUM(O5568:O5573)</f>
        <v>0</v>
      </c>
      <c r="P5567" s="245"/>
      <c r="Q5567" s="317">
        <f t="shared" ref="Q5567:W5567" si="1703">SUM(Q5568:Q5573)</f>
        <v>0</v>
      </c>
      <c r="R5567" s="318">
        <f t="shared" si="1703"/>
        <v>0</v>
      </c>
      <c r="S5567" s="318">
        <f t="shared" si="1703"/>
        <v>0</v>
      </c>
      <c r="T5567" s="318">
        <f t="shared" si="1703"/>
        <v>0</v>
      </c>
      <c r="U5567" s="318">
        <f t="shared" si="1703"/>
        <v>0</v>
      </c>
      <c r="V5567" s="318">
        <f t="shared" si="1703"/>
        <v>0</v>
      </c>
      <c r="W5567" s="429">
        <f t="shared" si="1703"/>
        <v>0</v>
      </c>
      <c r="X5567" s="314">
        <f t="shared" si="1702"/>
        <v>0</v>
      </c>
    </row>
    <row r="5568" spans="2:24" ht="18.75">
      <c r="B5568" s="173"/>
      <c r="C5568" s="144">
        <v>4201</v>
      </c>
      <c r="D5568" s="138" t="s">
        <v>260</v>
      </c>
      <c r="E5568" s="817"/>
      <c r="F5568" s="452"/>
      <c r="G5568" s="246"/>
      <c r="H5568" s="246"/>
      <c r="I5568" s="480">
        <f t="shared" ref="I5568:I5573" si="1704">F5568+G5568+H5568</f>
        <v>0</v>
      </c>
      <c r="J5568" s="244" t="str">
        <f t="shared" si="1701"/>
        <v/>
      </c>
      <c r="K5568" s="245"/>
      <c r="L5568" s="426"/>
      <c r="M5568" s="253"/>
      <c r="N5568" s="316">
        <f t="shared" ref="N5568:N5573" si="1705">I5568</f>
        <v>0</v>
      </c>
      <c r="O5568" s="427">
        <f t="shared" ref="O5568:O5573" si="1706">L5568+M5568-N5568</f>
        <v>0</v>
      </c>
      <c r="P5568" s="245"/>
      <c r="Q5568" s="426"/>
      <c r="R5568" s="253"/>
      <c r="S5568" s="432">
        <f t="shared" ref="S5568:S5573" si="1707">+IF(+(L5568+M5568)&gt;=I5568,+M5568,+(+I5568-L5568))</f>
        <v>0</v>
      </c>
      <c r="T5568" s="316">
        <f t="shared" ref="T5568:T5573" si="1708">Q5568+R5568-S5568</f>
        <v>0</v>
      </c>
      <c r="U5568" s="253"/>
      <c r="V5568" s="253"/>
      <c r="W5568" s="254"/>
      <c r="X5568" s="314">
        <f t="shared" si="1702"/>
        <v>0</v>
      </c>
    </row>
    <row r="5569" spans="2:24" ht="18.75">
      <c r="B5569" s="173"/>
      <c r="C5569" s="137">
        <v>4202</v>
      </c>
      <c r="D5569" s="139" t="s">
        <v>261</v>
      </c>
      <c r="E5569" s="817"/>
      <c r="F5569" s="452"/>
      <c r="G5569" s="246"/>
      <c r="H5569" s="246"/>
      <c r="I5569" s="480">
        <f t="shared" si="1704"/>
        <v>0</v>
      </c>
      <c r="J5569" s="244" t="str">
        <f t="shared" si="1701"/>
        <v/>
      </c>
      <c r="K5569" s="245"/>
      <c r="L5569" s="426"/>
      <c r="M5569" s="253"/>
      <c r="N5569" s="316">
        <f t="shared" si="1705"/>
        <v>0</v>
      </c>
      <c r="O5569" s="427">
        <f t="shared" si="1706"/>
        <v>0</v>
      </c>
      <c r="P5569" s="245"/>
      <c r="Q5569" s="426"/>
      <c r="R5569" s="253"/>
      <c r="S5569" s="432">
        <f t="shared" si="1707"/>
        <v>0</v>
      </c>
      <c r="T5569" s="316">
        <f t="shared" si="1708"/>
        <v>0</v>
      </c>
      <c r="U5569" s="253"/>
      <c r="V5569" s="253"/>
      <c r="W5569" s="254"/>
      <c r="X5569" s="314">
        <f t="shared" si="1702"/>
        <v>0</v>
      </c>
    </row>
    <row r="5570" spans="2:24" ht="18.75">
      <c r="B5570" s="173"/>
      <c r="C5570" s="137">
        <v>4214</v>
      </c>
      <c r="D5570" s="139" t="s">
        <v>262</v>
      </c>
      <c r="E5570" s="817"/>
      <c r="F5570" s="452"/>
      <c r="G5570" s="246"/>
      <c r="H5570" s="246"/>
      <c r="I5570" s="480">
        <f t="shared" si="1704"/>
        <v>0</v>
      </c>
      <c r="J5570" s="244" t="str">
        <f t="shared" si="1701"/>
        <v/>
      </c>
      <c r="K5570" s="245"/>
      <c r="L5570" s="426"/>
      <c r="M5570" s="253"/>
      <c r="N5570" s="316">
        <f t="shared" si="1705"/>
        <v>0</v>
      </c>
      <c r="O5570" s="427">
        <f t="shared" si="1706"/>
        <v>0</v>
      </c>
      <c r="P5570" s="245"/>
      <c r="Q5570" s="426"/>
      <c r="R5570" s="253"/>
      <c r="S5570" s="432">
        <f t="shared" si="1707"/>
        <v>0</v>
      </c>
      <c r="T5570" s="316">
        <f t="shared" si="1708"/>
        <v>0</v>
      </c>
      <c r="U5570" s="253"/>
      <c r="V5570" s="253"/>
      <c r="W5570" s="254"/>
      <c r="X5570" s="314">
        <f t="shared" si="1702"/>
        <v>0</v>
      </c>
    </row>
    <row r="5571" spans="2:24" ht="18.75">
      <c r="B5571" s="173"/>
      <c r="C5571" s="137">
        <v>4217</v>
      </c>
      <c r="D5571" s="139" t="s">
        <v>263</v>
      </c>
      <c r="E5571" s="817"/>
      <c r="F5571" s="452"/>
      <c r="G5571" s="246"/>
      <c r="H5571" s="246"/>
      <c r="I5571" s="480">
        <f t="shared" si="1704"/>
        <v>0</v>
      </c>
      <c r="J5571" s="244" t="str">
        <f t="shared" si="1701"/>
        <v/>
      </c>
      <c r="K5571" s="245"/>
      <c r="L5571" s="426"/>
      <c r="M5571" s="253"/>
      <c r="N5571" s="316">
        <f t="shared" si="1705"/>
        <v>0</v>
      </c>
      <c r="O5571" s="427">
        <f t="shared" si="1706"/>
        <v>0</v>
      </c>
      <c r="P5571" s="245"/>
      <c r="Q5571" s="426"/>
      <c r="R5571" s="253"/>
      <c r="S5571" s="432">
        <f t="shared" si="1707"/>
        <v>0</v>
      </c>
      <c r="T5571" s="316">
        <f t="shared" si="1708"/>
        <v>0</v>
      </c>
      <c r="U5571" s="253"/>
      <c r="V5571" s="253"/>
      <c r="W5571" s="254"/>
      <c r="X5571" s="314">
        <f t="shared" si="1702"/>
        <v>0</v>
      </c>
    </row>
    <row r="5572" spans="2:24" ht="18.75">
      <c r="B5572" s="173"/>
      <c r="C5572" s="137">
        <v>4218</v>
      </c>
      <c r="D5572" s="145" t="s">
        <v>264</v>
      </c>
      <c r="E5572" s="817"/>
      <c r="F5572" s="452"/>
      <c r="G5572" s="246"/>
      <c r="H5572" s="246"/>
      <c r="I5572" s="480">
        <f t="shared" si="1704"/>
        <v>0</v>
      </c>
      <c r="J5572" s="244" t="str">
        <f t="shared" si="1701"/>
        <v/>
      </c>
      <c r="K5572" s="245"/>
      <c r="L5572" s="426"/>
      <c r="M5572" s="253"/>
      <c r="N5572" s="316">
        <f t="shared" si="1705"/>
        <v>0</v>
      </c>
      <c r="O5572" s="427">
        <f t="shared" si="1706"/>
        <v>0</v>
      </c>
      <c r="P5572" s="245"/>
      <c r="Q5572" s="426"/>
      <c r="R5572" s="253"/>
      <c r="S5572" s="432">
        <f t="shared" si="1707"/>
        <v>0</v>
      </c>
      <c r="T5572" s="316">
        <f t="shared" si="1708"/>
        <v>0</v>
      </c>
      <c r="U5572" s="253"/>
      <c r="V5572" s="253"/>
      <c r="W5572" s="254"/>
      <c r="X5572" s="314">
        <f t="shared" si="1702"/>
        <v>0</v>
      </c>
    </row>
    <row r="5573" spans="2:24" ht="18.75">
      <c r="B5573" s="173"/>
      <c r="C5573" s="137">
        <v>4219</v>
      </c>
      <c r="D5573" s="156" t="s">
        <v>265</v>
      </c>
      <c r="E5573" s="817"/>
      <c r="F5573" s="452"/>
      <c r="G5573" s="246"/>
      <c r="H5573" s="246"/>
      <c r="I5573" s="480">
        <f t="shared" si="1704"/>
        <v>0</v>
      </c>
      <c r="J5573" s="244" t="str">
        <f t="shared" si="1701"/>
        <v/>
      </c>
      <c r="K5573" s="245"/>
      <c r="L5573" s="426"/>
      <c r="M5573" s="253"/>
      <c r="N5573" s="316">
        <f t="shared" si="1705"/>
        <v>0</v>
      </c>
      <c r="O5573" s="427">
        <f t="shared" si="1706"/>
        <v>0</v>
      </c>
      <c r="P5573" s="245"/>
      <c r="Q5573" s="426"/>
      <c r="R5573" s="253"/>
      <c r="S5573" s="432">
        <f t="shared" si="1707"/>
        <v>0</v>
      </c>
      <c r="T5573" s="316">
        <f t="shared" si="1708"/>
        <v>0</v>
      </c>
      <c r="U5573" s="253"/>
      <c r="V5573" s="253"/>
      <c r="W5573" s="254"/>
      <c r="X5573" s="314">
        <f t="shared" si="1702"/>
        <v>0</v>
      </c>
    </row>
    <row r="5574" spans="2:24" ht="18.75">
      <c r="B5574" s="799">
        <v>4300</v>
      </c>
      <c r="C5574" s="955" t="s">
        <v>1740</v>
      </c>
      <c r="D5574" s="955"/>
      <c r="E5574" s="800"/>
      <c r="F5574" s="801">
        <f>SUM(F5575:F5577)</f>
        <v>0</v>
      </c>
      <c r="G5574" s="802">
        <f>SUM(G5575:G5577)</f>
        <v>0</v>
      </c>
      <c r="H5574" s="802">
        <f>SUM(H5575:H5577)</f>
        <v>0</v>
      </c>
      <c r="I5574" s="802">
        <f>SUM(I5575:I5577)</f>
        <v>0</v>
      </c>
      <c r="J5574" s="244" t="str">
        <f t="shared" si="1701"/>
        <v/>
      </c>
      <c r="K5574" s="245"/>
      <c r="L5574" s="317">
        <f>SUM(L5575:L5577)</f>
        <v>0</v>
      </c>
      <c r="M5574" s="318">
        <f>SUM(M5575:M5577)</f>
        <v>0</v>
      </c>
      <c r="N5574" s="428">
        <f>SUM(N5575:N5577)</f>
        <v>0</v>
      </c>
      <c r="O5574" s="429">
        <f>SUM(O5575:O5577)</f>
        <v>0</v>
      </c>
      <c r="P5574" s="245"/>
      <c r="Q5574" s="317">
        <f t="shared" ref="Q5574:W5574" si="1709">SUM(Q5575:Q5577)</f>
        <v>0</v>
      </c>
      <c r="R5574" s="318">
        <f t="shared" si="1709"/>
        <v>0</v>
      </c>
      <c r="S5574" s="318">
        <f t="shared" si="1709"/>
        <v>0</v>
      </c>
      <c r="T5574" s="318">
        <f t="shared" si="1709"/>
        <v>0</v>
      </c>
      <c r="U5574" s="318">
        <f t="shared" si="1709"/>
        <v>0</v>
      </c>
      <c r="V5574" s="318">
        <f t="shared" si="1709"/>
        <v>0</v>
      </c>
      <c r="W5574" s="429">
        <f t="shared" si="1709"/>
        <v>0</v>
      </c>
      <c r="X5574" s="314">
        <f t="shared" si="1702"/>
        <v>0</v>
      </c>
    </row>
    <row r="5575" spans="2:24" ht="18.75">
      <c r="B5575" s="173"/>
      <c r="C5575" s="144">
        <v>4301</v>
      </c>
      <c r="D5575" s="163" t="s">
        <v>266</v>
      </c>
      <c r="E5575" s="817"/>
      <c r="F5575" s="452"/>
      <c r="G5575" s="246"/>
      <c r="H5575" s="246"/>
      <c r="I5575" s="480">
        <f t="shared" ref="I5575:I5580" si="1710">F5575+G5575+H5575</f>
        <v>0</v>
      </c>
      <c r="J5575" s="244" t="str">
        <f t="shared" si="1701"/>
        <v/>
      </c>
      <c r="K5575" s="245"/>
      <c r="L5575" s="426"/>
      <c r="M5575" s="253"/>
      <c r="N5575" s="316">
        <f t="shared" ref="N5575:N5580" si="1711">I5575</f>
        <v>0</v>
      </c>
      <c r="O5575" s="427">
        <f t="shared" ref="O5575:O5580" si="1712">L5575+M5575-N5575</f>
        <v>0</v>
      </c>
      <c r="P5575" s="245"/>
      <c r="Q5575" s="426"/>
      <c r="R5575" s="253"/>
      <c r="S5575" s="432">
        <f t="shared" ref="S5575:S5580" si="1713">+IF(+(L5575+M5575)&gt;=I5575,+M5575,+(+I5575-L5575))</f>
        <v>0</v>
      </c>
      <c r="T5575" s="316">
        <f t="shared" ref="T5575:T5580" si="1714">Q5575+R5575-S5575</f>
        <v>0</v>
      </c>
      <c r="U5575" s="253"/>
      <c r="V5575" s="253"/>
      <c r="W5575" s="254"/>
      <c r="X5575" s="314">
        <f t="shared" si="1702"/>
        <v>0</v>
      </c>
    </row>
    <row r="5576" spans="2:24" ht="18.75">
      <c r="B5576" s="173"/>
      <c r="C5576" s="137">
        <v>4302</v>
      </c>
      <c r="D5576" s="139" t="s">
        <v>1100</v>
      </c>
      <c r="E5576" s="817"/>
      <c r="F5576" s="452"/>
      <c r="G5576" s="246"/>
      <c r="H5576" s="246"/>
      <c r="I5576" s="480">
        <f t="shared" si="1710"/>
        <v>0</v>
      </c>
      <c r="J5576" s="244" t="str">
        <f t="shared" si="1701"/>
        <v/>
      </c>
      <c r="K5576" s="245"/>
      <c r="L5576" s="426"/>
      <c r="M5576" s="253"/>
      <c r="N5576" s="316">
        <f t="shared" si="1711"/>
        <v>0</v>
      </c>
      <c r="O5576" s="427">
        <f t="shared" si="1712"/>
        <v>0</v>
      </c>
      <c r="P5576" s="245"/>
      <c r="Q5576" s="426"/>
      <c r="R5576" s="253"/>
      <c r="S5576" s="432">
        <f t="shared" si="1713"/>
        <v>0</v>
      </c>
      <c r="T5576" s="316">
        <f t="shared" si="1714"/>
        <v>0</v>
      </c>
      <c r="U5576" s="253"/>
      <c r="V5576" s="253"/>
      <c r="W5576" s="254"/>
      <c r="X5576" s="314">
        <f t="shared" si="1702"/>
        <v>0</v>
      </c>
    </row>
    <row r="5577" spans="2:24" ht="18.75">
      <c r="B5577" s="173"/>
      <c r="C5577" s="142">
        <v>4309</v>
      </c>
      <c r="D5577" s="148" t="s">
        <v>268</v>
      </c>
      <c r="E5577" s="817"/>
      <c r="F5577" s="452"/>
      <c r="G5577" s="246"/>
      <c r="H5577" s="246"/>
      <c r="I5577" s="480">
        <f t="shared" si="1710"/>
        <v>0</v>
      </c>
      <c r="J5577" s="244" t="str">
        <f t="shared" si="1701"/>
        <v/>
      </c>
      <c r="K5577" s="245"/>
      <c r="L5577" s="426"/>
      <c r="M5577" s="253"/>
      <c r="N5577" s="316">
        <f t="shared" si="1711"/>
        <v>0</v>
      </c>
      <c r="O5577" s="427">
        <f t="shared" si="1712"/>
        <v>0</v>
      </c>
      <c r="P5577" s="245"/>
      <c r="Q5577" s="426"/>
      <c r="R5577" s="253"/>
      <c r="S5577" s="432">
        <f t="shared" si="1713"/>
        <v>0</v>
      </c>
      <c r="T5577" s="316">
        <f t="shared" si="1714"/>
        <v>0</v>
      </c>
      <c r="U5577" s="253"/>
      <c r="V5577" s="253"/>
      <c r="W5577" s="254"/>
      <c r="X5577" s="314">
        <f t="shared" si="1702"/>
        <v>0</v>
      </c>
    </row>
    <row r="5578" spans="2:24" ht="18.75">
      <c r="B5578" s="799">
        <v>4400</v>
      </c>
      <c r="C5578" s="957" t="s">
        <v>1741</v>
      </c>
      <c r="D5578" s="957"/>
      <c r="E5578" s="800"/>
      <c r="F5578" s="803"/>
      <c r="G5578" s="804"/>
      <c r="H5578" s="804"/>
      <c r="I5578" s="805">
        <f t="shared" si="1710"/>
        <v>0</v>
      </c>
      <c r="J5578" s="244" t="str">
        <f t="shared" si="1701"/>
        <v/>
      </c>
      <c r="K5578" s="245"/>
      <c r="L5578" s="431"/>
      <c r="M5578" s="255"/>
      <c r="N5578" s="318">
        <f t="shared" si="1711"/>
        <v>0</v>
      </c>
      <c r="O5578" s="427">
        <f t="shared" si="1712"/>
        <v>0</v>
      </c>
      <c r="P5578" s="245"/>
      <c r="Q5578" s="431"/>
      <c r="R5578" s="255"/>
      <c r="S5578" s="432">
        <f t="shared" si="1713"/>
        <v>0</v>
      </c>
      <c r="T5578" s="316">
        <f t="shared" si="1714"/>
        <v>0</v>
      </c>
      <c r="U5578" s="255"/>
      <c r="V5578" s="255"/>
      <c r="W5578" s="254"/>
      <c r="X5578" s="314">
        <f t="shared" si="1702"/>
        <v>0</v>
      </c>
    </row>
    <row r="5579" spans="2:24" ht="18.75">
      <c r="B5579" s="799">
        <v>4500</v>
      </c>
      <c r="C5579" s="979" t="s">
        <v>1742</v>
      </c>
      <c r="D5579" s="979"/>
      <c r="E5579" s="800"/>
      <c r="F5579" s="803"/>
      <c r="G5579" s="804"/>
      <c r="H5579" s="804"/>
      <c r="I5579" s="805">
        <f t="shared" si="1710"/>
        <v>0</v>
      </c>
      <c r="J5579" s="244" t="str">
        <f t="shared" si="1701"/>
        <v/>
      </c>
      <c r="K5579" s="245"/>
      <c r="L5579" s="431"/>
      <c r="M5579" s="255"/>
      <c r="N5579" s="318">
        <f t="shared" si="1711"/>
        <v>0</v>
      </c>
      <c r="O5579" s="427">
        <f t="shared" si="1712"/>
        <v>0</v>
      </c>
      <c r="P5579" s="245"/>
      <c r="Q5579" s="431"/>
      <c r="R5579" s="255"/>
      <c r="S5579" s="432">
        <f t="shared" si="1713"/>
        <v>0</v>
      </c>
      <c r="T5579" s="316">
        <f t="shared" si="1714"/>
        <v>0</v>
      </c>
      <c r="U5579" s="255"/>
      <c r="V5579" s="255"/>
      <c r="W5579" s="254"/>
      <c r="X5579" s="314">
        <f t="shared" si="1702"/>
        <v>0</v>
      </c>
    </row>
    <row r="5580" spans="2:24" ht="18.75">
      <c r="B5580" s="799">
        <v>4600</v>
      </c>
      <c r="C5580" s="974" t="s">
        <v>269</v>
      </c>
      <c r="D5580" s="980"/>
      <c r="E5580" s="800"/>
      <c r="F5580" s="803"/>
      <c r="G5580" s="804"/>
      <c r="H5580" s="804"/>
      <c r="I5580" s="805">
        <f t="shared" si="1710"/>
        <v>0</v>
      </c>
      <c r="J5580" s="244" t="str">
        <f t="shared" si="1701"/>
        <v/>
      </c>
      <c r="K5580" s="245"/>
      <c r="L5580" s="431"/>
      <c r="M5580" s="255"/>
      <c r="N5580" s="318">
        <f t="shared" si="1711"/>
        <v>0</v>
      </c>
      <c r="O5580" s="427">
        <f t="shared" si="1712"/>
        <v>0</v>
      </c>
      <c r="P5580" s="245"/>
      <c r="Q5580" s="431"/>
      <c r="R5580" s="255"/>
      <c r="S5580" s="432">
        <f t="shared" si="1713"/>
        <v>0</v>
      </c>
      <c r="T5580" s="316">
        <f t="shared" si="1714"/>
        <v>0</v>
      </c>
      <c r="U5580" s="255"/>
      <c r="V5580" s="255"/>
      <c r="W5580" s="254"/>
      <c r="X5580" s="314">
        <f t="shared" si="1702"/>
        <v>0</v>
      </c>
    </row>
    <row r="5581" spans="2:24" ht="18.75">
      <c r="B5581" s="799">
        <v>4900</v>
      </c>
      <c r="C5581" s="965" t="s">
        <v>300</v>
      </c>
      <c r="D5581" s="965"/>
      <c r="E5581" s="800"/>
      <c r="F5581" s="801">
        <f>+F5582+F5583</f>
        <v>0</v>
      </c>
      <c r="G5581" s="802">
        <f>+G5582+G5583</f>
        <v>0</v>
      </c>
      <c r="H5581" s="802">
        <f>+H5582+H5583</f>
        <v>0</v>
      </c>
      <c r="I5581" s="802">
        <f>+I5582+I5583</f>
        <v>0</v>
      </c>
      <c r="J5581" s="244" t="str">
        <f t="shared" si="1701"/>
        <v/>
      </c>
      <c r="K5581" s="245"/>
      <c r="L5581" s="777"/>
      <c r="M5581" s="778"/>
      <c r="N5581" s="778"/>
      <c r="O5581" s="825"/>
      <c r="P5581" s="245"/>
      <c r="Q5581" s="777"/>
      <c r="R5581" s="778"/>
      <c r="S5581" s="778"/>
      <c r="T5581" s="778"/>
      <c r="U5581" s="778"/>
      <c r="V5581" s="778"/>
      <c r="W5581" s="825"/>
      <c r="X5581" s="314">
        <f t="shared" si="1702"/>
        <v>0</v>
      </c>
    </row>
    <row r="5582" spans="2:24" ht="18.75">
      <c r="B5582" s="173"/>
      <c r="C5582" s="144">
        <v>4901</v>
      </c>
      <c r="D5582" s="174" t="s">
        <v>301</v>
      </c>
      <c r="E5582" s="817"/>
      <c r="F5582" s="452"/>
      <c r="G5582" s="246"/>
      <c r="H5582" s="246"/>
      <c r="I5582" s="480">
        <f>F5582+G5582+H5582</f>
        <v>0</v>
      </c>
      <c r="J5582" s="244" t="str">
        <f t="shared" si="1701"/>
        <v/>
      </c>
      <c r="K5582" s="245"/>
      <c r="L5582" s="775"/>
      <c r="M5582" s="779"/>
      <c r="N5582" s="779"/>
      <c r="O5582" s="824"/>
      <c r="P5582" s="245"/>
      <c r="Q5582" s="775"/>
      <c r="R5582" s="779"/>
      <c r="S5582" s="779"/>
      <c r="T5582" s="779"/>
      <c r="U5582" s="779"/>
      <c r="V5582" s="779"/>
      <c r="W5582" s="824"/>
      <c r="X5582" s="314">
        <f t="shared" si="1702"/>
        <v>0</v>
      </c>
    </row>
    <row r="5583" spans="2:24" ht="18.75">
      <c r="B5583" s="173"/>
      <c r="C5583" s="142">
        <v>4902</v>
      </c>
      <c r="D5583" s="148" t="s">
        <v>302</v>
      </c>
      <c r="E5583" s="817"/>
      <c r="F5583" s="452"/>
      <c r="G5583" s="246"/>
      <c r="H5583" s="246"/>
      <c r="I5583" s="480">
        <f>F5583+G5583+H5583</f>
        <v>0</v>
      </c>
      <c r="J5583" s="244" t="str">
        <f t="shared" si="1701"/>
        <v/>
      </c>
      <c r="K5583" s="245"/>
      <c r="L5583" s="775"/>
      <c r="M5583" s="779"/>
      <c r="N5583" s="779"/>
      <c r="O5583" s="824"/>
      <c r="P5583" s="245"/>
      <c r="Q5583" s="775"/>
      <c r="R5583" s="779"/>
      <c r="S5583" s="779"/>
      <c r="T5583" s="779"/>
      <c r="U5583" s="779"/>
      <c r="V5583" s="779"/>
      <c r="W5583" s="824"/>
      <c r="X5583" s="314">
        <f t="shared" si="1702"/>
        <v>0</v>
      </c>
    </row>
    <row r="5584" spans="2:24" ht="18.75">
      <c r="B5584" s="806">
        <v>5100</v>
      </c>
      <c r="C5584" s="962" t="s">
        <v>270</v>
      </c>
      <c r="D5584" s="962"/>
      <c r="E5584" s="807"/>
      <c r="F5584" s="808"/>
      <c r="G5584" s="809"/>
      <c r="H5584" s="809"/>
      <c r="I5584" s="805">
        <f>F5584+G5584+H5584</f>
        <v>0</v>
      </c>
      <c r="J5584" s="244" t="str">
        <f t="shared" si="1701"/>
        <v/>
      </c>
      <c r="K5584" s="245"/>
      <c r="L5584" s="433"/>
      <c r="M5584" s="434"/>
      <c r="N5584" s="328">
        <f>I5584</f>
        <v>0</v>
      </c>
      <c r="O5584" s="427">
        <f>L5584+M5584-N5584</f>
        <v>0</v>
      </c>
      <c r="P5584" s="245"/>
      <c r="Q5584" s="433"/>
      <c r="R5584" s="434"/>
      <c r="S5584" s="432">
        <f>+IF(+(L5584+M5584)&gt;=I5584,+M5584,+(+I5584-L5584))</f>
        <v>0</v>
      </c>
      <c r="T5584" s="316">
        <f>Q5584+R5584-S5584</f>
        <v>0</v>
      </c>
      <c r="U5584" s="434"/>
      <c r="V5584" s="434"/>
      <c r="W5584" s="254"/>
      <c r="X5584" s="314">
        <f t="shared" si="1702"/>
        <v>0</v>
      </c>
    </row>
    <row r="5585" spans="2:24" ht="18.75">
      <c r="B5585" s="806">
        <v>5200</v>
      </c>
      <c r="C5585" s="977" t="s">
        <v>271</v>
      </c>
      <c r="D5585" s="977"/>
      <c r="E5585" s="807"/>
      <c r="F5585" s="810">
        <f>SUM(F5586:F5592)</f>
        <v>0</v>
      </c>
      <c r="G5585" s="811">
        <f>SUM(G5586:G5592)</f>
        <v>72000</v>
      </c>
      <c r="H5585" s="811">
        <f>SUM(H5586:H5592)</f>
        <v>0</v>
      </c>
      <c r="I5585" s="811">
        <f>SUM(I5586:I5592)</f>
        <v>72000</v>
      </c>
      <c r="J5585" s="244">
        <f t="shared" si="1701"/>
        <v>1</v>
      </c>
      <c r="K5585" s="245"/>
      <c r="L5585" s="327">
        <f>SUM(L5586:L5592)</f>
        <v>0</v>
      </c>
      <c r="M5585" s="328">
        <f>SUM(M5586:M5592)</f>
        <v>0</v>
      </c>
      <c r="N5585" s="435">
        <f>SUM(N5586:N5592)</f>
        <v>72000</v>
      </c>
      <c r="O5585" s="436">
        <f>SUM(O5586:O5592)</f>
        <v>-72000</v>
      </c>
      <c r="P5585" s="245"/>
      <c r="Q5585" s="327">
        <f t="shared" ref="Q5585:W5585" si="1715">SUM(Q5586:Q5592)</f>
        <v>0</v>
      </c>
      <c r="R5585" s="328">
        <f t="shared" si="1715"/>
        <v>0</v>
      </c>
      <c r="S5585" s="328">
        <f t="shared" si="1715"/>
        <v>72000</v>
      </c>
      <c r="T5585" s="328">
        <f t="shared" si="1715"/>
        <v>-72000</v>
      </c>
      <c r="U5585" s="328">
        <f t="shared" si="1715"/>
        <v>0</v>
      </c>
      <c r="V5585" s="328">
        <f t="shared" si="1715"/>
        <v>0</v>
      </c>
      <c r="W5585" s="436">
        <f t="shared" si="1715"/>
        <v>0</v>
      </c>
      <c r="X5585" s="314">
        <f t="shared" si="1702"/>
        <v>-72000</v>
      </c>
    </row>
    <row r="5586" spans="2:24" ht="18.75">
      <c r="B5586" s="175"/>
      <c r="C5586" s="176">
        <v>5201</v>
      </c>
      <c r="D5586" s="177" t="s">
        <v>272</v>
      </c>
      <c r="E5586" s="818"/>
      <c r="F5586" s="477"/>
      <c r="G5586" s="437">
        <v>1000</v>
      </c>
      <c r="H5586" s="437"/>
      <c r="I5586" s="480">
        <f t="shared" ref="I5586:I5592" si="1716">F5586+G5586+H5586</f>
        <v>1000</v>
      </c>
      <c r="J5586" s="244">
        <f t="shared" si="1701"/>
        <v>1</v>
      </c>
      <c r="K5586" s="245"/>
      <c r="L5586" s="438"/>
      <c r="M5586" s="439"/>
      <c r="N5586" s="331">
        <f t="shared" ref="N5586:N5592" si="1717">I5586</f>
        <v>1000</v>
      </c>
      <c r="O5586" s="427">
        <f t="shared" ref="O5586:O5592" si="1718">L5586+M5586-N5586</f>
        <v>-1000</v>
      </c>
      <c r="P5586" s="245"/>
      <c r="Q5586" s="438"/>
      <c r="R5586" s="439"/>
      <c r="S5586" s="432">
        <f t="shared" ref="S5586:S5592" si="1719">+IF(+(L5586+M5586)&gt;=I5586,+M5586,+(+I5586-L5586))</f>
        <v>1000</v>
      </c>
      <c r="T5586" s="316">
        <f t="shared" ref="T5586:T5592" si="1720">Q5586+R5586-S5586</f>
        <v>-1000</v>
      </c>
      <c r="U5586" s="439"/>
      <c r="V5586" s="439"/>
      <c r="W5586" s="254"/>
      <c r="X5586" s="314">
        <f t="shared" si="1702"/>
        <v>-1000</v>
      </c>
    </row>
    <row r="5587" spans="2:24" ht="18.75">
      <c r="B5587" s="175"/>
      <c r="C5587" s="178">
        <v>5202</v>
      </c>
      <c r="D5587" s="179" t="s">
        <v>273</v>
      </c>
      <c r="E5587" s="818"/>
      <c r="F5587" s="477"/>
      <c r="G5587" s="437"/>
      <c r="H5587" s="437"/>
      <c r="I5587" s="480">
        <f t="shared" si="1716"/>
        <v>0</v>
      </c>
      <c r="J5587" s="244" t="str">
        <f t="shared" si="1701"/>
        <v/>
      </c>
      <c r="K5587" s="245"/>
      <c r="L5587" s="438"/>
      <c r="M5587" s="439"/>
      <c r="N5587" s="331">
        <f t="shared" si="1717"/>
        <v>0</v>
      </c>
      <c r="O5587" s="427">
        <f t="shared" si="1718"/>
        <v>0</v>
      </c>
      <c r="P5587" s="245"/>
      <c r="Q5587" s="438"/>
      <c r="R5587" s="439"/>
      <c r="S5587" s="432">
        <f t="shared" si="1719"/>
        <v>0</v>
      </c>
      <c r="T5587" s="316">
        <f t="shared" si="1720"/>
        <v>0</v>
      </c>
      <c r="U5587" s="439"/>
      <c r="V5587" s="439"/>
      <c r="W5587" s="254"/>
      <c r="X5587" s="314">
        <f t="shared" si="1702"/>
        <v>0</v>
      </c>
    </row>
    <row r="5588" spans="2:24" ht="18.75">
      <c r="B5588" s="175"/>
      <c r="C5588" s="178">
        <v>5203</v>
      </c>
      <c r="D5588" s="179" t="s">
        <v>956</v>
      </c>
      <c r="E5588" s="818"/>
      <c r="F5588" s="477"/>
      <c r="G5588" s="437"/>
      <c r="H5588" s="437"/>
      <c r="I5588" s="480">
        <f t="shared" si="1716"/>
        <v>0</v>
      </c>
      <c r="J5588" s="244" t="str">
        <f t="shared" si="1701"/>
        <v/>
      </c>
      <c r="K5588" s="245"/>
      <c r="L5588" s="438"/>
      <c r="M5588" s="439"/>
      <c r="N5588" s="331">
        <f t="shared" si="1717"/>
        <v>0</v>
      </c>
      <c r="O5588" s="427">
        <f t="shared" si="1718"/>
        <v>0</v>
      </c>
      <c r="P5588" s="245"/>
      <c r="Q5588" s="438"/>
      <c r="R5588" s="439"/>
      <c r="S5588" s="432">
        <f t="shared" si="1719"/>
        <v>0</v>
      </c>
      <c r="T5588" s="316">
        <f t="shared" si="1720"/>
        <v>0</v>
      </c>
      <c r="U5588" s="439"/>
      <c r="V5588" s="439"/>
      <c r="W5588" s="254"/>
      <c r="X5588" s="314">
        <f t="shared" si="1702"/>
        <v>0</v>
      </c>
    </row>
    <row r="5589" spans="2:24" ht="18.75">
      <c r="B5589" s="175"/>
      <c r="C5589" s="178">
        <v>5204</v>
      </c>
      <c r="D5589" s="179" t="s">
        <v>957</v>
      </c>
      <c r="E5589" s="818"/>
      <c r="F5589" s="477"/>
      <c r="G5589" s="437">
        <v>71000</v>
      </c>
      <c r="H5589" s="437"/>
      <c r="I5589" s="480">
        <f t="shared" si="1716"/>
        <v>71000</v>
      </c>
      <c r="J5589" s="244">
        <f t="shared" si="1701"/>
        <v>1</v>
      </c>
      <c r="K5589" s="245"/>
      <c r="L5589" s="438"/>
      <c r="M5589" s="439"/>
      <c r="N5589" s="331">
        <f t="shared" si="1717"/>
        <v>71000</v>
      </c>
      <c r="O5589" s="427">
        <f t="shared" si="1718"/>
        <v>-71000</v>
      </c>
      <c r="P5589" s="245"/>
      <c r="Q5589" s="438"/>
      <c r="R5589" s="439"/>
      <c r="S5589" s="432">
        <f t="shared" si="1719"/>
        <v>71000</v>
      </c>
      <c r="T5589" s="316">
        <f t="shared" si="1720"/>
        <v>-71000</v>
      </c>
      <c r="U5589" s="439"/>
      <c r="V5589" s="439"/>
      <c r="W5589" s="254"/>
      <c r="X5589" s="314">
        <f t="shared" si="1702"/>
        <v>-71000</v>
      </c>
    </row>
    <row r="5590" spans="2:24" ht="18.75">
      <c r="B5590" s="175"/>
      <c r="C5590" s="178">
        <v>5205</v>
      </c>
      <c r="D5590" s="179" t="s">
        <v>958</v>
      </c>
      <c r="E5590" s="818"/>
      <c r="F5590" s="477"/>
      <c r="G5590" s="437"/>
      <c r="H5590" s="437"/>
      <c r="I5590" s="480">
        <f t="shared" si="1716"/>
        <v>0</v>
      </c>
      <c r="J5590" s="244" t="str">
        <f t="shared" si="1701"/>
        <v/>
      </c>
      <c r="K5590" s="245"/>
      <c r="L5590" s="438"/>
      <c r="M5590" s="439"/>
      <c r="N5590" s="331">
        <f t="shared" si="1717"/>
        <v>0</v>
      </c>
      <c r="O5590" s="427">
        <f t="shared" si="1718"/>
        <v>0</v>
      </c>
      <c r="P5590" s="245"/>
      <c r="Q5590" s="438"/>
      <c r="R5590" s="439"/>
      <c r="S5590" s="432">
        <f t="shared" si="1719"/>
        <v>0</v>
      </c>
      <c r="T5590" s="316">
        <f t="shared" si="1720"/>
        <v>0</v>
      </c>
      <c r="U5590" s="439"/>
      <c r="V5590" s="439"/>
      <c r="W5590" s="254"/>
      <c r="X5590" s="314">
        <f t="shared" si="1702"/>
        <v>0</v>
      </c>
    </row>
    <row r="5591" spans="2:24" ht="18.75">
      <c r="B5591" s="175"/>
      <c r="C5591" s="178">
        <v>5206</v>
      </c>
      <c r="D5591" s="179" t="s">
        <v>959</v>
      </c>
      <c r="E5591" s="818"/>
      <c r="F5591" s="477"/>
      <c r="G5591" s="437"/>
      <c r="H5591" s="437"/>
      <c r="I5591" s="480">
        <f t="shared" si="1716"/>
        <v>0</v>
      </c>
      <c r="J5591" s="244" t="str">
        <f t="shared" ref="J5591:J5611" si="1721">(IF($E5591&lt;&gt;0,$J$2,IF($I5591&lt;&gt;0,$J$2,"")))</f>
        <v/>
      </c>
      <c r="K5591" s="245"/>
      <c r="L5591" s="438"/>
      <c r="M5591" s="439"/>
      <c r="N5591" s="331">
        <f t="shared" si="1717"/>
        <v>0</v>
      </c>
      <c r="O5591" s="427">
        <f t="shared" si="1718"/>
        <v>0</v>
      </c>
      <c r="P5591" s="245"/>
      <c r="Q5591" s="438"/>
      <c r="R5591" s="439"/>
      <c r="S5591" s="432">
        <f t="shared" si="1719"/>
        <v>0</v>
      </c>
      <c r="T5591" s="316">
        <f t="shared" si="1720"/>
        <v>0</v>
      </c>
      <c r="U5591" s="439"/>
      <c r="V5591" s="439"/>
      <c r="W5591" s="254"/>
      <c r="X5591" s="314">
        <f t="shared" ref="X5591:X5622" si="1722">T5591-U5591-V5591-W5591</f>
        <v>0</v>
      </c>
    </row>
    <row r="5592" spans="2:24" ht="18.75">
      <c r="B5592" s="175"/>
      <c r="C5592" s="180">
        <v>5219</v>
      </c>
      <c r="D5592" s="181" t="s">
        <v>960</v>
      </c>
      <c r="E5592" s="818"/>
      <c r="F5592" s="477"/>
      <c r="G5592" s="437"/>
      <c r="H5592" s="437"/>
      <c r="I5592" s="480">
        <f t="shared" si="1716"/>
        <v>0</v>
      </c>
      <c r="J5592" s="244" t="str">
        <f t="shared" si="1721"/>
        <v/>
      </c>
      <c r="K5592" s="245"/>
      <c r="L5592" s="438"/>
      <c r="M5592" s="439"/>
      <c r="N5592" s="331">
        <f t="shared" si="1717"/>
        <v>0</v>
      </c>
      <c r="O5592" s="427">
        <f t="shared" si="1718"/>
        <v>0</v>
      </c>
      <c r="P5592" s="245"/>
      <c r="Q5592" s="438"/>
      <c r="R5592" s="439"/>
      <c r="S5592" s="432">
        <f t="shared" si="1719"/>
        <v>0</v>
      </c>
      <c r="T5592" s="316">
        <f t="shared" si="1720"/>
        <v>0</v>
      </c>
      <c r="U5592" s="439"/>
      <c r="V5592" s="439"/>
      <c r="W5592" s="254"/>
      <c r="X5592" s="314">
        <f t="shared" si="1722"/>
        <v>0</v>
      </c>
    </row>
    <row r="5593" spans="2:24" ht="18.75">
      <c r="B5593" s="806">
        <v>5300</v>
      </c>
      <c r="C5593" s="981" t="s">
        <v>961</v>
      </c>
      <c r="D5593" s="981"/>
      <c r="E5593" s="807"/>
      <c r="F5593" s="810">
        <f>SUM(F5594:F5595)</f>
        <v>0</v>
      </c>
      <c r="G5593" s="811">
        <f>SUM(G5594:G5595)</f>
        <v>20000</v>
      </c>
      <c r="H5593" s="811">
        <f>SUM(H5594:H5595)</f>
        <v>0</v>
      </c>
      <c r="I5593" s="811">
        <f>SUM(I5594:I5595)</f>
        <v>20000</v>
      </c>
      <c r="J5593" s="244">
        <f t="shared" si="1721"/>
        <v>1</v>
      </c>
      <c r="K5593" s="245"/>
      <c r="L5593" s="327">
        <f>SUM(L5594:L5595)</f>
        <v>0</v>
      </c>
      <c r="M5593" s="328">
        <f>SUM(M5594:M5595)</f>
        <v>0</v>
      </c>
      <c r="N5593" s="435">
        <f>SUM(N5594:N5595)</f>
        <v>20000</v>
      </c>
      <c r="O5593" s="436">
        <f>SUM(O5594:O5595)</f>
        <v>-20000</v>
      </c>
      <c r="P5593" s="245"/>
      <c r="Q5593" s="327">
        <f t="shared" ref="Q5593:W5593" si="1723">SUM(Q5594:Q5595)</f>
        <v>0</v>
      </c>
      <c r="R5593" s="328">
        <f t="shared" si="1723"/>
        <v>0</v>
      </c>
      <c r="S5593" s="328">
        <f t="shared" si="1723"/>
        <v>20000</v>
      </c>
      <c r="T5593" s="328">
        <f t="shared" si="1723"/>
        <v>-20000</v>
      </c>
      <c r="U5593" s="328">
        <f t="shared" si="1723"/>
        <v>0</v>
      </c>
      <c r="V5593" s="328">
        <f t="shared" si="1723"/>
        <v>0</v>
      </c>
      <c r="W5593" s="436">
        <f t="shared" si="1723"/>
        <v>0</v>
      </c>
      <c r="X5593" s="314">
        <f t="shared" si="1722"/>
        <v>-20000</v>
      </c>
    </row>
    <row r="5594" spans="2:24" ht="18.75">
      <c r="B5594" s="175"/>
      <c r="C5594" s="176">
        <v>5301</v>
      </c>
      <c r="D5594" s="177" t="s">
        <v>1480</v>
      </c>
      <c r="E5594" s="818"/>
      <c r="F5594" s="477"/>
      <c r="G5594" s="437"/>
      <c r="H5594" s="437"/>
      <c r="I5594" s="480">
        <f>F5594+G5594+H5594</f>
        <v>0</v>
      </c>
      <c r="J5594" s="244" t="str">
        <f t="shared" si="1721"/>
        <v/>
      </c>
      <c r="K5594" s="245"/>
      <c r="L5594" s="438"/>
      <c r="M5594" s="439"/>
      <c r="N5594" s="331">
        <f>I5594</f>
        <v>0</v>
      </c>
      <c r="O5594" s="427">
        <f>L5594+M5594-N5594</f>
        <v>0</v>
      </c>
      <c r="P5594" s="245"/>
      <c r="Q5594" s="438"/>
      <c r="R5594" s="439"/>
      <c r="S5594" s="432">
        <f>+IF(+(L5594+M5594)&gt;=I5594,+M5594,+(+I5594-L5594))</f>
        <v>0</v>
      </c>
      <c r="T5594" s="316">
        <f>Q5594+R5594-S5594</f>
        <v>0</v>
      </c>
      <c r="U5594" s="439"/>
      <c r="V5594" s="439"/>
      <c r="W5594" s="254"/>
      <c r="X5594" s="314">
        <f t="shared" si="1722"/>
        <v>0</v>
      </c>
    </row>
    <row r="5595" spans="2:24" ht="18.75">
      <c r="B5595" s="175"/>
      <c r="C5595" s="180">
        <v>5309</v>
      </c>
      <c r="D5595" s="181" t="s">
        <v>962</v>
      </c>
      <c r="E5595" s="818"/>
      <c r="F5595" s="477"/>
      <c r="G5595" s="437">
        <v>20000</v>
      </c>
      <c r="H5595" s="437"/>
      <c r="I5595" s="480">
        <f>F5595+G5595+H5595</f>
        <v>20000</v>
      </c>
      <c r="J5595" s="244">
        <f t="shared" si="1721"/>
        <v>1</v>
      </c>
      <c r="K5595" s="245"/>
      <c r="L5595" s="438"/>
      <c r="M5595" s="439"/>
      <c r="N5595" s="331">
        <f>I5595</f>
        <v>20000</v>
      </c>
      <c r="O5595" s="427">
        <f>L5595+M5595-N5595</f>
        <v>-20000</v>
      </c>
      <c r="P5595" s="245"/>
      <c r="Q5595" s="438"/>
      <c r="R5595" s="439"/>
      <c r="S5595" s="432">
        <f>+IF(+(L5595+M5595)&gt;=I5595,+M5595,+(+I5595-L5595))</f>
        <v>20000</v>
      </c>
      <c r="T5595" s="316">
        <f>Q5595+R5595-S5595</f>
        <v>-20000</v>
      </c>
      <c r="U5595" s="439"/>
      <c r="V5595" s="439"/>
      <c r="W5595" s="254"/>
      <c r="X5595" s="314">
        <f t="shared" si="1722"/>
        <v>-20000</v>
      </c>
    </row>
    <row r="5596" spans="2:24" ht="18.75">
      <c r="B5596" s="806">
        <v>5400</v>
      </c>
      <c r="C5596" s="962" t="s">
        <v>1049</v>
      </c>
      <c r="D5596" s="962"/>
      <c r="E5596" s="807"/>
      <c r="F5596" s="808"/>
      <c r="G5596" s="809"/>
      <c r="H5596" s="809"/>
      <c r="I5596" s="805">
        <f>F5596+G5596+H5596</f>
        <v>0</v>
      </c>
      <c r="J5596" s="244" t="str">
        <f t="shared" si="1721"/>
        <v/>
      </c>
      <c r="K5596" s="245"/>
      <c r="L5596" s="433"/>
      <c r="M5596" s="434"/>
      <c r="N5596" s="328">
        <f>I5596</f>
        <v>0</v>
      </c>
      <c r="O5596" s="427">
        <f>L5596+M5596-N5596</f>
        <v>0</v>
      </c>
      <c r="P5596" s="245"/>
      <c r="Q5596" s="433"/>
      <c r="R5596" s="434"/>
      <c r="S5596" s="432">
        <f>+IF(+(L5596+M5596)&gt;=I5596,+M5596,+(+I5596-L5596))</f>
        <v>0</v>
      </c>
      <c r="T5596" s="316">
        <f>Q5596+R5596-S5596</f>
        <v>0</v>
      </c>
      <c r="U5596" s="434"/>
      <c r="V5596" s="434"/>
      <c r="W5596" s="254"/>
      <c r="X5596" s="314">
        <f t="shared" si="1722"/>
        <v>0</v>
      </c>
    </row>
    <row r="5597" spans="2:24" ht="18.75">
      <c r="B5597" s="799">
        <v>5500</v>
      </c>
      <c r="C5597" s="965" t="s">
        <v>1050</v>
      </c>
      <c r="D5597" s="965"/>
      <c r="E5597" s="800"/>
      <c r="F5597" s="801">
        <f>SUM(F5598:F5601)</f>
        <v>0</v>
      </c>
      <c r="G5597" s="802">
        <f>SUM(G5598:G5601)</f>
        <v>0</v>
      </c>
      <c r="H5597" s="802">
        <f>SUM(H5598:H5601)</f>
        <v>0</v>
      </c>
      <c r="I5597" s="802">
        <f>SUM(I5598:I5601)</f>
        <v>0</v>
      </c>
      <c r="J5597" s="244" t="str">
        <f t="shared" si="1721"/>
        <v/>
      </c>
      <c r="K5597" s="245"/>
      <c r="L5597" s="317">
        <f>SUM(L5598:L5601)</f>
        <v>0</v>
      </c>
      <c r="M5597" s="318">
        <f>SUM(M5598:M5601)</f>
        <v>0</v>
      </c>
      <c r="N5597" s="428">
        <f>SUM(N5598:N5601)</f>
        <v>0</v>
      </c>
      <c r="O5597" s="429">
        <f>SUM(O5598:O5601)</f>
        <v>0</v>
      </c>
      <c r="P5597" s="245"/>
      <c r="Q5597" s="317">
        <f t="shared" ref="Q5597:W5597" si="1724">SUM(Q5598:Q5601)</f>
        <v>0</v>
      </c>
      <c r="R5597" s="318">
        <f t="shared" si="1724"/>
        <v>0</v>
      </c>
      <c r="S5597" s="318">
        <f t="shared" si="1724"/>
        <v>0</v>
      </c>
      <c r="T5597" s="318">
        <f t="shared" si="1724"/>
        <v>0</v>
      </c>
      <c r="U5597" s="318">
        <f t="shared" si="1724"/>
        <v>0</v>
      </c>
      <c r="V5597" s="318">
        <f t="shared" si="1724"/>
        <v>0</v>
      </c>
      <c r="W5597" s="429">
        <f t="shared" si="1724"/>
        <v>0</v>
      </c>
      <c r="X5597" s="314">
        <f t="shared" si="1722"/>
        <v>0</v>
      </c>
    </row>
    <row r="5598" spans="2:24" ht="18.75">
      <c r="B5598" s="173"/>
      <c r="C5598" s="144">
        <v>5501</v>
      </c>
      <c r="D5598" s="163" t="s">
        <v>1051</v>
      </c>
      <c r="E5598" s="817"/>
      <c r="F5598" s="452"/>
      <c r="G5598" s="246"/>
      <c r="H5598" s="246"/>
      <c r="I5598" s="480">
        <f>F5598+G5598+H5598</f>
        <v>0</v>
      </c>
      <c r="J5598" s="244" t="str">
        <f t="shared" si="1721"/>
        <v/>
      </c>
      <c r="K5598" s="245"/>
      <c r="L5598" s="426"/>
      <c r="M5598" s="253"/>
      <c r="N5598" s="316">
        <f>I5598</f>
        <v>0</v>
      </c>
      <c r="O5598" s="427">
        <f>L5598+M5598-N5598</f>
        <v>0</v>
      </c>
      <c r="P5598" s="245"/>
      <c r="Q5598" s="426"/>
      <c r="R5598" s="253"/>
      <c r="S5598" s="432">
        <f>+IF(+(L5598+M5598)&gt;=I5598,+M5598,+(+I5598-L5598))</f>
        <v>0</v>
      </c>
      <c r="T5598" s="316">
        <f>Q5598+R5598-S5598</f>
        <v>0</v>
      </c>
      <c r="U5598" s="253"/>
      <c r="V5598" s="253"/>
      <c r="W5598" s="254"/>
      <c r="X5598" s="314">
        <f t="shared" si="1722"/>
        <v>0</v>
      </c>
    </row>
    <row r="5599" spans="2:24" ht="18.75">
      <c r="B5599" s="173"/>
      <c r="C5599" s="137">
        <v>5502</v>
      </c>
      <c r="D5599" s="145" t="s">
        <v>1052</v>
      </c>
      <c r="E5599" s="817"/>
      <c r="F5599" s="452"/>
      <c r="G5599" s="246"/>
      <c r="H5599" s="246"/>
      <c r="I5599" s="480">
        <f>F5599+G5599+H5599</f>
        <v>0</v>
      </c>
      <c r="J5599" s="244" t="str">
        <f t="shared" si="1721"/>
        <v/>
      </c>
      <c r="K5599" s="245"/>
      <c r="L5599" s="426"/>
      <c r="M5599" s="253"/>
      <c r="N5599" s="316">
        <f>I5599</f>
        <v>0</v>
      </c>
      <c r="O5599" s="427">
        <f>L5599+M5599-N5599</f>
        <v>0</v>
      </c>
      <c r="P5599" s="245"/>
      <c r="Q5599" s="426"/>
      <c r="R5599" s="253"/>
      <c r="S5599" s="432">
        <f>+IF(+(L5599+M5599)&gt;=I5599,+M5599,+(+I5599-L5599))</f>
        <v>0</v>
      </c>
      <c r="T5599" s="316">
        <f>Q5599+R5599-S5599</f>
        <v>0</v>
      </c>
      <c r="U5599" s="253"/>
      <c r="V5599" s="253"/>
      <c r="W5599" s="254"/>
      <c r="X5599" s="314">
        <f t="shared" si="1722"/>
        <v>0</v>
      </c>
    </row>
    <row r="5600" spans="2:24" ht="18.75">
      <c r="B5600" s="173"/>
      <c r="C5600" s="137">
        <v>5503</v>
      </c>
      <c r="D5600" s="139" t="s">
        <v>1053</v>
      </c>
      <c r="E5600" s="817"/>
      <c r="F5600" s="452"/>
      <c r="G5600" s="246"/>
      <c r="H5600" s="246"/>
      <c r="I5600" s="480">
        <f>F5600+G5600+H5600</f>
        <v>0</v>
      </c>
      <c r="J5600" s="244" t="str">
        <f t="shared" si="1721"/>
        <v/>
      </c>
      <c r="K5600" s="245"/>
      <c r="L5600" s="426"/>
      <c r="M5600" s="253"/>
      <c r="N5600" s="316">
        <f>I5600</f>
        <v>0</v>
      </c>
      <c r="O5600" s="427">
        <f>L5600+M5600-N5600</f>
        <v>0</v>
      </c>
      <c r="P5600" s="245"/>
      <c r="Q5600" s="426"/>
      <c r="R5600" s="253"/>
      <c r="S5600" s="432">
        <f>+IF(+(L5600+M5600)&gt;=I5600,+M5600,+(+I5600-L5600))</f>
        <v>0</v>
      </c>
      <c r="T5600" s="316">
        <f>Q5600+R5600-S5600</f>
        <v>0</v>
      </c>
      <c r="U5600" s="253"/>
      <c r="V5600" s="253"/>
      <c r="W5600" s="254"/>
      <c r="X5600" s="314">
        <f t="shared" si="1722"/>
        <v>0</v>
      </c>
    </row>
    <row r="5601" spans="2:24" ht="18.75">
      <c r="B5601" s="173"/>
      <c r="C5601" s="137">
        <v>5504</v>
      </c>
      <c r="D5601" s="145" t="s">
        <v>1054</v>
      </c>
      <c r="E5601" s="817"/>
      <c r="F5601" s="452"/>
      <c r="G5601" s="246"/>
      <c r="H5601" s="246"/>
      <c r="I5601" s="480">
        <f>F5601+G5601+H5601</f>
        <v>0</v>
      </c>
      <c r="J5601" s="244" t="str">
        <f t="shared" si="1721"/>
        <v/>
      </c>
      <c r="K5601" s="245"/>
      <c r="L5601" s="426"/>
      <c r="M5601" s="253"/>
      <c r="N5601" s="316">
        <f>I5601</f>
        <v>0</v>
      </c>
      <c r="O5601" s="427">
        <f>L5601+M5601-N5601</f>
        <v>0</v>
      </c>
      <c r="P5601" s="245"/>
      <c r="Q5601" s="426"/>
      <c r="R5601" s="253"/>
      <c r="S5601" s="432">
        <f>+IF(+(L5601+M5601)&gt;=I5601,+M5601,+(+I5601-L5601))</f>
        <v>0</v>
      </c>
      <c r="T5601" s="316">
        <f>Q5601+R5601-S5601</f>
        <v>0</v>
      </c>
      <c r="U5601" s="253"/>
      <c r="V5601" s="253"/>
      <c r="W5601" s="254"/>
      <c r="X5601" s="314">
        <f t="shared" si="1722"/>
        <v>0</v>
      </c>
    </row>
    <row r="5602" spans="2:24" ht="18.75">
      <c r="B5602" s="799">
        <v>5700</v>
      </c>
      <c r="C5602" s="963" t="s">
        <v>1055</v>
      </c>
      <c r="D5602" s="964"/>
      <c r="E5602" s="807"/>
      <c r="F5602" s="810">
        <f>SUM(F5603:F5605)</f>
        <v>0</v>
      </c>
      <c r="G5602" s="811">
        <f>SUM(G5603:G5605)</f>
        <v>0</v>
      </c>
      <c r="H5602" s="811">
        <f>SUM(H5603:H5605)</f>
        <v>0</v>
      </c>
      <c r="I5602" s="811">
        <f>SUM(I5603:I5605)</f>
        <v>0</v>
      </c>
      <c r="J5602" s="244" t="str">
        <f t="shared" si="1721"/>
        <v/>
      </c>
      <c r="K5602" s="245"/>
      <c r="L5602" s="327">
        <f>SUM(L5603:L5605)</f>
        <v>0</v>
      </c>
      <c r="M5602" s="328">
        <f>SUM(M5603:M5605)</f>
        <v>0</v>
      </c>
      <c r="N5602" s="435">
        <f>SUM(N5603:N5604)</f>
        <v>0</v>
      </c>
      <c r="O5602" s="436">
        <f>SUM(O5603:O5605)</f>
        <v>0</v>
      </c>
      <c r="P5602" s="245"/>
      <c r="Q5602" s="327">
        <f>SUM(Q5603:Q5605)</f>
        <v>0</v>
      </c>
      <c r="R5602" s="328">
        <f>SUM(R5603:R5605)</f>
        <v>0</v>
      </c>
      <c r="S5602" s="328">
        <f>SUM(S5603:S5605)</f>
        <v>0</v>
      </c>
      <c r="T5602" s="328">
        <f>SUM(T5603:T5605)</f>
        <v>0</v>
      </c>
      <c r="U5602" s="328">
        <f>SUM(U5603:U5605)</f>
        <v>0</v>
      </c>
      <c r="V5602" s="328">
        <f>SUM(V5603:V5604)</f>
        <v>0</v>
      </c>
      <c r="W5602" s="436">
        <f>SUM(W5603:W5605)</f>
        <v>0</v>
      </c>
      <c r="X5602" s="314">
        <f t="shared" si="1722"/>
        <v>0</v>
      </c>
    </row>
    <row r="5603" spans="2:24" ht="18.75">
      <c r="B5603" s="175"/>
      <c r="C5603" s="176">
        <v>5701</v>
      </c>
      <c r="D5603" s="177" t="s">
        <v>1056</v>
      </c>
      <c r="E5603" s="818"/>
      <c r="F5603" s="477"/>
      <c r="G5603" s="437"/>
      <c r="H5603" s="437"/>
      <c r="I5603" s="480">
        <f>F5603+G5603+H5603</f>
        <v>0</v>
      </c>
      <c r="J5603" s="244" t="str">
        <f t="shared" si="1721"/>
        <v/>
      </c>
      <c r="K5603" s="245"/>
      <c r="L5603" s="438"/>
      <c r="M5603" s="439"/>
      <c r="N5603" s="331">
        <f>I5603</f>
        <v>0</v>
      </c>
      <c r="O5603" s="427">
        <f>L5603+M5603-N5603</f>
        <v>0</v>
      </c>
      <c r="P5603" s="245"/>
      <c r="Q5603" s="438"/>
      <c r="R5603" s="439"/>
      <c r="S5603" s="432">
        <f>+IF(+(L5603+M5603)&gt;=I5603,+M5603,+(+I5603-L5603))</f>
        <v>0</v>
      </c>
      <c r="T5603" s="316">
        <f>Q5603+R5603-S5603</f>
        <v>0</v>
      </c>
      <c r="U5603" s="439"/>
      <c r="V5603" s="439"/>
      <c r="W5603" s="254"/>
      <c r="X5603" s="314">
        <f t="shared" si="1722"/>
        <v>0</v>
      </c>
    </row>
    <row r="5604" spans="2:24" ht="18.75">
      <c r="B5604" s="175"/>
      <c r="C5604" s="180">
        <v>5702</v>
      </c>
      <c r="D5604" s="181" t="s">
        <v>1057</v>
      </c>
      <c r="E5604" s="818"/>
      <c r="F5604" s="477"/>
      <c r="G5604" s="437"/>
      <c r="H5604" s="437"/>
      <c r="I5604" s="480">
        <f>F5604+G5604+H5604</f>
        <v>0</v>
      </c>
      <c r="J5604" s="244" t="str">
        <f t="shared" si="1721"/>
        <v/>
      </c>
      <c r="K5604" s="245"/>
      <c r="L5604" s="438"/>
      <c r="M5604" s="439"/>
      <c r="N5604" s="331">
        <f>I5604</f>
        <v>0</v>
      </c>
      <c r="O5604" s="427">
        <f>L5604+M5604-N5604</f>
        <v>0</v>
      </c>
      <c r="P5604" s="245"/>
      <c r="Q5604" s="438"/>
      <c r="R5604" s="439"/>
      <c r="S5604" s="432">
        <f>+IF(+(L5604+M5604)&gt;=I5604,+M5604,+(+I5604-L5604))</f>
        <v>0</v>
      </c>
      <c r="T5604" s="316">
        <f>Q5604+R5604-S5604</f>
        <v>0</v>
      </c>
      <c r="U5604" s="439"/>
      <c r="V5604" s="439"/>
      <c r="W5604" s="254"/>
      <c r="X5604" s="314">
        <f t="shared" si="1722"/>
        <v>0</v>
      </c>
    </row>
    <row r="5605" spans="2:24" ht="18.75">
      <c r="B5605" s="136"/>
      <c r="C5605" s="182">
        <v>4071</v>
      </c>
      <c r="D5605" s="467" t="s">
        <v>1058</v>
      </c>
      <c r="E5605" s="817"/>
      <c r="F5605" s="458"/>
      <c r="G5605" s="275"/>
      <c r="H5605" s="275"/>
      <c r="I5605" s="480">
        <f>F5605+G5605+H5605</f>
        <v>0</v>
      </c>
      <c r="J5605" s="244" t="str">
        <f t="shared" si="1721"/>
        <v/>
      </c>
      <c r="K5605" s="245"/>
      <c r="L5605" s="826"/>
      <c r="M5605" s="779"/>
      <c r="N5605" s="779"/>
      <c r="O5605" s="827"/>
      <c r="P5605" s="245"/>
      <c r="Q5605" s="775"/>
      <c r="R5605" s="779"/>
      <c r="S5605" s="779"/>
      <c r="T5605" s="779"/>
      <c r="U5605" s="779"/>
      <c r="V5605" s="779"/>
      <c r="W5605" s="824"/>
      <c r="X5605" s="314">
        <f t="shared" si="1722"/>
        <v>0</v>
      </c>
    </row>
    <row r="5606" spans="2:24">
      <c r="B5606" s="173"/>
      <c r="C5606" s="183"/>
      <c r="D5606" s="335"/>
      <c r="E5606" s="819"/>
      <c r="F5606" s="249"/>
      <c r="G5606" s="249"/>
      <c r="H5606" s="249"/>
      <c r="I5606" s="250"/>
      <c r="J5606" s="244" t="str">
        <f t="shared" si="1721"/>
        <v/>
      </c>
      <c r="K5606" s="245"/>
      <c r="L5606" s="440"/>
      <c r="M5606" s="441"/>
      <c r="N5606" s="324"/>
      <c r="O5606" s="325"/>
      <c r="P5606" s="245"/>
      <c r="Q5606" s="440"/>
      <c r="R5606" s="441"/>
      <c r="S5606" s="324"/>
      <c r="T5606" s="324"/>
      <c r="U5606" s="441"/>
      <c r="V5606" s="324"/>
      <c r="W5606" s="325"/>
      <c r="X5606" s="325"/>
    </row>
    <row r="5607" spans="2:24" ht="18.75">
      <c r="B5607" s="812">
        <v>98</v>
      </c>
      <c r="C5607" s="976" t="s">
        <v>1059</v>
      </c>
      <c r="D5607" s="955"/>
      <c r="E5607" s="800"/>
      <c r="F5607" s="803"/>
      <c r="G5607" s="804"/>
      <c r="H5607" s="804"/>
      <c r="I5607" s="805">
        <f>F5607+G5607+H5607</f>
        <v>0</v>
      </c>
      <c r="J5607" s="244" t="str">
        <f t="shared" si="1721"/>
        <v/>
      </c>
      <c r="K5607" s="245"/>
      <c r="L5607" s="431"/>
      <c r="M5607" s="255"/>
      <c r="N5607" s="318">
        <f>I5607</f>
        <v>0</v>
      </c>
      <c r="O5607" s="427">
        <f>L5607+M5607-N5607</f>
        <v>0</v>
      </c>
      <c r="P5607" s="245"/>
      <c r="Q5607" s="431"/>
      <c r="R5607" s="255"/>
      <c r="S5607" s="432">
        <f>+IF(+(L5607+M5607)&gt;=I5607,+M5607,+(+I5607-L5607))</f>
        <v>0</v>
      </c>
      <c r="T5607" s="316">
        <f>Q5607+R5607-S5607</f>
        <v>0</v>
      </c>
      <c r="U5607" s="255"/>
      <c r="V5607" s="255"/>
      <c r="W5607" s="254"/>
      <c r="X5607" s="314">
        <f>T5607-U5607-V5607-W5607</f>
        <v>0</v>
      </c>
    </row>
    <row r="5608" spans="2:24">
      <c r="B5608" s="184"/>
      <c r="C5608" s="336" t="s">
        <v>1060</v>
      </c>
      <c r="D5608" s="337"/>
      <c r="E5608" s="398"/>
      <c r="F5608" s="398"/>
      <c r="G5608" s="398"/>
      <c r="H5608" s="398"/>
      <c r="I5608" s="338"/>
      <c r="J5608" s="244" t="str">
        <f t="shared" si="1721"/>
        <v/>
      </c>
      <c r="K5608" s="245"/>
      <c r="L5608" s="339"/>
      <c r="M5608" s="340"/>
      <c r="N5608" s="340"/>
      <c r="O5608" s="341"/>
      <c r="P5608" s="245"/>
      <c r="Q5608" s="339"/>
      <c r="R5608" s="340"/>
      <c r="S5608" s="340"/>
      <c r="T5608" s="340"/>
      <c r="U5608" s="340"/>
      <c r="V5608" s="340"/>
      <c r="W5608" s="341"/>
      <c r="X5608" s="341"/>
    </row>
    <row r="5609" spans="2:24">
      <c r="B5609" s="184"/>
      <c r="C5609" s="342" t="s">
        <v>1061</v>
      </c>
      <c r="D5609" s="335"/>
      <c r="E5609" s="386"/>
      <c r="F5609" s="386"/>
      <c r="G5609" s="386"/>
      <c r="H5609" s="386"/>
      <c r="I5609" s="308"/>
      <c r="J5609" s="244" t="str">
        <f t="shared" si="1721"/>
        <v/>
      </c>
      <c r="K5609" s="245"/>
      <c r="L5609" s="343"/>
      <c r="M5609" s="344"/>
      <c r="N5609" s="344"/>
      <c r="O5609" s="345"/>
      <c r="P5609" s="245"/>
      <c r="Q5609" s="343"/>
      <c r="R5609" s="344"/>
      <c r="S5609" s="344"/>
      <c r="T5609" s="344"/>
      <c r="U5609" s="344"/>
      <c r="V5609" s="344"/>
      <c r="W5609" s="345"/>
      <c r="X5609" s="345"/>
    </row>
    <row r="5610" spans="2:24">
      <c r="B5610" s="185"/>
      <c r="C5610" s="346" t="s">
        <v>1743</v>
      </c>
      <c r="D5610" s="347"/>
      <c r="E5610" s="399"/>
      <c r="F5610" s="399"/>
      <c r="G5610" s="399"/>
      <c r="H5610" s="399"/>
      <c r="I5610" s="310"/>
      <c r="J5610" s="244" t="str">
        <f t="shared" si="1721"/>
        <v/>
      </c>
      <c r="K5610" s="245"/>
      <c r="L5610" s="348"/>
      <c r="M5610" s="349"/>
      <c r="N5610" s="349"/>
      <c r="O5610" s="350"/>
      <c r="P5610" s="245"/>
      <c r="Q5610" s="348"/>
      <c r="R5610" s="349"/>
      <c r="S5610" s="349"/>
      <c r="T5610" s="349"/>
      <c r="U5610" s="349"/>
      <c r="V5610" s="349"/>
      <c r="W5610" s="350"/>
      <c r="X5610" s="350"/>
    </row>
    <row r="5611" spans="2:24" ht="18.75">
      <c r="B5611" s="719"/>
      <c r="C5611" s="720" t="s">
        <v>1281</v>
      </c>
      <c r="D5611" s="721" t="s">
        <v>1062</v>
      </c>
      <c r="E5611" s="813"/>
      <c r="F5611" s="813">
        <f>SUM(F5495,F5498,F5504,F5512,F5513,F5531,F5535,F5541,F5544,F5545,F5546,F5547,F5548,F5557,F5564,F5565,F5566,F5567,F5574,F5578,F5579,F5580,F5581,F5584,F5585,F5593,F5596,F5597,F5602)+F5607</f>
        <v>0</v>
      </c>
      <c r="G5611" s="813">
        <f>SUM(G5495,G5498,G5504,G5512,G5513,G5531,G5535,G5541,G5544,G5545,G5546,G5547,G5548,G5557,G5564,G5565,G5566,G5567,G5574,G5578,G5579,G5580,G5581,G5584,G5585,G5593,G5596,G5597,G5602)+G5607</f>
        <v>930140</v>
      </c>
      <c r="H5611" s="813">
        <f>SUM(H5495,H5498,H5504,H5512,H5513,H5531,H5535,H5541,H5544,H5545,H5546,H5547,H5548,H5557,H5564,H5565,H5566,H5567,H5574,H5578,H5579,H5580,H5581,H5584,H5585,H5593,H5596,H5597,H5602)+H5607</f>
        <v>0</v>
      </c>
      <c r="I5611" s="813">
        <f>SUM(I5495,I5498,I5504,I5512,I5513,I5531,I5535,I5541,I5544,I5545,I5546,I5547,I5548,I5557,I5564,I5565,I5566,I5567,I5574,I5578,I5579,I5580,I5581,I5584,I5585,I5593,I5596,I5597,I5602)+I5607</f>
        <v>930140</v>
      </c>
      <c r="J5611" s="244">
        <f t="shared" si="1721"/>
        <v>1</v>
      </c>
      <c r="K5611" s="442" t="str">
        <f>LEFT(C5492,1)</f>
        <v>8</v>
      </c>
      <c r="L5611" s="277">
        <f>SUM(L5495,L5498,L5504,L5512,L5513,L5531,L5535,L5541,L5544,L5545,L5546,L5547,L5548,L5557,L5564,L5565,L5566,L5567,L5574,L5578,L5579,L5580,L5581,L5584,L5585,L5593,L5596,L5597,L5602)+L5607</f>
        <v>0</v>
      </c>
      <c r="M5611" s="277">
        <f>SUM(M5495,M5498,M5504,M5512,M5513,M5531,M5535,M5541,M5544,M5545,M5546,M5547,M5548,M5557,M5564,M5565,M5566,M5567,M5574,M5578,M5579,M5580,M5581,M5584,M5585,M5593,M5596,M5597,M5602)+M5607</f>
        <v>0</v>
      </c>
      <c r="N5611" s="277">
        <f>SUM(N5495,N5498,N5504,N5512,N5513,N5531,N5535,N5541,N5544,N5545,N5546,N5547,N5548,N5557,N5564,N5565,N5566,N5567,N5574,N5578,N5579,N5580,N5581,N5584,N5585,N5593,N5596,N5597,N5602)+N5607</f>
        <v>930140</v>
      </c>
      <c r="O5611" s="277">
        <f>SUM(O5495,O5498,O5504,O5512,O5513,O5531,O5535,O5541,O5544,O5545,O5546,O5547,O5548,O5557,O5564,O5565,O5566,O5567,O5574,O5578,O5579,O5580,O5581,O5584,O5585,O5593,O5596,O5597,O5602)+O5607</f>
        <v>-930140</v>
      </c>
      <c r="P5611" s="223"/>
      <c r="Q5611" s="277">
        <f t="shared" ref="Q5611:W5611" si="1725">SUM(Q5495,Q5498,Q5504,Q5512,Q5513,Q5531,Q5535,Q5541,Q5544,Q5545,Q5546,Q5547,Q5548,Q5557,Q5564,Q5565,Q5566,Q5567,Q5574,Q5578,Q5579,Q5580,Q5581,Q5584,Q5585,Q5593,Q5596,Q5597,Q5602)+Q5607</f>
        <v>0</v>
      </c>
      <c r="R5611" s="277">
        <f t="shared" si="1725"/>
        <v>0</v>
      </c>
      <c r="S5611" s="277">
        <f t="shared" si="1725"/>
        <v>611000</v>
      </c>
      <c r="T5611" s="277">
        <f t="shared" si="1725"/>
        <v>-611000</v>
      </c>
      <c r="U5611" s="277">
        <f t="shared" si="1725"/>
        <v>0</v>
      </c>
      <c r="V5611" s="277">
        <f t="shared" si="1725"/>
        <v>0</v>
      </c>
      <c r="W5611" s="277">
        <f t="shared" si="1725"/>
        <v>0</v>
      </c>
      <c r="X5611" s="314">
        <f>T5611-U5611-V5611-W5611</f>
        <v>-611000</v>
      </c>
    </row>
    <row r="5612" spans="2:24">
      <c r="B5612" s="664" t="s">
        <v>32</v>
      </c>
      <c r="C5612" s="186"/>
      <c r="I5612" s="220"/>
      <c r="J5612" s="222">
        <f>J5611</f>
        <v>1</v>
      </c>
      <c r="P5612"/>
    </row>
    <row r="5613" spans="2:24">
      <c r="B5613" s="395"/>
      <c r="C5613" s="395"/>
      <c r="D5613" s="396"/>
      <c r="E5613" s="395"/>
      <c r="F5613" s="395"/>
      <c r="G5613" s="395"/>
      <c r="H5613" s="395"/>
      <c r="I5613" s="397"/>
      <c r="J5613" s="222">
        <f>J5611</f>
        <v>1</v>
      </c>
      <c r="L5613" s="395"/>
      <c r="M5613" s="395"/>
      <c r="N5613" s="397"/>
      <c r="O5613" s="397"/>
      <c r="P5613" s="397"/>
      <c r="Q5613" s="395"/>
      <c r="R5613" s="395"/>
      <c r="S5613" s="397"/>
      <c r="T5613" s="397"/>
      <c r="U5613" s="395"/>
      <c r="V5613" s="397"/>
      <c r="W5613" s="397"/>
      <c r="X5613" s="397"/>
    </row>
    <row r="5614" spans="2:24" ht="18.75">
      <c r="B5614" s="405"/>
      <c r="C5614" s="405"/>
      <c r="D5614" s="405"/>
      <c r="E5614" s="405"/>
      <c r="F5614" s="405"/>
      <c r="G5614" s="405"/>
      <c r="H5614" s="405"/>
      <c r="I5614" s="488"/>
      <c r="J5614" s="443">
        <f>(IF(E5611&lt;&gt;0,$G$2,IF(I5611&lt;&gt;0,$G$2,"")))</f>
        <v>0</v>
      </c>
    </row>
    <row r="5615" spans="2:24" ht="18.75">
      <c r="B5615" s="405"/>
      <c r="C5615" s="405"/>
      <c r="D5615" s="478"/>
      <c r="E5615" s="405"/>
      <c r="F5615" s="405"/>
      <c r="G5615" s="405"/>
      <c r="H5615" s="405"/>
      <c r="I5615" s="488"/>
      <c r="J5615" s="443" t="str">
        <f>(IF(E5612&lt;&gt;0,$G$2,IF(I5612&lt;&gt;0,$G$2,"")))</f>
        <v/>
      </c>
    </row>
    <row r="5616" spans="2:24">
      <c r="E5616" s="279"/>
      <c r="F5616" s="279"/>
      <c r="G5616" s="279"/>
      <c r="H5616" s="279"/>
      <c r="I5616" s="283"/>
      <c r="J5616" s="222">
        <f>(IF($E5750&lt;&gt;0,$J$2,IF($I5750&lt;&gt;0,$J$2,"")))</f>
        <v>1</v>
      </c>
      <c r="L5616" s="279"/>
      <c r="M5616" s="279"/>
      <c r="N5616" s="283"/>
      <c r="O5616" s="283"/>
      <c r="P5616" s="283"/>
      <c r="Q5616" s="279"/>
      <c r="R5616" s="279"/>
      <c r="S5616" s="283"/>
      <c r="T5616" s="283"/>
      <c r="U5616" s="279"/>
      <c r="V5616" s="283"/>
      <c r="W5616" s="283"/>
    </row>
    <row r="5617" spans="2:24">
      <c r="C5617" s="228"/>
      <c r="D5617" s="229"/>
      <c r="E5617" s="279"/>
      <c r="F5617" s="279"/>
      <c r="G5617" s="279"/>
      <c r="H5617" s="279"/>
      <c r="I5617" s="283"/>
      <c r="J5617" s="222">
        <f>(IF($E5750&lt;&gt;0,$J$2,IF($I5750&lt;&gt;0,$J$2,"")))</f>
        <v>1</v>
      </c>
      <c r="L5617" s="279"/>
      <c r="M5617" s="279"/>
      <c r="N5617" s="283"/>
      <c r="O5617" s="283"/>
      <c r="P5617" s="283"/>
      <c r="Q5617" s="279"/>
      <c r="R5617" s="279"/>
      <c r="S5617" s="283"/>
      <c r="T5617" s="283"/>
      <c r="U5617" s="279"/>
      <c r="V5617" s="283"/>
      <c r="W5617" s="283"/>
    </row>
    <row r="5618" spans="2:24">
      <c r="B5618" s="910" t="str">
        <f>$B$7</f>
        <v>БЮДЖЕТ - НАЧАЛЕН ПЛАН
ПО ПЪЛНА ЕДИННА БЮДЖЕТНА КЛАСИФИКАЦИЯ</v>
      </c>
      <c r="C5618" s="911"/>
      <c r="D5618" s="911"/>
      <c r="E5618" s="279"/>
      <c r="F5618" s="279"/>
      <c r="G5618" s="279"/>
      <c r="H5618" s="279"/>
      <c r="I5618" s="283"/>
      <c r="J5618" s="222">
        <f>(IF($E5750&lt;&gt;0,$J$2,IF($I5750&lt;&gt;0,$J$2,"")))</f>
        <v>1</v>
      </c>
      <c r="L5618" s="279"/>
      <c r="M5618" s="279"/>
      <c r="N5618" s="283"/>
      <c r="O5618" s="283"/>
      <c r="P5618" s="283"/>
      <c r="Q5618" s="279"/>
      <c r="R5618" s="279"/>
      <c r="S5618" s="283"/>
      <c r="T5618" s="283"/>
      <c r="U5618" s="279"/>
      <c r="V5618" s="283"/>
      <c r="W5618" s="283"/>
    </row>
    <row r="5619" spans="2:24">
      <c r="C5619" s="228"/>
      <c r="D5619" s="229"/>
      <c r="E5619" s="280" t="s">
        <v>1711</v>
      </c>
      <c r="F5619" s="280" t="s">
        <v>1568</v>
      </c>
      <c r="G5619" s="279"/>
      <c r="H5619" s="279"/>
      <c r="I5619" s="283"/>
      <c r="J5619" s="222">
        <f>(IF($E5750&lt;&gt;0,$J$2,IF($I5750&lt;&gt;0,$J$2,"")))</f>
        <v>1</v>
      </c>
      <c r="L5619" s="279"/>
      <c r="M5619" s="279"/>
      <c r="N5619" s="283"/>
      <c r="O5619" s="283"/>
      <c r="P5619" s="283"/>
      <c r="Q5619" s="279"/>
      <c r="R5619" s="279"/>
      <c r="S5619" s="283"/>
      <c r="T5619" s="283"/>
      <c r="U5619" s="279"/>
      <c r="V5619" s="283"/>
      <c r="W5619" s="283"/>
    </row>
    <row r="5620" spans="2:24" ht="18.75">
      <c r="B5620" s="912" t="str">
        <f>$B$9</f>
        <v>Несебър</v>
      </c>
      <c r="C5620" s="913"/>
      <c r="D5620" s="914"/>
      <c r="E5620" s="690">
        <f>$E$9</f>
        <v>43101</v>
      </c>
      <c r="F5620" s="691">
        <f>$F$9</f>
        <v>43465</v>
      </c>
      <c r="G5620" s="279"/>
      <c r="H5620" s="279"/>
      <c r="I5620" s="283"/>
      <c r="J5620" s="222">
        <f>(IF($E5750&lt;&gt;0,$J$2,IF($I5750&lt;&gt;0,$J$2,"")))</f>
        <v>1</v>
      </c>
      <c r="L5620" s="279"/>
      <c r="M5620" s="279"/>
      <c r="N5620" s="283"/>
      <c r="O5620" s="283"/>
      <c r="P5620" s="283"/>
      <c r="Q5620" s="279"/>
      <c r="R5620" s="279"/>
      <c r="S5620" s="283"/>
      <c r="T5620" s="283"/>
      <c r="U5620" s="279"/>
      <c r="V5620" s="283"/>
      <c r="W5620" s="283"/>
    </row>
    <row r="5621" spans="2:24">
      <c r="B5621" s="231" t="str">
        <f>$B$10</f>
        <v>(наименование на разпоредителя с бюджет)</v>
      </c>
      <c r="E5621" s="279"/>
      <c r="F5621" s="281">
        <f>$F$10</f>
        <v>0</v>
      </c>
      <c r="G5621" s="279"/>
      <c r="H5621" s="279"/>
      <c r="I5621" s="283"/>
      <c r="J5621" s="222">
        <f>(IF($E5750&lt;&gt;0,$J$2,IF($I5750&lt;&gt;0,$J$2,"")))</f>
        <v>1</v>
      </c>
      <c r="L5621" s="279"/>
      <c r="M5621" s="279"/>
      <c r="N5621" s="283"/>
      <c r="O5621" s="283"/>
      <c r="P5621" s="283"/>
      <c r="Q5621" s="279"/>
      <c r="R5621" s="279"/>
      <c r="S5621" s="283"/>
      <c r="T5621" s="283"/>
      <c r="U5621" s="279"/>
      <c r="V5621" s="283"/>
      <c r="W5621" s="283"/>
    </row>
    <row r="5622" spans="2:24">
      <c r="B5622" s="231"/>
      <c r="E5622" s="282"/>
      <c r="F5622" s="279"/>
      <c r="G5622" s="279"/>
      <c r="H5622" s="279"/>
      <c r="I5622" s="283"/>
      <c r="J5622" s="222">
        <f>(IF($E5750&lt;&gt;0,$J$2,IF($I5750&lt;&gt;0,$J$2,"")))</f>
        <v>1</v>
      </c>
      <c r="L5622" s="279"/>
      <c r="M5622" s="279"/>
      <c r="N5622" s="283"/>
      <c r="O5622" s="283"/>
      <c r="P5622" s="283"/>
      <c r="Q5622" s="279"/>
      <c r="R5622" s="279"/>
      <c r="S5622" s="283"/>
      <c r="T5622" s="283"/>
      <c r="U5622" s="279"/>
      <c r="V5622" s="283"/>
      <c r="W5622" s="283"/>
    </row>
    <row r="5623" spans="2:24" ht="19.5">
      <c r="B5623" s="896" t="str">
        <f>$B$12</f>
        <v>Несебър</v>
      </c>
      <c r="C5623" s="897"/>
      <c r="D5623" s="898"/>
      <c r="E5623" s="230" t="s">
        <v>1712</v>
      </c>
      <c r="F5623" s="692" t="str">
        <f>$F$12</f>
        <v>5206</v>
      </c>
      <c r="G5623" s="279"/>
      <c r="H5623" s="279"/>
      <c r="I5623" s="283"/>
      <c r="J5623" s="222">
        <f>(IF($E5750&lt;&gt;0,$J$2,IF($I5750&lt;&gt;0,$J$2,"")))</f>
        <v>1</v>
      </c>
      <c r="L5623" s="279"/>
      <c r="M5623" s="279"/>
      <c r="N5623" s="283"/>
      <c r="O5623" s="283"/>
      <c r="P5623" s="283"/>
      <c r="Q5623" s="279"/>
      <c r="R5623" s="279"/>
      <c r="S5623" s="283"/>
      <c r="T5623" s="283"/>
      <c r="U5623" s="279"/>
      <c r="V5623" s="283"/>
      <c r="W5623" s="283"/>
    </row>
    <row r="5624" spans="2:24">
      <c r="B5624" s="693" t="str">
        <f>$B$13</f>
        <v>(наименование на първостепенния разпоредител с бюджет)</v>
      </c>
      <c r="E5624" s="282" t="s">
        <v>1713</v>
      </c>
      <c r="F5624" s="279"/>
      <c r="G5624" s="279"/>
      <c r="H5624" s="279"/>
      <c r="I5624" s="283"/>
      <c r="J5624" s="222">
        <f>(IF($E5750&lt;&gt;0,$J$2,IF($I5750&lt;&gt;0,$J$2,"")))</f>
        <v>1</v>
      </c>
      <c r="L5624" s="279"/>
      <c r="M5624" s="279"/>
      <c r="N5624" s="283"/>
      <c r="O5624" s="283"/>
      <c r="P5624" s="283"/>
      <c r="Q5624" s="279"/>
      <c r="R5624" s="279"/>
      <c r="S5624" s="283"/>
      <c r="T5624" s="283"/>
      <c r="U5624" s="279"/>
      <c r="V5624" s="283"/>
      <c r="W5624" s="283"/>
    </row>
    <row r="5625" spans="2:24" ht="18.75">
      <c r="B5625" s="231"/>
      <c r="D5625" s="444"/>
      <c r="E5625" s="278"/>
      <c r="F5625" s="278"/>
      <c r="G5625" s="278"/>
      <c r="H5625" s="278"/>
      <c r="I5625" s="386"/>
      <c r="J5625" s="222">
        <f>(IF($E5750&lt;&gt;0,$J$2,IF($I5750&lt;&gt;0,$J$2,"")))</f>
        <v>1</v>
      </c>
      <c r="L5625" s="279"/>
      <c r="M5625" s="279"/>
      <c r="N5625" s="283"/>
      <c r="O5625" s="283"/>
      <c r="P5625" s="283"/>
      <c r="Q5625" s="279"/>
      <c r="R5625" s="279"/>
      <c r="S5625" s="283"/>
      <c r="T5625" s="283"/>
      <c r="U5625" s="279"/>
      <c r="V5625" s="283"/>
      <c r="W5625" s="283"/>
    </row>
    <row r="5626" spans="2:24">
      <c r="C5626" s="228"/>
      <c r="D5626" s="229"/>
      <c r="E5626" s="279"/>
      <c r="F5626" s="282"/>
      <c r="G5626" s="282"/>
      <c r="H5626" s="282"/>
      <c r="I5626" s="285" t="s">
        <v>1714</v>
      </c>
      <c r="J5626" s="222">
        <f>(IF($E5750&lt;&gt;0,$J$2,IF($I5750&lt;&gt;0,$J$2,"")))</f>
        <v>1</v>
      </c>
      <c r="L5626" s="284" t="s">
        <v>94</v>
      </c>
      <c r="M5626" s="279"/>
      <c r="N5626" s="283"/>
      <c r="O5626" s="285" t="s">
        <v>1714</v>
      </c>
      <c r="P5626" s="283"/>
      <c r="Q5626" s="284" t="s">
        <v>95</v>
      </c>
      <c r="R5626" s="279"/>
      <c r="S5626" s="283"/>
      <c r="T5626" s="285" t="s">
        <v>1714</v>
      </c>
      <c r="U5626" s="279"/>
      <c r="V5626" s="283"/>
      <c r="W5626" s="285" t="s">
        <v>1714</v>
      </c>
    </row>
    <row r="5627" spans="2:24" ht="18.75">
      <c r="B5627" s="787"/>
      <c r="C5627" s="788"/>
      <c r="D5627" s="789" t="s">
        <v>1093</v>
      </c>
      <c r="E5627" s="790"/>
      <c r="F5627" s="968" t="s">
        <v>1504</v>
      </c>
      <c r="G5627" s="969"/>
      <c r="H5627" s="970"/>
      <c r="I5627" s="971"/>
      <c r="J5627" s="222">
        <f>(IF($E5750&lt;&gt;0,$J$2,IF($I5750&lt;&gt;0,$J$2,"")))</f>
        <v>1</v>
      </c>
      <c r="L5627" s="925" t="s">
        <v>1800</v>
      </c>
      <c r="M5627" s="925" t="s">
        <v>1801</v>
      </c>
      <c r="N5627" s="918" t="s">
        <v>1802</v>
      </c>
      <c r="O5627" s="918" t="s">
        <v>96</v>
      </c>
      <c r="P5627" s="223"/>
      <c r="Q5627" s="918" t="s">
        <v>1803</v>
      </c>
      <c r="R5627" s="918" t="s">
        <v>1804</v>
      </c>
      <c r="S5627" s="918" t="s">
        <v>1805</v>
      </c>
      <c r="T5627" s="918" t="s">
        <v>97</v>
      </c>
      <c r="U5627" s="412" t="s">
        <v>98</v>
      </c>
      <c r="V5627" s="413"/>
      <c r="W5627" s="414"/>
      <c r="X5627" s="292"/>
    </row>
    <row r="5628" spans="2:24" ht="31.5">
      <c r="B5628" s="791" t="s">
        <v>1626</v>
      </c>
      <c r="C5628" s="792" t="s">
        <v>1715</v>
      </c>
      <c r="D5628" s="793" t="s">
        <v>1094</v>
      </c>
      <c r="E5628" s="794"/>
      <c r="F5628" s="717" t="s">
        <v>1505</v>
      </c>
      <c r="G5628" s="717" t="s">
        <v>1506</v>
      </c>
      <c r="H5628" s="717" t="s">
        <v>1503</v>
      </c>
      <c r="I5628" s="717" t="s">
        <v>1087</v>
      </c>
      <c r="J5628" s="222">
        <f>(IF($E5750&lt;&gt;0,$J$2,IF($I5750&lt;&gt;0,$J$2,"")))</f>
        <v>1</v>
      </c>
      <c r="L5628" s="961"/>
      <c r="M5628" s="967"/>
      <c r="N5628" s="961"/>
      <c r="O5628" s="967"/>
      <c r="P5628" s="223"/>
      <c r="Q5628" s="958"/>
      <c r="R5628" s="958"/>
      <c r="S5628" s="958"/>
      <c r="T5628" s="958"/>
      <c r="U5628" s="415">
        <v>2018</v>
      </c>
      <c r="V5628" s="415">
        <v>2019</v>
      </c>
      <c r="W5628" s="415" t="s">
        <v>1806</v>
      </c>
      <c r="X5628" s="416" t="s">
        <v>99</v>
      </c>
    </row>
    <row r="5629" spans="2:24" ht="18.75">
      <c r="B5629" s="616"/>
      <c r="C5629" s="400"/>
      <c r="D5629" s="296" t="s">
        <v>1283</v>
      </c>
      <c r="E5629" s="814"/>
      <c r="F5629" s="297"/>
      <c r="G5629" s="297"/>
      <c r="H5629" s="297"/>
      <c r="I5629" s="487"/>
      <c r="J5629" s="222">
        <f>(IF($E5750&lt;&gt;0,$J$2,IF($I5750&lt;&gt;0,$J$2,"")))</f>
        <v>1</v>
      </c>
      <c r="L5629" s="298" t="s">
        <v>100</v>
      </c>
      <c r="M5629" s="298" t="s">
        <v>101</v>
      </c>
      <c r="N5629" s="299" t="s">
        <v>102</v>
      </c>
      <c r="O5629" s="299" t="s">
        <v>103</v>
      </c>
      <c r="P5629" s="223"/>
      <c r="Q5629" s="614" t="s">
        <v>104</v>
      </c>
      <c r="R5629" s="614" t="s">
        <v>105</v>
      </c>
      <c r="S5629" s="614" t="s">
        <v>106</v>
      </c>
      <c r="T5629" s="614" t="s">
        <v>107</v>
      </c>
      <c r="U5629" s="614" t="s">
        <v>1064</v>
      </c>
      <c r="V5629" s="614" t="s">
        <v>1065</v>
      </c>
      <c r="W5629" s="614" t="s">
        <v>1066</v>
      </c>
      <c r="X5629" s="417" t="s">
        <v>1067</v>
      </c>
    </row>
    <row r="5630" spans="2:24" ht="131.25">
      <c r="B5630" s="237"/>
      <c r="C5630" s="621" t="e">
        <f>VLOOKUP(D5630,OP_LIST2,2,FALSE)</f>
        <v>#N/A</v>
      </c>
      <c r="D5630" s="622" t="s">
        <v>976</v>
      </c>
      <c r="E5630" s="815"/>
      <c r="F5630" s="369"/>
      <c r="G5630" s="369"/>
      <c r="H5630" s="369"/>
      <c r="I5630" s="304"/>
      <c r="J5630" s="222">
        <f>(IF($E5750&lt;&gt;0,$J$2,IF($I5750&lt;&gt;0,$J$2,"")))</f>
        <v>1</v>
      </c>
      <c r="L5630" s="418" t="s">
        <v>1068</v>
      </c>
      <c r="M5630" s="418" t="s">
        <v>1068</v>
      </c>
      <c r="N5630" s="418" t="s">
        <v>1069</v>
      </c>
      <c r="O5630" s="418" t="s">
        <v>1070</v>
      </c>
      <c r="P5630" s="223"/>
      <c r="Q5630" s="418" t="s">
        <v>1068</v>
      </c>
      <c r="R5630" s="418" t="s">
        <v>1068</v>
      </c>
      <c r="S5630" s="418" t="s">
        <v>1095</v>
      </c>
      <c r="T5630" s="418" t="s">
        <v>1072</v>
      </c>
      <c r="U5630" s="418" t="s">
        <v>1068</v>
      </c>
      <c r="V5630" s="418" t="s">
        <v>1068</v>
      </c>
      <c r="W5630" s="418" t="s">
        <v>1068</v>
      </c>
      <c r="X5630" s="307" t="s">
        <v>1073</v>
      </c>
    </row>
    <row r="5631" spans="2:24" ht="18.75">
      <c r="B5631" s="620"/>
      <c r="C5631" s="623">
        <f>VLOOKUP(D5632,EBK_DEIN2,2,FALSE)</f>
        <v>8832</v>
      </c>
      <c r="D5631" s="615" t="s">
        <v>1483</v>
      </c>
      <c r="E5631" s="816"/>
      <c r="F5631" s="369"/>
      <c r="G5631" s="369"/>
      <c r="H5631" s="369"/>
      <c r="I5631" s="304"/>
      <c r="J5631" s="222">
        <f>(IF($E5750&lt;&gt;0,$J$2,IF($I5750&lt;&gt;0,$J$2,"")))</f>
        <v>1</v>
      </c>
      <c r="L5631" s="419"/>
      <c r="M5631" s="419"/>
      <c r="N5631" s="345"/>
      <c r="O5631" s="420"/>
      <c r="P5631" s="223"/>
      <c r="Q5631" s="419"/>
      <c r="R5631" s="419"/>
      <c r="S5631" s="345"/>
      <c r="T5631" s="420"/>
      <c r="U5631" s="419"/>
      <c r="V5631" s="345"/>
      <c r="W5631" s="420"/>
      <c r="X5631" s="421"/>
    </row>
    <row r="5632" spans="2:24" ht="18.75">
      <c r="B5632" s="422"/>
      <c r="C5632" s="239"/>
      <c r="D5632" s="527" t="s">
        <v>28</v>
      </c>
      <c r="E5632" s="816"/>
      <c r="F5632" s="369"/>
      <c r="G5632" s="369"/>
      <c r="H5632" s="369"/>
      <c r="I5632" s="304"/>
      <c r="J5632" s="222">
        <f>(IF($E5750&lt;&gt;0,$J$2,IF($I5750&lt;&gt;0,$J$2,"")))</f>
        <v>1</v>
      </c>
      <c r="L5632" s="419"/>
      <c r="M5632" s="419"/>
      <c r="N5632" s="345"/>
      <c r="O5632" s="423">
        <f>SUMIF(O5635:O5636,"&lt;0")+SUMIF(O5638:O5642,"&lt;0")+SUMIF(O5644:O5651,"&lt;0")+SUMIF(O5653:O5669,"&lt;0")+SUMIF(O5675:O5679,"&lt;0")+SUMIF(O5681:O5686,"&lt;0")+SUMIF(O5689:O5695,"&lt;0")+SUMIF(O5703:O5704,"&lt;0")+SUMIF(O5707:O5712,"&lt;0")+SUMIF(O5714:O5719,"&lt;0")+SUMIF(O5723,"&lt;0")+SUMIF(O5725:O5731,"&lt;0")+SUMIF(O5733:O5735,"&lt;0")+SUMIF(O5737:O5740,"&lt;0")+SUMIF(O5742:O5743,"&lt;0")+SUMIF(O5746,"&lt;0")</f>
        <v>-446000</v>
      </c>
      <c r="P5632" s="223"/>
      <c r="Q5632" s="419"/>
      <c r="R5632" s="419"/>
      <c r="S5632" s="345"/>
      <c r="T5632" s="423">
        <f>SUMIF(T5635:T5636,"&lt;0")+SUMIF(T5638:T5642,"&lt;0")+SUMIF(T5644:T5651,"&lt;0")+SUMIF(T5653:T5669,"&lt;0")+SUMIF(T5675:T5679,"&lt;0")+SUMIF(T5681:T5686,"&lt;0")+SUMIF(T5689:T5695,"&lt;0")+SUMIF(T5703:T5704,"&lt;0")+SUMIF(T5707:T5712,"&lt;0")+SUMIF(T5714:T5719,"&lt;0")+SUMIF(T5723,"&lt;0")+SUMIF(T5725:T5731,"&lt;0")+SUMIF(T5733:T5735,"&lt;0")+SUMIF(T5737:T5740,"&lt;0")+SUMIF(T5742:T5743,"&lt;0")+SUMIF(T5746,"&lt;0")</f>
        <v>-446000</v>
      </c>
      <c r="U5632" s="419"/>
      <c r="V5632" s="345"/>
      <c r="W5632" s="420"/>
      <c r="X5632" s="309"/>
    </row>
    <row r="5633" spans="2:24" ht="18.75">
      <c r="B5633" s="355"/>
      <c r="C5633" s="239"/>
      <c r="D5633" s="293" t="s">
        <v>1096</v>
      </c>
      <c r="E5633" s="816"/>
      <c r="F5633" s="369"/>
      <c r="G5633" s="369"/>
      <c r="H5633" s="369"/>
      <c r="I5633" s="304"/>
      <c r="J5633" s="222">
        <f>(IF($E5750&lt;&gt;0,$J$2,IF($I5750&lt;&gt;0,$J$2,"")))</f>
        <v>1</v>
      </c>
      <c r="L5633" s="419"/>
      <c r="M5633" s="419"/>
      <c r="N5633" s="345"/>
      <c r="O5633" s="420"/>
      <c r="P5633" s="223"/>
      <c r="Q5633" s="419"/>
      <c r="R5633" s="419"/>
      <c r="S5633" s="345"/>
      <c r="T5633" s="420"/>
      <c r="U5633" s="419"/>
      <c r="V5633" s="345"/>
      <c r="W5633" s="420"/>
      <c r="X5633" s="311"/>
    </row>
    <row r="5634" spans="2:24" ht="18.75">
      <c r="B5634" s="795">
        <v>100</v>
      </c>
      <c r="C5634" s="972" t="s">
        <v>1284</v>
      </c>
      <c r="D5634" s="973"/>
      <c r="E5634" s="796"/>
      <c r="F5634" s="797">
        <f>SUM(F5635:F5636)</f>
        <v>0</v>
      </c>
      <c r="G5634" s="798">
        <f>SUM(G5635:G5636)</f>
        <v>0</v>
      </c>
      <c r="H5634" s="798">
        <f>SUM(H5635:H5636)</f>
        <v>0</v>
      </c>
      <c r="I5634" s="798">
        <f>SUM(I5635:I5636)</f>
        <v>0</v>
      </c>
      <c r="J5634" s="244" t="str">
        <f t="shared" ref="J5634:J5665" si="1726">(IF($E5634&lt;&gt;0,$J$2,IF($I5634&lt;&gt;0,$J$2,"")))</f>
        <v/>
      </c>
      <c r="K5634" s="245"/>
      <c r="L5634" s="312">
        <f>SUM(L5635:L5636)</f>
        <v>0</v>
      </c>
      <c r="M5634" s="313">
        <f>SUM(M5635:M5636)</f>
        <v>0</v>
      </c>
      <c r="N5634" s="424">
        <f>SUM(N5635:N5636)</f>
        <v>0</v>
      </c>
      <c r="O5634" s="425">
        <f>SUM(O5635:O5636)</f>
        <v>0</v>
      </c>
      <c r="P5634" s="245"/>
      <c r="Q5634" s="820"/>
      <c r="R5634" s="821"/>
      <c r="S5634" s="822"/>
      <c r="T5634" s="821"/>
      <c r="U5634" s="821"/>
      <c r="V5634" s="821"/>
      <c r="W5634" s="823"/>
      <c r="X5634" s="314">
        <f t="shared" ref="X5634:X5665" si="1727">T5634-U5634-V5634-W5634</f>
        <v>0</v>
      </c>
    </row>
    <row r="5635" spans="2:24" ht="18.75">
      <c r="B5635" s="140"/>
      <c r="C5635" s="144">
        <v>101</v>
      </c>
      <c r="D5635" s="138" t="s">
        <v>1285</v>
      </c>
      <c r="E5635" s="817"/>
      <c r="F5635" s="452"/>
      <c r="G5635" s="246"/>
      <c r="H5635" s="246"/>
      <c r="I5635" s="480">
        <f>F5635+G5635+H5635</f>
        <v>0</v>
      </c>
      <c r="J5635" s="244" t="str">
        <f t="shared" si="1726"/>
        <v/>
      </c>
      <c r="K5635" s="245"/>
      <c r="L5635" s="426"/>
      <c r="M5635" s="253"/>
      <c r="N5635" s="316">
        <f>I5635</f>
        <v>0</v>
      </c>
      <c r="O5635" s="427">
        <f>L5635+M5635-N5635</f>
        <v>0</v>
      </c>
      <c r="P5635" s="245"/>
      <c r="Q5635" s="775"/>
      <c r="R5635" s="779"/>
      <c r="S5635" s="779"/>
      <c r="T5635" s="779"/>
      <c r="U5635" s="779"/>
      <c r="V5635" s="779"/>
      <c r="W5635" s="824"/>
      <c r="X5635" s="314">
        <f t="shared" si="1727"/>
        <v>0</v>
      </c>
    </row>
    <row r="5636" spans="2:24" ht="18.75">
      <c r="B5636" s="140"/>
      <c r="C5636" s="137">
        <v>102</v>
      </c>
      <c r="D5636" s="139" t="s">
        <v>1286</v>
      </c>
      <c r="E5636" s="817"/>
      <c r="F5636" s="452"/>
      <c r="G5636" s="246"/>
      <c r="H5636" s="246"/>
      <c r="I5636" s="480">
        <f>F5636+G5636+H5636</f>
        <v>0</v>
      </c>
      <c r="J5636" s="244" t="str">
        <f t="shared" si="1726"/>
        <v/>
      </c>
      <c r="K5636" s="245"/>
      <c r="L5636" s="426"/>
      <c r="M5636" s="253"/>
      <c r="N5636" s="316">
        <f>I5636</f>
        <v>0</v>
      </c>
      <c r="O5636" s="427">
        <f>L5636+M5636-N5636</f>
        <v>0</v>
      </c>
      <c r="P5636" s="245"/>
      <c r="Q5636" s="775"/>
      <c r="R5636" s="779"/>
      <c r="S5636" s="779"/>
      <c r="T5636" s="779"/>
      <c r="U5636" s="779"/>
      <c r="V5636" s="779"/>
      <c r="W5636" s="824"/>
      <c r="X5636" s="314">
        <f t="shared" si="1727"/>
        <v>0</v>
      </c>
    </row>
    <row r="5637" spans="2:24" ht="18.75">
      <c r="B5637" s="799">
        <v>200</v>
      </c>
      <c r="C5637" s="959" t="s">
        <v>1287</v>
      </c>
      <c r="D5637" s="959"/>
      <c r="E5637" s="800"/>
      <c r="F5637" s="801">
        <f>SUM(F5638:F5642)</f>
        <v>0</v>
      </c>
      <c r="G5637" s="802">
        <f>SUM(G5638:G5642)</f>
        <v>0</v>
      </c>
      <c r="H5637" s="802">
        <f>SUM(H5638:H5642)</f>
        <v>0</v>
      </c>
      <c r="I5637" s="802">
        <f>SUM(I5638:I5642)</f>
        <v>0</v>
      </c>
      <c r="J5637" s="244" t="str">
        <f t="shared" si="1726"/>
        <v/>
      </c>
      <c r="K5637" s="245"/>
      <c r="L5637" s="317">
        <f>SUM(L5638:L5642)</f>
        <v>0</v>
      </c>
      <c r="M5637" s="318">
        <f>SUM(M5638:M5642)</f>
        <v>0</v>
      </c>
      <c r="N5637" s="428">
        <f>SUM(N5638:N5642)</f>
        <v>0</v>
      </c>
      <c r="O5637" s="429">
        <f>SUM(O5638:O5642)</f>
        <v>0</v>
      </c>
      <c r="P5637" s="245"/>
      <c r="Q5637" s="777"/>
      <c r="R5637" s="778"/>
      <c r="S5637" s="778"/>
      <c r="T5637" s="778"/>
      <c r="U5637" s="778"/>
      <c r="V5637" s="778"/>
      <c r="W5637" s="825"/>
      <c r="X5637" s="314">
        <f t="shared" si="1727"/>
        <v>0</v>
      </c>
    </row>
    <row r="5638" spans="2:24" ht="18.75">
      <c r="B5638" s="143"/>
      <c r="C5638" s="144">
        <v>201</v>
      </c>
      <c r="D5638" s="138" t="s">
        <v>1288</v>
      </c>
      <c r="E5638" s="817"/>
      <c r="F5638" s="452"/>
      <c r="G5638" s="246"/>
      <c r="H5638" s="246"/>
      <c r="I5638" s="480">
        <f>F5638+G5638+H5638</f>
        <v>0</v>
      </c>
      <c r="J5638" s="244" t="str">
        <f t="shared" si="1726"/>
        <v/>
      </c>
      <c r="K5638" s="245"/>
      <c r="L5638" s="426"/>
      <c r="M5638" s="253"/>
      <c r="N5638" s="316">
        <f>I5638</f>
        <v>0</v>
      </c>
      <c r="O5638" s="427">
        <f>L5638+M5638-N5638</f>
        <v>0</v>
      </c>
      <c r="P5638" s="245"/>
      <c r="Q5638" s="775"/>
      <c r="R5638" s="779"/>
      <c r="S5638" s="779"/>
      <c r="T5638" s="779"/>
      <c r="U5638" s="779"/>
      <c r="V5638" s="779"/>
      <c r="W5638" s="824"/>
      <c r="X5638" s="314">
        <f t="shared" si="1727"/>
        <v>0</v>
      </c>
    </row>
    <row r="5639" spans="2:24" ht="18.75">
      <c r="B5639" s="136"/>
      <c r="C5639" s="137">
        <v>202</v>
      </c>
      <c r="D5639" s="145" t="s">
        <v>1289</v>
      </c>
      <c r="E5639" s="817"/>
      <c r="F5639" s="452"/>
      <c r="G5639" s="246"/>
      <c r="H5639" s="246"/>
      <c r="I5639" s="480">
        <f>F5639+G5639+H5639</f>
        <v>0</v>
      </c>
      <c r="J5639" s="244" t="str">
        <f t="shared" si="1726"/>
        <v/>
      </c>
      <c r="K5639" s="245"/>
      <c r="L5639" s="426"/>
      <c r="M5639" s="253"/>
      <c r="N5639" s="316">
        <f>I5639</f>
        <v>0</v>
      </c>
      <c r="O5639" s="427">
        <f>L5639+M5639-N5639</f>
        <v>0</v>
      </c>
      <c r="P5639" s="245"/>
      <c r="Q5639" s="775"/>
      <c r="R5639" s="779"/>
      <c r="S5639" s="779"/>
      <c r="T5639" s="779"/>
      <c r="U5639" s="779"/>
      <c r="V5639" s="779"/>
      <c r="W5639" s="824"/>
      <c r="X5639" s="314">
        <f t="shared" si="1727"/>
        <v>0</v>
      </c>
    </row>
    <row r="5640" spans="2:24" ht="31.5">
      <c r="B5640" s="152"/>
      <c r="C5640" s="137">
        <v>205</v>
      </c>
      <c r="D5640" s="145" t="s">
        <v>933</v>
      </c>
      <c r="E5640" s="817"/>
      <c r="F5640" s="452"/>
      <c r="G5640" s="246"/>
      <c r="H5640" s="246"/>
      <c r="I5640" s="480">
        <f>F5640+G5640+H5640</f>
        <v>0</v>
      </c>
      <c r="J5640" s="244" t="str">
        <f t="shared" si="1726"/>
        <v/>
      </c>
      <c r="K5640" s="245"/>
      <c r="L5640" s="426"/>
      <c r="M5640" s="253"/>
      <c r="N5640" s="316">
        <f>I5640</f>
        <v>0</v>
      </c>
      <c r="O5640" s="427">
        <f>L5640+M5640-N5640</f>
        <v>0</v>
      </c>
      <c r="P5640" s="245"/>
      <c r="Q5640" s="775"/>
      <c r="R5640" s="779"/>
      <c r="S5640" s="779"/>
      <c r="T5640" s="779"/>
      <c r="U5640" s="779"/>
      <c r="V5640" s="779"/>
      <c r="W5640" s="824"/>
      <c r="X5640" s="314">
        <f t="shared" si="1727"/>
        <v>0</v>
      </c>
    </row>
    <row r="5641" spans="2:24" ht="18.75">
      <c r="B5641" s="152"/>
      <c r="C5641" s="137">
        <v>208</v>
      </c>
      <c r="D5641" s="159" t="s">
        <v>934</v>
      </c>
      <c r="E5641" s="817"/>
      <c r="F5641" s="452"/>
      <c r="G5641" s="246"/>
      <c r="H5641" s="246"/>
      <c r="I5641" s="480">
        <f>F5641+G5641+H5641</f>
        <v>0</v>
      </c>
      <c r="J5641" s="244" t="str">
        <f t="shared" si="1726"/>
        <v/>
      </c>
      <c r="K5641" s="245"/>
      <c r="L5641" s="426"/>
      <c r="M5641" s="253"/>
      <c r="N5641" s="316">
        <f>I5641</f>
        <v>0</v>
      </c>
      <c r="O5641" s="427">
        <f>L5641+M5641-N5641</f>
        <v>0</v>
      </c>
      <c r="P5641" s="245"/>
      <c r="Q5641" s="775"/>
      <c r="R5641" s="779"/>
      <c r="S5641" s="779"/>
      <c r="T5641" s="779"/>
      <c r="U5641" s="779"/>
      <c r="V5641" s="779"/>
      <c r="W5641" s="824"/>
      <c r="X5641" s="314">
        <f t="shared" si="1727"/>
        <v>0</v>
      </c>
    </row>
    <row r="5642" spans="2:24" ht="18.75">
      <c r="B5642" s="143"/>
      <c r="C5642" s="142">
        <v>209</v>
      </c>
      <c r="D5642" s="148" t="s">
        <v>935</v>
      </c>
      <c r="E5642" s="817"/>
      <c r="F5642" s="452"/>
      <c r="G5642" s="246"/>
      <c r="H5642" s="246"/>
      <c r="I5642" s="480">
        <f>F5642+G5642+H5642</f>
        <v>0</v>
      </c>
      <c r="J5642" s="244" t="str">
        <f t="shared" si="1726"/>
        <v/>
      </c>
      <c r="K5642" s="245"/>
      <c r="L5642" s="426"/>
      <c r="M5642" s="253"/>
      <c r="N5642" s="316">
        <f>I5642</f>
        <v>0</v>
      </c>
      <c r="O5642" s="427">
        <f>L5642+M5642-N5642</f>
        <v>0</v>
      </c>
      <c r="P5642" s="245"/>
      <c r="Q5642" s="775"/>
      <c r="R5642" s="779"/>
      <c r="S5642" s="779"/>
      <c r="T5642" s="779"/>
      <c r="U5642" s="779"/>
      <c r="V5642" s="779"/>
      <c r="W5642" s="824"/>
      <c r="X5642" s="314">
        <f t="shared" si="1727"/>
        <v>0</v>
      </c>
    </row>
    <row r="5643" spans="2:24" ht="18.75">
      <c r="B5643" s="799">
        <v>500</v>
      </c>
      <c r="C5643" s="960" t="s">
        <v>210</v>
      </c>
      <c r="D5643" s="960"/>
      <c r="E5643" s="800"/>
      <c r="F5643" s="801">
        <f>SUM(F5644:F5650)</f>
        <v>0</v>
      </c>
      <c r="G5643" s="802">
        <f>SUM(G5644:G5650)</f>
        <v>0</v>
      </c>
      <c r="H5643" s="802">
        <f>SUM(H5644:H5650)</f>
        <v>0</v>
      </c>
      <c r="I5643" s="802">
        <f>SUM(I5644:I5650)</f>
        <v>0</v>
      </c>
      <c r="J5643" s="244" t="str">
        <f t="shared" si="1726"/>
        <v/>
      </c>
      <c r="K5643" s="245"/>
      <c r="L5643" s="317">
        <f>SUM(L5644:L5650)</f>
        <v>0</v>
      </c>
      <c r="M5643" s="318">
        <f>SUM(M5644:M5650)</f>
        <v>0</v>
      </c>
      <c r="N5643" s="428">
        <f>SUM(N5644:N5650)</f>
        <v>0</v>
      </c>
      <c r="O5643" s="429">
        <f>SUM(O5644:O5650)</f>
        <v>0</v>
      </c>
      <c r="P5643" s="245"/>
      <c r="Q5643" s="777"/>
      <c r="R5643" s="778"/>
      <c r="S5643" s="779"/>
      <c r="T5643" s="778"/>
      <c r="U5643" s="778"/>
      <c r="V5643" s="778"/>
      <c r="W5643" s="825"/>
      <c r="X5643" s="314">
        <f t="shared" si="1727"/>
        <v>0</v>
      </c>
    </row>
    <row r="5644" spans="2:24" ht="18.75">
      <c r="B5644" s="143"/>
      <c r="C5644" s="160">
        <v>551</v>
      </c>
      <c r="D5644" s="459" t="s">
        <v>211</v>
      </c>
      <c r="E5644" s="817"/>
      <c r="F5644" s="452"/>
      <c r="G5644" s="246"/>
      <c r="H5644" s="246"/>
      <c r="I5644" s="480">
        <f t="shared" ref="I5644:I5651" si="1728">F5644+G5644+H5644</f>
        <v>0</v>
      </c>
      <c r="J5644" s="244" t="str">
        <f t="shared" si="1726"/>
        <v/>
      </c>
      <c r="K5644" s="245"/>
      <c r="L5644" s="426"/>
      <c r="M5644" s="253"/>
      <c r="N5644" s="316">
        <f t="shared" ref="N5644:N5651" si="1729">I5644</f>
        <v>0</v>
      </c>
      <c r="O5644" s="427">
        <f t="shared" ref="O5644:O5651" si="1730">L5644+M5644-N5644</f>
        <v>0</v>
      </c>
      <c r="P5644" s="245"/>
      <c r="Q5644" s="775"/>
      <c r="R5644" s="779"/>
      <c r="S5644" s="779"/>
      <c r="T5644" s="779"/>
      <c r="U5644" s="779"/>
      <c r="V5644" s="779"/>
      <c r="W5644" s="824"/>
      <c r="X5644" s="314">
        <f t="shared" si="1727"/>
        <v>0</v>
      </c>
    </row>
    <row r="5645" spans="2:24" ht="18.75">
      <c r="B5645" s="143"/>
      <c r="C5645" s="161">
        <v>552</v>
      </c>
      <c r="D5645" s="460" t="s">
        <v>212</v>
      </c>
      <c r="E5645" s="817"/>
      <c r="F5645" s="452"/>
      <c r="G5645" s="246"/>
      <c r="H5645" s="246"/>
      <c r="I5645" s="480">
        <f t="shared" si="1728"/>
        <v>0</v>
      </c>
      <c r="J5645" s="244" t="str">
        <f t="shared" si="1726"/>
        <v/>
      </c>
      <c r="K5645" s="245"/>
      <c r="L5645" s="426"/>
      <c r="M5645" s="253"/>
      <c r="N5645" s="316">
        <f t="shared" si="1729"/>
        <v>0</v>
      </c>
      <c r="O5645" s="427">
        <f t="shared" si="1730"/>
        <v>0</v>
      </c>
      <c r="P5645" s="245"/>
      <c r="Q5645" s="775"/>
      <c r="R5645" s="779"/>
      <c r="S5645" s="779"/>
      <c r="T5645" s="779"/>
      <c r="U5645" s="779"/>
      <c r="V5645" s="779"/>
      <c r="W5645" s="824"/>
      <c r="X5645" s="314">
        <f t="shared" si="1727"/>
        <v>0</v>
      </c>
    </row>
    <row r="5646" spans="2:24" ht="18.75">
      <c r="B5646" s="143"/>
      <c r="C5646" s="161">
        <v>558</v>
      </c>
      <c r="D5646" s="460" t="s">
        <v>1731</v>
      </c>
      <c r="E5646" s="817"/>
      <c r="F5646" s="452"/>
      <c r="G5646" s="246"/>
      <c r="H5646" s="246"/>
      <c r="I5646" s="480">
        <f t="shared" si="1728"/>
        <v>0</v>
      </c>
      <c r="J5646" s="244" t="str">
        <f t="shared" si="1726"/>
        <v/>
      </c>
      <c r="K5646" s="245"/>
      <c r="L5646" s="426"/>
      <c r="M5646" s="253"/>
      <c r="N5646" s="316">
        <f t="shared" si="1729"/>
        <v>0</v>
      </c>
      <c r="O5646" s="427">
        <f t="shared" si="1730"/>
        <v>0</v>
      </c>
      <c r="P5646" s="245"/>
      <c r="Q5646" s="775"/>
      <c r="R5646" s="779"/>
      <c r="S5646" s="779"/>
      <c r="T5646" s="779"/>
      <c r="U5646" s="779"/>
      <c r="V5646" s="779"/>
      <c r="W5646" s="824"/>
      <c r="X5646" s="314">
        <f t="shared" si="1727"/>
        <v>0</v>
      </c>
    </row>
    <row r="5647" spans="2:24" ht="18.75">
      <c r="B5647" s="143"/>
      <c r="C5647" s="161">
        <v>560</v>
      </c>
      <c r="D5647" s="461" t="s">
        <v>213</v>
      </c>
      <c r="E5647" s="817"/>
      <c r="F5647" s="452"/>
      <c r="G5647" s="246"/>
      <c r="H5647" s="246"/>
      <c r="I5647" s="480">
        <f t="shared" si="1728"/>
        <v>0</v>
      </c>
      <c r="J5647" s="244" t="str">
        <f t="shared" si="1726"/>
        <v/>
      </c>
      <c r="K5647" s="245"/>
      <c r="L5647" s="426"/>
      <c r="M5647" s="253"/>
      <c r="N5647" s="316">
        <f t="shared" si="1729"/>
        <v>0</v>
      </c>
      <c r="O5647" s="427">
        <f t="shared" si="1730"/>
        <v>0</v>
      </c>
      <c r="P5647" s="245"/>
      <c r="Q5647" s="775"/>
      <c r="R5647" s="779"/>
      <c r="S5647" s="779"/>
      <c r="T5647" s="779"/>
      <c r="U5647" s="779"/>
      <c r="V5647" s="779"/>
      <c r="W5647" s="824"/>
      <c r="X5647" s="314">
        <f t="shared" si="1727"/>
        <v>0</v>
      </c>
    </row>
    <row r="5648" spans="2:24" ht="18.75">
      <c r="B5648" s="143"/>
      <c r="C5648" s="161">
        <v>580</v>
      </c>
      <c r="D5648" s="460" t="s">
        <v>214</v>
      </c>
      <c r="E5648" s="817"/>
      <c r="F5648" s="452"/>
      <c r="G5648" s="246"/>
      <c r="H5648" s="246"/>
      <c r="I5648" s="480">
        <f t="shared" si="1728"/>
        <v>0</v>
      </c>
      <c r="J5648" s="244" t="str">
        <f t="shared" si="1726"/>
        <v/>
      </c>
      <c r="K5648" s="245"/>
      <c r="L5648" s="426"/>
      <c r="M5648" s="253"/>
      <c r="N5648" s="316">
        <f t="shared" si="1729"/>
        <v>0</v>
      </c>
      <c r="O5648" s="427">
        <f t="shared" si="1730"/>
        <v>0</v>
      </c>
      <c r="P5648" s="245"/>
      <c r="Q5648" s="775"/>
      <c r="R5648" s="779"/>
      <c r="S5648" s="779"/>
      <c r="T5648" s="779"/>
      <c r="U5648" s="779"/>
      <c r="V5648" s="779"/>
      <c r="W5648" s="824"/>
      <c r="X5648" s="314">
        <f t="shared" si="1727"/>
        <v>0</v>
      </c>
    </row>
    <row r="5649" spans="2:24" ht="18.75">
      <c r="B5649" s="143"/>
      <c r="C5649" s="161">
        <v>588</v>
      </c>
      <c r="D5649" s="460" t="s">
        <v>1736</v>
      </c>
      <c r="E5649" s="817"/>
      <c r="F5649" s="452"/>
      <c r="G5649" s="246"/>
      <c r="H5649" s="246"/>
      <c r="I5649" s="480">
        <f t="shared" si="1728"/>
        <v>0</v>
      </c>
      <c r="J5649" s="244" t="str">
        <f t="shared" si="1726"/>
        <v/>
      </c>
      <c r="K5649" s="245"/>
      <c r="L5649" s="426"/>
      <c r="M5649" s="253"/>
      <c r="N5649" s="316">
        <f t="shared" si="1729"/>
        <v>0</v>
      </c>
      <c r="O5649" s="427">
        <f t="shared" si="1730"/>
        <v>0</v>
      </c>
      <c r="P5649" s="245"/>
      <c r="Q5649" s="775"/>
      <c r="R5649" s="779"/>
      <c r="S5649" s="779"/>
      <c r="T5649" s="779"/>
      <c r="U5649" s="779"/>
      <c r="V5649" s="779"/>
      <c r="W5649" s="824"/>
      <c r="X5649" s="314">
        <f t="shared" si="1727"/>
        <v>0</v>
      </c>
    </row>
    <row r="5650" spans="2:24" ht="31.5">
      <c r="B5650" s="143"/>
      <c r="C5650" s="162">
        <v>590</v>
      </c>
      <c r="D5650" s="462" t="s">
        <v>215</v>
      </c>
      <c r="E5650" s="817"/>
      <c r="F5650" s="452"/>
      <c r="G5650" s="246"/>
      <c r="H5650" s="246"/>
      <c r="I5650" s="480">
        <f t="shared" si="1728"/>
        <v>0</v>
      </c>
      <c r="J5650" s="244" t="str">
        <f t="shared" si="1726"/>
        <v/>
      </c>
      <c r="K5650" s="245"/>
      <c r="L5650" s="426"/>
      <c r="M5650" s="253"/>
      <c r="N5650" s="316">
        <f t="shared" si="1729"/>
        <v>0</v>
      </c>
      <c r="O5650" s="427">
        <f t="shared" si="1730"/>
        <v>0</v>
      </c>
      <c r="P5650" s="245"/>
      <c r="Q5650" s="775"/>
      <c r="R5650" s="779"/>
      <c r="S5650" s="779"/>
      <c r="T5650" s="779"/>
      <c r="U5650" s="779"/>
      <c r="V5650" s="779"/>
      <c r="W5650" s="824"/>
      <c r="X5650" s="314">
        <f t="shared" si="1727"/>
        <v>0</v>
      </c>
    </row>
    <row r="5651" spans="2:24" ht="18.75">
      <c r="B5651" s="799">
        <v>800</v>
      </c>
      <c r="C5651" s="960" t="s">
        <v>1097</v>
      </c>
      <c r="D5651" s="960"/>
      <c r="E5651" s="800"/>
      <c r="F5651" s="803"/>
      <c r="G5651" s="804"/>
      <c r="H5651" s="804"/>
      <c r="I5651" s="805">
        <f t="shared" si="1728"/>
        <v>0</v>
      </c>
      <c r="J5651" s="244" t="str">
        <f t="shared" si="1726"/>
        <v/>
      </c>
      <c r="K5651" s="245"/>
      <c r="L5651" s="431"/>
      <c r="M5651" s="255"/>
      <c r="N5651" s="316">
        <f t="shared" si="1729"/>
        <v>0</v>
      </c>
      <c r="O5651" s="427">
        <f t="shared" si="1730"/>
        <v>0</v>
      </c>
      <c r="P5651" s="245"/>
      <c r="Q5651" s="777"/>
      <c r="R5651" s="778"/>
      <c r="S5651" s="779"/>
      <c r="T5651" s="779"/>
      <c r="U5651" s="778"/>
      <c r="V5651" s="779"/>
      <c r="W5651" s="824"/>
      <c r="X5651" s="314">
        <f t="shared" si="1727"/>
        <v>0</v>
      </c>
    </row>
    <row r="5652" spans="2:24" ht="18.75">
      <c r="B5652" s="799">
        <v>1000</v>
      </c>
      <c r="C5652" s="956" t="s">
        <v>217</v>
      </c>
      <c r="D5652" s="956"/>
      <c r="E5652" s="800"/>
      <c r="F5652" s="801">
        <f>SUM(F5653:F5669)</f>
        <v>0</v>
      </c>
      <c r="G5652" s="802">
        <f>SUM(G5653:G5669)</f>
        <v>90000</v>
      </c>
      <c r="H5652" s="802">
        <f>SUM(H5653:H5669)</f>
        <v>0</v>
      </c>
      <c r="I5652" s="802">
        <f>SUM(I5653:I5669)</f>
        <v>90000</v>
      </c>
      <c r="J5652" s="244">
        <f t="shared" si="1726"/>
        <v>1</v>
      </c>
      <c r="K5652" s="245"/>
      <c r="L5652" s="317">
        <f>SUM(L5653:L5669)</f>
        <v>0</v>
      </c>
      <c r="M5652" s="318">
        <f>SUM(M5653:M5669)</f>
        <v>0</v>
      </c>
      <c r="N5652" s="428">
        <f>SUM(N5653:N5669)</f>
        <v>90000</v>
      </c>
      <c r="O5652" s="429">
        <f>SUM(O5653:O5669)</f>
        <v>-90000</v>
      </c>
      <c r="P5652" s="245"/>
      <c r="Q5652" s="317">
        <f t="shared" ref="Q5652:W5652" si="1731">SUM(Q5653:Q5669)</f>
        <v>0</v>
      </c>
      <c r="R5652" s="318">
        <f t="shared" si="1731"/>
        <v>0</v>
      </c>
      <c r="S5652" s="318">
        <f t="shared" si="1731"/>
        <v>90000</v>
      </c>
      <c r="T5652" s="318">
        <f t="shared" si="1731"/>
        <v>-90000</v>
      </c>
      <c r="U5652" s="318">
        <f t="shared" si="1731"/>
        <v>0</v>
      </c>
      <c r="V5652" s="318">
        <f t="shared" si="1731"/>
        <v>0</v>
      </c>
      <c r="W5652" s="429">
        <f t="shared" si="1731"/>
        <v>0</v>
      </c>
      <c r="X5652" s="314">
        <f t="shared" si="1727"/>
        <v>-90000</v>
      </c>
    </row>
    <row r="5653" spans="2:24" ht="18.75">
      <c r="B5653" s="136"/>
      <c r="C5653" s="144">
        <v>1011</v>
      </c>
      <c r="D5653" s="163" t="s">
        <v>218</v>
      </c>
      <c r="E5653" s="817"/>
      <c r="F5653" s="452"/>
      <c r="G5653" s="246"/>
      <c r="H5653" s="246"/>
      <c r="I5653" s="480">
        <f t="shared" ref="I5653:I5669" si="1732">F5653+G5653+H5653</f>
        <v>0</v>
      </c>
      <c r="J5653" s="244" t="str">
        <f t="shared" si="1726"/>
        <v/>
      </c>
      <c r="K5653" s="245"/>
      <c r="L5653" s="426"/>
      <c r="M5653" s="253"/>
      <c r="N5653" s="316">
        <f t="shared" ref="N5653:N5669" si="1733">I5653</f>
        <v>0</v>
      </c>
      <c r="O5653" s="427">
        <f t="shared" ref="O5653:O5669" si="1734">L5653+M5653-N5653</f>
        <v>0</v>
      </c>
      <c r="P5653" s="245"/>
      <c r="Q5653" s="426"/>
      <c r="R5653" s="253"/>
      <c r="S5653" s="432">
        <f t="shared" ref="S5653:S5660" si="1735">+IF(+(L5653+M5653)&gt;=I5653,+M5653,+(+I5653-L5653))</f>
        <v>0</v>
      </c>
      <c r="T5653" s="316">
        <f t="shared" ref="T5653:T5660" si="1736">Q5653+R5653-S5653</f>
        <v>0</v>
      </c>
      <c r="U5653" s="253"/>
      <c r="V5653" s="253"/>
      <c r="W5653" s="254"/>
      <c r="X5653" s="314">
        <f t="shared" si="1727"/>
        <v>0</v>
      </c>
    </row>
    <row r="5654" spans="2:24" ht="18.75">
      <c r="B5654" s="136"/>
      <c r="C5654" s="137">
        <v>1012</v>
      </c>
      <c r="D5654" s="145" t="s">
        <v>219</v>
      </c>
      <c r="E5654" s="817"/>
      <c r="F5654" s="452"/>
      <c r="G5654" s="246"/>
      <c r="H5654" s="246"/>
      <c r="I5654" s="480">
        <f t="shared" si="1732"/>
        <v>0</v>
      </c>
      <c r="J5654" s="244" t="str">
        <f t="shared" si="1726"/>
        <v/>
      </c>
      <c r="K5654" s="245"/>
      <c r="L5654" s="426"/>
      <c r="M5654" s="253"/>
      <c r="N5654" s="316">
        <f t="shared" si="1733"/>
        <v>0</v>
      </c>
      <c r="O5654" s="427">
        <f t="shared" si="1734"/>
        <v>0</v>
      </c>
      <c r="P5654" s="245"/>
      <c r="Q5654" s="426"/>
      <c r="R5654" s="253"/>
      <c r="S5654" s="432">
        <f t="shared" si="1735"/>
        <v>0</v>
      </c>
      <c r="T5654" s="316">
        <f t="shared" si="1736"/>
        <v>0</v>
      </c>
      <c r="U5654" s="253"/>
      <c r="V5654" s="253"/>
      <c r="W5654" s="254"/>
      <c r="X5654" s="314">
        <f t="shared" si="1727"/>
        <v>0</v>
      </c>
    </row>
    <row r="5655" spans="2:24" ht="18.75">
      <c r="B5655" s="136"/>
      <c r="C5655" s="137">
        <v>1013</v>
      </c>
      <c r="D5655" s="145" t="s">
        <v>220</v>
      </c>
      <c r="E5655" s="817"/>
      <c r="F5655" s="452"/>
      <c r="G5655" s="246"/>
      <c r="H5655" s="246"/>
      <c r="I5655" s="480">
        <f t="shared" si="1732"/>
        <v>0</v>
      </c>
      <c r="J5655" s="244" t="str">
        <f t="shared" si="1726"/>
        <v/>
      </c>
      <c r="K5655" s="245"/>
      <c r="L5655" s="426"/>
      <c r="M5655" s="253"/>
      <c r="N5655" s="316">
        <f t="shared" si="1733"/>
        <v>0</v>
      </c>
      <c r="O5655" s="427">
        <f t="shared" si="1734"/>
        <v>0</v>
      </c>
      <c r="P5655" s="245"/>
      <c r="Q5655" s="426"/>
      <c r="R5655" s="253"/>
      <c r="S5655" s="432">
        <f t="shared" si="1735"/>
        <v>0</v>
      </c>
      <c r="T5655" s="316">
        <f t="shared" si="1736"/>
        <v>0</v>
      </c>
      <c r="U5655" s="253"/>
      <c r="V5655" s="253"/>
      <c r="W5655" s="254"/>
      <c r="X5655" s="314">
        <f t="shared" si="1727"/>
        <v>0</v>
      </c>
    </row>
    <row r="5656" spans="2:24" ht="18.75">
      <c r="B5656" s="136"/>
      <c r="C5656" s="137">
        <v>1014</v>
      </c>
      <c r="D5656" s="145" t="s">
        <v>221</v>
      </c>
      <c r="E5656" s="817"/>
      <c r="F5656" s="452"/>
      <c r="G5656" s="246"/>
      <c r="H5656" s="246"/>
      <c r="I5656" s="480">
        <f t="shared" si="1732"/>
        <v>0</v>
      </c>
      <c r="J5656" s="244" t="str">
        <f t="shared" si="1726"/>
        <v/>
      </c>
      <c r="K5656" s="245"/>
      <c r="L5656" s="426"/>
      <c r="M5656" s="253"/>
      <c r="N5656" s="316">
        <f t="shared" si="1733"/>
        <v>0</v>
      </c>
      <c r="O5656" s="427">
        <f t="shared" si="1734"/>
        <v>0</v>
      </c>
      <c r="P5656" s="245"/>
      <c r="Q5656" s="426"/>
      <c r="R5656" s="253"/>
      <c r="S5656" s="432">
        <f t="shared" si="1735"/>
        <v>0</v>
      </c>
      <c r="T5656" s="316">
        <f t="shared" si="1736"/>
        <v>0</v>
      </c>
      <c r="U5656" s="253"/>
      <c r="V5656" s="253"/>
      <c r="W5656" s="254"/>
      <c r="X5656" s="314">
        <f t="shared" si="1727"/>
        <v>0</v>
      </c>
    </row>
    <row r="5657" spans="2:24" ht="18.75">
      <c r="B5657" s="136"/>
      <c r="C5657" s="137">
        <v>1015</v>
      </c>
      <c r="D5657" s="145" t="s">
        <v>222</v>
      </c>
      <c r="E5657" s="817"/>
      <c r="F5657" s="452"/>
      <c r="G5657" s="246">
        <v>5000</v>
      </c>
      <c r="H5657" s="246"/>
      <c r="I5657" s="480">
        <f t="shared" si="1732"/>
        <v>5000</v>
      </c>
      <c r="J5657" s="244">
        <f t="shared" si="1726"/>
        <v>1</v>
      </c>
      <c r="K5657" s="245"/>
      <c r="L5657" s="426"/>
      <c r="M5657" s="253"/>
      <c r="N5657" s="316">
        <f t="shared" si="1733"/>
        <v>5000</v>
      </c>
      <c r="O5657" s="427">
        <f t="shared" si="1734"/>
        <v>-5000</v>
      </c>
      <c r="P5657" s="245"/>
      <c r="Q5657" s="426"/>
      <c r="R5657" s="253"/>
      <c r="S5657" s="432">
        <f t="shared" si="1735"/>
        <v>5000</v>
      </c>
      <c r="T5657" s="316">
        <f t="shared" si="1736"/>
        <v>-5000</v>
      </c>
      <c r="U5657" s="253"/>
      <c r="V5657" s="253"/>
      <c r="W5657" s="254"/>
      <c r="X5657" s="314">
        <f t="shared" si="1727"/>
        <v>-5000</v>
      </c>
    </row>
    <row r="5658" spans="2:24" ht="18.75">
      <c r="B5658" s="136"/>
      <c r="C5658" s="137">
        <v>1016</v>
      </c>
      <c r="D5658" s="145" t="s">
        <v>223</v>
      </c>
      <c r="E5658" s="817"/>
      <c r="F5658" s="452"/>
      <c r="G5658" s="246"/>
      <c r="H5658" s="246"/>
      <c r="I5658" s="480">
        <f t="shared" si="1732"/>
        <v>0</v>
      </c>
      <c r="J5658" s="244" t="str">
        <f t="shared" si="1726"/>
        <v/>
      </c>
      <c r="K5658" s="245"/>
      <c r="L5658" s="426"/>
      <c r="M5658" s="253"/>
      <c r="N5658" s="316">
        <f t="shared" si="1733"/>
        <v>0</v>
      </c>
      <c r="O5658" s="427">
        <f t="shared" si="1734"/>
        <v>0</v>
      </c>
      <c r="P5658" s="245"/>
      <c r="Q5658" s="426"/>
      <c r="R5658" s="253"/>
      <c r="S5658" s="432">
        <f t="shared" si="1735"/>
        <v>0</v>
      </c>
      <c r="T5658" s="316">
        <f t="shared" si="1736"/>
        <v>0</v>
      </c>
      <c r="U5658" s="253"/>
      <c r="V5658" s="253"/>
      <c r="W5658" s="254"/>
      <c r="X5658" s="314">
        <f t="shared" si="1727"/>
        <v>0</v>
      </c>
    </row>
    <row r="5659" spans="2:24" ht="18.75">
      <c r="B5659" s="140"/>
      <c r="C5659" s="164">
        <v>1020</v>
      </c>
      <c r="D5659" s="165" t="s">
        <v>224</v>
      </c>
      <c r="E5659" s="817"/>
      <c r="F5659" s="452"/>
      <c r="G5659" s="246">
        <v>85000</v>
      </c>
      <c r="H5659" s="246"/>
      <c r="I5659" s="480">
        <f t="shared" si="1732"/>
        <v>85000</v>
      </c>
      <c r="J5659" s="244">
        <f t="shared" si="1726"/>
        <v>1</v>
      </c>
      <c r="K5659" s="245"/>
      <c r="L5659" s="426"/>
      <c r="M5659" s="253"/>
      <c r="N5659" s="316">
        <f t="shared" si="1733"/>
        <v>85000</v>
      </c>
      <c r="O5659" s="427">
        <f t="shared" si="1734"/>
        <v>-85000</v>
      </c>
      <c r="P5659" s="245"/>
      <c r="Q5659" s="426"/>
      <c r="R5659" s="253"/>
      <c r="S5659" s="432">
        <f t="shared" si="1735"/>
        <v>85000</v>
      </c>
      <c r="T5659" s="316">
        <f t="shared" si="1736"/>
        <v>-85000</v>
      </c>
      <c r="U5659" s="253"/>
      <c r="V5659" s="253"/>
      <c r="W5659" s="254"/>
      <c r="X5659" s="314">
        <f t="shared" si="1727"/>
        <v>-85000</v>
      </c>
    </row>
    <row r="5660" spans="2:24" ht="18.75">
      <c r="B5660" s="136"/>
      <c r="C5660" s="137">
        <v>1030</v>
      </c>
      <c r="D5660" s="145" t="s">
        <v>225</v>
      </c>
      <c r="E5660" s="817"/>
      <c r="F5660" s="452"/>
      <c r="G5660" s="246"/>
      <c r="H5660" s="246"/>
      <c r="I5660" s="480">
        <f t="shared" si="1732"/>
        <v>0</v>
      </c>
      <c r="J5660" s="244" t="str">
        <f t="shared" si="1726"/>
        <v/>
      </c>
      <c r="K5660" s="245"/>
      <c r="L5660" s="426"/>
      <c r="M5660" s="253"/>
      <c r="N5660" s="316">
        <f t="shared" si="1733"/>
        <v>0</v>
      </c>
      <c r="O5660" s="427">
        <f t="shared" si="1734"/>
        <v>0</v>
      </c>
      <c r="P5660" s="245"/>
      <c r="Q5660" s="426"/>
      <c r="R5660" s="253"/>
      <c r="S5660" s="432">
        <f t="shared" si="1735"/>
        <v>0</v>
      </c>
      <c r="T5660" s="316">
        <f t="shared" si="1736"/>
        <v>0</v>
      </c>
      <c r="U5660" s="253"/>
      <c r="V5660" s="253"/>
      <c r="W5660" s="254"/>
      <c r="X5660" s="314">
        <f t="shared" si="1727"/>
        <v>0</v>
      </c>
    </row>
    <row r="5661" spans="2:24" ht="18.75">
      <c r="B5661" s="136"/>
      <c r="C5661" s="164">
        <v>1051</v>
      </c>
      <c r="D5661" s="167" t="s">
        <v>226</v>
      </c>
      <c r="E5661" s="817"/>
      <c r="F5661" s="452"/>
      <c r="G5661" s="246"/>
      <c r="H5661" s="246"/>
      <c r="I5661" s="480">
        <f t="shared" si="1732"/>
        <v>0</v>
      </c>
      <c r="J5661" s="244" t="str">
        <f t="shared" si="1726"/>
        <v/>
      </c>
      <c r="K5661" s="245"/>
      <c r="L5661" s="426"/>
      <c r="M5661" s="253"/>
      <c r="N5661" s="316">
        <f t="shared" si="1733"/>
        <v>0</v>
      </c>
      <c r="O5661" s="427">
        <f t="shared" si="1734"/>
        <v>0</v>
      </c>
      <c r="P5661" s="245"/>
      <c r="Q5661" s="775"/>
      <c r="R5661" s="779"/>
      <c r="S5661" s="779"/>
      <c r="T5661" s="779"/>
      <c r="U5661" s="779"/>
      <c r="V5661" s="779"/>
      <c r="W5661" s="824"/>
      <c r="X5661" s="314">
        <f t="shared" si="1727"/>
        <v>0</v>
      </c>
    </row>
    <row r="5662" spans="2:24" ht="18.75">
      <c r="B5662" s="136"/>
      <c r="C5662" s="137">
        <v>1052</v>
      </c>
      <c r="D5662" s="145" t="s">
        <v>227</v>
      </c>
      <c r="E5662" s="817"/>
      <c r="F5662" s="452"/>
      <c r="G5662" s="246"/>
      <c r="H5662" s="246"/>
      <c r="I5662" s="480">
        <f t="shared" si="1732"/>
        <v>0</v>
      </c>
      <c r="J5662" s="244" t="str">
        <f t="shared" si="1726"/>
        <v/>
      </c>
      <c r="K5662" s="245"/>
      <c r="L5662" s="426"/>
      <c r="M5662" s="253"/>
      <c r="N5662" s="316">
        <f t="shared" si="1733"/>
        <v>0</v>
      </c>
      <c r="O5662" s="427">
        <f t="shared" si="1734"/>
        <v>0</v>
      </c>
      <c r="P5662" s="245"/>
      <c r="Q5662" s="775"/>
      <c r="R5662" s="779"/>
      <c r="S5662" s="779"/>
      <c r="T5662" s="779"/>
      <c r="U5662" s="779"/>
      <c r="V5662" s="779"/>
      <c r="W5662" s="824"/>
      <c r="X5662" s="314">
        <f t="shared" si="1727"/>
        <v>0</v>
      </c>
    </row>
    <row r="5663" spans="2:24" ht="18.75">
      <c r="B5663" s="136"/>
      <c r="C5663" s="168">
        <v>1053</v>
      </c>
      <c r="D5663" s="169" t="s">
        <v>1737</v>
      </c>
      <c r="E5663" s="817"/>
      <c r="F5663" s="452"/>
      <c r="G5663" s="246"/>
      <c r="H5663" s="246"/>
      <c r="I5663" s="480">
        <f t="shared" si="1732"/>
        <v>0</v>
      </c>
      <c r="J5663" s="244" t="str">
        <f t="shared" si="1726"/>
        <v/>
      </c>
      <c r="K5663" s="245"/>
      <c r="L5663" s="426"/>
      <c r="M5663" s="253"/>
      <c r="N5663" s="316">
        <f t="shared" si="1733"/>
        <v>0</v>
      </c>
      <c r="O5663" s="427">
        <f t="shared" si="1734"/>
        <v>0</v>
      </c>
      <c r="P5663" s="245"/>
      <c r="Q5663" s="775"/>
      <c r="R5663" s="779"/>
      <c r="S5663" s="779"/>
      <c r="T5663" s="779"/>
      <c r="U5663" s="779"/>
      <c r="V5663" s="779"/>
      <c r="W5663" s="824"/>
      <c r="X5663" s="314">
        <f t="shared" si="1727"/>
        <v>0</v>
      </c>
    </row>
    <row r="5664" spans="2:24" ht="18.75">
      <c r="B5664" s="136"/>
      <c r="C5664" s="137">
        <v>1062</v>
      </c>
      <c r="D5664" s="139" t="s">
        <v>228</v>
      </c>
      <c r="E5664" s="817"/>
      <c r="F5664" s="452"/>
      <c r="G5664" s="246"/>
      <c r="H5664" s="246"/>
      <c r="I5664" s="480">
        <f t="shared" si="1732"/>
        <v>0</v>
      </c>
      <c r="J5664" s="244" t="str">
        <f t="shared" si="1726"/>
        <v/>
      </c>
      <c r="K5664" s="245"/>
      <c r="L5664" s="426"/>
      <c r="M5664" s="253"/>
      <c r="N5664" s="316">
        <f t="shared" si="1733"/>
        <v>0</v>
      </c>
      <c r="O5664" s="427">
        <f t="shared" si="1734"/>
        <v>0</v>
      </c>
      <c r="P5664" s="245"/>
      <c r="Q5664" s="426"/>
      <c r="R5664" s="253"/>
      <c r="S5664" s="432">
        <f>+IF(+(L5664+M5664)&gt;=I5664,+M5664,+(+I5664-L5664))</f>
        <v>0</v>
      </c>
      <c r="T5664" s="316">
        <f>Q5664+R5664-S5664</f>
        <v>0</v>
      </c>
      <c r="U5664" s="253"/>
      <c r="V5664" s="253"/>
      <c r="W5664" s="254"/>
      <c r="X5664" s="314">
        <f t="shared" si="1727"/>
        <v>0</v>
      </c>
    </row>
    <row r="5665" spans="2:24" ht="18.75">
      <c r="B5665" s="136"/>
      <c r="C5665" s="137">
        <v>1063</v>
      </c>
      <c r="D5665" s="139" t="s">
        <v>229</v>
      </c>
      <c r="E5665" s="817"/>
      <c r="F5665" s="452"/>
      <c r="G5665" s="246"/>
      <c r="H5665" s="246"/>
      <c r="I5665" s="480">
        <f t="shared" si="1732"/>
        <v>0</v>
      </c>
      <c r="J5665" s="244" t="str">
        <f t="shared" si="1726"/>
        <v/>
      </c>
      <c r="K5665" s="245"/>
      <c r="L5665" s="426"/>
      <c r="M5665" s="253"/>
      <c r="N5665" s="316">
        <f t="shared" si="1733"/>
        <v>0</v>
      </c>
      <c r="O5665" s="427">
        <f t="shared" si="1734"/>
        <v>0</v>
      </c>
      <c r="P5665" s="245"/>
      <c r="Q5665" s="775"/>
      <c r="R5665" s="779"/>
      <c r="S5665" s="779"/>
      <c r="T5665" s="779"/>
      <c r="U5665" s="779"/>
      <c r="V5665" s="779"/>
      <c r="W5665" s="824"/>
      <c r="X5665" s="314">
        <f t="shared" si="1727"/>
        <v>0</v>
      </c>
    </row>
    <row r="5666" spans="2:24" ht="18.75">
      <c r="B5666" s="136"/>
      <c r="C5666" s="168">
        <v>1069</v>
      </c>
      <c r="D5666" s="170" t="s">
        <v>230</v>
      </c>
      <c r="E5666" s="817"/>
      <c r="F5666" s="452"/>
      <c r="G5666" s="246"/>
      <c r="H5666" s="246"/>
      <c r="I5666" s="480">
        <f t="shared" si="1732"/>
        <v>0</v>
      </c>
      <c r="J5666" s="244" t="str">
        <f t="shared" ref="J5666:J5697" si="1737">(IF($E5666&lt;&gt;0,$J$2,IF($I5666&lt;&gt;0,$J$2,"")))</f>
        <v/>
      </c>
      <c r="K5666" s="245"/>
      <c r="L5666" s="426"/>
      <c r="M5666" s="253"/>
      <c r="N5666" s="316">
        <f t="shared" si="1733"/>
        <v>0</v>
      </c>
      <c r="O5666" s="427">
        <f t="shared" si="1734"/>
        <v>0</v>
      </c>
      <c r="P5666" s="245"/>
      <c r="Q5666" s="426"/>
      <c r="R5666" s="253"/>
      <c r="S5666" s="432">
        <f>+IF(+(L5666+M5666)&gt;=I5666,+M5666,+(+I5666-L5666))</f>
        <v>0</v>
      </c>
      <c r="T5666" s="316">
        <f>Q5666+R5666-S5666</f>
        <v>0</v>
      </c>
      <c r="U5666" s="253"/>
      <c r="V5666" s="253"/>
      <c r="W5666" s="254"/>
      <c r="X5666" s="314">
        <f t="shared" ref="X5666:X5697" si="1738">T5666-U5666-V5666-W5666</f>
        <v>0</v>
      </c>
    </row>
    <row r="5667" spans="2:24" ht="31.5">
      <c r="B5667" s="140"/>
      <c r="C5667" s="137">
        <v>1091</v>
      </c>
      <c r="D5667" s="145" t="s">
        <v>231</v>
      </c>
      <c r="E5667" s="817"/>
      <c r="F5667" s="452"/>
      <c r="G5667" s="246"/>
      <c r="H5667" s="246"/>
      <c r="I5667" s="480">
        <f t="shared" si="1732"/>
        <v>0</v>
      </c>
      <c r="J5667" s="244" t="str">
        <f t="shared" si="1737"/>
        <v/>
      </c>
      <c r="K5667" s="245"/>
      <c r="L5667" s="426"/>
      <c r="M5667" s="253"/>
      <c r="N5667" s="316">
        <f t="shared" si="1733"/>
        <v>0</v>
      </c>
      <c r="O5667" s="427">
        <f t="shared" si="1734"/>
        <v>0</v>
      </c>
      <c r="P5667" s="245"/>
      <c r="Q5667" s="426"/>
      <c r="R5667" s="253"/>
      <c r="S5667" s="432">
        <f>+IF(+(L5667+M5667)&gt;=I5667,+M5667,+(+I5667-L5667))</f>
        <v>0</v>
      </c>
      <c r="T5667" s="316">
        <f>Q5667+R5667-S5667</f>
        <v>0</v>
      </c>
      <c r="U5667" s="253"/>
      <c r="V5667" s="253"/>
      <c r="W5667" s="254"/>
      <c r="X5667" s="314">
        <f t="shared" si="1738"/>
        <v>0</v>
      </c>
    </row>
    <row r="5668" spans="2:24" ht="18.75">
      <c r="B5668" s="136"/>
      <c r="C5668" s="137">
        <v>1092</v>
      </c>
      <c r="D5668" s="145" t="s">
        <v>364</v>
      </c>
      <c r="E5668" s="817"/>
      <c r="F5668" s="452"/>
      <c r="G5668" s="246"/>
      <c r="H5668" s="246"/>
      <c r="I5668" s="480">
        <f t="shared" si="1732"/>
        <v>0</v>
      </c>
      <c r="J5668" s="244" t="str">
        <f t="shared" si="1737"/>
        <v/>
      </c>
      <c r="K5668" s="245"/>
      <c r="L5668" s="426"/>
      <c r="M5668" s="253"/>
      <c r="N5668" s="316">
        <f t="shared" si="1733"/>
        <v>0</v>
      </c>
      <c r="O5668" s="427">
        <f t="shared" si="1734"/>
        <v>0</v>
      </c>
      <c r="P5668" s="245"/>
      <c r="Q5668" s="775"/>
      <c r="R5668" s="779"/>
      <c r="S5668" s="779"/>
      <c r="T5668" s="779"/>
      <c r="U5668" s="779"/>
      <c r="V5668" s="779"/>
      <c r="W5668" s="824"/>
      <c r="X5668" s="314">
        <f t="shared" si="1738"/>
        <v>0</v>
      </c>
    </row>
    <row r="5669" spans="2:24" ht="18.75">
      <c r="B5669" s="136"/>
      <c r="C5669" s="142">
        <v>1098</v>
      </c>
      <c r="D5669" s="146" t="s">
        <v>232</v>
      </c>
      <c r="E5669" s="817"/>
      <c r="F5669" s="452"/>
      <c r="G5669" s="246"/>
      <c r="H5669" s="246"/>
      <c r="I5669" s="480">
        <f t="shared" si="1732"/>
        <v>0</v>
      </c>
      <c r="J5669" s="244" t="str">
        <f t="shared" si="1737"/>
        <v/>
      </c>
      <c r="K5669" s="245"/>
      <c r="L5669" s="426"/>
      <c r="M5669" s="253"/>
      <c r="N5669" s="316">
        <f t="shared" si="1733"/>
        <v>0</v>
      </c>
      <c r="O5669" s="427">
        <f t="shared" si="1734"/>
        <v>0</v>
      </c>
      <c r="P5669" s="245"/>
      <c r="Q5669" s="426"/>
      <c r="R5669" s="253"/>
      <c r="S5669" s="432">
        <f>+IF(+(L5669+M5669)&gt;=I5669,+M5669,+(+I5669-L5669))</f>
        <v>0</v>
      </c>
      <c r="T5669" s="316">
        <f>Q5669+R5669-S5669</f>
        <v>0</v>
      </c>
      <c r="U5669" s="253"/>
      <c r="V5669" s="253"/>
      <c r="W5669" s="254"/>
      <c r="X5669" s="314">
        <f t="shared" si="1738"/>
        <v>0</v>
      </c>
    </row>
    <row r="5670" spans="2:24" ht="18.75">
      <c r="B5670" s="799">
        <v>1900</v>
      </c>
      <c r="C5670" s="955" t="s">
        <v>296</v>
      </c>
      <c r="D5670" s="955"/>
      <c r="E5670" s="800"/>
      <c r="F5670" s="801">
        <f>SUM(F5671:F5673)</f>
        <v>0</v>
      </c>
      <c r="G5670" s="802">
        <f>SUM(G5671:G5673)</f>
        <v>0</v>
      </c>
      <c r="H5670" s="802">
        <f>SUM(H5671:H5673)</f>
        <v>0</v>
      </c>
      <c r="I5670" s="802">
        <f>SUM(I5671:I5673)</f>
        <v>0</v>
      </c>
      <c r="J5670" s="244" t="str">
        <f t="shared" si="1737"/>
        <v/>
      </c>
      <c r="K5670" s="245"/>
      <c r="L5670" s="317">
        <f>SUM(L5671:L5673)</f>
        <v>0</v>
      </c>
      <c r="M5670" s="318">
        <f>SUM(M5671:M5673)</f>
        <v>0</v>
      </c>
      <c r="N5670" s="428">
        <f>SUM(N5671:N5673)</f>
        <v>0</v>
      </c>
      <c r="O5670" s="429">
        <f>SUM(O5671:O5673)</f>
        <v>0</v>
      </c>
      <c r="P5670" s="245"/>
      <c r="Q5670" s="777"/>
      <c r="R5670" s="778"/>
      <c r="S5670" s="778"/>
      <c r="T5670" s="778"/>
      <c r="U5670" s="778"/>
      <c r="V5670" s="778"/>
      <c r="W5670" s="825"/>
      <c r="X5670" s="314">
        <f t="shared" si="1738"/>
        <v>0</v>
      </c>
    </row>
    <row r="5671" spans="2:24" ht="18.75">
      <c r="B5671" s="136"/>
      <c r="C5671" s="144">
        <v>1901</v>
      </c>
      <c r="D5671" s="138" t="s">
        <v>297</v>
      </c>
      <c r="E5671" s="817"/>
      <c r="F5671" s="452"/>
      <c r="G5671" s="246"/>
      <c r="H5671" s="246"/>
      <c r="I5671" s="480">
        <f>F5671+G5671+H5671</f>
        <v>0</v>
      </c>
      <c r="J5671" s="244" t="str">
        <f t="shared" si="1737"/>
        <v/>
      </c>
      <c r="K5671" s="245"/>
      <c r="L5671" s="426"/>
      <c r="M5671" s="253"/>
      <c r="N5671" s="316">
        <f>I5671</f>
        <v>0</v>
      </c>
      <c r="O5671" s="427">
        <f>L5671+M5671-N5671</f>
        <v>0</v>
      </c>
      <c r="P5671" s="245"/>
      <c r="Q5671" s="775"/>
      <c r="R5671" s="779"/>
      <c r="S5671" s="779"/>
      <c r="T5671" s="779"/>
      <c r="U5671" s="779"/>
      <c r="V5671" s="779"/>
      <c r="W5671" s="824"/>
      <c r="X5671" s="314">
        <f t="shared" si="1738"/>
        <v>0</v>
      </c>
    </row>
    <row r="5672" spans="2:24" ht="18.75">
      <c r="B5672" s="136"/>
      <c r="C5672" s="137">
        <v>1981</v>
      </c>
      <c r="D5672" s="139" t="s">
        <v>298</v>
      </c>
      <c r="E5672" s="817"/>
      <c r="F5672" s="452"/>
      <c r="G5672" s="246"/>
      <c r="H5672" s="246"/>
      <c r="I5672" s="480">
        <f>F5672+G5672+H5672</f>
        <v>0</v>
      </c>
      <c r="J5672" s="244" t="str">
        <f t="shared" si="1737"/>
        <v/>
      </c>
      <c r="K5672" s="245"/>
      <c r="L5672" s="426"/>
      <c r="M5672" s="253"/>
      <c r="N5672" s="316">
        <f>I5672</f>
        <v>0</v>
      </c>
      <c r="O5672" s="427">
        <f>L5672+M5672-N5672</f>
        <v>0</v>
      </c>
      <c r="P5672" s="245"/>
      <c r="Q5672" s="775"/>
      <c r="R5672" s="779"/>
      <c r="S5672" s="779"/>
      <c r="T5672" s="779"/>
      <c r="U5672" s="779"/>
      <c r="V5672" s="779"/>
      <c r="W5672" s="824"/>
      <c r="X5672" s="314">
        <f t="shared" si="1738"/>
        <v>0</v>
      </c>
    </row>
    <row r="5673" spans="2:24" ht="18.75">
      <c r="B5673" s="136"/>
      <c r="C5673" s="142">
        <v>1991</v>
      </c>
      <c r="D5673" s="141" t="s">
        <v>299</v>
      </c>
      <c r="E5673" s="817"/>
      <c r="F5673" s="452"/>
      <c r="G5673" s="246"/>
      <c r="H5673" s="246"/>
      <c r="I5673" s="480">
        <f>F5673+G5673+H5673</f>
        <v>0</v>
      </c>
      <c r="J5673" s="244" t="str">
        <f t="shared" si="1737"/>
        <v/>
      </c>
      <c r="K5673" s="245"/>
      <c r="L5673" s="426"/>
      <c r="M5673" s="253"/>
      <c r="N5673" s="316">
        <f>I5673</f>
        <v>0</v>
      </c>
      <c r="O5673" s="427">
        <f>L5673+M5673-N5673</f>
        <v>0</v>
      </c>
      <c r="P5673" s="245"/>
      <c r="Q5673" s="775"/>
      <c r="R5673" s="779"/>
      <c r="S5673" s="779"/>
      <c r="T5673" s="779"/>
      <c r="U5673" s="779"/>
      <c r="V5673" s="779"/>
      <c r="W5673" s="824"/>
      <c r="X5673" s="314">
        <f t="shared" si="1738"/>
        <v>0</v>
      </c>
    </row>
    <row r="5674" spans="2:24" ht="18.75">
      <c r="B5674" s="799">
        <v>2100</v>
      </c>
      <c r="C5674" s="955" t="s">
        <v>1106</v>
      </c>
      <c r="D5674" s="955"/>
      <c r="E5674" s="800"/>
      <c r="F5674" s="801">
        <f>SUM(F5675:F5679)</f>
        <v>0</v>
      </c>
      <c r="G5674" s="802">
        <f>SUM(G5675:G5679)</f>
        <v>0</v>
      </c>
      <c r="H5674" s="802">
        <f>SUM(H5675:H5679)</f>
        <v>0</v>
      </c>
      <c r="I5674" s="802">
        <f>SUM(I5675:I5679)</f>
        <v>0</v>
      </c>
      <c r="J5674" s="244" t="str">
        <f t="shared" si="1737"/>
        <v/>
      </c>
      <c r="K5674" s="245"/>
      <c r="L5674" s="317">
        <f>SUM(L5675:L5679)</f>
        <v>0</v>
      </c>
      <c r="M5674" s="318">
        <f>SUM(M5675:M5679)</f>
        <v>0</v>
      </c>
      <c r="N5674" s="428">
        <f>SUM(N5675:N5679)</f>
        <v>0</v>
      </c>
      <c r="O5674" s="429">
        <f>SUM(O5675:O5679)</f>
        <v>0</v>
      </c>
      <c r="P5674" s="245"/>
      <c r="Q5674" s="777"/>
      <c r="R5674" s="778"/>
      <c r="S5674" s="778"/>
      <c r="T5674" s="778"/>
      <c r="U5674" s="778"/>
      <c r="V5674" s="778"/>
      <c r="W5674" s="825"/>
      <c r="X5674" s="314">
        <f t="shared" si="1738"/>
        <v>0</v>
      </c>
    </row>
    <row r="5675" spans="2:24" ht="18.75">
      <c r="B5675" s="136"/>
      <c r="C5675" s="144">
        <v>2110</v>
      </c>
      <c r="D5675" s="147" t="s">
        <v>233</v>
      </c>
      <c r="E5675" s="817"/>
      <c r="F5675" s="452"/>
      <c r="G5675" s="246"/>
      <c r="H5675" s="246"/>
      <c r="I5675" s="480">
        <f>F5675+G5675+H5675</f>
        <v>0</v>
      </c>
      <c r="J5675" s="244" t="str">
        <f t="shared" si="1737"/>
        <v/>
      </c>
      <c r="K5675" s="245"/>
      <c r="L5675" s="426"/>
      <c r="M5675" s="253"/>
      <c r="N5675" s="316">
        <f>I5675</f>
        <v>0</v>
      </c>
      <c r="O5675" s="427">
        <f>L5675+M5675-N5675</f>
        <v>0</v>
      </c>
      <c r="P5675" s="245"/>
      <c r="Q5675" s="775"/>
      <c r="R5675" s="779"/>
      <c r="S5675" s="779"/>
      <c r="T5675" s="779"/>
      <c r="U5675" s="779"/>
      <c r="V5675" s="779"/>
      <c r="W5675" s="824"/>
      <c r="X5675" s="314">
        <f t="shared" si="1738"/>
        <v>0</v>
      </c>
    </row>
    <row r="5676" spans="2:24" ht="18.75">
      <c r="B5676" s="171"/>
      <c r="C5676" s="137">
        <v>2120</v>
      </c>
      <c r="D5676" s="159" t="s">
        <v>234</v>
      </c>
      <c r="E5676" s="817"/>
      <c r="F5676" s="452"/>
      <c r="G5676" s="246"/>
      <c r="H5676" s="246"/>
      <c r="I5676" s="480">
        <f>F5676+G5676+H5676</f>
        <v>0</v>
      </c>
      <c r="J5676" s="244" t="str">
        <f t="shared" si="1737"/>
        <v/>
      </c>
      <c r="K5676" s="245"/>
      <c r="L5676" s="426"/>
      <c r="M5676" s="253"/>
      <c r="N5676" s="316">
        <f>I5676</f>
        <v>0</v>
      </c>
      <c r="O5676" s="427">
        <f>L5676+M5676-N5676</f>
        <v>0</v>
      </c>
      <c r="P5676" s="245"/>
      <c r="Q5676" s="775"/>
      <c r="R5676" s="779"/>
      <c r="S5676" s="779"/>
      <c r="T5676" s="779"/>
      <c r="U5676" s="779"/>
      <c r="V5676" s="779"/>
      <c r="W5676" s="824"/>
      <c r="X5676" s="314">
        <f t="shared" si="1738"/>
        <v>0</v>
      </c>
    </row>
    <row r="5677" spans="2:24" ht="18.75">
      <c r="B5677" s="171"/>
      <c r="C5677" s="137">
        <v>2125</v>
      </c>
      <c r="D5677" s="156" t="s">
        <v>1098</v>
      </c>
      <c r="E5677" s="817"/>
      <c r="F5677" s="452"/>
      <c r="G5677" s="246"/>
      <c r="H5677" s="246"/>
      <c r="I5677" s="480">
        <f>F5677+G5677+H5677</f>
        <v>0</v>
      </c>
      <c r="J5677" s="244" t="str">
        <f t="shared" si="1737"/>
        <v/>
      </c>
      <c r="K5677" s="245"/>
      <c r="L5677" s="426"/>
      <c r="M5677" s="253"/>
      <c r="N5677" s="316">
        <f>I5677</f>
        <v>0</v>
      </c>
      <c r="O5677" s="427">
        <f>L5677+M5677-N5677</f>
        <v>0</v>
      </c>
      <c r="P5677" s="245"/>
      <c r="Q5677" s="775"/>
      <c r="R5677" s="779"/>
      <c r="S5677" s="779"/>
      <c r="T5677" s="779"/>
      <c r="U5677" s="779"/>
      <c r="V5677" s="779"/>
      <c r="W5677" s="824"/>
      <c r="X5677" s="314">
        <f t="shared" si="1738"/>
        <v>0</v>
      </c>
    </row>
    <row r="5678" spans="2:24" ht="18.75">
      <c r="B5678" s="143"/>
      <c r="C5678" s="137">
        <v>2140</v>
      </c>
      <c r="D5678" s="159" t="s">
        <v>236</v>
      </c>
      <c r="E5678" s="817"/>
      <c r="F5678" s="452"/>
      <c r="G5678" s="246"/>
      <c r="H5678" s="246"/>
      <c r="I5678" s="480">
        <f>F5678+G5678+H5678</f>
        <v>0</v>
      </c>
      <c r="J5678" s="244" t="str">
        <f t="shared" si="1737"/>
        <v/>
      </c>
      <c r="K5678" s="245"/>
      <c r="L5678" s="426"/>
      <c r="M5678" s="253"/>
      <c r="N5678" s="316">
        <f>I5678</f>
        <v>0</v>
      </c>
      <c r="O5678" s="427">
        <f>L5678+M5678-N5678</f>
        <v>0</v>
      </c>
      <c r="P5678" s="245"/>
      <c r="Q5678" s="775"/>
      <c r="R5678" s="779"/>
      <c r="S5678" s="779"/>
      <c r="T5678" s="779"/>
      <c r="U5678" s="779"/>
      <c r="V5678" s="779"/>
      <c r="W5678" s="824"/>
      <c r="X5678" s="314">
        <f t="shared" si="1738"/>
        <v>0</v>
      </c>
    </row>
    <row r="5679" spans="2:24" ht="18.75">
      <c r="B5679" s="136"/>
      <c r="C5679" s="142">
        <v>2190</v>
      </c>
      <c r="D5679" s="516" t="s">
        <v>237</v>
      </c>
      <c r="E5679" s="817"/>
      <c r="F5679" s="452"/>
      <c r="G5679" s="246"/>
      <c r="H5679" s="246"/>
      <c r="I5679" s="480">
        <f>F5679+G5679+H5679</f>
        <v>0</v>
      </c>
      <c r="J5679" s="244" t="str">
        <f t="shared" si="1737"/>
        <v/>
      </c>
      <c r="K5679" s="245"/>
      <c r="L5679" s="426"/>
      <c r="M5679" s="253"/>
      <c r="N5679" s="316">
        <f>I5679</f>
        <v>0</v>
      </c>
      <c r="O5679" s="427">
        <f>L5679+M5679-N5679</f>
        <v>0</v>
      </c>
      <c r="P5679" s="245"/>
      <c r="Q5679" s="775"/>
      <c r="R5679" s="779"/>
      <c r="S5679" s="779"/>
      <c r="T5679" s="779"/>
      <c r="U5679" s="779"/>
      <c r="V5679" s="779"/>
      <c r="W5679" s="824"/>
      <c r="X5679" s="314">
        <f t="shared" si="1738"/>
        <v>0</v>
      </c>
    </row>
    <row r="5680" spans="2:24" ht="18.75">
      <c r="B5680" s="799">
        <v>2200</v>
      </c>
      <c r="C5680" s="955" t="s">
        <v>238</v>
      </c>
      <c r="D5680" s="955"/>
      <c r="E5680" s="800"/>
      <c r="F5680" s="801">
        <f>SUM(F5681:F5682)</f>
        <v>0</v>
      </c>
      <c r="G5680" s="802">
        <f>SUM(G5681:G5682)</f>
        <v>0</v>
      </c>
      <c r="H5680" s="802">
        <f>SUM(H5681:H5682)</f>
        <v>0</v>
      </c>
      <c r="I5680" s="802">
        <f>SUM(I5681:I5682)</f>
        <v>0</v>
      </c>
      <c r="J5680" s="244" t="str">
        <f t="shared" si="1737"/>
        <v/>
      </c>
      <c r="K5680" s="245"/>
      <c r="L5680" s="317">
        <f>SUM(L5681:L5682)</f>
        <v>0</v>
      </c>
      <c r="M5680" s="318">
        <f>SUM(M5681:M5682)</f>
        <v>0</v>
      </c>
      <c r="N5680" s="428">
        <f>SUM(N5681:N5682)</f>
        <v>0</v>
      </c>
      <c r="O5680" s="429">
        <f>SUM(O5681:O5682)</f>
        <v>0</v>
      </c>
      <c r="P5680" s="245"/>
      <c r="Q5680" s="777"/>
      <c r="R5680" s="778"/>
      <c r="S5680" s="778"/>
      <c r="T5680" s="778"/>
      <c r="U5680" s="778"/>
      <c r="V5680" s="778"/>
      <c r="W5680" s="825"/>
      <c r="X5680" s="314">
        <f t="shared" si="1738"/>
        <v>0</v>
      </c>
    </row>
    <row r="5681" spans="2:24" ht="18.75">
      <c r="B5681" s="136"/>
      <c r="C5681" s="137">
        <v>2221</v>
      </c>
      <c r="D5681" s="139" t="s">
        <v>1479</v>
      </c>
      <c r="E5681" s="817"/>
      <c r="F5681" s="452"/>
      <c r="G5681" s="246"/>
      <c r="H5681" s="246"/>
      <c r="I5681" s="480">
        <f t="shared" ref="I5681:I5686" si="1739">F5681+G5681+H5681</f>
        <v>0</v>
      </c>
      <c r="J5681" s="244" t="str">
        <f t="shared" si="1737"/>
        <v/>
      </c>
      <c r="K5681" s="245"/>
      <c r="L5681" s="426"/>
      <c r="M5681" s="253"/>
      <c r="N5681" s="316">
        <f t="shared" ref="N5681:N5686" si="1740">I5681</f>
        <v>0</v>
      </c>
      <c r="O5681" s="427">
        <f t="shared" ref="O5681:O5686" si="1741">L5681+M5681-N5681</f>
        <v>0</v>
      </c>
      <c r="P5681" s="245"/>
      <c r="Q5681" s="775"/>
      <c r="R5681" s="779"/>
      <c r="S5681" s="779"/>
      <c r="T5681" s="779"/>
      <c r="U5681" s="779"/>
      <c r="V5681" s="779"/>
      <c r="W5681" s="824"/>
      <c r="X5681" s="314">
        <f t="shared" si="1738"/>
        <v>0</v>
      </c>
    </row>
    <row r="5682" spans="2:24" ht="18.75">
      <c r="B5682" s="136"/>
      <c r="C5682" s="142">
        <v>2224</v>
      </c>
      <c r="D5682" s="141" t="s">
        <v>239</v>
      </c>
      <c r="E5682" s="817"/>
      <c r="F5682" s="452"/>
      <c r="G5682" s="246"/>
      <c r="H5682" s="246"/>
      <c r="I5682" s="480">
        <f t="shared" si="1739"/>
        <v>0</v>
      </c>
      <c r="J5682" s="244" t="str">
        <f t="shared" si="1737"/>
        <v/>
      </c>
      <c r="K5682" s="245"/>
      <c r="L5682" s="426"/>
      <c r="M5682" s="253"/>
      <c r="N5682" s="316">
        <f t="shared" si="1740"/>
        <v>0</v>
      </c>
      <c r="O5682" s="427">
        <f t="shared" si="1741"/>
        <v>0</v>
      </c>
      <c r="P5682" s="245"/>
      <c r="Q5682" s="775"/>
      <c r="R5682" s="779"/>
      <c r="S5682" s="779"/>
      <c r="T5682" s="779"/>
      <c r="U5682" s="779"/>
      <c r="V5682" s="779"/>
      <c r="W5682" s="824"/>
      <c r="X5682" s="314">
        <f t="shared" si="1738"/>
        <v>0</v>
      </c>
    </row>
    <row r="5683" spans="2:24" ht="18.75">
      <c r="B5683" s="799">
        <v>2500</v>
      </c>
      <c r="C5683" s="957" t="s">
        <v>240</v>
      </c>
      <c r="D5683" s="957"/>
      <c r="E5683" s="800"/>
      <c r="F5683" s="803"/>
      <c r="G5683" s="804"/>
      <c r="H5683" s="804"/>
      <c r="I5683" s="805">
        <f t="shared" si="1739"/>
        <v>0</v>
      </c>
      <c r="J5683" s="244" t="str">
        <f t="shared" si="1737"/>
        <v/>
      </c>
      <c r="K5683" s="245"/>
      <c r="L5683" s="431"/>
      <c r="M5683" s="255"/>
      <c r="N5683" s="316">
        <f t="shared" si="1740"/>
        <v>0</v>
      </c>
      <c r="O5683" s="427">
        <f t="shared" si="1741"/>
        <v>0</v>
      </c>
      <c r="P5683" s="245"/>
      <c r="Q5683" s="777"/>
      <c r="R5683" s="778"/>
      <c r="S5683" s="779"/>
      <c r="T5683" s="779"/>
      <c r="U5683" s="778"/>
      <c r="V5683" s="779"/>
      <c r="W5683" s="824"/>
      <c r="X5683" s="314">
        <f t="shared" si="1738"/>
        <v>0</v>
      </c>
    </row>
    <row r="5684" spans="2:24" ht="18.75">
      <c r="B5684" s="799">
        <v>2600</v>
      </c>
      <c r="C5684" s="974" t="s">
        <v>241</v>
      </c>
      <c r="D5684" s="975"/>
      <c r="E5684" s="800"/>
      <c r="F5684" s="803"/>
      <c r="G5684" s="804"/>
      <c r="H5684" s="804"/>
      <c r="I5684" s="805">
        <f t="shared" si="1739"/>
        <v>0</v>
      </c>
      <c r="J5684" s="244" t="str">
        <f t="shared" si="1737"/>
        <v/>
      </c>
      <c r="K5684" s="245"/>
      <c r="L5684" s="431"/>
      <c r="M5684" s="255"/>
      <c r="N5684" s="316">
        <f t="shared" si="1740"/>
        <v>0</v>
      </c>
      <c r="O5684" s="427">
        <f t="shared" si="1741"/>
        <v>0</v>
      </c>
      <c r="P5684" s="245"/>
      <c r="Q5684" s="777"/>
      <c r="R5684" s="778"/>
      <c r="S5684" s="779"/>
      <c r="T5684" s="779"/>
      <c r="U5684" s="778"/>
      <c r="V5684" s="779"/>
      <c r="W5684" s="824"/>
      <c r="X5684" s="314">
        <f t="shared" si="1738"/>
        <v>0</v>
      </c>
    </row>
    <row r="5685" spans="2:24" ht="18.75">
      <c r="B5685" s="799">
        <v>2700</v>
      </c>
      <c r="C5685" s="974" t="s">
        <v>242</v>
      </c>
      <c r="D5685" s="975"/>
      <c r="E5685" s="800"/>
      <c r="F5685" s="803"/>
      <c r="G5685" s="804"/>
      <c r="H5685" s="804"/>
      <c r="I5685" s="805">
        <f t="shared" si="1739"/>
        <v>0</v>
      </c>
      <c r="J5685" s="244" t="str">
        <f t="shared" si="1737"/>
        <v/>
      </c>
      <c r="K5685" s="245"/>
      <c r="L5685" s="431"/>
      <c r="M5685" s="255"/>
      <c r="N5685" s="316">
        <f t="shared" si="1740"/>
        <v>0</v>
      </c>
      <c r="O5685" s="427">
        <f t="shared" si="1741"/>
        <v>0</v>
      </c>
      <c r="P5685" s="245"/>
      <c r="Q5685" s="777"/>
      <c r="R5685" s="778"/>
      <c r="S5685" s="779"/>
      <c r="T5685" s="779"/>
      <c r="U5685" s="778"/>
      <c r="V5685" s="779"/>
      <c r="W5685" s="824"/>
      <c r="X5685" s="314">
        <f t="shared" si="1738"/>
        <v>0</v>
      </c>
    </row>
    <row r="5686" spans="2:24" ht="18.75">
      <c r="B5686" s="799">
        <v>2800</v>
      </c>
      <c r="C5686" s="974" t="s">
        <v>1738</v>
      </c>
      <c r="D5686" s="975"/>
      <c r="E5686" s="800"/>
      <c r="F5686" s="803"/>
      <c r="G5686" s="804"/>
      <c r="H5686" s="804"/>
      <c r="I5686" s="805">
        <f t="shared" si="1739"/>
        <v>0</v>
      </c>
      <c r="J5686" s="244" t="str">
        <f t="shared" si="1737"/>
        <v/>
      </c>
      <c r="K5686" s="245"/>
      <c r="L5686" s="431"/>
      <c r="M5686" s="255"/>
      <c r="N5686" s="316">
        <f t="shared" si="1740"/>
        <v>0</v>
      </c>
      <c r="O5686" s="427">
        <f t="shared" si="1741"/>
        <v>0</v>
      </c>
      <c r="P5686" s="245"/>
      <c r="Q5686" s="777"/>
      <c r="R5686" s="778"/>
      <c r="S5686" s="779"/>
      <c r="T5686" s="779"/>
      <c r="U5686" s="778"/>
      <c r="V5686" s="779"/>
      <c r="W5686" s="824"/>
      <c r="X5686" s="314">
        <f t="shared" si="1738"/>
        <v>0</v>
      </c>
    </row>
    <row r="5687" spans="2:24" ht="18.75">
      <c r="B5687" s="799">
        <v>2900</v>
      </c>
      <c r="C5687" s="965" t="s">
        <v>243</v>
      </c>
      <c r="D5687" s="966"/>
      <c r="E5687" s="800"/>
      <c r="F5687" s="801">
        <f>SUM(F5688:F5695)</f>
        <v>0</v>
      </c>
      <c r="G5687" s="802">
        <f>SUM(G5688:G5695)</f>
        <v>0</v>
      </c>
      <c r="H5687" s="802">
        <f>SUM(H5688:H5695)</f>
        <v>0</v>
      </c>
      <c r="I5687" s="802">
        <f>SUM(I5688:I5695)</f>
        <v>0</v>
      </c>
      <c r="J5687" s="244" t="str">
        <f t="shared" si="1737"/>
        <v/>
      </c>
      <c r="K5687" s="245"/>
      <c r="L5687" s="317">
        <f>SUM(L5688:L5695)</f>
        <v>0</v>
      </c>
      <c r="M5687" s="318">
        <f>SUM(M5688:M5695)</f>
        <v>0</v>
      </c>
      <c r="N5687" s="428">
        <f>SUM(N5688:N5695)</f>
        <v>0</v>
      </c>
      <c r="O5687" s="429">
        <f>SUM(O5688:O5695)</f>
        <v>0</v>
      </c>
      <c r="P5687" s="245"/>
      <c r="Q5687" s="777"/>
      <c r="R5687" s="778"/>
      <c r="S5687" s="778"/>
      <c r="T5687" s="778"/>
      <c r="U5687" s="778"/>
      <c r="V5687" s="778"/>
      <c r="W5687" s="825"/>
      <c r="X5687" s="314">
        <f t="shared" si="1738"/>
        <v>0</v>
      </c>
    </row>
    <row r="5688" spans="2:24" ht="18.75">
      <c r="B5688" s="172"/>
      <c r="C5688" s="144">
        <v>2910</v>
      </c>
      <c r="D5688" s="320" t="s">
        <v>1780</v>
      </c>
      <c r="E5688" s="817"/>
      <c r="F5688" s="452"/>
      <c r="G5688" s="246"/>
      <c r="H5688" s="246"/>
      <c r="I5688" s="480">
        <f t="shared" ref="I5688:I5695" si="1742">F5688+G5688+H5688</f>
        <v>0</v>
      </c>
      <c r="J5688" s="244" t="str">
        <f t="shared" si="1737"/>
        <v/>
      </c>
      <c r="K5688" s="245"/>
      <c r="L5688" s="426"/>
      <c r="M5688" s="253"/>
      <c r="N5688" s="316">
        <f t="shared" ref="N5688:N5695" si="1743">I5688</f>
        <v>0</v>
      </c>
      <c r="O5688" s="427">
        <f t="shared" ref="O5688:O5695" si="1744">L5688+M5688-N5688</f>
        <v>0</v>
      </c>
      <c r="P5688" s="245"/>
      <c r="Q5688" s="775"/>
      <c r="R5688" s="779"/>
      <c r="S5688" s="779"/>
      <c r="T5688" s="779"/>
      <c r="U5688" s="779"/>
      <c r="V5688" s="779"/>
      <c r="W5688" s="824"/>
      <c r="X5688" s="314">
        <f t="shared" si="1738"/>
        <v>0</v>
      </c>
    </row>
    <row r="5689" spans="2:24" ht="18.75">
      <c r="B5689" s="172"/>
      <c r="C5689" s="144">
        <v>2920</v>
      </c>
      <c r="D5689" s="320" t="s">
        <v>244</v>
      </c>
      <c r="E5689" s="817"/>
      <c r="F5689" s="452"/>
      <c r="G5689" s="246"/>
      <c r="H5689" s="246"/>
      <c r="I5689" s="480">
        <f t="shared" si="1742"/>
        <v>0</v>
      </c>
      <c r="J5689" s="244" t="str">
        <f t="shared" si="1737"/>
        <v/>
      </c>
      <c r="K5689" s="245"/>
      <c r="L5689" s="426"/>
      <c r="M5689" s="253"/>
      <c r="N5689" s="316">
        <f t="shared" si="1743"/>
        <v>0</v>
      </c>
      <c r="O5689" s="427">
        <f t="shared" si="1744"/>
        <v>0</v>
      </c>
      <c r="P5689" s="245"/>
      <c r="Q5689" s="775"/>
      <c r="R5689" s="779"/>
      <c r="S5689" s="779"/>
      <c r="T5689" s="779"/>
      <c r="U5689" s="779"/>
      <c r="V5689" s="779"/>
      <c r="W5689" s="824"/>
      <c r="X5689" s="314">
        <f t="shared" si="1738"/>
        <v>0</v>
      </c>
    </row>
    <row r="5690" spans="2:24" ht="31.5">
      <c r="B5690" s="172"/>
      <c r="C5690" s="168">
        <v>2969</v>
      </c>
      <c r="D5690" s="321" t="s">
        <v>245</v>
      </c>
      <c r="E5690" s="817"/>
      <c r="F5690" s="452"/>
      <c r="G5690" s="246"/>
      <c r="H5690" s="246"/>
      <c r="I5690" s="480">
        <f t="shared" si="1742"/>
        <v>0</v>
      </c>
      <c r="J5690" s="244" t="str">
        <f t="shared" si="1737"/>
        <v/>
      </c>
      <c r="K5690" s="245"/>
      <c r="L5690" s="426"/>
      <c r="M5690" s="253"/>
      <c r="N5690" s="316">
        <f t="shared" si="1743"/>
        <v>0</v>
      </c>
      <c r="O5690" s="427">
        <f t="shared" si="1744"/>
        <v>0</v>
      </c>
      <c r="P5690" s="245"/>
      <c r="Q5690" s="775"/>
      <c r="R5690" s="779"/>
      <c r="S5690" s="779"/>
      <c r="T5690" s="779"/>
      <c r="U5690" s="779"/>
      <c r="V5690" s="779"/>
      <c r="W5690" s="824"/>
      <c r="X5690" s="314">
        <f t="shared" si="1738"/>
        <v>0</v>
      </c>
    </row>
    <row r="5691" spans="2:24" ht="31.5">
      <c r="B5691" s="172"/>
      <c r="C5691" s="168">
        <v>2970</v>
      </c>
      <c r="D5691" s="321" t="s">
        <v>246</v>
      </c>
      <c r="E5691" s="817"/>
      <c r="F5691" s="452"/>
      <c r="G5691" s="246"/>
      <c r="H5691" s="246"/>
      <c r="I5691" s="480">
        <f t="shared" si="1742"/>
        <v>0</v>
      </c>
      <c r="J5691" s="244" t="str">
        <f t="shared" si="1737"/>
        <v/>
      </c>
      <c r="K5691" s="245"/>
      <c r="L5691" s="426"/>
      <c r="M5691" s="253"/>
      <c r="N5691" s="316">
        <f t="shared" si="1743"/>
        <v>0</v>
      </c>
      <c r="O5691" s="427">
        <f t="shared" si="1744"/>
        <v>0</v>
      </c>
      <c r="P5691" s="245"/>
      <c r="Q5691" s="775"/>
      <c r="R5691" s="779"/>
      <c r="S5691" s="779"/>
      <c r="T5691" s="779"/>
      <c r="U5691" s="779"/>
      <c r="V5691" s="779"/>
      <c r="W5691" s="824"/>
      <c r="X5691" s="314">
        <f t="shared" si="1738"/>
        <v>0</v>
      </c>
    </row>
    <row r="5692" spans="2:24" ht="18.75">
      <c r="B5692" s="172"/>
      <c r="C5692" s="166">
        <v>2989</v>
      </c>
      <c r="D5692" s="322" t="s">
        <v>247</v>
      </c>
      <c r="E5692" s="817"/>
      <c r="F5692" s="452"/>
      <c r="G5692" s="246"/>
      <c r="H5692" s="246"/>
      <c r="I5692" s="480">
        <f t="shared" si="1742"/>
        <v>0</v>
      </c>
      <c r="J5692" s="244" t="str">
        <f t="shared" si="1737"/>
        <v/>
      </c>
      <c r="K5692" s="245"/>
      <c r="L5692" s="426"/>
      <c r="M5692" s="253"/>
      <c r="N5692" s="316">
        <f t="shared" si="1743"/>
        <v>0</v>
      </c>
      <c r="O5692" s="427">
        <f t="shared" si="1744"/>
        <v>0</v>
      </c>
      <c r="P5692" s="245"/>
      <c r="Q5692" s="775"/>
      <c r="R5692" s="779"/>
      <c r="S5692" s="779"/>
      <c r="T5692" s="779"/>
      <c r="U5692" s="779"/>
      <c r="V5692" s="779"/>
      <c r="W5692" s="824"/>
      <c r="X5692" s="314">
        <f t="shared" si="1738"/>
        <v>0</v>
      </c>
    </row>
    <row r="5693" spans="2:24" ht="31.5">
      <c r="B5693" s="136"/>
      <c r="C5693" s="137">
        <v>2990</v>
      </c>
      <c r="D5693" s="323" t="s">
        <v>1760</v>
      </c>
      <c r="E5693" s="817"/>
      <c r="F5693" s="452"/>
      <c r="G5693" s="246"/>
      <c r="H5693" s="246"/>
      <c r="I5693" s="480">
        <f t="shared" si="1742"/>
        <v>0</v>
      </c>
      <c r="J5693" s="244" t="str">
        <f t="shared" si="1737"/>
        <v/>
      </c>
      <c r="K5693" s="245"/>
      <c r="L5693" s="426"/>
      <c r="M5693" s="253"/>
      <c r="N5693" s="316">
        <f t="shared" si="1743"/>
        <v>0</v>
      </c>
      <c r="O5693" s="427">
        <f t="shared" si="1744"/>
        <v>0</v>
      </c>
      <c r="P5693" s="245"/>
      <c r="Q5693" s="775"/>
      <c r="R5693" s="779"/>
      <c r="S5693" s="779"/>
      <c r="T5693" s="779"/>
      <c r="U5693" s="779"/>
      <c r="V5693" s="779"/>
      <c r="W5693" s="824"/>
      <c r="X5693" s="314">
        <f t="shared" si="1738"/>
        <v>0</v>
      </c>
    </row>
    <row r="5694" spans="2:24" ht="18.75">
      <c r="B5694" s="136"/>
      <c r="C5694" s="137">
        <v>2991</v>
      </c>
      <c r="D5694" s="323" t="s">
        <v>248</v>
      </c>
      <c r="E5694" s="817"/>
      <c r="F5694" s="452"/>
      <c r="G5694" s="246"/>
      <c r="H5694" s="246"/>
      <c r="I5694" s="480">
        <f t="shared" si="1742"/>
        <v>0</v>
      </c>
      <c r="J5694" s="244" t="str">
        <f t="shared" si="1737"/>
        <v/>
      </c>
      <c r="K5694" s="245"/>
      <c r="L5694" s="426"/>
      <c r="M5694" s="253"/>
      <c r="N5694" s="316">
        <f t="shared" si="1743"/>
        <v>0</v>
      </c>
      <c r="O5694" s="427">
        <f t="shared" si="1744"/>
        <v>0</v>
      </c>
      <c r="P5694" s="245"/>
      <c r="Q5694" s="775"/>
      <c r="R5694" s="779"/>
      <c r="S5694" s="779"/>
      <c r="T5694" s="779"/>
      <c r="U5694" s="779"/>
      <c r="V5694" s="779"/>
      <c r="W5694" s="824"/>
      <c r="X5694" s="314">
        <f t="shared" si="1738"/>
        <v>0</v>
      </c>
    </row>
    <row r="5695" spans="2:24" ht="18.75">
      <c r="B5695" s="136"/>
      <c r="C5695" s="142">
        <v>2992</v>
      </c>
      <c r="D5695" s="154" t="s">
        <v>249</v>
      </c>
      <c r="E5695" s="817"/>
      <c r="F5695" s="452"/>
      <c r="G5695" s="246"/>
      <c r="H5695" s="246"/>
      <c r="I5695" s="480">
        <f t="shared" si="1742"/>
        <v>0</v>
      </c>
      <c r="J5695" s="244" t="str">
        <f t="shared" si="1737"/>
        <v/>
      </c>
      <c r="K5695" s="245"/>
      <c r="L5695" s="426"/>
      <c r="M5695" s="253"/>
      <c r="N5695" s="316">
        <f t="shared" si="1743"/>
        <v>0</v>
      </c>
      <c r="O5695" s="427">
        <f t="shared" si="1744"/>
        <v>0</v>
      </c>
      <c r="P5695" s="245"/>
      <c r="Q5695" s="775"/>
      <c r="R5695" s="779"/>
      <c r="S5695" s="779"/>
      <c r="T5695" s="779"/>
      <c r="U5695" s="779"/>
      <c r="V5695" s="779"/>
      <c r="W5695" s="824"/>
      <c r="X5695" s="314">
        <f t="shared" si="1738"/>
        <v>0</v>
      </c>
    </row>
    <row r="5696" spans="2:24" ht="18.75">
      <c r="B5696" s="799">
        <v>3300</v>
      </c>
      <c r="C5696" s="965" t="s">
        <v>250</v>
      </c>
      <c r="D5696" s="965"/>
      <c r="E5696" s="800"/>
      <c r="F5696" s="801">
        <f>SUM(F5697:F5702)</f>
        <v>0</v>
      </c>
      <c r="G5696" s="802">
        <f>SUM(G5697:G5702)</f>
        <v>0</v>
      </c>
      <c r="H5696" s="802">
        <f>SUM(H5697:H5702)</f>
        <v>0</v>
      </c>
      <c r="I5696" s="802">
        <f>SUM(I5697:I5702)</f>
        <v>0</v>
      </c>
      <c r="J5696" s="244" t="str">
        <f t="shared" si="1737"/>
        <v/>
      </c>
      <c r="K5696" s="245"/>
      <c r="L5696" s="777"/>
      <c r="M5696" s="778"/>
      <c r="N5696" s="778"/>
      <c r="O5696" s="825"/>
      <c r="P5696" s="245"/>
      <c r="Q5696" s="777"/>
      <c r="R5696" s="778"/>
      <c r="S5696" s="778"/>
      <c r="T5696" s="778"/>
      <c r="U5696" s="778"/>
      <c r="V5696" s="778"/>
      <c r="W5696" s="825"/>
      <c r="X5696" s="314">
        <f t="shared" si="1738"/>
        <v>0</v>
      </c>
    </row>
    <row r="5697" spans="2:24" ht="18.75">
      <c r="B5697" s="143"/>
      <c r="C5697" s="144">
        <v>3301</v>
      </c>
      <c r="D5697" s="463" t="s">
        <v>251</v>
      </c>
      <c r="E5697" s="817"/>
      <c r="F5697" s="452"/>
      <c r="G5697" s="246"/>
      <c r="H5697" s="246"/>
      <c r="I5697" s="480">
        <f t="shared" ref="I5697:I5705" si="1745">F5697+G5697+H5697</f>
        <v>0</v>
      </c>
      <c r="J5697" s="244" t="str">
        <f t="shared" si="1737"/>
        <v/>
      </c>
      <c r="K5697" s="245"/>
      <c r="L5697" s="775"/>
      <c r="M5697" s="779"/>
      <c r="N5697" s="779"/>
      <c r="O5697" s="824"/>
      <c r="P5697" s="245"/>
      <c r="Q5697" s="775"/>
      <c r="R5697" s="779"/>
      <c r="S5697" s="779"/>
      <c r="T5697" s="779"/>
      <c r="U5697" s="779"/>
      <c r="V5697" s="779"/>
      <c r="W5697" s="824"/>
      <c r="X5697" s="314">
        <f t="shared" si="1738"/>
        <v>0</v>
      </c>
    </row>
    <row r="5698" spans="2:24" ht="18.75">
      <c r="B5698" s="143"/>
      <c r="C5698" s="168">
        <v>3302</v>
      </c>
      <c r="D5698" s="464" t="s">
        <v>1099</v>
      </c>
      <c r="E5698" s="817"/>
      <c r="F5698" s="452"/>
      <c r="G5698" s="246"/>
      <c r="H5698" s="246"/>
      <c r="I5698" s="480">
        <f t="shared" si="1745"/>
        <v>0</v>
      </c>
      <c r="J5698" s="244" t="str">
        <f t="shared" ref="J5698:J5729" si="1746">(IF($E5698&lt;&gt;0,$J$2,IF($I5698&lt;&gt;0,$J$2,"")))</f>
        <v/>
      </c>
      <c r="K5698" s="245"/>
      <c r="L5698" s="775"/>
      <c r="M5698" s="779"/>
      <c r="N5698" s="779"/>
      <c r="O5698" s="824"/>
      <c r="P5698" s="245"/>
      <c r="Q5698" s="775"/>
      <c r="R5698" s="779"/>
      <c r="S5698" s="779"/>
      <c r="T5698" s="779"/>
      <c r="U5698" s="779"/>
      <c r="V5698" s="779"/>
      <c r="W5698" s="824"/>
      <c r="X5698" s="314">
        <f t="shared" ref="X5698:X5729" si="1747">T5698-U5698-V5698-W5698</f>
        <v>0</v>
      </c>
    </row>
    <row r="5699" spans="2:24" ht="18.75">
      <c r="B5699" s="143"/>
      <c r="C5699" s="168">
        <v>3303</v>
      </c>
      <c r="D5699" s="464" t="s">
        <v>253</v>
      </c>
      <c r="E5699" s="817"/>
      <c r="F5699" s="452"/>
      <c r="G5699" s="246"/>
      <c r="H5699" s="246"/>
      <c r="I5699" s="480">
        <f t="shared" si="1745"/>
        <v>0</v>
      </c>
      <c r="J5699" s="244" t="str">
        <f t="shared" si="1746"/>
        <v/>
      </c>
      <c r="K5699" s="245"/>
      <c r="L5699" s="775"/>
      <c r="M5699" s="779"/>
      <c r="N5699" s="779"/>
      <c r="O5699" s="824"/>
      <c r="P5699" s="245"/>
      <c r="Q5699" s="775"/>
      <c r="R5699" s="779"/>
      <c r="S5699" s="779"/>
      <c r="T5699" s="779"/>
      <c r="U5699" s="779"/>
      <c r="V5699" s="779"/>
      <c r="W5699" s="824"/>
      <c r="X5699" s="314">
        <f t="shared" si="1747"/>
        <v>0</v>
      </c>
    </row>
    <row r="5700" spans="2:24" ht="18.75">
      <c r="B5700" s="143"/>
      <c r="C5700" s="166">
        <v>3304</v>
      </c>
      <c r="D5700" s="465" t="s">
        <v>254</v>
      </c>
      <c r="E5700" s="817"/>
      <c r="F5700" s="452"/>
      <c r="G5700" s="246"/>
      <c r="H5700" s="246"/>
      <c r="I5700" s="480">
        <f t="shared" si="1745"/>
        <v>0</v>
      </c>
      <c r="J5700" s="244" t="str">
        <f t="shared" si="1746"/>
        <v/>
      </c>
      <c r="K5700" s="245"/>
      <c r="L5700" s="775"/>
      <c r="M5700" s="779"/>
      <c r="N5700" s="779"/>
      <c r="O5700" s="824"/>
      <c r="P5700" s="245"/>
      <c r="Q5700" s="775"/>
      <c r="R5700" s="779"/>
      <c r="S5700" s="779"/>
      <c r="T5700" s="779"/>
      <c r="U5700" s="779"/>
      <c r="V5700" s="779"/>
      <c r="W5700" s="824"/>
      <c r="X5700" s="314">
        <f t="shared" si="1747"/>
        <v>0</v>
      </c>
    </row>
    <row r="5701" spans="2:24" ht="18.75">
      <c r="B5701" s="143"/>
      <c r="C5701" s="142">
        <v>3305</v>
      </c>
      <c r="D5701" s="466" t="s">
        <v>255</v>
      </c>
      <c r="E5701" s="817"/>
      <c r="F5701" s="452"/>
      <c r="G5701" s="246"/>
      <c r="H5701" s="246"/>
      <c r="I5701" s="480">
        <f t="shared" si="1745"/>
        <v>0</v>
      </c>
      <c r="J5701" s="244" t="str">
        <f t="shared" si="1746"/>
        <v/>
      </c>
      <c r="K5701" s="245"/>
      <c r="L5701" s="775"/>
      <c r="M5701" s="779"/>
      <c r="N5701" s="779"/>
      <c r="O5701" s="824"/>
      <c r="P5701" s="245"/>
      <c r="Q5701" s="775"/>
      <c r="R5701" s="779"/>
      <c r="S5701" s="779"/>
      <c r="T5701" s="779"/>
      <c r="U5701" s="779"/>
      <c r="V5701" s="779"/>
      <c r="W5701" s="824"/>
      <c r="X5701" s="314">
        <f t="shared" si="1747"/>
        <v>0</v>
      </c>
    </row>
    <row r="5702" spans="2:24" ht="31.5">
      <c r="B5702" s="143"/>
      <c r="C5702" s="142">
        <v>3306</v>
      </c>
      <c r="D5702" s="466" t="s">
        <v>1739</v>
      </c>
      <c r="E5702" s="817"/>
      <c r="F5702" s="452"/>
      <c r="G5702" s="246"/>
      <c r="H5702" s="246"/>
      <c r="I5702" s="480">
        <f t="shared" si="1745"/>
        <v>0</v>
      </c>
      <c r="J5702" s="244" t="str">
        <f t="shared" si="1746"/>
        <v/>
      </c>
      <c r="K5702" s="245"/>
      <c r="L5702" s="775"/>
      <c r="M5702" s="779"/>
      <c r="N5702" s="779"/>
      <c r="O5702" s="824"/>
      <c r="P5702" s="245"/>
      <c r="Q5702" s="775"/>
      <c r="R5702" s="779"/>
      <c r="S5702" s="779"/>
      <c r="T5702" s="779"/>
      <c r="U5702" s="779"/>
      <c r="V5702" s="779"/>
      <c r="W5702" s="824"/>
      <c r="X5702" s="314">
        <f t="shared" si="1747"/>
        <v>0</v>
      </c>
    </row>
    <row r="5703" spans="2:24" ht="18.75">
      <c r="B5703" s="799">
        <v>3900</v>
      </c>
      <c r="C5703" s="957" t="s">
        <v>256</v>
      </c>
      <c r="D5703" s="978"/>
      <c r="E5703" s="800"/>
      <c r="F5703" s="803"/>
      <c r="G5703" s="804"/>
      <c r="H5703" s="804"/>
      <c r="I5703" s="805">
        <f t="shared" si="1745"/>
        <v>0</v>
      </c>
      <c r="J5703" s="244" t="str">
        <f t="shared" si="1746"/>
        <v/>
      </c>
      <c r="K5703" s="245"/>
      <c r="L5703" s="431"/>
      <c r="M5703" s="255"/>
      <c r="N5703" s="318">
        <f>I5703</f>
        <v>0</v>
      </c>
      <c r="O5703" s="427">
        <f>L5703+M5703-N5703</f>
        <v>0</v>
      </c>
      <c r="P5703" s="245"/>
      <c r="Q5703" s="431"/>
      <c r="R5703" s="255"/>
      <c r="S5703" s="432">
        <f>+IF(+(L5703+M5703)&gt;=I5703,+M5703,+(+I5703-L5703))</f>
        <v>0</v>
      </c>
      <c r="T5703" s="316">
        <f>Q5703+R5703-S5703</f>
        <v>0</v>
      </c>
      <c r="U5703" s="255"/>
      <c r="V5703" s="255"/>
      <c r="W5703" s="254"/>
      <c r="X5703" s="314">
        <f t="shared" si="1747"/>
        <v>0</v>
      </c>
    </row>
    <row r="5704" spans="2:24" ht="18.75">
      <c r="B5704" s="799">
        <v>4000</v>
      </c>
      <c r="C5704" s="979" t="s">
        <v>257</v>
      </c>
      <c r="D5704" s="979"/>
      <c r="E5704" s="800"/>
      <c r="F5704" s="803"/>
      <c r="G5704" s="804"/>
      <c r="H5704" s="804"/>
      <c r="I5704" s="805">
        <f t="shared" si="1745"/>
        <v>0</v>
      </c>
      <c r="J5704" s="244" t="str">
        <f t="shared" si="1746"/>
        <v/>
      </c>
      <c r="K5704" s="245"/>
      <c r="L5704" s="431"/>
      <c r="M5704" s="255"/>
      <c r="N5704" s="318">
        <f>I5704</f>
        <v>0</v>
      </c>
      <c r="O5704" s="427">
        <f>L5704+M5704-N5704</f>
        <v>0</v>
      </c>
      <c r="P5704" s="245"/>
      <c r="Q5704" s="777"/>
      <c r="R5704" s="778"/>
      <c r="S5704" s="778"/>
      <c r="T5704" s="779"/>
      <c r="U5704" s="778"/>
      <c r="V5704" s="778"/>
      <c r="W5704" s="824"/>
      <c r="X5704" s="314">
        <f t="shared" si="1747"/>
        <v>0</v>
      </c>
    </row>
    <row r="5705" spans="2:24" ht="18.75">
      <c r="B5705" s="799">
        <v>4100</v>
      </c>
      <c r="C5705" s="979" t="s">
        <v>258</v>
      </c>
      <c r="D5705" s="979"/>
      <c r="E5705" s="800"/>
      <c r="F5705" s="803"/>
      <c r="G5705" s="804"/>
      <c r="H5705" s="804"/>
      <c r="I5705" s="805">
        <f t="shared" si="1745"/>
        <v>0</v>
      </c>
      <c r="J5705" s="244" t="str">
        <f t="shared" si="1746"/>
        <v/>
      </c>
      <c r="K5705" s="245"/>
      <c r="L5705" s="777"/>
      <c r="M5705" s="778"/>
      <c r="N5705" s="778"/>
      <c r="O5705" s="825"/>
      <c r="P5705" s="245"/>
      <c r="Q5705" s="777"/>
      <c r="R5705" s="778"/>
      <c r="S5705" s="778"/>
      <c r="T5705" s="778"/>
      <c r="U5705" s="778"/>
      <c r="V5705" s="778"/>
      <c r="W5705" s="825"/>
      <c r="X5705" s="314">
        <f t="shared" si="1747"/>
        <v>0</v>
      </c>
    </row>
    <row r="5706" spans="2:24" ht="18.75">
      <c r="B5706" s="799">
        <v>4200</v>
      </c>
      <c r="C5706" s="965" t="s">
        <v>259</v>
      </c>
      <c r="D5706" s="966"/>
      <c r="E5706" s="800"/>
      <c r="F5706" s="801">
        <f>SUM(F5707:F5712)</f>
        <v>0</v>
      </c>
      <c r="G5706" s="802">
        <f>SUM(G5707:G5712)</f>
        <v>0</v>
      </c>
      <c r="H5706" s="802">
        <f>SUM(H5707:H5712)</f>
        <v>0</v>
      </c>
      <c r="I5706" s="802">
        <f>SUM(I5707:I5712)</f>
        <v>0</v>
      </c>
      <c r="J5706" s="244" t="str">
        <f t="shared" si="1746"/>
        <v/>
      </c>
      <c r="K5706" s="245"/>
      <c r="L5706" s="317">
        <f>SUM(L5707:L5712)</f>
        <v>0</v>
      </c>
      <c r="M5706" s="318">
        <f>SUM(M5707:M5712)</f>
        <v>0</v>
      </c>
      <c r="N5706" s="428">
        <f>SUM(N5707:N5712)</f>
        <v>0</v>
      </c>
      <c r="O5706" s="429">
        <f>SUM(O5707:O5712)</f>
        <v>0</v>
      </c>
      <c r="P5706" s="245"/>
      <c r="Q5706" s="317">
        <f t="shared" ref="Q5706:W5706" si="1748">SUM(Q5707:Q5712)</f>
        <v>0</v>
      </c>
      <c r="R5706" s="318">
        <f t="shared" si="1748"/>
        <v>0</v>
      </c>
      <c r="S5706" s="318">
        <f t="shared" si="1748"/>
        <v>0</v>
      </c>
      <c r="T5706" s="318">
        <f t="shared" si="1748"/>
        <v>0</v>
      </c>
      <c r="U5706" s="318">
        <f t="shared" si="1748"/>
        <v>0</v>
      </c>
      <c r="V5706" s="318">
        <f t="shared" si="1748"/>
        <v>0</v>
      </c>
      <c r="W5706" s="429">
        <f t="shared" si="1748"/>
        <v>0</v>
      </c>
      <c r="X5706" s="314">
        <f t="shared" si="1747"/>
        <v>0</v>
      </c>
    </row>
    <row r="5707" spans="2:24" ht="18.75">
      <c r="B5707" s="173"/>
      <c r="C5707" s="144">
        <v>4201</v>
      </c>
      <c r="D5707" s="138" t="s">
        <v>260</v>
      </c>
      <c r="E5707" s="817"/>
      <c r="F5707" s="452"/>
      <c r="G5707" s="246"/>
      <c r="H5707" s="246"/>
      <c r="I5707" s="480">
        <f t="shared" ref="I5707:I5712" si="1749">F5707+G5707+H5707</f>
        <v>0</v>
      </c>
      <c r="J5707" s="244" t="str">
        <f t="shared" si="1746"/>
        <v/>
      </c>
      <c r="K5707" s="245"/>
      <c r="L5707" s="426"/>
      <c r="M5707" s="253"/>
      <c r="N5707" s="316">
        <f t="shared" ref="N5707:N5712" si="1750">I5707</f>
        <v>0</v>
      </c>
      <c r="O5707" s="427">
        <f t="shared" ref="O5707:O5712" si="1751">L5707+M5707-N5707</f>
        <v>0</v>
      </c>
      <c r="P5707" s="245"/>
      <c r="Q5707" s="426"/>
      <c r="R5707" s="253"/>
      <c r="S5707" s="432">
        <f t="shared" ref="S5707:S5712" si="1752">+IF(+(L5707+M5707)&gt;=I5707,+M5707,+(+I5707-L5707))</f>
        <v>0</v>
      </c>
      <c r="T5707" s="316">
        <f t="shared" ref="T5707:T5712" si="1753">Q5707+R5707-S5707</f>
        <v>0</v>
      </c>
      <c r="U5707" s="253"/>
      <c r="V5707" s="253"/>
      <c r="W5707" s="254"/>
      <c r="X5707" s="314">
        <f t="shared" si="1747"/>
        <v>0</v>
      </c>
    </row>
    <row r="5708" spans="2:24" ht="18.75">
      <c r="B5708" s="173"/>
      <c r="C5708" s="137">
        <v>4202</v>
      </c>
      <c r="D5708" s="139" t="s">
        <v>261</v>
      </c>
      <c r="E5708" s="817"/>
      <c r="F5708" s="452"/>
      <c r="G5708" s="246"/>
      <c r="H5708" s="246"/>
      <c r="I5708" s="480">
        <f t="shared" si="1749"/>
        <v>0</v>
      </c>
      <c r="J5708" s="244" t="str">
        <f t="shared" si="1746"/>
        <v/>
      </c>
      <c r="K5708" s="245"/>
      <c r="L5708" s="426"/>
      <c r="M5708" s="253"/>
      <c r="N5708" s="316">
        <f t="shared" si="1750"/>
        <v>0</v>
      </c>
      <c r="O5708" s="427">
        <f t="shared" si="1751"/>
        <v>0</v>
      </c>
      <c r="P5708" s="245"/>
      <c r="Q5708" s="426"/>
      <c r="R5708" s="253"/>
      <c r="S5708" s="432">
        <f t="shared" si="1752"/>
        <v>0</v>
      </c>
      <c r="T5708" s="316">
        <f t="shared" si="1753"/>
        <v>0</v>
      </c>
      <c r="U5708" s="253"/>
      <c r="V5708" s="253"/>
      <c r="W5708" s="254"/>
      <c r="X5708" s="314">
        <f t="shared" si="1747"/>
        <v>0</v>
      </c>
    </row>
    <row r="5709" spans="2:24" ht="18.75">
      <c r="B5709" s="173"/>
      <c r="C5709" s="137">
        <v>4214</v>
      </c>
      <c r="D5709" s="139" t="s">
        <v>262</v>
      </c>
      <c r="E5709" s="817"/>
      <c r="F5709" s="452"/>
      <c r="G5709" s="246"/>
      <c r="H5709" s="246"/>
      <c r="I5709" s="480">
        <f t="shared" si="1749"/>
        <v>0</v>
      </c>
      <c r="J5709" s="244" t="str">
        <f t="shared" si="1746"/>
        <v/>
      </c>
      <c r="K5709" s="245"/>
      <c r="L5709" s="426"/>
      <c r="M5709" s="253"/>
      <c r="N5709" s="316">
        <f t="shared" si="1750"/>
        <v>0</v>
      </c>
      <c r="O5709" s="427">
        <f t="shared" si="1751"/>
        <v>0</v>
      </c>
      <c r="P5709" s="245"/>
      <c r="Q5709" s="426"/>
      <c r="R5709" s="253"/>
      <c r="S5709" s="432">
        <f t="shared" si="1752"/>
        <v>0</v>
      </c>
      <c r="T5709" s="316">
        <f t="shared" si="1753"/>
        <v>0</v>
      </c>
      <c r="U5709" s="253"/>
      <c r="V5709" s="253"/>
      <c r="W5709" s="254"/>
      <c r="X5709" s="314">
        <f t="shared" si="1747"/>
        <v>0</v>
      </c>
    </row>
    <row r="5710" spans="2:24" ht="18.75">
      <c r="B5710" s="173"/>
      <c r="C5710" s="137">
        <v>4217</v>
      </c>
      <c r="D5710" s="139" t="s">
        <v>263</v>
      </c>
      <c r="E5710" s="817"/>
      <c r="F5710" s="452"/>
      <c r="G5710" s="246"/>
      <c r="H5710" s="246"/>
      <c r="I5710" s="480">
        <f t="shared" si="1749"/>
        <v>0</v>
      </c>
      <c r="J5710" s="244" t="str">
        <f t="shared" si="1746"/>
        <v/>
      </c>
      <c r="K5710" s="245"/>
      <c r="L5710" s="426"/>
      <c r="M5710" s="253"/>
      <c r="N5710" s="316">
        <f t="shared" si="1750"/>
        <v>0</v>
      </c>
      <c r="O5710" s="427">
        <f t="shared" si="1751"/>
        <v>0</v>
      </c>
      <c r="P5710" s="245"/>
      <c r="Q5710" s="426"/>
      <c r="R5710" s="253"/>
      <c r="S5710" s="432">
        <f t="shared" si="1752"/>
        <v>0</v>
      </c>
      <c r="T5710" s="316">
        <f t="shared" si="1753"/>
        <v>0</v>
      </c>
      <c r="U5710" s="253"/>
      <c r="V5710" s="253"/>
      <c r="W5710" s="254"/>
      <c r="X5710" s="314">
        <f t="shared" si="1747"/>
        <v>0</v>
      </c>
    </row>
    <row r="5711" spans="2:24" ht="18.75">
      <c r="B5711" s="173"/>
      <c r="C5711" s="137">
        <v>4218</v>
      </c>
      <c r="D5711" s="145" t="s">
        <v>264</v>
      </c>
      <c r="E5711" s="817"/>
      <c r="F5711" s="452"/>
      <c r="G5711" s="246"/>
      <c r="H5711" s="246"/>
      <c r="I5711" s="480">
        <f t="shared" si="1749"/>
        <v>0</v>
      </c>
      <c r="J5711" s="244" t="str">
        <f t="shared" si="1746"/>
        <v/>
      </c>
      <c r="K5711" s="245"/>
      <c r="L5711" s="426"/>
      <c r="M5711" s="253"/>
      <c r="N5711" s="316">
        <f t="shared" si="1750"/>
        <v>0</v>
      </c>
      <c r="O5711" s="427">
        <f t="shared" si="1751"/>
        <v>0</v>
      </c>
      <c r="P5711" s="245"/>
      <c r="Q5711" s="426"/>
      <c r="R5711" s="253"/>
      <c r="S5711" s="432">
        <f t="shared" si="1752"/>
        <v>0</v>
      </c>
      <c r="T5711" s="316">
        <f t="shared" si="1753"/>
        <v>0</v>
      </c>
      <c r="U5711" s="253"/>
      <c r="V5711" s="253"/>
      <c r="W5711" s="254"/>
      <c r="X5711" s="314">
        <f t="shared" si="1747"/>
        <v>0</v>
      </c>
    </row>
    <row r="5712" spans="2:24" ht="18.75">
      <c r="B5712" s="173"/>
      <c r="C5712" s="137">
        <v>4219</v>
      </c>
      <c r="D5712" s="156" t="s">
        <v>265</v>
      </c>
      <c r="E5712" s="817"/>
      <c r="F5712" s="452"/>
      <c r="G5712" s="246"/>
      <c r="H5712" s="246"/>
      <c r="I5712" s="480">
        <f t="shared" si="1749"/>
        <v>0</v>
      </c>
      <c r="J5712" s="244" t="str">
        <f t="shared" si="1746"/>
        <v/>
      </c>
      <c r="K5712" s="245"/>
      <c r="L5712" s="426"/>
      <c r="M5712" s="253"/>
      <c r="N5712" s="316">
        <f t="shared" si="1750"/>
        <v>0</v>
      </c>
      <c r="O5712" s="427">
        <f t="shared" si="1751"/>
        <v>0</v>
      </c>
      <c r="P5712" s="245"/>
      <c r="Q5712" s="426"/>
      <c r="R5712" s="253"/>
      <c r="S5712" s="432">
        <f t="shared" si="1752"/>
        <v>0</v>
      </c>
      <c r="T5712" s="316">
        <f t="shared" si="1753"/>
        <v>0</v>
      </c>
      <c r="U5712" s="253"/>
      <c r="V5712" s="253"/>
      <c r="W5712" s="254"/>
      <c r="X5712" s="314">
        <f t="shared" si="1747"/>
        <v>0</v>
      </c>
    </row>
    <row r="5713" spans="2:24" ht="18.75">
      <c r="B5713" s="799">
        <v>4300</v>
      </c>
      <c r="C5713" s="955" t="s">
        <v>1740</v>
      </c>
      <c r="D5713" s="955"/>
      <c r="E5713" s="800"/>
      <c r="F5713" s="801">
        <f>SUM(F5714:F5716)</f>
        <v>0</v>
      </c>
      <c r="G5713" s="802">
        <f>SUM(G5714:G5716)</f>
        <v>0</v>
      </c>
      <c r="H5713" s="802">
        <f>SUM(H5714:H5716)</f>
        <v>0</v>
      </c>
      <c r="I5713" s="802">
        <f>SUM(I5714:I5716)</f>
        <v>0</v>
      </c>
      <c r="J5713" s="244" t="str">
        <f t="shared" si="1746"/>
        <v/>
      </c>
      <c r="K5713" s="245"/>
      <c r="L5713" s="317">
        <f>SUM(L5714:L5716)</f>
        <v>0</v>
      </c>
      <c r="M5713" s="318">
        <f>SUM(M5714:M5716)</f>
        <v>0</v>
      </c>
      <c r="N5713" s="428">
        <f>SUM(N5714:N5716)</f>
        <v>0</v>
      </c>
      <c r="O5713" s="429">
        <f>SUM(O5714:O5716)</f>
        <v>0</v>
      </c>
      <c r="P5713" s="245"/>
      <c r="Q5713" s="317">
        <f t="shared" ref="Q5713:W5713" si="1754">SUM(Q5714:Q5716)</f>
        <v>0</v>
      </c>
      <c r="R5713" s="318">
        <f t="shared" si="1754"/>
        <v>0</v>
      </c>
      <c r="S5713" s="318">
        <f t="shared" si="1754"/>
        <v>0</v>
      </c>
      <c r="T5713" s="318">
        <f t="shared" si="1754"/>
        <v>0</v>
      </c>
      <c r="U5713" s="318">
        <f t="shared" si="1754"/>
        <v>0</v>
      </c>
      <c r="V5713" s="318">
        <f t="shared" si="1754"/>
        <v>0</v>
      </c>
      <c r="W5713" s="429">
        <f t="shared" si="1754"/>
        <v>0</v>
      </c>
      <c r="X5713" s="314">
        <f t="shared" si="1747"/>
        <v>0</v>
      </c>
    </row>
    <row r="5714" spans="2:24" ht="18.75">
      <c r="B5714" s="173"/>
      <c r="C5714" s="144">
        <v>4301</v>
      </c>
      <c r="D5714" s="163" t="s">
        <v>266</v>
      </c>
      <c r="E5714" s="817"/>
      <c r="F5714" s="452"/>
      <c r="G5714" s="246"/>
      <c r="H5714" s="246"/>
      <c r="I5714" s="480">
        <f t="shared" ref="I5714:I5719" si="1755">F5714+G5714+H5714</f>
        <v>0</v>
      </c>
      <c r="J5714" s="244" t="str">
        <f t="shared" si="1746"/>
        <v/>
      </c>
      <c r="K5714" s="245"/>
      <c r="L5714" s="426"/>
      <c r="M5714" s="253"/>
      <c r="N5714" s="316">
        <f t="shared" ref="N5714:N5719" si="1756">I5714</f>
        <v>0</v>
      </c>
      <c r="O5714" s="427">
        <f t="shared" ref="O5714:O5719" si="1757">L5714+M5714-N5714</f>
        <v>0</v>
      </c>
      <c r="P5714" s="245"/>
      <c r="Q5714" s="426"/>
      <c r="R5714" s="253"/>
      <c r="S5714" s="432">
        <f t="shared" ref="S5714:S5719" si="1758">+IF(+(L5714+M5714)&gt;=I5714,+M5714,+(+I5714-L5714))</f>
        <v>0</v>
      </c>
      <c r="T5714" s="316">
        <f t="shared" ref="T5714:T5719" si="1759">Q5714+R5714-S5714</f>
        <v>0</v>
      </c>
      <c r="U5714" s="253"/>
      <c r="V5714" s="253"/>
      <c r="W5714" s="254"/>
      <c r="X5714" s="314">
        <f t="shared" si="1747"/>
        <v>0</v>
      </c>
    </row>
    <row r="5715" spans="2:24" ht="18.75">
      <c r="B5715" s="173"/>
      <c r="C5715" s="137">
        <v>4302</v>
      </c>
      <c r="D5715" s="139" t="s">
        <v>1100</v>
      </c>
      <c r="E5715" s="817"/>
      <c r="F5715" s="452"/>
      <c r="G5715" s="246"/>
      <c r="H5715" s="246"/>
      <c r="I5715" s="480">
        <f t="shared" si="1755"/>
        <v>0</v>
      </c>
      <c r="J5715" s="244" t="str">
        <f t="shared" si="1746"/>
        <v/>
      </c>
      <c r="K5715" s="245"/>
      <c r="L5715" s="426"/>
      <c r="M5715" s="253"/>
      <c r="N5715" s="316">
        <f t="shared" si="1756"/>
        <v>0</v>
      </c>
      <c r="O5715" s="427">
        <f t="shared" si="1757"/>
        <v>0</v>
      </c>
      <c r="P5715" s="245"/>
      <c r="Q5715" s="426"/>
      <c r="R5715" s="253"/>
      <c r="S5715" s="432">
        <f t="shared" si="1758"/>
        <v>0</v>
      </c>
      <c r="T5715" s="316">
        <f t="shared" si="1759"/>
        <v>0</v>
      </c>
      <c r="U5715" s="253"/>
      <c r="V5715" s="253"/>
      <c r="W5715" s="254"/>
      <c r="X5715" s="314">
        <f t="shared" si="1747"/>
        <v>0</v>
      </c>
    </row>
    <row r="5716" spans="2:24" ht="18.75">
      <c r="B5716" s="173"/>
      <c r="C5716" s="142">
        <v>4309</v>
      </c>
      <c r="D5716" s="148" t="s">
        <v>268</v>
      </c>
      <c r="E5716" s="817"/>
      <c r="F5716" s="452"/>
      <c r="G5716" s="246"/>
      <c r="H5716" s="246"/>
      <c r="I5716" s="480">
        <f t="shared" si="1755"/>
        <v>0</v>
      </c>
      <c r="J5716" s="244" t="str">
        <f t="shared" si="1746"/>
        <v/>
      </c>
      <c r="K5716" s="245"/>
      <c r="L5716" s="426"/>
      <c r="M5716" s="253"/>
      <c r="N5716" s="316">
        <f t="shared" si="1756"/>
        <v>0</v>
      </c>
      <c r="O5716" s="427">
        <f t="shared" si="1757"/>
        <v>0</v>
      </c>
      <c r="P5716" s="245"/>
      <c r="Q5716" s="426"/>
      <c r="R5716" s="253"/>
      <c r="S5716" s="432">
        <f t="shared" si="1758"/>
        <v>0</v>
      </c>
      <c r="T5716" s="316">
        <f t="shared" si="1759"/>
        <v>0</v>
      </c>
      <c r="U5716" s="253"/>
      <c r="V5716" s="253"/>
      <c r="W5716" s="254"/>
      <c r="X5716" s="314">
        <f t="shared" si="1747"/>
        <v>0</v>
      </c>
    </row>
    <row r="5717" spans="2:24" ht="18.75">
      <c r="B5717" s="799">
        <v>4400</v>
      </c>
      <c r="C5717" s="957" t="s">
        <v>1741</v>
      </c>
      <c r="D5717" s="957"/>
      <c r="E5717" s="800"/>
      <c r="F5717" s="803"/>
      <c r="G5717" s="804"/>
      <c r="H5717" s="804"/>
      <c r="I5717" s="805">
        <f t="shared" si="1755"/>
        <v>0</v>
      </c>
      <c r="J5717" s="244" t="str">
        <f t="shared" si="1746"/>
        <v/>
      </c>
      <c r="K5717" s="245"/>
      <c r="L5717" s="431"/>
      <c r="M5717" s="255"/>
      <c r="N5717" s="318">
        <f t="shared" si="1756"/>
        <v>0</v>
      </c>
      <c r="O5717" s="427">
        <f t="shared" si="1757"/>
        <v>0</v>
      </c>
      <c r="P5717" s="245"/>
      <c r="Q5717" s="431"/>
      <c r="R5717" s="255"/>
      <c r="S5717" s="432">
        <f t="shared" si="1758"/>
        <v>0</v>
      </c>
      <c r="T5717" s="316">
        <f t="shared" si="1759"/>
        <v>0</v>
      </c>
      <c r="U5717" s="255"/>
      <c r="V5717" s="255"/>
      <c r="W5717" s="254"/>
      <c r="X5717" s="314">
        <f t="shared" si="1747"/>
        <v>0</v>
      </c>
    </row>
    <row r="5718" spans="2:24" ht="18.75">
      <c r="B5718" s="799">
        <v>4500</v>
      </c>
      <c r="C5718" s="979" t="s">
        <v>1742</v>
      </c>
      <c r="D5718" s="979"/>
      <c r="E5718" s="800"/>
      <c r="F5718" s="803"/>
      <c r="G5718" s="804"/>
      <c r="H5718" s="804"/>
      <c r="I5718" s="805">
        <f t="shared" si="1755"/>
        <v>0</v>
      </c>
      <c r="J5718" s="244" t="str">
        <f t="shared" si="1746"/>
        <v/>
      </c>
      <c r="K5718" s="245"/>
      <c r="L5718" s="431"/>
      <c r="M5718" s="255"/>
      <c r="N5718" s="318">
        <f t="shared" si="1756"/>
        <v>0</v>
      </c>
      <c r="O5718" s="427">
        <f t="shared" si="1757"/>
        <v>0</v>
      </c>
      <c r="P5718" s="245"/>
      <c r="Q5718" s="431"/>
      <c r="R5718" s="255"/>
      <c r="S5718" s="432">
        <f t="shared" si="1758"/>
        <v>0</v>
      </c>
      <c r="T5718" s="316">
        <f t="shared" si="1759"/>
        <v>0</v>
      </c>
      <c r="U5718" s="255"/>
      <c r="V5718" s="255"/>
      <c r="W5718" s="254"/>
      <c r="X5718" s="314">
        <f t="shared" si="1747"/>
        <v>0</v>
      </c>
    </row>
    <row r="5719" spans="2:24" ht="18.75">
      <c r="B5719" s="799">
        <v>4600</v>
      </c>
      <c r="C5719" s="974" t="s">
        <v>269</v>
      </c>
      <c r="D5719" s="980"/>
      <c r="E5719" s="800"/>
      <c r="F5719" s="803"/>
      <c r="G5719" s="804"/>
      <c r="H5719" s="804"/>
      <c r="I5719" s="805">
        <f t="shared" si="1755"/>
        <v>0</v>
      </c>
      <c r="J5719" s="244" t="str">
        <f t="shared" si="1746"/>
        <v/>
      </c>
      <c r="K5719" s="245"/>
      <c r="L5719" s="431"/>
      <c r="M5719" s="255"/>
      <c r="N5719" s="318">
        <f t="shared" si="1756"/>
        <v>0</v>
      </c>
      <c r="O5719" s="427">
        <f t="shared" si="1757"/>
        <v>0</v>
      </c>
      <c r="P5719" s="245"/>
      <c r="Q5719" s="431"/>
      <c r="R5719" s="255"/>
      <c r="S5719" s="432">
        <f t="shared" si="1758"/>
        <v>0</v>
      </c>
      <c r="T5719" s="316">
        <f t="shared" si="1759"/>
        <v>0</v>
      </c>
      <c r="U5719" s="255"/>
      <c r="V5719" s="255"/>
      <c r="W5719" s="254"/>
      <c r="X5719" s="314">
        <f t="shared" si="1747"/>
        <v>0</v>
      </c>
    </row>
    <row r="5720" spans="2:24" ht="18.75">
      <c r="B5720" s="799">
        <v>4900</v>
      </c>
      <c r="C5720" s="965" t="s">
        <v>300</v>
      </c>
      <c r="D5720" s="965"/>
      <c r="E5720" s="800"/>
      <c r="F5720" s="801">
        <f>+F5721+F5722</f>
        <v>0</v>
      </c>
      <c r="G5720" s="802">
        <f>+G5721+G5722</f>
        <v>0</v>
      </c>
      <c r="H5720" s="802">
        <f>+H5721+H5722</f>
        <v>0</v>
      </c>
      <c r="I5720" s="802">
        <f>+I5721+I5722</f>
        <v>0</v>
      </c>
      <c r="J5720" s="244" t="str">
        <f t="shared" si="1746"/>
        <v/>
      </c>
      <c r="K5720" s="245"/>
      <c r="L5720" s="777"/>
      <c r="M5720" s="778"/>
      <c r="N5720" s="778"/>
      <c r="O5720" s="825"/>
      <c r="P5720" s="245"/>
      <c r="Q5720" s="777"/>
      <c r="R5720" s="778"/>
      <c r="S5720" s="778"/>
      <c r="T5720" s="778"/>
      <c r="U5720" s="778"/>
      <c r="V5720" s="778"/>
      <c r="W5720" s="825"/>
      <c r="X5720" s="314">
        <f t="shared" si="1747"/>
        <v>0</v>
      </c>
    </row>
    <row r="5721" spans="2:24" ht="18.75">
      <c r="B5721" s="173"/>
      <c r="C5721" s="144">
        <v>4901</v>
      </c>
      <c r="D5721" s="174" t="s">
        <v>301</v>
      </c>
      <c r="E5721" s="817"/>
      <c r="F5721" s="452"/>
      <c r="G5721" s="246"/>
      <c r="H5721" s="246"/>
      <c r="I5721" s="480">
        <f>F5721+G5721+H5721</f>
        <v>0</v>
      </c>
      <c r="J5721" s="244" t="str">
        <f t="shared" si="1746"/>
        <v/>
      </c>
      <c r="K5721" s="245"/>
      <c r="L5721" s="775"/>
      <c r="M5721" s="779"/>
      <c r="N5721" s="779"/>
      <c r="O5721" s="824"/>
      <c r="P5721" s="245"/>
      <c r="Q5721" s="775"/>
      <c r="R5721" s="779"/>
      <c r="S5721" s="779"/>
      <c r="T5721" s="779"/>
      <c r="U5721" s="779"/>
      <c r="V5721" s="779"/>
      <c r="W5721" s="824"/>
      <c r="X5721" s="314">
        <f t="shared" si="1747"/>
        <v>0</v>
      </c>
    </row>
    <row r="5722" spans="2:24" ht="18.75">
      <c r="B5722" s="173"/>
      <c r="C5722" s="142">
        <v>4902</v>
      </c>
      <c r="D5722" s="148" t="s">
        <v>302</v>
      </c>
      <c r="E5722" s="817"/>
      <c r="F5722" s="452"/>
      <c r="G5722" s="246"/>
      <c r="H5722" s="246"/>
      <c r="I5722" s="480">
        <f>F5722+G5722+H5722</f>
        <v>0</v>
      </c>
      <c r="J5722" s="244" t="str">
        <f t="shared" si="1746"/>
        <v/>
      </c>
      <c r="K5722" s="245"/>
      <c r="L5722" s="775"/>
      <c r="M5722" s="779"/>
      <c r="N5722" s="779"/>
      <c r="O5722" s="824"/>
      <c r="P5722" s="245"/>
      <c r="Q5722" s="775"/>
      <c r="R5722" s="779"/>
      <c r="S5722" s="779"/>
      <c r="T5722" s="779"/>
      <c r="U5722" s="779"/>
      <c r="V5722" s="779"/>
      <c r="W5722" s="824"/>
      <c r="X5722" s="314">
        <f t="shared" si="1747"/>
        <v>0</v>
      </c>
    </row>
    <row r="5723" spans="2:24" ht="18.75">
      <c r="B5723" s="806">
        <v>5100</v>
      </c>
      <c r="C5723" s="962" t="s">
        <v>270</v>
      </c>
      <c r="D5723" s="962"/>
      <c r="E5723" s="807"/>
      <c r="F5723" s="808"/>
      <c r="G5723" s="809"/>
      <c r="H5723" s="809"/>
      <c r="I5723" s="805">
        <f>F5723+G5723+H5723</f>
        <v>0</v>
      </c>
      <c r="J5723" s="244" t="str">
        <f t="shared" si="1746"/>
        <v/>
      </c>
      <c r="K5723" s="245"/>
      <c r="L5723" s="433"/>
      <c r="M5723" s="434"/>
      <c r="N5723" s="328">
        <f>I5723</f>
        <v>0</v>
      </c>
      <c r="O5723" s="427">
        <f>L5723+M5723-N5723</f>
        <v>0</v>
      </c>
      <c r="P5723" s="245"/>
      <c r="Q5723" s="433"/>
      <c r="R5723" s="434"/>
      <c r="S5723" s="432">
        <f>+IF(+(L5723+M5723)&gt;=I5723,+M5723,+(+I5723-L5723))</f>
        <v>0</v>
      </c>
      <c r="T5723" s="316">
        <f>Q5723+R5723-S5723</f>
        <v>0</v>
      </c>
      <c r="U5723" s="434"/>
      <c r="V5723" s="434"/>
      <c r="W5723" s="254"/>
      <c r="X5723" s="314">
        <f t="shared" si="1747"/>
        <v>0</v>
      </c>
    </row>
    <row r="5724" spans="2:24" ht="18.75">
      <c r="B5724" s="806">
        <v>5200</v>
      </c>
      <c r="C5724" s="977" t="s">
        <v>271</v>
      </c>
      <c r="D5724" s="977"/>
      <c r="E5724" s="807"/>
      <c r="F5724" s="810">
        <f>SUM(F5725:F5731)</f>
        <v>0</v>
      </c>
      <c r="G5724" s="811">
        <f>SUM(G5725:G5731)</f>
        <v>326000</v>
      </c>
      <c r="H5724" s="811">
        <f>SUM(H5725:H5731)</f>
        <v>0</v>
      </c>
      <c r="I5724" s="811">
        <f>SUM(I5725:I5731)</f>
        <v>326000</v>
      </c>
      <c r="J5724" s="244">
        <f t="shared" si="1746"/>
        <v>1</v>
      </c>
      <c r="K5724" s="245"/>
      <c r="L5724" s="327">
        <f>SUM(L5725:L5731)</f>
        <v>0</v>
      </c>
      <c r="M5724" s="328">
        <f>SUM(M5725:M5731)</f>
        <v>0</v>
      </c>
      <c r="N5724" s="435">
        <f>SUM(N5725:N5731)</f>
        <v>326000</v>
      </c>
      <c r="O5724" s="436">
        <f>SUM(O5725:O5731)</f>
        <v>-326000</v>
      </c>
      <c r="P5724" s="245"/>
      <c r="Q5724" s="327">
        <f t="shared" ref="Q5724:W5724" si="1760">SUM(Q5725:Q5731)</f>
        <v>0</v>
      </c>
      <c r="R5724" s="328">
        <f t="shared" si="1760"/>
        <v>0</v>
      </c>
      <c r="S5724" s="328">
        <f t="shared" si="1760"/>
        <v>326000</v>
      </c>
      <c r="T5724" s="328">
        <f t="shared" si="1760"/>
        <v>-326000</v>
      </c>
      <c r="U5724" s="328">
        <f t="shared" si="1760"/>
        <v>0</v>
      </c>
      <c r="V5724" s="328">
        <f t="shared" si="1760"/>
        <v>0</v>
      </c>
      <c r="W5724" s="436">
        <f t="shared" si="1760"/>
        <v>0</v>
      </c>
      <c r="X5724" s="314">
        <f t="shared" si="1747"/>
        <v>-326000</v>
      </c>
    </row>
    <row r="5725" spans="2:24" ht="18.75">
      <c r="B5725" s="175"/>
      <c r="C5725" s="176">
        <v>5201</v>
      </c>
      <c r="D5725" s="177" t="s">
        <v>272</v>
      </c>
      <c r="E5725" s="818"/>
      <c r="F5725" s="477"/>
      <c r="G5725" s="437"/>
      <c r="H5725" s="437"/>
      <c r="I5725" s="480">
        <f t="shared" ref="I5725:I5731" si="1761">F5725+G5725+H5725</f>
        <v>0</v>
      </c>
      <c r="J5725" s="244" t="str">
        <f t="shared" si="1746"/>
        <v/>
      </c>
      <c r="K5725" s="245"/>
      <c r="L5725" s="438"/>
      <c r="M5725" s="439"/>
      <c r="N5725" s="331">
        <f t="shared" ref="N5725:N5731" si="1762">I5725</f>
        <v>0</v>
      </c>
      <c r="O5725" s="427">
        <f t="shared" ref="O5725:O5731" si="1763">L5725+M5725-N5725</f>
        <v>0</v>
      </c>
      <c r="P5725" s="245"/>
      <c r="Q5725" s="438"/>
      <c r="R5725" s="439"/>
      <c r="S5725" s="432">
        <f t="shared" ref="S5725:S5731" si="1764">+IF(+(L5725+M5725)&gt;=I5725,+M5725,+(+I5725-L5725))</f>
        <v>0</v>
      </c>
      <c r="T5725" s="316">
        <f t="shared" ref="T5725:T5731" si="1765">Q5725+R5725-S5725</f>
        <v>0</v>
      </c>
      <c r="U5725" s="439"/>
      <c r="V5725" s="439"/>
      <c r="W5725" s="254"/>
      <c r="X5725" s="314">
        <f t="shared" si="1747"/>
        <v>0</v>
      </c>
    </row>
    <row r="5726" spans="2:24" ht="18.75">
      <c r="B5726" s="175"/>
      <c r="C5726" s="178">
        <v>5202</v>
      </c>
      <c r="D5726" s="179" t="s">
        <v>273</v>
      </c>
      <c r="E5726" s="818"/>
      <c r="F5726" s="477"/>
      <c r="G5726" s="437"/>
      <c r="H5726" s="437"/>
      <c r="I5726" s="480">
        <f t="shared" si="1761"/>
        <v>0</v>
      </c>
      <c r="J5726" s="244" t="str">
        <f t="shared" si="1746"/>
        <v/>
      </c>
      <c r="K5726" s="245"/>
      <c r="L5726" s="438"/>
      <c r="M5726" s="439"/>
      <c r="N5726" s="331">
        <f t="shared" si="1762"/>
        <v>0</v>
      </c>
      <c r="O5726" s="427">
        <f t="shared" si="1763"/>
        <v>0</v>
      </c>
      <c r="P5726" s="245"/>
      <c r="Q5726" s="438"/>
      <c r="R5726" s="439"/>
      <c r="S5726" s="432">
        <f t="shared" si="1764"/>
        <v>0</v>
      </c>
      <c r="T5726" s="316">
        <f t="shared" si="1765"/>
        <v>0</v>
      </c>
      <c r="U5726" s="439"/>
      <c r="V5726" s="439"/>
      <c r="W5726" s="254"/>
      <c r="X5726" s="314">
        <f t="shared" si="1747"/>
        <v>0</v>
      </c>
    </row>
    <row r="5727" spans="2:24" ht="18.75">
      <c r="B5727" s="175"/>
      <c r="C5727" s="178">
        <v>5203</v>
      </c>
      <c r="D5727" s="179" t="s">
        <v>956</v>
      </c>
      <c r="E5727" s="818"/>
      <c r="F5727" s="477"/>
      <c r="G5727" s="437">
        <v>26000</v>
      </c>
      <c r="H5727" s="437"/>
      <c r="I5727" s="480">
        <f t="shared" si="1761"/>
        <v>26000</v>
      </c>
      <c r="J5727" s="244">
        <f t="shared" si="1746"/>
        <v>1</v>
      </c>
      <c r="K5727" s="245"/>
      <c r="L5727" s="438"/>
      <c r="M5727" s="439"/>
      <c r="N5727" s="331">
        <f t="shared" si="1762"/>
        <v>26000</v>
      </c>
      <c r="O5727" s="427">
        <f t="shared" si="1763"/>
        <v>-26000</v>
      </c>
      <c r="P5727" s="245"/>
      <c r="Q5727" s="438"/>
      <c r="R5727" s="439"/>
      <c r="S5727" s="432">
        <f t="shared" si="1764"/>
        <v>26000</v>
      </c>
      <c r="T5727" s="316">
        <f t="shared" si="1765"/>
        <v>-26000</v>
      </c>
      <c r="U5727" s="439"/>
      <c r="V5727" s="439"/>
      <c r="W5727" s="254"/>
      <c r="X5727" s="314">
        <f t="shared" si="1747"/>
        <v>-26000</v>
      </c>
    </row>
    <row r="5728" spans="2:24" ht="18.75">
      <c r="B5728" s="175"/>
      <c r="C5728" s="178">
        <v>5204</v>
      </c>
      <c r="D5728" s="179" t="s">
        <v>957</v>
      </c>
      <c r="E5728" s="818"/>
      <c r="F5728" s="477"/>
      <c r="G5728" s="437"/>
      <c r="H5728" s="437"/>
      <c r="I5728" s="480">
        <f t="shared" si="1761"/>
        <v>0</v>
      </c>
      <c r="J5728" s="244" t="str">
        <f t="shared" si="1746"/>
        <v/>
      </c>
      <c r="K5728" s="245"/>
      <c r="L5728" s="438"/>
      <c r="M5728" s="439"/>
      <c r="N5728" s="331">
        <f t="shared" si="1762"/>
        <v>0</v>
      </c>
      <c r="O5728" s="427">
        <f t="shared" si="1763"/>
        <v>0</v>
      </c>
      <c r="P5728" s="245"/>
      <c r="Q5728" s="438"/>
      <c r="R5728" s="439"/>
      <c r="S5728" s="432">
        <f t="shared" si="1764"/>
        <v>0</v>
      </c>
      <c r="T5728" s="316">
        <f t="shared" si="1765"/>
        <v>0</v>
      </c>
      <c r="U5728" s="439"/>
      <c r="V5728" s="439"/>
      <c r="W5728" s="254"/>
      <c r="X5728" s="314">
        <f t="shared" si="1747"/>
        <v>0</v>
      </c>
    </row>
    <row r="5729" spans="2:24" ht="18.75">
      <c r="B5729" s="175"/>
      <c r="C5729" s="178">
        <v>5205</v>
      </c>
      <c r="D5729" s="179" t="s">
        <v>958</v>
      </c>
      <c r="E5729" s="818"/>
      <c r="F5729" s="477"/>
      <c r="G5729" s="437"/>
      <c r="H5729" s="437"/>
      <c r="I5729" s="480">
        <f t="shared" si="1761"/>
        <v>0</v>
      </c>
      <c r="J5729" s="244" t="str">
        <f t="shared" si="1746"/>
        <v/>
      </c>
      <c r="K5729" s="245"/>
      <c r="L5729" s="438"/>
      <c r="M5729" s="439"/>
      <c r="N5729" s="331">
        <f t="shared" si="1762"/>
        <v>0</v>
      </c>
      <c r="O5729" s="427">
        <f t="shared" si="1763"/>
        <v>0</v>
      </c>
      <c r="P5729" s="245"/>
      <c r="Q5729" s="438"/>
      <c r="R5729" s="439"/>
      <c r="S5729" s="432">
        <f t="shared" si="1764"/>
        <v>0</v>
      </c>
      <c r="T5729" s="316">
        <f t="shared" si="1765"/>
        <v>0</v>
      </c>
      <c r="U5729" s="439"/>
      <c r="V5729" s="439"/>
      <c r="W5729" s="254"/>
      <c r="X5729" s="314">
        <f t="shared" si="1747"/>
        <v>0</v>
      </c>
    </row>
    <row r="5730" spans="2:24" ht="18.75">
      <c r="B5730" s="175"/>
      <c r="C5730" s="178">
        <v>5206</v>
      </c>
      <c r="D5730" s="179" t="s">
        <v>959</v>
      </c>
      <c r="E5730" s="818"/>
      <c r="F5730" s="477"/>
      <c r="G5730" s="437">
        <v>300000</v>
      </c>
      <c r="H5730" s="437"/>
      <c r="I5730" s="480">
        <f t="shared" si="1761"/>
        <v>300000</v>
      </c>
      <c r="J5730" s="244">
        <f t="shared" ref="J5730:J5750" si="1766">(IF($E5730&lt;&gt;0,$J$2,IF($I5730&lt;&gt;0,$J$2,"")))</f>
        <v>1</v>
      </c>
      <c r="K5730" s="245"/>
      <c r="L5730" s="438"/>
      <c r="M5730" s="439"/>
      <c r="N5730" s="331">
        <f t="shared" si="1762"/>
        <v>300000</v>
      </c>
      <c r="O5730" s="427">
        <f t="shared" si="1763"/>
        <v>-300000</v>
      </c>
      <c r="P5730" s="245"/>
      <c r="Q5730" s="438"/>
      <c r="R5730" s="439"/>
      <c r="S5730" s="432">
        <f t="shared" si="1764"/>
        <v>300000</v>
      </c>
      <c r="T5730" s="316">
        <f t="shared" si="1765"/>
        <v>-300000</v>
      </c>
      <c r="U5730" s="439"/>
      <c r="V5730" s="439"/>
      <c r="W5730" s="254"/>
      <c r="X5730" s="314">
        <f t="shared" ref="X5730:X5761" si="1767">T5730-U5730-V5730-W5730</f>
        <v>-300000</v>
      </c>
    </row>
    <row r="5731" spans="2:24" ht="18.75">
      <c r="B5731" s="175"/>
      <c r="C5731" s="180">
        <v>5219</v>
      </c>
      <c r="D5731" s="181" t="s">
        <v>960</v>
      </c>
      <c r="E5731" s="818"/>
      <c r="F5731" s="477"/>
      <c r="G5731" s="437"/>
      <c r="H5731" s="437"/>
      <c r="I5731" s="480">
        <f t="shared" si="1761"/>
        <v>0</v>
      </c>
      <c r="J5731" s="244" t="str">
        <f t="shared" si="1766"/>
        <v/>
      </c>
      <c r="K5731" s="245"/>
      <c r="L5731" s="438"/>
      <c r="M5731" s="439"/>
      <c r="N5731" s="331">
        <f t="shared" si="1762"/>
        <v>0</v>
      </c>
      <c r="O5731" s="427">
        <f t="shared" si="1763"/>
        <v>0</v>
      </c>
      <c r="P5731" s="245"/>
      <c r="Q5731" s="438"/>
      <c r="R5731" s="439"/>
      <c r="S5731" s="432">
        <f t="shared" si="1764"/>
        <v>0</v>
      </c>
      <c r="T5731" s="316">
        <f t="shared" si="1765"/>
        <v>0</v>
      </c>
      <c r="U5731" s="439"/>
      <c r="V5731" s="439"/>
      <c r="W5731" s="254"/>
      <c r="X5731" s="314">
        <f t="shared" si="1767"/>
        <v>0</v>
      </c>
    </row>
    <row r="5732" spans="2:24" ht="18.75">
      <c r="B5732" s="806">
        <v>5300</v>
      </c>
      <c r="C5732" s="981" t="s">
        <v>961</v>
      </c>
      <c r="D5732" s="981"/>
      <c r="E5732" s="807"/>
      <c r="F5732" s="810">
        <f>SUM(F5733:F5734)</f>
        <v>0</v>
      </c>
      <c r="G5732" s="811">
        <f>SUM(G5733:G5734)</f>
        <v>30000</v>
      </c>
      <c r="H5732" s="811">
        <f>SUM(H5733:H5734)</f>
        <v>0</v>
      </c>
      <c r="I5732" s="811">
        <f>SUM(I5733:I5734)</f>
        <v>30000</v>
      </c>
      <c r="J5732" s="244">
        <f t="shared" si="1766"/>
        <v>1</v>
      </c>
      <c r="K5732" s="245"/>
      <c r="L5732" s="327">
        <f>SUM(L5733:L5734)</f>
        <v>0</v>
      </c>
      <c r="M5732" s="328">
        <f>SUM(M5733:M5734)</f>
        <v>0</v>
      </c>
      <c r="N5732" s="435">
        <f>SUM(N5733:N5734)</f>
        <v>30000</v>
      </c>
      <c r="O5732" s="436">
        <f>SUM(O5733:O5734)</f>
        <v>-30000</v>
      </c>
      <c r="P5732" s="245"/>
      <c r="Q5732" s="327">
        <f t="shared" ref="Q5732:W5732" si="1768">SUM(Q5733:Q5734)</f>
        <v>0</v>
      </c>
      <c r="R5732" s="328">
        <f t="shared" si="1768"/>
        <v>0</v>
      </c>
      <c r="S5732" s="328">
        <f t="shared" si="1768"/>
        <v>30000</v>
      </c>
      <c r="T5732" s="328">
        <f t="shared" si="1768"/>
        <v>-30000</v>
      </c>
      <c r="U5732" s="328">
        <f t="shared" si="1768"/>
        <v>0</v>
      </c>
      <c r="V5732" s="328">
        <f t="shared" si="1768"/>
        <v>0</v>
      </c>
      <c r="W5732" s="436">
        <f t="shared" si="1768"/>
        <v>0</v>
      </c>
      <c r="X5732" s="314">
        <f t="shared" si="1767"/>
        <v>-30000</v>
      </c>
    </row>
    <row r="5733" spans="2:24" ht="18.75">
      <c r="B5733" s="175"/>
      <c r="C5733" s="176">
        <v>5301</v>
      </c>
      <c r="D5733" s="177" t="s">
        <v>1480</v>
      </c>
      <c r="E5733" s="818"/>
      <c r="F5733" s="477"/>
      <c r="G5733" s="437"/>
      <c r="H5733" s="437"/>
      <c r="I5733" s="480">
        <f>F5733+G5733+H5733</f>
        <v>0</v>
      </c>
      <c r="J5733" s="244" t="str">
        <f t="shared" si="1766"/>
        <v/>
      </c>
      <c r="K5733" s="245"/>
      <c r="L5733" s="438"/>
      <c r="M5733" s="439"/>
      <c r="N5733" s="331">
        <f>I5733</f>
        <v>0</v>
      </c>
      <c r="O5733" s="427">
        <f>L5733+M5733-N5733</f>
        <v>0</v>
      </c>
      <c r="P5733" s="245"/>
      <c r="Q5733" s="438"/>
      <c r="R5733" s="439"/>
      <c r="S5733" s="432">
        <f>+IF(+(L5733+M5733)&gt;=I5733,+M5733,+(+I5733-L5733))</f>
        <v>0</v>
      </c>
      <c r="T5733" s="316">
        <f>Q5733+R5733-S5733</f>
        <v>0</v>
      </c>
      <c r="U5733" s="439"/>
      <c r="V5733" s="439"/>
      <c r="W5733" s="254"/>
      <c r="X5733" s="314">
        <f t="shared" si="1767"/>
        <v>0</v>
      </c>
    </row>
    <row r="5734" spans="2:24" ht="18.75">
      <c r="B5734" s="175"/>
      <c r="C5734" s="180">
        <v>5309</v>
      </c>
      <c r="D5734" s="181" t="s">
        <v>962</v>
      </c>
      <c r="E5734" s="818"/>
      <c r="F5734" s="477"/>
      <c r="G5734" s="437">
        <v>30000</v>
      </c>
      <c r="H5734" s="437"/>
      <c r="I5734" s="480">
        <f>F5734+G5734+H5734</f>
        <v>30000</v>
      </c>
      <c r="J5734" s="244">
        <f t="shared" si="1766"/>
        <v>1</v>
      </c>
      <c r="K5734" s="245"/>
      <c r="L5734" s="438"/>
      <c r="M5734" s="439"/>
      <c r="N5734" s="331">
        <f>I5734</f>
        <v>30000</v>
      </c>
      <c r="O5734" s="427">
        <f>L5734+M5734-N5734</f>
        <v>-30000</v>
      </c>
      <c r="P5734" s="245"/>
      <c r="Q5734" s="438"/>
      <c r="R5734" s="439"/>
      <c r="S5734" s="432">
        <f>+IF(+(L5734+M5734)&gt;=I5734,+M5734,+(+I5734-L5734))</f>
        <v>30000</v>
      </c>
      <c r="T5734" s="316">
        <f>Q5734+R5734-S5734</f>
        <v>-30000</v>
      </c>
      <c r="U5734" s="439"/>
      <c r="V5734" s="439"/>
      <c r="W5734" s="254"/>
      <c r="X5734" s="314">
        <f t="shared" si="1767"/>
        <v>-30000</v>
      </c>
    </row>
    <row r="5735" spans="2:24" ht="18.75">
      <c r="B5735" s="806">
        <v>5400</v>
      </c>
      <c r="C5735" s="962" t="s">
        <v>1049</v>
      </c>
      <c r="D5735" s="962"/>
      <c r="E5735" s="807"/>
      <c r="F5735" s="808"/>
      <c r="G5735" s="809"/>
      <c r="H5735" s="809"/>
      <c r="I5735" s="805">
        <f>F5735+G5735+H5735</f>
        <v>0</v>
      </c>
      <c r="J5735" s="244" t="str">
        <f t="shared" si="1766"/>
        <v/>
      </c>
      <c r="K5735" s="245"/>
      <c r="L5735" s="433"/>
      <c r="M5735" s="434"/>
      <c r="N5735" s="328">
        <f>I5735</f>
        <v>0</v>
      </c>
      <c r="O5735" s="427">
        <f>L5735+M5735-N5735</f>
        <v>0</v>
      </c>
      <c r="P5735" s="245"/>
      <c r="Q5735" s="433"/>
      <c r="R5735" s="434"/>
      <c r="S5735" s="432">
        <f>+IF(+(L5735+M5735)&gt;=I5735,+M5735,+(+I5735-L5735))</f>
        <v>0</v>
      </c>
      <c r="T5735" s="316">
        <f>Q5735+R5735-S5735</f>
        <v>0</v>
      </c>
      <c r="U5735" s="434"/>
      <c r="V5735" s="434"/>
      <c r="W5735" s="254"/>
      <c r="X5735" s="314">
        <f t="shared" si="1767"/>
        <v>0</v>
      </c>
    </row>
    <row r="5736" spans="2:24" ht="18.75">
      <c r="B5736" s="799">
        <v>5500</v>
      </c>
      <c r="C5736" s="965" t="s">
        <v>1050</v>
      </c>
      <c r="D5736" s="965"/>
      <c r="E5736" s="800"/>
      <c r="F5736" s="801">
        <f>SUM(F5737:F5740)</f>
        <v>0</v>
      </c>
      <c r="G5736" s="802">
        <f>SUM(G5737:G5740)</f>
        <v>0</v>
      </c>
      <c r="H5736" s="802">
        <f>SUM(H5737:H5740)</f>
        <v>0</v>
      </c>
      <c r="I5736" s="802">
        <f>SUM(I5737:I5740)</f>
        <v>0</v>
      </c>
      <c r="J5736" s="244" t="str">
        <f t="shared" si="1766"/>
        <v/>
      </c>
      <c r="K5736" s="245"/>
      <c r="L5736" s="317">
        <f>SUM(L5737:L5740)</f>
        <v>0</v>
      </c>
      <c r="M5736" s="318">
        <f>SUM(M5737:M5740)</f>
        <v>0</v>
      </c>
      <c r="N5736" s="428">
        <f>SUM(N5737:N5740)</f>
        <v>0</v>
      </c>
      <c r="O5736" s="429">
        <f>SUM(O5737:O5740)</f>
        <v>0</v>
      </c>
      <c r="P5736" s="245"/>
      <c r="Q5736" s="317">
        <f t="shared" ref="Q5736:W5736" si="1769">SUM(Q5737:Q5740)</f>
        <v>0</v>
      </c>
      <c r="R5736" s="318">
        <f t="shared" si="1769"/>
        <v>0</v>
      </c>
      <c r="S5736" s="318">
        <f t="shared" si="1769"/>
        <v>0</v>
      </c>
      <c r="T5736" s="318">
        <f t="shared" si="1769"/>
        <v>0</v>
      </c>
      <c r="U5736" s="318">
        <f t="shared" si="1769"/>
        <v>0</v>
      </c>
      <c r="V5736" s="318">
        <f t="shared" si="1769"/>
        <v>0</v>
      </c>
      <c r="W5736" s="429">
        <f t="shared" si="1769"/>
        <v>0</v>
      </c>
      <c r="X5736" s="314">
        <f t="shared" si="1767"/>
        <v>0</v>
      </c>
    </row>
    <row r="5737" spans="2:24" ht="18.75">
      <c r="B5737" s="173"/>
      <c r="C5737" s="144">
        <v>5501</v>
      </c>
      <c r="D5737" s="163" t="s">
        <v>1051</v>
      </c>
      <c r="E5737" s="817"/>
      <c r="F5737" s="452"/>
      <c r="G5737" s="246"/>
      <c r="H5737" s="246"/>
      <c r="I5737" s="480">
        <f>F5737+G5737+H5737</f>
        <v>0</v>
      </c>
      <c r="J5737" s="244" t="str">
        <f t="shared" si="1766"/>
        <v/>
      </c>
      <c r="K5737" s="245"/>
      <c r="L5737" s="426"/>
      <c r="M5737" s="253"/>
      <c r="N5737" s="316">
        <f>I5737</f>
        <v>0</v>
      </c>
      <c r="O5737" s="427">
        <f>L5737+M5737-N5737</f>
        <v>0</v>
      </c>
      <c r="P5737" s="245"/>
      <c r="Q5737" s="426"/>
      <c r="R5737" s="253"/>
      <c r="S5737" s="432">
        <f>+IF(+(L5737+M5737)&gt;=I5737,+M5737,+(+I5737-L5737))</f>
        <v>0</v>
      </c>
      <c r="T5737" s="316">
        <f>Q5737+R5737-S5737</f>
        <v>0</v>
      </c>
      <c r="U5737" s="253"/>
      <c r="V5737" s="253"/>
      <c r="W5737" s="254"/>
      <c r="X5737" s="314">
        <f t="shared" si="1767"/>
        <v>0</v>
      </c>
    </row>
    <row r="5738" spans="2:24" ht="18.75">
      <c r="B5738" s="173"/>
      <c r="C5738" s="137">
        <v>5502</v>
      </c>
      <c r="D5738" s="145" t="s">
        <v>1052</v>
      </c>
      <c r="E5738" s="817"/>
      <c r="F5738" s="452"/>
      <c r="G5738" s="246"/>
      <c r="H5738" s="246"/>
      <c r="I5738" s="480">
        <f>F5738+G5738+H5738</f>
        <v>0</v>
      </c>
      <c r="J5738" s="244" t="str">
        <f t="shared" si="1766"/>
        <v/>
      </c>
      <c r="K5738" s="245"/>
      <c r="L5738" s="426"/>
      <c r="M5738" s="253"/>
      <c r="N5738" s="316">
        <f>I5738</f>
        <v>0</v>
      </c>
      <c r="O5738" s="427">
        <f>L5738+M5738-N5738</f>
        <v>0</v>
      </c>
      <c r="P5738" s="245"/>
      <c r="Q5738" s="426"/>
      <c r="R5738" s="253"/>
      <c r="S5738" s="432">
        <f>+IF(+(L5738+M5738)&gt;=I5738,+M5738,+(+I5738-L5738))</f>
        <v>0</v>
      </c>
      <c r="T5738" s="316">
        <f>Q5738+R5738-S5738</f>
        <v>0</v>
      </c>
      <c r="U5738" s="253"/>
      <c r="V5738" s="253"/>
      <c r="W5738" s="254"/>
      <c r="X5738" s="314">
        <f t="shared" si="1767"/>
        <v>0</v>
      </c>
    </row>
    <row r="5739" spans="2:24" ht="18.75">
      <c r="B5739" s="173"/>
      <c r="C5739" s="137">
        <v>5503</v>
      </c>
      <c r="D5739" s="139" t="s">
        <v>1053</v>
      </c>
      <c r="E5739" s="817"/>
      <c r="F5739" s="452"/>
      <c r="G5739" s="246"/>
      <c r="H5739" s="246"/>
      <c r="I5739" s="480">
        <f>F5739+G5739+H5739</f>
        <v>0</v>
      </c>
      <c r="J5739" s="244" t="str">
        <f t="shared" si="1766"/>
        <v/>
      </c>
      <c r="K5739" s="245"/>
      <c r="L5739" s="426"/>
      <c r="M5739" s="253"/>
      <c r="N5739" s="316">
        <f>I5739</f>
        <v>0</v>
      </c>
      <c r="O5739" s="427">
        <f>L5739+M5739-N5739</f>
        <v>0</v>
      </c>
      <c r="P5739" s="245"/>
      <c r="Q5739" s="426"/>
      <c r="R5739" s="253"/>
      <c r="S5739" s="432">
        <f>+IF(+(L5739+M5739)&gt;=I5739,+M5739,+(+I5739-L5739))</f>
        <v>0</v>
      </c>
      <c r="T5739" s="316">
        <f>Q5739+R5739-S5739</f>
        <v>0</v>
      </c>
      <c r="U5739" s="253"/>
      <c r="V5739" s="253"/>
      <c r="W5739" s="254"/>
      <c r="X5739" s="314">
        <f t="shared" si="1767"/>
        <v>0</v>
      </c>
    </row>
    <row r="5740" spans="2:24" ht="18.75">
      <c r="B5740" s="173"/>
      <c r="C5740" s="137">
        <v>5504</v>
      </c>
      <c r="D5740" s="145" t="s">
        <v>1054</v>
      </c>
      <c r="E5740" s="817"/>
      <c r="F5740" s="452"/>
      <c r="G5740" s="246"/>
      <c r="H5740" s="246"/>
      <c r="I5740" s="480">
        <f>F5740+G5740+H5740</f>
        <v>0</v>
      </c>
      <c r="J5740" s="244" t="str">
        <f t="shared" si="1766"/>
        <v/>
      </c>
      <c r="K5740" s="245"/>
      <c r="L5740" s="426"/>
      <c r="M5740" s="253"/>
      <c r="N5740" s="316">
        <f>I5740</f>
        <v>0</v>
      </c>
      <c r="O5740" s="427">
        <f>L5740+M5740-N5740</f>
        <v>0</v>
      </c>
      <c r="P5740" s="245"/>
      <c r="Q5740" s="426"/>
      <c r="R5740" s="253"/>
      <c r="S5740" s="432">
        <f>+IF(+(L5740+M5740)&gt;=I5740,+M5740,+(+I5740-L5740))</f>
        <v>0</v>
      </c>
      <c r="T5740" s="316">
        <f>Q5740+R5740-S5740</f>
        <v>0</v>
      </c>
      <c r="U5740" s="253"/>
      <c r="V5740" s="253"/>
      <c r="W5740" s="254"/>
      <c r="X5740" s="314">
        <f t="shared" si="1767"/>
        <v>0</v>
      </c>
    </row>
    <row r="5741" spans="2:24" ht="18.75">
      <c r="B5741" s="799">
        <v>5700</v>
      </c>
      <c r="C5741" s="963" t="s">
        <v>1055</v>
      </c>
      <c r="D5741" s="964"/>
      <c r="E5741" s="807"/>
      <c r="F5741" s="810">
        <f>SUM(F5742:F5744)</f>
        <v>0</v>
      </c>
      <c r="G5741" s="811">
        <f>SUM(G5742:G5744)</f>
        <v>0</v>
      </c>
      <c r="H5741" s="811">
        <f>SUM(H5742:H5744)</f>
        <v>0</v>
      </c>
      <c r="I5741" s="811">
        <f>SUM(I5742:I5744)</f>
        <v>0</v>
      </c>
      <c r="J5741" s="244" t="str">
        <f t="shared" si="1766"/>
        <v/>
      </c>
      <c r="K5741" s="245"/>
      <c r="L5741" s="327">
        <f>SUM(L5742:L5744)</f>
        <v>0</v>
      </c>
      <c r="M5741" s="328">
        <f>SUM(M5742:M5744)</f>
        <v>0</v>
      </c>
      <c r="N5741" s="435">
        <f>SUM(N5742:N5743)</f>
        <v>0</v>
      </c>
      <c r="O5741" s="436">
        <f>SUM(O5742:O5744)</f>
        <v>0</v>
      </c>
      <c r="P5741" s="245"/>
      <c r="Q5741" s="327">
        <f>SUM(Q5742:Q5744)</f>
        <v>0</v>
      </c>
      <c r="R5741" s="328">
        <f>SUM(R5742:R5744)</f>
        <v>0</v>
      </c>
      <c r="S5741" s="328">
        <f>SUM(S5742:S5744)</f>
        <v>0</v>
      </c>
      <c r="T5741" s="328">
        <f>SUM(T5742:T5744)</f>
        <v>0</v>
      </c>
      <c r="U5741" s="328">
        <f>SUM(U5742:U5744)</f>
        <v>0</v>
      </c>
      <c r="V5741" s="328">
        <f>SUM(V5742:V5743)</f>
        <v>0</v>
      </c>
      <c r="W5741" s="436">
        <f>SUM(W5742:W5744)</f>
        <v>0</v>
      </c>
      <c r="X5741" s="314">
        <f t="shared" si="1767"/>
        <v>0</v>
      </c>
    </row>
    <row r="5742" spans="2:24" ht="18.75">
      <c r="B5742" s="175"/>
      <c r="C5742" s="176">
        <v>5701</v>
      </c>
      <c r="D5742" s="177" t="s">
        <v>1056</v>
      </c>
      <c r="E5742" s="818"/>
      <c r="F5742" s="477"/>
      <c r="G5742" s="437"/>
      <c r="H5742" s="437"/>
      <c r="I5742" s="480">
        <f>F5742+G5742+H5742</f>
        <v>0</v>
      </c>
      <c r="J5742" s="244" t="str">
        <f t="shared" si="1766"/>
        <v/>
      </c>
      <c r="K5742" s="245"/>
      <c r="L5742" s="438"/>
      <c r="M5742" s="439"/>
      <c r="N5742" s="331">
        <f>I5742</f>
        <v>0</v>
      </c>
      <c r="O5742" s="427">
        <f>L5742+M5742-N5742</f>
        <v>0</v>
      </c>
      <c r="P5742" s="245"/>
      <c r="Q5742" s="438"/>
      <c r="R5742" s="439"/>
      <c r="S5742" s="432">
        <f>+IF(+(L5742+M5742)&gt;=I5742,+M5742,+(+I5742-L5742))</f>
        <v>0</v>
      </c>
      <c r="T5742" s="316">
        <f>Q5742+R5742-S5742</f>
        <v>0</v>
      </c>
      <c r="U5742" s="439"/>
      <c r="V5742" s="439"/>
      <c r="W5742" s="254"/>
      <c r="X5742" s="314">
        <f t="shared" si="1767"/>
        <v>0</v>
      </c>
    </row>
    <row r="5743" spans="2:24" ht="18.75">
      <c r="B5743" s="175"/>
      <c r="C5743" s="180">
        <v>5702</v>
      </c>
      <c r="D5743" s="181" t="s">
        <v>1057</v>
      </c>
      <c r="E5743" s="818"/>
      <c r="F5743" s="477"/>
      <c r="G5743" s="437"/>
      <c r="H5743" s="437"/>
      <c r="I5743" s="480">
        <f>F5743+G5743+H5743</f>
        <v>0</v>
      </c>
      <c r="J5743" s="244" t="str">
        <f t="shared" si="1766"/>
        <v/>
      </c>
      <c r="K5743" s="245"/>
      <c r="L5743" s="438"/>
      <c r="M5743" s="439"/>
      <c r="N5743" s="331">
        <f>I5743</f>
        <v>0</v>
      </c>
      <c r="O5743" s="427">
        <f>L5743+M5743-N5743</f>
        <v>0</v>
      </c>
      <c r="P5743" s="245"/>
      <c r="Q5743" s="438"/>
      <c r="R5743" s="439"/>
      <c r="S5743" s="432">
        <f>+IF(+(L5743+M5743)&gt;=I5743,+M5743,+(+I5743-L5743))</f>
        <v>0</v>
      </c>
      <c r="T5743" s="316">
        <f>Q5743+R5743-S5743</f>
        <v>0</v>
      </c>
      <c r="U5743" s="439"/>
      <c r="V5743" s="439"/>
      <c r="W5743" s="254"/>
      <c r="X5743" s="314">
        <f t="shared" si="1767"/>
        <v>0</v>
      </c>
    </row>
    <row r="5744" spans="2:24" ht="18.75">
      <c r="B5744" s="136"/>
      <c r="C5744" s="182">
        <v>4071</v>
      </c>
      <c r="D5744" s="467" t="s">
        <v>1058</v>
      </c>
      <c r="E5744" s="817"/>
      <c r="F5744" s="458"/>
      <c r="G5744" s="275"/>
      <c r="H5744" s="275"/>
      <c r="I5744" s="480">
        <f>F5744+G5744+H5744</f>
        <v>0</v>
      </c>
      <c r="J5744" s="244" t="str">
        <f t="shared" si="1766"/>
        <v/>
      </c>
      <c r="K5744" s="245"/>
      <c r="L5744" s="826"/>
      <c r="M5744" s="779"/>
      <c r="N5744" s="779"/>
      <c r="O5744" s="827"/>
      <c r="P5744" s="245"/>
      <c r="Q5744" s="775"/>
      <c r="R5744" s="779"/>
      <c r="S5744" s="779"/>
      <c r="T5744" s="779"/>
      <c r="U5744" s="779"/>
      <c r="V5744" s="779"/>
      <c r="W5744" s="824"/>
      <c r="X5744" s="314">
        <f t="shared" si="1767"/>
        <v>0</v>
      </c>
    </row>
    <row r="5745" spans="2:24">
      <c r="B5745" s="173"/>
      <c r="C5745" s="183"/>
      <c r="D5745" s="335"/>
      <c r="E5745" s="819"/>
      <c r="F5745" s="249"/>
      <c r="G5745" s="249"/>
      <c r="H5745" s="249"/>
      <c r="I5745" s="250"/>
      <c r="J5745" s="244" t="str">
        <f t="shared" si="1766"/>
        <v/>
      </c>
      <c r="K5745" s="245"/>
      <c r="L5745" s="440"/>
      <c r="M5745" s="441"/>
      <c r="N5745" s="324"/>
      <c r="O5745" s="325"/>
      <c r="P5745" s="245"/>
      <c r="Q5745" s="440"/>
      <c r="R5745" s="441"/>
      <c r="S5745" s="324"/>
      <c r="T5745" s="324"/>
      <c r="U5745" s="441"/>
      <c r="V5745" s="324"/>
      <c r="W5745" s="325"/>
      <c r="X5745" s="325"/>
    </row>
    <row r="5746" spans="2:24" ht="18.75">
      <c r="B5746" s="812">
        <v>98</v>
      </c>
      <c r="C5746" s="976" t="s">
        <v>1059</v>
      </c>
      <c r="D5746" s="955"/>
      <c r="E5746" s="800"/>
      <c r="F5746" s="803"/>
      <c r="G5746" s="804"/>
      <c r="H5746" s="804"/>
      <c r="I5746" s="805">
        <f>F5746+G5746+H5746</f>
        <v>0</v>
      </c>
      <c r="J5746" s="244" t="str">
        <f t="shared" si="1766"/>
        <v/>
      </c>
      <c r="K5746" s="245"/>
      <c r="L5746" s="431"/>
      <c r="M5746" s="255"/>
      <c r="N5746" s="318">
        <f>I5746</f>
        <v>0</v>
      </c>
      <c r="O5746" s="427">
        <f>L5746+M5746-N5746</f>
        <v>0</v>
      </c>
      <c r="P5746" s="245"/>
      <c r="Q5746" s="431"/>
      <c r="R5746" s="255"/>
      <c r="S5746" s="432">
        <f>+IF(+(L5746+M5746)&gt;=I5746,+M5746,+(+I5746-L5746))</f>
        <v>0</v>
      </c>
      <c r="T5746" s="316">
        <f>Q5746+R5746-S5746</f>
        <v>0</v>
      </c>
      <c r="U5746" s="255"/>
      <c r="V5746" s="255"/>
      <c r="W5746" s="254"/>
      <c r="X5746" s="314">
        <f>T5746-U5746-V5746-W5746</f>
        <v>0</v>
      </c>
    </row>
    <row r="5747" spans="2:24">
      <c r="B5747" s="184"/>
      <c r="C5747" s="336" t="s">
        <v>1060</v>
      </c>
      <c r="D5747" s="337"/>
      <c r="E5747" s="398"/>
      <c r="F5747" s="398"/>
      <c r="G5747" s="398"/>
      <c r="H5747" s="398"/>
      <c r="I5747" s="338"/>
      <c r="J5747" s="244" t="str">
        <f t="shared" si="1766"/>
        <v/>
      </c>
      <c r="K5747" s="245"/>
      <c r="L5747" s="339"/>
      <c r="M5747" s="340"/>
      <c r="N5747" s="340"/>
      <c r="O5747" s="341"/>
      <c r="P5747" s="245"/>
      <c r="Q5747" s="339"/>
      <c r="R5747" s="340"/>
      <c r="S5747" s="340"/>
      <c r="T5747" s="340"/>
      <c r="U5747" s="340"/>
      <c r="V5747" s="340"/>
      <c r="W5747" s="341"/>
      <c r="X5747" s="341"/>
    </row>
    <row r="5748" spans="2:24">
      <c r="B5748" s="184"/>
      <c r="C5748" s="342" t="s">
        <v>1061</v>
      </c>
      <c r="D5748" s="335"/>
      <c r="E5748" s="386"/>
      <c r="F5748" s="386"/>
      <c r="G5748" s="386"/>
      <c r="H5748" s="386"/>
      <c r="I5748" s="308"/>
      <c r="J5748" s="244" t="str">
        <f t="shared" si="1766"/>
        <v/>
      </c>
      <c r="K5748" s="245"/>
      <c r="L5748" s="343"/>
      <c r="M5748" s="344"/>
      <c r="N5748" s="344"/>
      <c r="O5748" s="345"/>
      <c r="P5748" s="245"/>
      <c r="Q5748" s="343"/>
      <c r="R5748" s="344"/>
      <c r="S5748" s="344"/>
      <c r="T5748" s="344"/>
      <c r="U5748" s="344"/>
      <c r="V5748" s="344"/>
      <c r="W5748" s="345"/>
      <c r="X5748" s="345"/>
    </row>
    <row r="5749" spans="2:24">
      <c r="B5749" s="185"/>
      <c r="C5749" s="346" t="s">
        <v>1743</v>
      </c>
      <c r="D5749" s="347"/>
      <c r="E5749" s="399"/>
      <c r="F5749" s="399"/>
      <c r="G5749" s="399"/>
      <c r="H5749" s="399"/>
      <c r="I5749" s="310"/>
      <c r="J5749" s="244" t="str">
        <f t="shared" si="1766"/>
        <v/>
      </c>
      <c r="K5749" s="245"/>
      <c r="L5749" s="348"/>
      <c r="M5749" s="349"/>
      <c r="N5749" s="349"/>
      <c r="O5749" s="350"/>
      <c r="P5749" s="245"/>
      <c r="Q5749" s="348"/>
      <c r="R5749" s="349"/>
      <c r="S5749" s="349"/>
      <c r="T5749" s="349"/>
      <c r="U5749" s="349"/>
      <c r="V5749" s="349"/>
      <c r="W5749" s="350"/>
      <c r="X5749" s="350"/>
    </row>
    <row r="5750" spans="2:24" ht="18.75">
      <c r="B5750" s="719"/>
      <c r="C5750" s="720" t="s">
        <v>1281</v>
      </c>
      <c r="D5750" s="721" t="s">
        <v>1062</v>
      </c>
      <c r="E5750" s="813"/>
      <c r="F5750" s="813">
        <f>SUM(F5634,F5637,F5643,F5651,F5652,F5670,F5674,F5680,F5683,F5684,F5685,F5686,F5687,F5696,F5703,F5704,F5705,F5706,F5713,F5717,F5718,F5719,F5720,F5723,F5724,F5732,F5735,F5736,F5741)+F5746</f>
        <v>0</v>
      </c>
      <c r="G5750" s="813">
        <f>SUM(G5634,G5637,G5643,G5651,G5652,G5670,G5674,G5680,G5683,G5684,G5685,G5686,G5687,G5696,G5703,G5704,G5705,G5706,G5713,G5717,G5718,G5719,G5720,G5723,G5724,G5732,G5735,G5736,G5741)+G5746</f>
        <v>446000</v>
      </c>
      <c r="H5750" s="813">
        <f>SUM(H5634,H5637,H5643,H5651,H5652,H5670,H5674,H5680,H5683,H5684,H5685,H5686,H5687,H5696,H5703,H5704,H5705,H5706,H5713,H5717,H5718,H5719,H5720,H5723,H5724,H5732,H5735,H5736,H5741)+H5746</f>
        <v>0</v>
      </c>
      <c r="I5750" s="813">
        <f>SUM(I5634,I5637,I5643,I5651,I5652,I5670,I5674,I5680,I5683,I5684,I5685,I5686,I5687,I5696,I5703,I5704,I5705,I5706,I5713,I5717,I5718,I5719,I5720,I5723,I5724,I5732,I5735,I5736,I5741)+I5746</f>
        <v>446000</v>
      </c>
      <c r="J5750" s="244">
        <f t="shared" si="1766"/>
        <v>1</v>
      </c>
      <c r="K5750" s="442" t="str">
        <f>LEFT(C5631,1)</f>
        <v>8</v>
      </c>
      <c r="L5750" s="277">
        <f>SUM(L5634,L5637,L5643,L5651,L5652,L5670,L5674,L5680,L5683,L5684,L5685,L5686,L5687,L5696,L5703,L5704,L5705,L5706,L5713,L5717,L5718,L5719,L5720,L5723,L5724,L5732,L5735,L5736,L5741)+L5746</f>
        <v>0</v>
      </c>
      <c r="M5750" s="277">
        <f>SUM(M5634,M5637,M5643,M5651,M5652,M5670,M5674,M5680,M5683,M5684,M5685,M5686,M5687,M5696,M5703,M5704,M5705,M5706,M5713,M5717,M5718,M5719,M5720,M5723,M5724,M5732,M5735,M5736,M5741)+M5746</f>
        <v>0</v>
      </c>
      <c r="N5750" s="277">
        <f>SUM(N5634,N5637,N5643,N5651,N5652,N5670,N5674,N5680,N5683,N5684,N5685,N5686,N5687,N5696,N5703,N5704,N5705,N5706,N5713,N5717,N5718,N5719,N5720,N5723,N5724,N5732,N5735,N5736,N5741)+N5746</f>
        <v>446000</v>
      </c>
      <c r="O5750" s="277">
        <f>SUM(O5634,O5637,O5643,O5651,O5652,O5670,O5674,O5680,O5683,O5684,O5685,O5686,O5687,O5696,O5703,O5704,O5705,O5706,O5713,O5717,O5718,O5719,O5720,O5723,O5724,O5732,O5735,O5736,O5741)+O5746</f>
        <v>-446000</v>
      </c>
      <c r="P5750" s="223"/>
      <c r="Q5750" s="277">
        <f t="shared" ref="Q5750:W5750" si="1770">SUM(Q5634,Q5637,Q5643,Q5651,Q5652,Q5670,Q5674,Q5680,Q5683,Q5684,Q5685,Q5686,Q5687,Q5696,Q5703,Q5704,Q5705,Q5706,Q5713,Q5717,Q5718,Q5719,Q5720,Q5723,Q5724,Q5732,Q5735,Q5736,Q5741)+Q5746</f>
        <v>0</v>
      </c>
      <c r="R5750" s="277">
        <f t="shared" si="1770"/>
        <v>0</v>
      </c>
      <c r="S5750" s="277">
        <f t="shared" si="1770"/>
        <v>446000</v>
      </c>
      <c r="T5750" s="277">
        <f t="shared" si="1770"/>
        <v>-446000</v>
      </c>
      <c r="U5750" s="277">
        <f t="shared" si="1770"/>
        <v>0</v>
      </c>
      <c r="V5750" s="277">
        <f t="shared" si="1770"/>
        <v>0</v>
      </c>
      <c r="W5750" s="277">
        <f t="shared" si="1770"/>
        <v>0</v>
      </c>
      <c r="X5750" s="314">
        <f>T5750-U5750-V5750-W5750</f>
        <v>-446000</v>
      </c>
    </row>
    <row r="5751" spans="2:24">
      <c r="B5751" s="664" t="s">
        <v>32</v>
      </c>
      <c r="C5751" s="186"/>
      <c r="I5751" s="220"/>
      <c r="J5751" s="222">
        <f>J5750</f>
        <v>1</v>
      </c>
      <c r="P5751"/>
    </row>
    <row r="5752" spans="2:24">
      <c r="B5752" s="395"/>
      <c r="C5752" s="395"/>
      <c r="D5752" s="396"/>
      <c r="E5752" s="395"/>
      <c r="F5752" s="395"/>
      <c r="G5752" s="395"/>
      <c r="H5752" s="395"/>
      <c r="I5752" s="397"/>
      <c r="J5752" s="222">
        <f>J5750</f>
        <v>1</v>
      </c>
      <c r="L5752" s="395"/>
      <c r="M5752" s="395"/>
      <c r="N5752" s="397"/>
      <c r="O5752" s="397"/>
      <c r="P5752" s="397"/>
      <c r="Q5752" s="395"/>
      <c r="R5752" s="395"/>
      <c r="S5752" s="397"/>
      <c r="T5752" s="397"/>
      <c r="U5752" s="395"/>
      <c r="V5752" s="397"/>
      <c r="W5752" s="397"/>
      <c r="X5752" s="397"/>
    </row>
    <row r="5753" spans="2:24" ht="18.75">
      <c r="B5753" s="405"/>
      <c r="C5753" s="405"/>
      <c r="D5753" s="405"/>
      <c r="E5753" s="405"/>
      <c r="F5753" s="405"/>
      <c r="G5753" s="405"/>
      <c r="H5753" s="405"/>
      <c r="I5753" s="488"/>
      <c r="J5753" s="443">
        <f>(IF(E5750&lt;&gt;0,$G$2,IF(I5750&lt;&gt;0,$G$2,"")))</f>
        <v>0</v>
      </c>
    </row>
    <row r="5754" spans="2:24" ht="18.75">
      <c r="B5754" s="405"/>
      <c r="C5754" s="405"/>
      <c r="D5754" s="478"/>
      <c r="E5754" s="405"/>
      <c r="F5754" s="405"/>
      <c r="G5754" s="405"/>
      <c r="H5754" s="405"/>
      <c r="I5754" s="488"/>
      <c r="J5754" s="443" t="str">
        <f>(IF(E5751&lt;&gt;0,$G$2,IF(I5751&lt;&gt;0,$G$2,"")))</f>
        <v/>
      </c>
    </row>
    <row r="5755" spans="2:24">
      <c r="E5755" s="279"/>
      <c r="F5755" s="279"/>
      <c r="G5755" s="279"/>
      <c r="H5755" s="279"/>
      <c r="I5755" s="283"/>
      <c r="J5755" s="222">
        <f>(IF($E5889&lt;&gt;0,$J$2,IF($I5889&lt;&gt;0,$J$2,"")))</f>
        <v>1</v>
      </c>
      <c r="L5755" s="279"/>
      <c r="M5755" s="279"/>
      <c r="N5755" s="283"/>
      <c r="O5755" s="283"/>
      <c r="P5755" s="283"/>
      <c r="Q5755" s="279"/>
      <c r="R5755" s="279"/>
      <c r="S5755" s="283"/>
      <c r="T5755" s="283"/>
      <c r="U5755" s="279"/>
      <c r="V5755" s="283"/>
      <c r="W5755" s="283"/>
    </row>
    <row r="5756" spans="2:24">
      <c r="C5756" s="228"/>
      <c r="D5756" s="229"/>
      <c r="E5756" s="279"/>
      <c r="F5756" s="279"/>
      <c r="G5756" s="279"/>
      <c r="H5756" s="279"/>
      <c r="I5756" s="283"/>
      <c r="J5756" s="222">
        <f>(IF($E5889&lt;&gt;0,$J$2,IF($I5889&lt;&gt;0,$J$2,"")))</f>
        <v>1</v>
      </c>
      <c r="L5756" s="279"/>
      <c r="M5756" s="279"/>
      <c r="N5756" s="283"/>
      <c r="O5756" s="283"/>
      <c r="P5756" s="283"/>
      <c r="Q5756" s="279"/>
      <c r="R5756" s="279"/>
      <c r="S5756" s="283"/>
      <c r="T5756" s="283"/>
      <c r="U5756" s="279"/>
      <c r="V5756" s="283"/>
      <c r="W5756" s="283"/>
    </row>
    <row r="5757" spans="2:24">
      <c r="B5757" s="910" t="str">
        <f>$B$7</f>
        <v>БЮДЖЕТ - НАЧАЛЕН ПЛАН
ПО ПЪЛНА ЕДИННА БЮДЖЕТНА КЛАСИФИКАЦИЯ</v>
      </c>
      <c r="C5757" s="911"/>
      <c r="D5757" s="911"/>
      <c r="E5757" s="279"/>
      <c r="F5757" s="279"/>
      <c r="G5757" s="279"/>
      <c r="H5757" s="279"/>
      <c r="I5757" s="283"/>
      <c r="J5757" s="222">
        <f>(IF($E5889&lt;&gt;0,$J$2,IF($I5889&lt;&gt;0,$J$2,"")))</f>
        <v>1</v>
      </c>
      <c r="L5757" s="279"/>
      <c r="M5757" s="279"/>
      <c r="N5757" s="283"/>
      <c r="O5757" s="283"/>
      <c r="P5757" s="283"/>
      <c r="Q5757" s="279"/>
      <c r="R5757" s="279"/>
      <c r="S5757" s="283"/>
      <c r="T5757" s="283"/>
      <c r="U5757" s="279"/>
      <c r="V5757" s="283"/>
      <c r="W5757" s="283"/>
    </row>
    <row r="5758" spans="2:24">
      <c r="C5758" s="228"/>
      <c r="D5758" s="229"/>
      <c r="E5758" s="280" t="s">
        <v>1711</v>
      </c>
      <c r="F5758" s="280" t="s">
        <v>1568</v>
      </c>
      <c r="G5758" s="279"/>
      <c r="H5758" s="279"/>
      <c r="I5758" s="283"/>
      <c r="J5758" s="222">
        <f>(IF($E5889&lt;&gt;0,$J$2,IF($I5889&lt;&gt;0,$J$2,"")))</f>
        <v>1</v>
      </c>
      <c r="L5758" s="279"/>
      <c r="M5758" s="279"/>
      <c r="N5758" s="283"/>
      <c r="O5758" s="283"/>
      <c r="P5758" s="283"/>
      <c r="Q5758" s="279"/>
      <c r="R5758" s="279"/>
      <c r="S5758" s="283"/>
      <c r="T5758" s="283"/>
      <c r="U5758" s="279"/>
      <c r="V5758" s="283"/>
      <c r="W5758" s="283"/>
    </row>
    <row r="5759" spans="2:24" ht="18.75">
      <c r="B5759" s="912" t="str">
        <f>$B$9</f>
        <v>Несебър</v>
      </c>
      <c r="C5759" s="913"/>
      <c r="D5759" s="914"/>
      <c r="E5759" s="690">
        <f>$E$9</f>
        <v>43101</v>
      </c>
      <c r="F5759" s="691">
        <f>$F$9</f>
        <v>43465</v>
      </c>
      <c r="G5759" s="279"/>
      <c r="H5759" s="279"/>
      <c r="I5759" s="283"/>
      <c r="J5759" s="222">
        <f>(IF($E5889&lt;&gt;0,$J$2,IF($I5889&lt;&gt;0,$J$2,"")))</f>
        <v>1</v>
      </c>
      <c r="L5759" s="279"/>
      <c r="M5759" s="279"/>
      <c r="N5759" s="283"/>
      <c r="O5759" s="283"/>
      <c r="P5759" s="283"/>
      <c r="Q5759" s="279"/>
      <c r="R5759" s="279"/>
      <c r="S5759" s="283"/>
      <c r="T5759" s="283"/>
      <c r="U5759" s="279"/>
      <c r="V5759" s="283"/>
      <c r="W5759" s="283"/>
    </row>
    <row r="5760" spans="2:24">
      <c r="B5760" s="231" t="str">
        <f>$B$10</f>
        <v>(наименование на разпоредителя с бюджет)</v>
      </c>
      <c r="E5760" s="279"/>
      <c r="F5760" s="281">
        <f>$F$10</f>
        <v>0</v>
      </c>
      <c r="G5760" s="279"/>
      <c r="H5760" s="279"/>
      <c r="I5760" s="283"/>
      <c r="J5760" s="222">
        <f>(IF($E5889&lt;&gt;0,$J$2,IF($I5889&lt;&gt;0,$J$2,"")))</f>
        <v>1</v>
      </c>
      <c r="L5760" s="279"/>
      <c r="M5760" s="279"/>
      <c r="N5760" s="283"/>
      <c r="O5760" s="283"/>
      <c r="P5760" s="283"/>
      <c r="Q5760" s="279"/>
      <c r="R5760" s="279"/>
      <c r="S5760" s="283"/>
      <c r="T5760" s="283"/>
      <c r="U5760" s="279"/>
      <c r="V5760" s="283"/>
      <c r="W5760" s="283"/>
    </row>
    <row r="5761" spans="2:24">
      <c r="B5761" s="231"/>
      <c r="E5761" s="282"/>
      <c r="F5761" s="279"/>
      <c r="G5761" s="279"/>
      <c r="H5761" s="279"/>
      <c r="I5761" s="283"/>
      <c r="J5761" s="222">
        <f>(IF($E5889&lt;&gt;0,$J$2,IF($I5889&lt;&gt;0,$J$2,"")))</f>
        <v>1</v>
      </c>
      <c r="L5761" s="279"/>
      <c r="M5761" s="279"/>
      <c r="N5761" s="283"/>
      <c r="O5761" s="283"/>
      <c r="P5761" s="283"/>
      <c r="Q5761" s="279"/>
      <c r="R5761" s="279"/>
      <c r="S5761" s="283"/>
      <c r="T5761" s="283"/>
      <c r="U5761" s="279"/>
      <c r="V5761" s="283"/>
      <c r="W5761" s="283"/>
    </row>
    <row r="5762" spans="2:24" ht="19.5">
      <c r="B5762" s="896" t="str">
        <f>$B$12</f>
        <v>Несебър</v>
      </c>
      <c r="C5762" s="897"/>
      <c r="D5762" s="898"/>
      <c r="E5762" s="230" t="s">
        <v>1712</v>
      </c>
      <c r="F5762" s="692" t="str">
        <f>$F$12</f>
        <v>5206</v>
      </c>
      <c r="G5762" s="279"/>
      <c r="H5762" s="279"/>
      <c r="I5762" s="283"/>
      <c r="J5762" s="222">
        <f>(IF($E5889&lt;&gt;0,$J$2,IF($I5889&lt;&gt;0,$J$2,"")))</f>
        <v>1</v>
      </c>
      <c r="L5762" s="279"/>
      <c r="M5762" s="279"/>
      <c r="N5762" s="283"/>
      <c r="O5762" s="283"/>
      <c r="P5762" s="283"/>
      <c r="Q5762" s="279"/>
      <c r="R5762" s="279"/>
      <c r="S5762" s="283"/>
      <c r="T5762" s="283"/>
      <c r="U5762" s="279"/>
      <c r="V5762" s="283"/>
      <c r="W5762" s="283"/>
    </row>
    <row r="5763" spans="2:24">
      <c r="B5763" s="693" t="str">
        <f>$B$13</f>
        <v>(наименование на първостепенния разпоредител с бюджет)</v>
      </c>
      <c r="E5763" s="282" t="s">
        <v>1713</v>
      </c>
      <c r="F5763" s="279"/>
      <c r="G5763" s="279"/>
      <c r="H5763" s="279"/>
      <c r="I5763" s="283"/>
      <c r="J5763" s="222">
        <f>(IF($E5889&lt;&gt;0,$J$2,IF($I5889&lt;&gt;0,$J$2,"")))</f>
        <v>1</v>
      </c>
      <c r="L5763" s="279"/>
      <c r="M5763" s="279"/>
      <c r="N5763" s="283"/>
      <c r="O5763" s="283"/>
      <c r="P5763" s="283"/>
      <c r="Q5763" s="279"/>
      <c r="R5763" s="279"/>
      <c r="S5763" s="283"/>
      <c r="T5763" s="283"/>
      <c r="U5763" s="279"/>
      <c r="V5763" s="283"/>
      <c r="W5763" s="283"/>
    </row>
    <row r="5764" spans="2:24" ht="18.75">
      <c r="B5764" s="231"/>
      <c r="D5764" s="444"/>
      <c r="E5764" s="278"/>
      <c r="F5764" s="278"/>
      <c r="G5764" s="278"/>
      <c r="H5764" s="278"/>
      <c r="I5764" s="386"/>
      <c r="J5764" s="222">
        <f>(IF($E5889&lt;&gt;0,$J$2,IF($I5889&lt;&gt;0,$J$2,"")))</f>
        <v>1</v>
      </c>
      <c r="L5764" s="279"/>
      <c r="M5764" s="279"/>
      <c r="N5764" s="283"/>
      <c r="O5764" s="283"/>
      <c r="P5764" s="283"/>
      <c r="Q5764" s="279"/>
      <c r="R5764" s="279"/>
      <c r="S5764" s="283"/>
      <c r="T5764" s="283"/>
      <c r="U5764" s="279"/>
      <c r="V5764" s="283"/>
      <c r="W5764" s="283"/>
    </row>
    <row r="5765" spans="2:24">
      <c r="C5765" s="228"/>
      <c r="D5765" s="229"/>
      <c r="E5765" s="279"/>
      <c r="F5765" s="282"/>
      <c r="G5765" s="282"/>
      <c r="H5765" s="282"/>
      <c r="I5765" s="285" t="s">
        <v>1714</v>
      </c>
      <c r="J5765" s="222">
        <f>(IF($E5889&lt;&gt;0,$J$2,IF($I5889&lt;&gt;0,$J$2,"")))</f>
        <v>1</v>
      </c>
      <c r="L5765" s="284" t="s">
        <v>94</v>
      </c>
      <c r="M5765" s="279"/>
      <c r="N5765" s="283"/>
      <c r="O5765" s="285" t="s">
        <v>1714</v>
      </c>
      <c r="P5765" s="283"/>
      <c r="Q5765" s="284" t="s">
        <v>95</v>
      </c>
      <c r="R5765" s="279"/>
      <c r="S5765" s="283"/>
      <c r="T5765" s="285" t="s">
        <v>1714</v>
      </c>
      <c r="U5765" s="279"/>
      <c r="V5765" s="283"/>
      <c r="W5765" s="285" t="s">
        <v>1714</v>
      </c>
    </row>
    <row r="5766" spans="2:24" ht="18.75">
      <c r="B5766" s="787"/>
      <c r="C5766" s="788"/>
      <c r="D5766" s="789" t="s">
        <v>1093</v>
      </c>
      <c r="E5766" s="790"/>
      <c r="F5766" s="968" t="s">
        <v>1504</v>
      </c>
      <c r="G5766" s="969"/>
      <c r="H5766" s="970"/>
      <c r="I5766" s="971"/>
      <c r="J5766" s="222">
        <f>(IF($E5889&lt;&gt;0,$J$2,IF($I5889&lt;&gt;0,$J$2,"")))</f>
        <v>1</v>
      </c>
      <c r="L5766" s="925" t="s">
        <v>1800</v>
      </c>
      <c r="M5766" s="925" t="s">
        <v>1801</v>
      </c>
      <c r="N5766" s="918" t="s">
        <v>1802</v>
      </c>
      <c r="O5766" s="918" t="s">
        <v>96</v>
      </c>
      <c r="P5766" s="223"/>
      <c r="Q5766" s="918" t="s">
        <v>1803</v>
      </c>
      <c r="R5766" s="918" t="s">
        <v>1804</v>
      </c>
      <c r="S5766" s="918" t="s">
        <v>1805</v>
      </c>
      <c r="T5766" s="918" t="s">
        <v>97</v>
      </c>
      <c r="U5766" s="412" t="s">
        <v>98</v>
      </c>
      <c r="V5766" s="413"/>
      <c r="W5766" s="414"/>
      <c r="X5766" s="292"/>
    </row>
    <row r="5767" spans="2:24" ht="31.5">
      <c r="B5767" s="791" t="s">
        <v>1626</v>
      </c>
      <c r="C5767" s="792" t="s">
        <v>1715</v>
      </c>
      <c r="D5767" s="793" t="s">
        <v>1094</v>
      </c>
      <c r="E5767" s="794"/>
      <c r="F5767" s="717" t="s">
        <v>1505</v>
      </c>
      <c r="G5767" s="717" t="s">
        <v>1506</v>
      </c>
      <c r="H5767" s="717" t="s">
        <v>1503</v>
      </c>
      <c r="I5767" s="717" t="s">
        <v>1087</v>
      </c>
      <c r="J5767" s="222">
        <f>(IF($E5889&lt;&gt;0,$J$2,IF($I5889&lt;&gt;0,$J$2,"")))</f>
        <v>1</v>
      </c>
      <c r="L5767" s="961"/>
      <c r="M5767" s="967"/>
      <c r="N5767" s="961"/>
      <c r="O5767" s="967"/>
      <c r="P5767" s="223"/>
      <c r="Q5767" s="958"/>
      <c r="R5767" s="958"/>
      <c r="S5767" s="958"/>
      <c r="T5767" s="958"/>
      <c r="U5767" s="415">
        <v>2018</v>
      </c>
      <c r="V5767" s="415">
        <v>2019</v>
      </c>
      <c r="W5767" s="415" t="s">
        <v>1806</v>
      </c>
      <c r="X5767" s="416" t="s">
        <v>99</v>
      </c>
    </row>
    <row r="5768" spans="2:24" ht="18.75">
      <c r="B5768" s="616"/>
      <c r="C5768" s="400"/>
      <c r="D5768" s="296" t="s">
        <v>1283</v>
      </c>
      <c r="E5768" s="814"/>
      <c r="F5768" s="297"/>
      <c r="G5768" s="297"/>
      <c r="H5768" s="297"/>
      <c r="I5768" s="487"/>
      <c r="J5768" s="222">
        <f>(IF($E5889&lt;&gt;0,$J$2,IF($I5889&lt;&gt;0,$J$2,"")))</f>
        <v>1</v>
      </c>
      <c r="L5768" s="298" t="s">
        <v>100</v>
      </c>
      <c r="M5768" s="298" t="s">
        <v>101</v>
      </c>
      <c r="N5768" s="299" t="s">
        <v>102</v>
      </c>
      <c r="O5768" s="299" t="s">
        <v>103</v>
      </c>
      <c r="P5768" s="223"/>
      <c r="Q5768" s="614" t="s">
        <v>104</v>
      </c>
      <c r="R5768" s="614" t="s">
        <v>105</v>
      </c>
      <c r="S5768" s="614" t="s">
        <v>106</v>
      </c>
      <c r="T5768" s="614" t="s">
        <v>107</v>
      </c>
      <c r="U5768" s="614" t="s">
        <v>1064</v>
      </c>
      <c r="V5768" s="614" t="s">
        <v>1065</v>
      </c>
      <c r="W5768" s="614" t="s">
        <v>1066</v>
      </c>
      <c r="X5768" s="417" t="s">
        <v>1067</v>
      </c>
    </row>
    <row r="5769" spans="2:24" ht="131.25">
      <c r="B5769" s="237"/>
      <c r="C5769" s="621" t="e">
        <f>VLOOKUP(D5769,OP_LIST2,2,FALSE)</f>
        <v>#N/A</v>
      </c>
      <c r="D5769" s="622" t="s">
        <v>976</v>
      </c>
      <c r="E5769" s="815"/>
      <c r="F5769" s="369"/>
      <c r="G5769" s="369"/>
      <c r="H5769" s="369"/>
      <c r="I5769" s="304"/>
      <c r="J5769" s="222">
        <f>(IF($E5889&lt;&gt;0,$J$2,IF($I5889&lt;&gt;0,$J$2,"")))</f>
        <v>1</v>
      </c>
      <c r="L5769" s="418" t="s">
        <v>1068</v>
      </c>
      <c r="M5769" s="418" t="s">
        <v>1068</v>
      </c>
      <c r="N5769" s="418" t="s">
        <v>1069</v>
      </c>
      <c r="O5769" s="418" t="s">
        <v>1070</v>
      </c>
      <c r="P5769" s="223"/>
      <c r="Q5769" s="418" t="s">
        <v>1068</v>
      </c>
      <c r="R5769" s="418" t="s">
        <v>1068</v>
      </c>
      <c r="S5769" s="418" t="s">
        <v>1095</v>
      </c>
      <c r="T5769" s="418" t="s">
        <v>1072</v>
      </c>
      <c r="U5769" s="418" t="s">
        <v>1068</v>
      </c>
      <c r="V5769" s="418" t="s">
        <v>1068</v>
      </c>
      <c r="W5769" s="418" t="s">
        <v>1068</v>
      </c>
      <c r="X5769" s="307" t="s">
        <v>1073</v>
      </c>
    </row>
    <row r="5770" spans="2:24" ht="18.75">
      <c r="B5770" s="620"/>
      <c r="C5770" s="623">
        <f>VLOOKUP(D5771,EBK_DEIN2,2,FALSE)</f>
        <v>8837</v>
      </c>
      <c r="D5770" s="615" t="s">
        <v>1483</v>
      </c>
      <c r="E5770" s="816"/>
      <c r="F5770" s="369"/>
      <c r="G5770" s="369"/>
      <c r="H5770" s="369"/>
      <c r="I5770" s="304"/>
      <c r="J5770" s="222">
        <f>(IF($E5889&lt;&gt;0,$J$2,IF($I5889&lt;&gt;0,$J$2,"")))</f>
        <v>1</v>
      </c>
      <c r="L5770" s="419"/>
      <c r="M5770" s="419"/>
      <c r="N5770" s="345"/>
      <c r="O5770" s="420"/>
      <c r="P5770" s="223"/>
      <c r="Q5770" s="419"/>
      <c r="R5770" s="419"/>
      <c r="S5770" s="345"/>
      <c r="T5770" s="420"/>
      <c r="U5770" s="419"/>
      <c r="V5770" s="345"/>
      <c r="W5770" s="420"/>
      <c r="X5770" s="421"/>
    </row>
    <row r="5771" spans="2:24" ht="18.75">
      <c r="B5771" s="422"/>
      <c r="C5771" s="239"/>
      <c r="D5771" s="527" t="s">
        <v>939</v>
      </c>
      <c r="E5771" s="816"/>
      <c r="F5771" s="369"/>
      <c r="G5771" s="369"/>
      <c r="H5771" s="369"/>
      <c r="I5771" s="304"/>
      <c r="J5771" s="222">
        <f>(IF($E5889&lt;&gt;0,$J$2,IF($I5889&lt;&gt;0,$J$2,"")))</f>
        <v>1</v>
      </c>
      <c r="L5771" s="419"/>
      <c r="M5771" s="419"/>
      <c r="N5771" s="345"/>
      <c r="O5771" s="423">
        <f>SUMIF(O5774:O5775,"&lt;0")+SUMIF(O5777:O5781,"&lt;0")+SUMIF(O5783:O5790,"&lt;0")+SUMIF(O5792:O5808,"&lt;0")+SUMIF(O5814:O5818,"&lt;0")+SUMIF(O5820:O5825,"&lt;0")+SUMIF(O5828:O5834,"&lt;0")+SUMIF(O5842:O5843,"&lt;0")+SUMIF(O5846:O5851,"&lt;0")+SUMIF(O5853:O5858,"&lt;0")+SUMIF(O5862,"&lt;0")+SUMIF(O5864:O5870,"&lt;0")+SUMIF(O5872:O5874,"&lt;0")+SUMIF(O5876:O5879,"&lt;0")+SUMIF(O5881:O5882,"&lt;0")+SUMIF(O5885,"&lt;0")</f>
        <v>-83200</v>
      </c>
      <c r="P5771" s="223"/>
      <c r="Q5771" s="419"/>
      <c r="R5771" s="419"/>
      <c r="S5771" s="345"/>
      <c r="T5771" s="423">
        <f>SUMIF(T5774:T5775,"&lt;0")+SUMIF(T5777:T5781,"&lt;0")+SUMIF(T5783:T5790,"&lt;0")+SUMIF(T5792:T5808,"&lt;0")+SUMIF(T5814:T5818,"&lt;0")+SUMIF(T5820:T5825,"&lt;0")+SUMIF(T5828:T5834,"&lt;0")+SUMIF(T5842:T5843,"&lt;0")+SUMIF(T5846:T5851,"&lt;0")+SUMIF(T5853:T5858,"&lt;0")+SUMIF(T5862,"&lt;0")+SUMIF(T5864:T5870,"&lt;0")+SUMIF(T5872:T5874,"&lt;0")+SUMIF(T5876:T5879,"&lt;0")+SUMIF(T5881:T5882,"&lt;0")+SUMIF(T5885,"&lt;0")</f>
        <v>-35000</v>
      </c>
      <c r="U5771" s="419"/>
      <c r="V5771" s="345"/>
      <c r="W5771" s="420"/>
      <c r="X5771" s="309"/>
    </row>
    <row r="5772" spans="2:24" ht="18.75">
      <c r="B5772" s="355"/>
      <c r="C5772" s="239"/>
      <c r="D5772" s="293" t="s">
        <v>1096</v>
      </c>
      <c r="E5772" s="816"/>
      <c r="F5772" s="369"/>
      <c r="G5772" s="369"/>
      <c r="H5772" s="369"/>
      <c r="I5772" s="304"/>
      <c r="J5772" s="222">
        <f>(IF($E5889&lt;&gt;0,$J$2,IF($I5889&lt;&gt;0,$J$2,"")))</f>
        <v>1</v>
      </c>
      <c r="L5772" s="419"/>
      <c r="M5772" s="419"/>
      <c r="N5772" s="345"/>
      <c r="O5772" s="420"/>
      <c r="P5772" s="223"/>
      <c r="Q5772" s="419"/>
      <c r="R5772" s="419"/>
      <c r="S5772" s="345"/>
      <c r="T5772" s="420"/>
      <c r="U5772" s="419"/>
      <c r="V5772" s="345"/>
      <c r="W5772" s="420"/>
      <c r="X5772" s="311"/>
    </row>
    <row r="5773" spans="2:24" ht="18.75">
      <c r="B5773" s="795">
        <v>100</v>
      </c>
      <c r="C5773" s="972" t="s">
        <v>1284</v>
      </c>
      <c r="D5773" s="973"/>
      <c r="E5773" s="796"/>
      <c r="F5773" s="797">
        <f>SUM(F5774:F5775)</f>
        <v>0</v>
      </c>
      <c r="G5773" s="798">
        <f>SUM(G5774:G5775)</f>
        <v>38000</v>
      </c>
      <c r="H5773" s="798">
        <f>SUM(H5774:H5775)</f>
        <v>0</v>
      </c>
      <c r="I5773" s="798">
        <f>SUM(I5774:I5775)</f>
        <v>38000</v>
      </c>
      <c r="J5773" s="244">
        <f t="shared" ref="J5773:J5804" si="1771">(IF($E5773&lt;&gt;0,$J$2,IF($I5773&lt;&gt;0,$J$2,"")))</f>
        <v>1</v>
      </c>
      <c r="K5773" s="245"/>
      <c r="L5773" s="312">
        <f>SUM(L5774:L5775)</f>
        <v>0</v>
      </c>
      <c r="M5773" s="313">
        <f>SUM(M5774:M5775)</f>
        <v>0</v>
      </c>
      <c r="N5773" s="424">
        <f>SUM(N5774:N5775)</f>
        <v>38000</v>
      </c>
      <c r="O5773" s="425">
        <f>SUM(O5774:O5775)</f>
        <v>-38000</v>
      </c>
      <c r="P5773" s="245"/>
      <c r="Q5773" s="820"/>
      <c r="R5773" s="821"/>
      <c r="S5773" s="822"/>
      <c r="T5773" s="821"/>
      <c r="U5773" s="821"/>
      <c r="V5773" s="821"/>
      <c r="W5773" s="823"/>
      <c r="X5773" s="314">
        <f t="shared" ref="X5773:X5804" si="1772">T5773-U5773-V5773-W5773</f>
        <v>0</v>
      </c>
    </row>
    <row r="5774" spans="2:24" ht="18.75">
      <c r="B5774" s="140"/>
      <c r="C5774" s="144">
        <v>101</v>
      </c>
      <c r="D5774" s="138" t="s">
        <v>1285</v>
      </c>
      <c r="E5774" s="817"/>
      <c r="F5774" s="452"/>
      <c r="G5774" s="246">
        <v>38000</v>
      </c>
      <c r="H5774" s="246"/>
      <c r="I5774" s="480">
        <f>F5774+G5774+H5774</f>
        <v>38000</v>
      </c>
      <c r="J5774" s="244">
        <f t="shared" si="1771"/>
        <v>1</v>
      </c>
      <c r="K5774" s="245"/>
      <c r="L5774" s="426"/>
      <c r="M5774" s="253"/>
      <c r="N5774" s="316">
        <f>I5774</f>
        <v>38000</v>
      </c>
      <c r="O5774" s="427">
        <f>L5774+M5774-N5774</f>
        <v>-38000</v>
      </c>
      <c r="P5774" s="245"/>
      <c r="Q5774" s="775"/>
      <c r="R5774" s="779"/>
      <c r="S5774" s="779"/>
      <c r="T5774" s="779"/>
      <c r="U5774" s="779"/>
      <c r="V5774" s="779"/>
      <c r="W5774" s="824"/>
      <c r="X5774" s="314">
        <f t="shared" si="1772"/>
        <v>0</v>
      </c>
    </row>
    <row r="5775" spans="2:24" ht="18.75">
      <c r="B5775" s="140"/>
      <c r="C5775" s="137">
        <v>102</v>
      </c>
      <c r="D5775" s="139" t="s">
        <v>1286</v>
      </c>
      <c r="E5775" s="817"/>
      <c r="F5775" s="452"/>
      <c r="G5775" s="246"/>
      <c r="H5775" s="246"/>
      <c r="I5775" s="480">
        <f>F5775+G5775+H5775</f>
        <v>0</v>
      </c>
      <c r="J5775" s="244" t="str">
        <f t="shared" si="1771"/>
        <v/>
      </c>
      <c r="K5775" s="245"/>
      <c r="L5775" s="426"/>
      <c r="M5775" s="253"/>
      <c r="N5775" s="316">
        <f>I5775</f>
        <v>0</v>
      </c>
      <c r="O5775" s="427">
        <f>L5775+M5775-N5775</f>
        <v>0</v>
      </c>
      <c r="P5775" s="245"/>
      <c r="Q5775" s="775"/>
      <c r="R5775" s="779"/>
      <c r="S5775" s="779"/>
      <c r="T5775" s="779"/>
      <c r="U5775" s="779"/>
      <c r="V5775" s="779"/>
      <c r="W5775" s="824"/>
      <c r="X5775" s="314">
        <f t="shared" si="1772"/>
        <v>0</v>
      </c>
    </row>
    <row r="5776" spans="2:24" ht="18.75">
      <c r="B5776" s="799">
        <v>200</v>
      </c>
      <c r="C5776" s="959" t="s">
        <v>1287</v>
      </c>
      <c r="D5776" s="959"/>
      <c r="E5776" s="800"/>
      <c r="F5776" s="801">
        <f>SUM(F5777:F5781)</f>
        <v>0</v>
      </c>
      <c r="G5776" s="802">
        <f>SUM(G5777:G5781)</f>
        <v>1200</v>
      </c>
      <c r="H5776" s="802">
        <f>SUM(H5777:H5781)</f>
        <v>0</v>
      </c>
      <c r="I5776" s="802">
        <f>SUM(I5777:I5781)</f>
        <v>1200</v>
      </c>
      <c r="J5776" s="244">
        <f t="shared" si="1771"/>
        <v>1</v>
      </c>
      <c r="K5776" s="245"/>
      <c r="L5776" s="317">
        <f>SUM(L5777:L5781)</f>
        <v>0</v>
      </c>
      <c r="M5776" s="318">
        <f>SUM(M5777:M5781)</f>
        <v>0</v>
      </c>
      <c r="N5776" s="428">
        <f>SUM(N5777:N5781)</f>
        <v>1200</v>
      </c>
      <c r="O5776" s="429">
        <f>SUM(O5777:O5781)</f>
        <v>-1200</v>
      </c>
      <c r="P5776" s="245"/>
      <c r="Q5776" s="777"/>
      <c r="R5776" s="778"/>
      <c r="S5776" s="778"/>
      <c r="T5776" s="778"/>
      <c r="U5776" s="778"/>
      <c r="V5776" s="778"/>
      <c r="W5776" s="825"/>
      <c r="X5776" s="314">
        <f t="shared" si="1772"/>
        <v>0</v>
      </c>
    </row>
    <row r="5777" spans="2:24" ht="18.75">
      <c r="B5777" s="143"/>
      <c r="C5777" s="144">
        <v>201</v>
      </c>
      <c r="D5777" s="138" t="s">
        <v>1288</v>
      </c>
      <c r="E5777" s="817"/>
      <c r="F5777" s="452"/>
      <c r="G5777" s="246"/>
      <c r="H5777" s="246"/>
      <c r="I5777" s="480">
        <f>F5777+G5777+H5777</f>
        <v>0</v>
      </c>
      <c r="J5777" s="244" t="str">
        <f t="shared" si="1771"/>
        <v/>
      </c>
      <c r="K5777" s="245"/>
      <c r="L5777" s="426"/>
      <c r="M5777" s="253"/>
      <c r="N5777" s="316">
        <f>I5777</f>
        <v>0</v>
      </c>
      <c r="O5777" s="427">
        <f>L5777+M5777-N5777</f>
        <v>0</v>
      </c>
      <c r="P5777" s="245"/>
      <c r="Q5777" s="775"/>
      <c r="R5777" s="779"/>
      <c r="S5777" s="779"/>
      <c r="T5777" s="779"/>
      <c r="U5777" s="779"/>
      <c r="V5777" s="779"/>
      <c r="W5777" s="824"/>
      <c r="X5777" s="314">
        <f t="shared" si="1772"/>
        <v>0</v>
      </c>
    </row>
    <row r="5778" spans="2:24" ht="18.75">
      <c r="B5778" s="136"/>
      <c r="C5778" s="137">
        <v>202</v>
      </c>
      <c r="D5778" s="145" t="s">
        <v>1289</v>
      </c>
      <c r="E5778" s="817"/>
      <c r="F5778" s="452"/>
      <c r="G5778" s="246"/>
      <c r="H5778" s="246"/>
      <c r="I5778" s="480">
        <f>F5778+G5778+H5778</f>
        <v>0</v>
      </c>
      <c r="J5778" s="244" t="str">
        <f t="shared" si="1771"/>
        <v/>
      </c>
      <c r="K5778" s="245"/>
      <c r="L5778" s="426"/>
      <c r="M5778" s="253"/>
      <c r="N5778" s="316">
        <f>I5778</f>
        <v>0</v>
      </c>
      <c r="O5778" s="427">
        <f>L5778+M5778-N5778</f>
        <v>0</v>
      </c>
      <c r="P5778" s="245"/>
      <c r="Q5778" s="775"/>
      <c r="R5778" s="779"/>
      <c r="S5778" s="779"/>
      <c r="T5778" s="779"/>
      <c r="U5778" s="779"/>
      <c r="V5778" s="779"/>
      <c r="W5778" s="824"/>
      <c r="X5778" s="314">
        <f t="shared" si="1772"/>
        <v>0</v>
      </c>
    </row>
    <row r="5779" spans="2:24" ht="31.5">
      <c r="B5779" s="152"/>
      <c r="C5779" s="137">
        <v>205</v>
      </c>
      <c r="D5779" s="145" t="s">
        <v>933</v>
      </c>
      <c r="E5779" s="817"/>
      <c r="F5779" s="452"/>
      <c r="G5779" s="246">
        <v>1200</v>
      </c>
      <c r="H5779" s="246"/>
      <c r="I5779" s="480">
        <f>F5779+G5779+H5779</f>
        <v>1200</v>
      </c>
      <c r="J5779" s="244">
        <f t="shared" si="1771"/>
        <v>1</v>
      </c>
      <c r="K5779" s="245"/>
      <c r="L5779" s="426"/>
      <c r="M5779" s="253"/>
      <c r="N5779" s="316">
        <f>I5779</f>
        <v>1200</v>
      </c>
      <c r="O5779" s="427">
        <f>L5779+M5779-N5779</f>
        <v>-1200</v>
      </c>
      <c r="P5779" s="245"/>
      <c r="Q5779" s="775"/>
      <c r="R5779" s="779"/>
      <c r="S5779" s="779"/>
      <c r="T5779" s="779"/>
      <c r="U5779" s="779"/>
      <c r="V5779" s="779"/>
      <c r="W5779" s="824"/>
      <c r="X5779" s="314">
        <f t="shared" si="1772"/>
        <v>0</v>
      </c>
    </row>
    <row r="5780" spans="2:24" ht="18.75">
      <c r="B5780" s="152"/>
      <c r="C5780" s="137">
        <v>208</v>
      </c>
      <c r="D5780" s="159" t="s">
        <v>934</v>
      </c>
      <c r="E5780" s="817"/>
      <c r="F5780" s="452"/>
      <c r="G5780" s="246"/>
      <c r="H5780" s="246"/>
      <c r="I5780" s="480">
        <f>F5780+G5780+H5780</f>
        <v>0</v>
      </c>
      <c r="J5780" s="244" t="str">
        <f t="shared" si="1771"/>
        <v/>
      </c>
      <c r="K5780" s="245"/>
      <c r="L5780" s="426"/>
      <c r="M5780" s="253"/>
      <c r="N5780" s="316">
        <f>I5780</f>
        <v>0</v>
      </c>
      <c r="O5780" s="427">
        <f>L5780+M5780-N5780</f>
        <v>0</v>
      </c>
      <c r="P5780" s="245"/>
      <c r="Q5780" s="775"/>
      <c r="R5780" s="779"/>
      <c r="S5780" s="779"/>
      <c r="T5780" s="779"/>
      <c r="U5780" s="779"/>
      <c r="V5780" s="779"/>
      <c r="W5780" s="824"/>
      <c r="X5780" s="314">
        <f t="shared" si="1772"/>
        <v>0</v>
      </c>
    </row>
    <row r="5781" spans="2:24" ht="18.75">
      <c r="B5781" s="143"/>
      <c r="C5781" s="142">
        <v>209</v>
      </c>
      <c r="D5781" s="148" t="s">
        <v>935</v>
      </c>
      <c r="E5781" s="817"/>
      <c r="F5781" s="452"/>
      <c r="G5781" s="246"/>
      <c r="H5781" s="246"/>
      <c r="I5781" s="480">
        <f>F5781+G5781+H5781</f>
        <v>0</v>
      </c>
      <c r="J5781" s="244" t="str">
        <f t="shared" si="1771"/>
        <v/>
      </c>
      <c r="K5781" s="245"/>
      <c r="L5781" s="426"/>
      <c r="M5781" s="253"/>
      <c r="N5781" s="316">
        <f>I5781</f>
        <v>0</v>
      </c>
      <c r="O5781" s="427">
        <f>L5781+M5781-N5781</f>
        <v>0</v>
      </c>
      <c r="P5781" s="245"/>
      <c r="Q5781" s="775"/>
      <c r="R5781" s="779"/>
      <c r="S5781" s="779"/>
      <c r="T5781" s="779"/>
      <c r="U5781" s="779"/>
      <c r="V5781" s="779"/>
      <c r="W5781" s="824"/>
      <c r="X5781" s="314">
        <f t="shared" si="1772"/>
        <v>0</v>
      </c>
    </row>
    <row r="5782" spans="2:24" ht="18.75">
      <c r="B5782" s="799">
        <v>500</v>
      </c>
      <c r="C5782" s="960" t="s">
        <v>210</v>
      </c>
      <c r="D5782" s="960"/>
      <c r="E5782" s="800"/>
      <c r="F5782" s="801">
        <f>SUM(F5783:F5789)</f>
        <v>0</v>
      </c>
      <c r="G5782" s="802">
        <f>SUM(G5783:G5789)</f>
        <v>8500</v>
      </c>
      <c r="H5782" s="802">
        <f>SUM(H5783:H5789)</f>
        <v>0</v>
      </c>
      <c r="I5782" s="802">
        <f>SUM(I5783:I5789)</f>
        <v>8500</v>
      </c>
      <c r="J5782" s="244">
        <f t="shared" si="1771"/>
        <v>1</v>
      </c>
      <c r="K5782" s="245"/>
      <c r="L5782" s="317">
        <f>SUM(L5783:L5789)</f>
        <v>0</v>
      </c>
      <c r="M5782" s="318">
        <f>SUM(M5783:M5789)</f>
        <v>0</v>
      </c>
      <c r="N5782" s="428">
        <f>SUM(N5783:N5789)</f>
        <v>8500</v>
      </c>
      <c r="O5782" s="429">
        <f>SUM(O5783:O5789)</f>
        <v>-8500</v>
      </c>
      <c r="P5782" s="245"/>
      <c r="Q5782" s="777"/>
      <c r="R5782" s="778"/>
      <c r="S5782" s="779"/>
      <c r="T5782" s="778"/>
      <c r="U5782" s="778"/>
      <c r="V5782" s="778"/>
      <c r="W5782" s="825"/>
      <c r="X5782" s="314">
        <f t="shared" si="1772"/>
        <v>0</v>
      </c>
    </row>
    <row r="5783" spans="2:24" ht="18.75">
      <c r="B5783" s="143"/>
      <c r="C5783" s="160">
        <v>551</v>
      </c>
      <c r="D5783" s="459" t="s">
        <v>211</v>
      </c>
      <c r="E5783" s="817"/>
      <c r="F5783" s="452"/>
      <c r="G5783" s="246">
        <v>5000</v>
      </c>
      <c r="H5783" s="246"/>
      <c r="I5783" s="480">
        <f t="shared" ref="I5783:I5790" si="1773">F5783+G5783+H5783</f>
        <v>5000</v>
      </c>
      <c r="J5783" s="244">
        <f t="shared" si="1771"/>
        <v>1</v>
      </c>
      <c r="K5783" s="245"/>
      <c r="L5783" s="426"/>
      <c r="M5783" s="253"/>
      <c r="N5783" s="316">
        <f t="shared" ref="N5783:N5790" si="1774">I5783</f>
        <v>5000</v>
      </c>
      <c r="O5783" s="427">
        <f t="shared" ref="O5783:O5790" si="1775">L5783+M5783-N5783</f>
        <v>-5000</v>
      </c>
      <c r="P5783" s="245"/>
      <c r="Q5783" s="775"/>
      <c r="R5783" s="779"/>
      <c r="S5783" s="779"/>
      <c r="T5783" s="779"/>
      <c r="U5783" s="779"/>
      <c r="V5783" s="779"/>
      <c r="W5783" s="824"/>
      <c r="X5783" s="314">
        <f t="shared" si="1772"/>
        <v>0</v>
      </c>
    </row>
    <row r="5784" spans="2:24" ht="18.75">
      <c r="B5784" s="143"/>
      <c r="C5784" s="161">
        <v>552</v>
      </c>
      <c r="D5784" s="460" t="s">
        <v>212</v>
      </c>
      <c r="E5784" s="817"/>
      <c r="F5784" s="452"/>
      <c r="G5784" s="246"/>
      <c r="H5784" s="246"/>
      <c r="I5784" s="480">
        <f t="shared" si="1773"/>
        <v>0</v>
      </c>
      <c r="J5784" s="244" t="str">
        <f t="shared" si="1771"/>
        <v/>
      </c>
      <c r="K5784" s="245"/>
      <c r="L5784" s="426"/>
      <c r="M5784" s="253"/>
      <c r="N5784" s="316">
        <f t="shared" si="1774"/>
        <v>0</v>
      </c>
      <c r="O5784" s="427">
        <f t="shared" si="1775"/>
        <v>0</v>
      </c>
      <c r="P5784" s="245"/>
      <c r="Q5784" s="775"/>
      <c r="R5784" s="779"/>
      <c r="S5784" s="779"/>
      <c r="T5784" s="779"/>
      <c r="U5784" s="779"/>
      <c r="V5784" s="779"/>
      <c r="W5784" s="824"/>
      <c r="X5784" s="314">
        <f t="shared" si="1772"/>
        <v>0</v>
      </c>
    </row>
    <row r="5785" spans="2:24" ht="18.75">
      <c r="B5785" s="143"/>
      <c r="C5785" s="161">
        <v>558</v>
      </c>
      <c r="D5785" s="460" t="s">
        <v>1731</v>
      </c>
      <c r="E5785" s="817"/>
      <c r="F5785" s="452"/>
      <c r="G5785" s="246"/>
      <c r="H5785" s="246"/>
      <c r="I5785" s="480">
        <f t="shared" si="1773"/>
        <v>0</v>
      </c>
      <c r="J5785" s="244" t="str">
        <f t="shared" si="1771"/>
        <v/>
      </c>
      <c r="K5785" s="245"/>
      <c r="L5785" s="426"/>
      <c r="M5785" s="253"/>
      <c r="N5785" s="316">
        <f t="shared" si="1774"/>
        <v>0</v>
      </c>
      <c r="O5785" s="427">
        <f t="shared" si="1775"/>
        <v>0</v>
      </c>
      <c r="P5785" s="245"/>
      <c r="Q5785" s="775"/>
      <c r="R5785" s="779"/>
      <c r="S5785" s="779"/>
      <c r="T5785" s="779"/>
      <c r="U5785" s="779"/>
      <c r="V5785" s="779"/>
      <c r="W5785" s="824"/>
      <c r="X5785" s="314">
        <f t="shared" si="1772"/>
        <v>0</v>
      </c>
    </row>
    <row r="5786" spans="2:24" ht="18.75">
      <c r="B5786" s="143"/>
      <c r="C5786" s="161">
        <v>560</v>
      </c>
      <c r="D5786" s="461" t="s">
        <v>213</v>
      </c>
      <c r="E5786" s="817"/>
      <c r="F5786" s="452"/>
      <c r="G5786" s="246">
        <v>2300</v>
      </c>
      <c r="H5786" s="246"/>
      <c r="I5786" s="480">
        <f t="shared" si="1773"/>
        <v>2300</v>
      </c>
      <c r="J5786" s="244">
        <f t="shared" si="1771"/>
        <v>1</v>
      </c>
      <c r="K5786" s="245"/>
      <c r="L5786" s="426"/>
      <c r="M5786" s="253"/>
      <c r="N5786" s="316">
        <f t="shared" si="1774"/>
        <v>2300</v>
      </c>
      <c r="O5786" s="427">
        <f t="shared" si="1775"/>
        <v>-2300</v>
      </c>
      <c r="P5786" s="245"/>
      <c r="Q5786" s="775"/>
      <c r="R5786" s="779"/>
      <c r="S5786" s="779"/>
      <c r="T5786" s="779"/>
      <c r="U5786" s="779"/>
      <c r="V5786" s="779"/>
      <c r="W5786" s="824"/>
      <c r="X5786" s="314">
        <f t="shared" si="1772"/>
        <v>0</v>
      </c>
    </row>
    <row r="5787" spans="2:24" ht="18.75">
      <c r="B5787" s="143"/>
      <c r="C5787" s="161">
        <v>580</v>
      </c>
      <c r="D5787" s="460" t="s">
        <v>214</v>
      </c>
      <c r="E5787" s="817"/>
      <c r="F5787" s="452"/>
      <c r="G5787" s="246">
        <v>1200</v>
      </c>
      <c r="H5787" s="246"/>
      <c r="I5787" s="480">
        <f t="shared" si="1773"/>
        <v>1200</v>
      </c>
      <c r="J5787" s="244">
        <f t="shared" si="1771"/>
        <v>1</v>
      </c>
      <c r="K5787" s="245"/>
      <c r="L5787" s="426"/>
      <c r="M5787" s="253"/>
      <c r="N5787" s="316">
        <f t="shared" si="1774"/>
        <v>1200</v>
      </c>
      <c r="O5787" s="427">
        <f t="shared" si="1775"/>
        <v>-1200</v>
      </c>
      <c r="P5787" s="245"/>
      <c r="Q5787" s="775"/>
      <c r="R5787" s="779"/>
      <c r="S5787" s="779"/>
      <c r="T5787" s="779"/>
      <c r="U5787" s="779"/>
      <c r="V5787" s="779"/>
      <c r="W5787" s="824"/>
      <c r="X5787" s="314">
        <f t="shared" si="1772"/>
        <v>0</v>
      </c>
    </row>
    <row r="5788" spans="2:24" ht="18.75">
      <c r="B5788" s="143"/>
      <c r="C5788" s="161">
        <v>588</v>
      </c>
      <c r="D5788" s="460" t="s">
        <v>1736</v>
      </c>
      <c r="E5788" s="817"/>
      <c r="F5788" s="452"/>
      <c r="G5788" s="246"/>
      <c r="H5788" s="246"/>
      <c r="I5788" s="480">
        <f t="shared" si="1773"/>
        <v>0</v>
      </c>
      <c r="J5788" s="244" t="str">
        <f t="shared" si="1771"/>
        <v/>
      </c>
      <c r="K5788" s="245"/>
      <c r="L5788" s="426"/>
      <c r="M5788" s="253"/>
      <c r="N5788" s="316">
        <f t="shared" si="1774"/>
        <v>0</v>
      </c>
      <c r="O5788" s="427">
        <f t="shared" si="1775"/>
        <v>0</v>
      </c>
      <c r="P5788" s="245"/>
      <c r="Q5788" s="775"/>
      <c r="R5788" s="779"/>
      <c r="S5788" s="779"/>
      <c r="T5788" s="779"/>
      <c r="U5788" s="779"/>
      <c r="V5788" s="779"/>
      <c r="W5788" s="824"/>
      <c r="X5788" s="314">
        <f t="shared" si="1772"/>
        <v>0</v>
      </c>
    </row>
    <row r="5789" spans="2:24" ht="31.5">
      <c r="B5789" s="143"/>
      <c r="C5789" s="162">
        <v>590</v>
      </c>
      <c r="D5789" s="462" t="s">
        <v>215</v>
      </c>
      <c r="E5789" s="817"/>
      <c r="F5789" s="452"/>
      <c r="G5789" s="246"/>
      <c r="H5789" s="246"/>
      <c r="I5789" s="480">
        <f t="shared" si="1773"/>
        <v>0</v>
      </c>
      <c r="J5789" s="244" t="str">
        <f t="shared" si="1771"/>
        <v/>
      </c>
      <c r="K5789" s="245"/>
      <c r="L5789" s="426"/>
      <c r="M5789" s="253"/>
      <c r="N5789" s="316">
        <f t="shared" si="1774"/>
        <v>0</v>
      </c>
      <c r="O5789" s="427">
        <f t="shared" si="1775"/>
        <v>0</v>
      </c>
      <c r="P5789" s="245"/>
      <c r="Q5789" s="775"/>
      <c r="R5789" s="779"/>
      <c r="S5789" s="779"/>
      <c r="T5789" s="779"/>
      <c r="U5789" s="779"/>
      <c r="V5789" s="779"/>
      <c r="W5789" s="824"/>
      <c r="X5789" s="314">
        <f t="shared" si="1772"/>
        <v>0</v>
      </c>
    </row>
    <row r="5790" spans="2:24" ht="18.75">
      <c r="B5790" s="799">
        <v>800</v>
      </c>
      <c r="C5790" s="960" t="s">
        <v>1097</v>
      </c>
      <c r="D5790" s="960"/>
      <c r="E5790" s="800"/>
      <c r="F5790" s="803"/>
      <c r="G5790" s="804"/>
      <c r="H5790" s="804"/>
      <c r="I5790" s="805">
        <f t="shared" si="1773"/>
        <v>0</v>
      </c>
      <c r="J5790" s="244" t="str">
        <f t="shared" si="1771"/>
        <v/>
      </c>
      <c r="K5790" s="245"/>
      <c r="L5790" s="431"/>
      <c r="M5790" s="255"/>
      <c r="N5790" s="316">
        <f t="shared" si="1774"/>
        <v>0</v>
      </c>
      <c r="O5790" s="427">
        <f t="shared" si="1775"/>
        <v>0</v>
      </c>
      <c r="P5790" s="245"/>
      <c r="Q5790" s="777"/>
      <c r="R5790" s="778"/>
      <c r="S5790" s="779"/>
      <c r="T5790" s="779"/>
      <c r="U5790" s="778"/>
      <c r="V5790" s="779"/>
      <c r="W5790" s="824"/>
      <c r="X5790" s="314">
        <f t="shared" si="1772"/>
        <v>0</v>
      </c>
    </row>
    <row r="5791" spans="2:24" ht="18.75">
      <c r="B5791" s="799">
        <v>1000</v>
      </c>
      <c r="C5791" s="956" t="s">
        <v>217</v>
      </c>
      <c r="D5791" s="956"/>
      <c r="E5791" s="800"/>
      <c r="F5791" s="801">
        <f>SUM(F5792:F5808)</f>
        <v>0</v>
      </c>
      <c r="G5791" s="802">
        <f>SUM(G5792:G5808)</f>
        <v>35500</v>
      </c>
      <c r="H5791" s="802">
        <f>SUM(H5792:H5808)</f>
        <v>0</v>
      </c>
      <c r="I5791" s="802">
        <f>SUM(I5792:I5808)</f>
        <v>35500</v>
      </c>
      <c r="J5791" s="244">
        <f t="shared" si="1771"/>
        <v>1</v>
      </c>
      <c r="K5791" s="245"/>
      <c r="L5791" s="317">
        <f>SUM(L5792:L5808)</f>
        <v>0</v>
      </c>
      <c r="M5791" s="318">
        <f>SUM(M5792:M5808)</f>
        <v>0</v>
      </c>
      <c r="N5791" s="428">
        <f>SUM(N5792:N5808)</f>
        <v>35500</v>
      </c>
      <c r="O5791" s="429">
        <f>SUM(O5792:O5808)</f>
        <v>-35500</v>
      </c>
      <c r="P5791" s="245"/>
      <c r="Q5791" s="317">
        <f t="shared" ref="Q5791:W5791" si="1776">SUM(Q5792:Q5808)</f>
        <v>0</v>
      </c>
      <c r="R5791" s="318">
        <f t="shared" si="1776"/>
        <v>0</v>
      </c>
      <c r="S5791" s="318">
        <f t="shared" si="1776"/>
        <v>35000</v>
      </c>
      <c r="T5791" s="318">
        <f t="shared" si="1776"/>
        <v>-35000</v>
      </c>
      <c r="U5791" s="318">
        <f t="shared" si="1776"/>
        <v>0</v>
      </c>
      <c r="V5791" s="318">
        <f t="shared" si="1776"/>
        <v>0</v>
      </c>
      <c r="W5791" s="429">
        <f t="shared" si="1776"/>
        <v>0</v>
      </c>
      <c r="X5791" s="314">
        <f t="shared" si="1772"/>
        <v>-35000</v>
      </c>
    </row>
    <row r="5792" spans="2:24" ht="18.75">
      <c r="B5792" s="136"/>
      <c r="C5792" s="144">
        <v>1011</v>
      </c>
      <c r="D5792" s="163" t="s">
        <v>218</v>
      </c>
      <c r="E5792" s="817"/>
      <c r="F5792" s="452"/>
      <c r="G5792" s="246"/>
      <c r="H5792" s="246"/>
      <c r="I5792" s="480">
        <f t="shared" ref="I5792:I5808" si="1777">F5792+G5792+H5792</f>
        <v>0</v>
      </c>
      <c r="J5792" s="244" t="str">
        <f t="shared" si="1771"/>
        <v/>
      </c>
      <c r="K5792" s="245"/>
      <c r="L5792" s="426"/>
      <c r="M5792" s="253"/>
      <c r="N5792" s="316">
        <f t="shared" ref="N5792:N5808" si="1778">I5792</f>
        <v>0</v>
      </c>
      <c r="O5792" s="427">
        <f t="shared" ref="O5792:O5808" si="1779">L5792+M5792-N5792</f>
        <v>0</v>
      </c>
      <c r="P5792" s="245"/>
      <c r="Q5792" s="426"/>
      <c r="R5792" s="253"/>
      <c r="S5792" s="432">
        <f t="shared" ref="S5792:S5799" si="1780">+IF(+(L5792+M5792)&gt;=I5792,+M5792,+(+I5792-L5792))</f>
        <v>0</v>
      </c>
      <c r="T5792" s="316">
        <f t="shared" ref="T5792:T5799" si="1781">Q5792+R5792-S5792</f>
        <v>0</v>
      </c>
      <c r="U5792" s="253"/>
      <c r="V5792" s="253"/>
      <c r="W5792" s="254"/>
      <c r="X5792" s="314">
        <f t="shared" si="1772"/>
        <v>0</v>
      </c>
    </row>
    <row r="5793" spans="2:24" ht="18.75">
      <c r="B5793" s="136"/>
      <c r="C5793" s="137">
        <v>1012</v>
      </c>
      <c r="D5793" s="145" t="s">
        <v>219</v>
      </c>
      <c r="E5793" s="817"/>
      <c r="F5793" s="452"/>
      <c r="G5793" s="246"/>
      <c r="H5793" s="246"/>
      <c r="I5793" s="480">
        <f t="shared" si="1777"/>
        <v>0</v>
      </c>
      <c r="J5793" s="244" t="str">
        <f t="shared" si="1771"/>
        <v/>
      </c>
      <c r="K5793" s="245"/>
      <c r="L5793" s="426"/>
      <c r="M5793" s="253"/>
      <c r="N5793" s="316">
        <f t="shared" si="1778"/>
        <v>0</v>
      </c>
      <c r="O5793" s="427">
        <f t="shared" si="1779"/>
        <v>0</v>
      </c>
      <c r="P5793" s="245"/>
      <c r="Q5793" s="426"/>
      <c r="R5793" s="253"/>
      <c r="S5793" s="432">
        <f t="shared" si="1780"/>
        <v>0</v>
      </c>
      <c r="T5793" s="316">
        <f t="shared" si="1781"/>
        <v>0</v>
      </c>
      <c r="U5793" s="253"/>
      <c r="V5793" s="253"/>
      <c r="W5793" s="254"/>
      <c r="X5793" s="314">
        <f t="shared" si="1772"/>
        <v>0</v>
      </c>
    </row>
    <row r="5794" spans="2:24" ht="18.75">
      <c r="B5794" s="136"/>
      <c r="C5794" s="137">
        <v>1013</v>
      </c>
      <c r="D5794" s="145" t="s">
        <v>220</v>
      </c>
      <c r="E5794" s="817"/>
      <c r="F5794" s="452"/>
      <c r="G5794" s="246"/>
      <c r="H5794" s="246"/>
      <c r="I5794" s="480">
        <f t="shared" si="1777"/>
        <v>0</v>
      </c>
      <c r="J5794" s="244" t="str">
        <f t="shared" si="1771"/>
        <v/>
      </c>
      <c r="K5794" s="245"/>
      <c r="L5794" s="426"/>
      <c r="M5794" s="253"/>
      <c r="N5794" s="316">
        <f t="shared" si="1778"/>
        <v>0</v>
      </c>
      <c r="O5794" s="427">
        <f t="shared" si="1779"/>
        <v>0</v>
      </c>
      <c r="P5794" s="245"/>
      <c r="Q5794" s="426"/>
      <c r="R5794" s="253"/>
      <c r="S5794" s="432">
        <f t="shared" si="1780"/>
        <v>0</v>
      </c>
      <c r="T5794" s="316">
        <f t="shared" si="1781"/>
        <v>0</v>
      </c>
      <c r="U5794" s="253"/>
      <c r="V5794" s="253"/>
      <c r="W5794" s="254"/>
      <c r="X5794" s="314">
        <f t="shared" si="1772"/>
        <v>0</v>
      </c>
    </row>
    <row r="5795" spans="2:24" ht="18.75">
      <c r="B5795" s="136"/>
      <c r="C5795" s="137">
        <v>1014</v>
      </c>
      <c r="D5795" s="145" t="s">
        <v>221</v>
      </c>
      <c r="E5795" s="817"/>
      <c r="F5795" s="452"/>
      <c r="G5795" s="246"/>
      <c r="H5795" s="246"/>
      <c r="I5795" s="480">
        <f t="shared" si="1777"/>
        <v>0</v>
      </c>
      <c r="J5795" s="244" t="str">
        <f t="shared" si="1771"/>
        <v/>
      </c>
      <c r="K5795" s="245"/>
      <c r="L5795" s="426"/>
      <c r="M5795" s="253"/>
      <c r="N5795" s="316">
        <f t="shared" si="1778"/>
        <v>0</v>
      </c>
      <c r="O5795" s="427">
        <f t="shared" si="1779"/>
        <v>0</v>
      </c>
      <c r="P5795" s="245"/>
      <c r="Q5795" s="426"/>
      <c r="R5795" s="253"/>
      <c r="S5795" s="432">
        <f t="shared" si="1780"/>
        <v>0</v>
      </c>
      <c r="T5795" s="316">
        <f t="shared" si="1781"/>
        <v>0</v>
      </c>
      <c r="U5795" s="253"/>
      <c r="V5795" s="253"/>
      <c r="W5795" s="254"/>
      <c r="X5795" s="314">
        <f t="shared" si="1772"/>
        <v>0</v>
      </c>
    </row>
    <row r="5796" spans="2:24" ht="18.75">
      <c r="B5796" s="136"/>
      <c r="C5796" s="137">
        <v>1015</v>
      </c>
      <c r="D5796" s="145" t="s">
        <v>222</v>
      </c>
      <c r="E5796" s="817"/>
      <c r="F5796" s="452"/>
      <c r="G5796" s="246">
        <v>15000</v>
      </c>
      <c r="H5796" s="246"/>
      <c r="I5796" s="480">
        <f t="shared" si="1777"/>
        <v>15000</v>
      </c>
      <c r="J5796" s="244">
        <f t="shared" si="1771"/>
        <v>1</v>
      </c>
      <c r="K5796" s="245"/>
      <c r="L5796" s="426"/>
      <c r="M5796" s="253"/>
      <c r="N5796" s="316">
        <f t="shared" si="1778"/>
        <v>15000</v>
      </c>
      <c r="O5796" s="427">
        <f t="shared" si="1779"/>
        <v>-15000</v>
      </c>
      <c r="P5796" s="245"/>
      <c r="Q5796" s="426"/>
      <c r="R5796" s="253"/>
      <c r="S5796" s="432">
        <f t="shared" si="1780"/>
        <v>15000</v>
      </c>
      <c r="T5796" s="316">
        <f t="shared" si="1781"/>
        <v>-15000</v>
      </c>
      <c r="U5796" s="253"/>
      <c r="V5796" s="253"/>
      <c r="W5796" s="254"/>
      <c r="X5796" s="314">
        <f t="shared" si="1772"/>
        <v>-15000</v>
      </c>
    </row>
    <row r="5797" spans="2:24" ht="18.75">
      <c r="B5797" s="136"/>
      <c r="C5797" s="137">
        <v>1016</v>
      </c>
      <c r="D5797" s="145" t="s">
        <v>223</v>
      </c>
      <c r="E5797" s="817"/>
      <c r="F5797" s="452"/>
      <c r="G5797" s="246">
        <v>15000</v>
      </c>
      <c r="H5797" s="246"/>
      <c r="I5797" s="480">
        <f t="shared" si="1777"/>
        <v>15000</v>
      </c>
      <c r="J5797" s="244">
        <f t="shared" si="1771"/>
        <v>1</v>
      </c>
      <c r="K5797" s="245"/>
      <c r="L5797" s="426"/>
      <c r="M5797" s="253"/>
      <c r="N5797" s="316">
        <f t="shared" si="1778"/>
        <v>15000</v>
      </c>
      <c r="O5797" s="427">
        <f t="shared" si="1779"/>
        <v>-15000</v>
      </c>
      <c r="P5797" s="245"/>
      <c r="Q5797" s="426"/>
      <c r="R5797" s="253"/>
      <c r="S5797" s="432">
        <f t="shared" si="1780"/>
        <v>15000</v>
      </c>
      <c r="T5797" s="316">
        <f t="shared" si="1781"/>
        <v>-15000</v>
      </c>
      <c r="U5797" s="253"/>
      <c r="V5797" s="253"/>
      <c r="W5797" s="254"/>
      <c r="X5797" s="314">
        <f t="shared" si="1772"/>
        <v>-15000</v>
      </c>
    </row>
    <row r="5798" spans="2:24" ht="18.75">
      <c r="B5798" s="140"/>
      <c r="C5798" s="164">
        <v>1020</v>
      </c>
      <c r="D5798" s="165" t="s">
        <v>224</v>
      </c>
      <c r="E5798" s="817"/>
      <c r="F5798" s="452"/>
      <c r="G5798" s="246">
        <v>5000</v>
      </c>
      <c r="H5798" s="246"/>
      <c r="I5798" s="480">
        <f t="shared" si="1777"/>
        <v>5000</v>
      </c>
      <c r="J5798" s="244">
        <f t="shared" si="1771"/>
        <v>1</v>
      </c>
      <c r="K5798" s="245"/>
      <c r="L5798" s="426"/>
      <c r="M5798" s="253"/>
      <c r="N5798" s="316">
        <f t="shared" si="1778"/>
        <v>5000</v>
      </c>
      <c r="O5798" s="427">
        <f t="shared" si="1779"/>
        <v>-5000</v>
      </c>
      <c r="P5798" s="245"/>
      <c r="Q5798" s="426"/>
      <c r="R5798" s="253"/>
      <c r="S5798" s="432">
        <f t="shared" si="1780"/>
        <v>5000</v>
      </c>
      <c r="T5798" s="316">
        <f t="shared" si="1781"/>
        <v>-5000</v>
      </c>
      <c r="U5798" s="253"/>
      <c r="V5798" s="253"/>
      <c r="W5798" s="254"/>
      <c r="X5798" s="314">
        <f t="shared" si="1772"/>
        <v>-5000</v>
      </c>
    </row>
    <row r="5799" spans="2:24" ht="18.75">
      <c r="B5799" s="136"/>
      <c r="C5799" s="137">
        <v>1030</v>
      </c>
      <c r="D5799" s="145" t="s">
        <v>225</v>
      </c>
      <c r="E5799" s="817"/>
      <c r="F5799" s="452"/>
      <c r="G5799" s="246"/>
      <c r="H5799" s="246"/>
      <c r="I5799" s="480">
        <f t="shared" si="1777"/>
        <v>0</v>
      </c>
      <c r="J5799" s="244" t="str">
        <f t="shared" si="1771"/>
        <v/>
      </c>
      <c r="K5799" s="245"/>
      <c r="L5799" s="426"/>
      <c r="M5799" s="253"/>
      <c r="N5799" s="316">
        <f t="shared" si="1778"/>
        <v>0</v>
      </c>
      <c r="O5799" s="427">
        <f t="shared" si="1779"/>
        <v>0</v>
      </c>
      <c r="P5799" s="245"/>
      <c r="Q5799" s="426"/>
      <c r="R5799" s="253"/>
      <c r="S5799" s="432">
        <f t="shared" si="1780"/>
        <v>0</v>
      </c>
      <c r="T5799" s="316">
        <f t="shared" si="1781"/>
        <v>0</v>
      </c>
      <c r="U5799" s="253"/>
      <c r="V5799" s="253"/>
      <c r="W5799" s="254"/>
      <c r="X5799" s="314">
        <f t="shared" si="1772"/>
        <v>0</v>
      </c>
    </row>
    <row r="5800" spans="2:24" ht="18.75">
      <c r="B5800" s="136"/>
      <c r="C5800" s="164">
        <v>1051</v>
      </c>
      <c r="D5800" s="167" t="s">
        <v>226</v>
      </c>
      <c r="E5800" s="817"/>
      <c r="F5800" s="452"/>
      <c r="G5800" s="246">
        <v>500</v>
      </c>
      <c r="H5800" s="246"/>
      <c r="I5800" s="480">
        <f t="shared" si="1777"/>
        <v>500</v>
      </c>
      <c r="J5800" s="244">
        <f t="shared" si="1771"/>
        <v>1</v>
      </c>
      <c r="K5800" s="245"/>
      <c r="L5800" s="426"/>
      <c r="M5800" s="253"/>
      <c r="N5800" s="316">
        <f t="shared" si="1778"/>
        <v>500</v>
      </c>
      <c r="O5800" s="427">
        <f t="shared" si="1779"/>
        <v>-500</v>
      </c>
      <c r="P5800" s="245"/>
      <c r="Q5800" s="775"/>
      <c r="R5800" s="779"/>
      <c r="S5800" s="779"/>
      <c r="T5800" s="779"/>
      <c r="U5800" s="779"/>
      <c r="V5800" s="779"/>
      <c r="W5800" s="824"/>
      <c r="X5800" s="314">
        <f t="shared" si="1772"/>
        <v>0</v>
      </c>
    </row>
    <row r="5801" spans="2:24" ht="18.75">
      <c r="B5801" s="136"/>
      <c r="C5801" s="137">
        <v>1052</v>
      </c>
      <c r="D5801" s="145" t="s">
        <v>227</v>
      </c>
      <c r="E5801" s="817"/>
      <c r="F5801" s="452"/>
      <c r="G5801" s="246"/>
      <c r="H5801" s="246"/>
      <c r="I5801" s="480">
        <f t="shared" si="1777"/>
        <v>0</v>
      </c>
      <c r="J5801" s="244" t="str">
        <f t="shared" si="1771"/>
        <v/>
      </c>
      <c r="K5801" s="245"/>
      <c r="L5801" s="426"/>
      <c r="M5801" s="253"/>
      <c r="N5801" s="316">
        <f t="shared" si="1778"/>
        <v>0</v>
      </c>
      <c r="O5801" s="427">
        <f t="shared" si="1779"/>
        <v>0</v>
      </c>
      <c r="P5801" s="245"/>
      <c r="Q5801" s="775"/>
      <c r="R5801" s="779"/>
      <c r="S5801" s="779"/>
      <c r="T5801" s="779"/>
      <c r="U5801" s="779"/>
      <c r="V5801" s="779"/>
      <c r="W5801" s="824"/>
      <c r="X5801" s="314">
        <f t="shared" si="1772"/>
        <v>0</v>
      </c>
    </row>
    <row r="5802" spans="2:24" ht="18.75">
      <c r="B5802" s="136"/>
      <c r="C5802" s="168">
        <v>1053</v>
      </c>
      <c r="D5802" s="169" t="s">
        <v>1737</v>
      </c>
      <c r="E5802" s="817"/>
      <c r="F5802" s="452"/>
      <c r="G5802" s="246"/>
      <c r="H5802" s="246"/>
      <c r="I5802" s="480">
        <f t="shared" si="1777"/>
        <v>0</v>
      </c>
      <c r="J5802" s="244" t="str">
        <f t="shared" si="1771"/>
        <v/>
      </c>
      <c r="K5802" s="245"/>
      <c r="L5802" s="426"/>
      <c r="M5802" s="253"/>
      <c r="N5802" s="316">
        <f t="shared" si="1778"/>
        <v>0</v>
      </c>
      <c r="O5802" s="427">
        <f t="shared" si="1779"/>
        <v>0</v>
      </c>
      <c r="P5802" s="245"/>
      <c r="Q5802" s="775"/>
      <c r="R5802" s="779"/>
      <c r="S5802" s="779"/>
      <c r="T5802" s="779"/>
      <c r="U5802" s="779"/>
      <c r="V5802" s="779"/>
      <c r="W5802" s="824"/>
      <c r="X5802" s="314">
        <f t="shared" si="1772"/>
        <v>0</v>
      </c>
    </row>
    <row r="5803" spans="2:24" ht="18.75">
      <c r="B5803" s="136"/>
      <c r="C5803" s="137">
        <v>1062</v>
      </c>
      <c r="D5803" s="139" t="s">
        <v>228</v>
      </c>
      <c r="E5803" s="817"/>
      <c r="F5803" s="452"/>
      <c r="G5803" s="246"/>
      <c r="H5803" s="246"/>
      <c r="I5803" s="480">
        <f t="shared" si="1777"/>
        <v>0</v>
      </c>
      <c r="J5803" s="244" t="str">
        <f t="shared" si="1771"/>
        <v/>
      </c>
      <c r="K5803" s="245"/>
      <c r="L5803" s="426"/>
      <c r="M5803" s="253"/>
      <c r="N5803" s="316">
        <f t="shared" si="1778"/>
        <v>0</v>
      </c>
      <c r="O5803" s="427">
        <f t="shared" si="1779"/>
        <v>0</v>
      </c>
      <c r="P5803" s="245"/>
      <c r="Q5803" s="426"/>
      <c r="R5803" s="253"/>
      <c r="S5803" s="432">
        <f>+IF(+(L5803+M5803)&gt;=I5803,+M5803,+(+I5803-L5803))</f>
        <v>0</v>
      </c>
      <c r="T5803" s="316">
        <f>Q5803+R5803-S5803</f>
        <v>0</v>
      </c>
      <c r="U5803" s="253"/>
      <c r="V5803" s="253"/>
      <c r="W5803" s="254"/>
      <c r="X5803" s="314">
        <f t="shared" si="1772"/>
        <v>0</v>
      </c>
    </row>
    <row r="5804" spans="2:24" ht="18.75">
      <c r="B5804" s="136"/>
      <c r="C5804" s="137">
        <v>1063</v>
      </c>
      <c r="D5804" s="139" t="s">
        <v>229</v>
      </c>
      <c r="E5804" s="817"/>
      <c r="F5804" s="452"/>
      <c r="G5804" s="246"/>
      <c r="H5804" s="246"/>
      <c r="I5804" s="480">
        <f t="shared" si="1777"/>
        <v>0</v>
      </c>
      <c r="J5804" s="244" t="str">
        <f t="shared" si="1771"/>
        <v/>
      </c>
      <c r="K5804" s="245"/>
      <c r="L5804" s="426"/>
      <c r="M5804" s="253"/>
      <c r="N5804" s="316">
        <f t="shared" si="1778"/>
        <v>0</v>
      </c>
      <c r="O5804" s="427">
        <f t="shared" si="1779"/>
        <v>0</v>
      </c>
      <c r="P5804" s="245"/>
      <c r="Q5804" s="775"/>
      <c r="R5804" s="779"/>
      <c r="S5804" s="779"/>
      <c r="T5804" s="779"/>
      <c r="U5804" s="779"/>
      <c r="V5804" s="779"/>
      <c r="W5804" s="824"/>
      <c r="X5804" s="314">
        <f t="shared" si="1772"/>
        <v>0</v>
      </c>
    </row>
    <row r="5805" spans="2:24" ht="18.75">
      <c r="B5805" s="136"/>
      <c r="C5805" s="168">
        <v>1069</v>
      </c>
      <c r="D5805" s="170" t="s">
        <v>230</v>
      </c>
      <c r="E5805" s="817"/>
      <c r="F5805" s="452"/>
      <c r="G5805" s="246"/>
      <c r="H5805" s="246"/>
      <c r="I5805" s="480">
        <f t="shared" si="1777"/>
        <v>0</v>
      </c>
      <c r="J5805" s="244" t="str">
        <f t="shared" ref="J5805:J5836" si="1782">(IF($E5805&lt;&gt;0,$J$2,IF($I5805&lt;&gt;0,$J$2,"")))</f>
        <v/>
      </c>
      <c r="K5805" s="245"/>
      <c r="L5805" s="426"/>
      <c r="M5805" s="253"/>
      <c r="N5805" s="316">
        <f t="shared" si="1778"/>
        <v>0</v>
      </c>
      <c r="O5805" s="427">
        <f t="shared" si="1779"/>
        <v>0</v>
      </c>
      <c r="P5805" s="245"/>
      <c r="Q5805" s="426"/>
      <c r="R5805" s="253"/>
      <c r="S5805" s="432">
        <f>+IF(+(L5805+M5805)&gt;=I5805,+M5805,+(+I5805-L5805))</f>
        <v>0</v>
      </c>
      <c r="T5805" s="316">
        <f>Q5805+R5805-S5805</f>
        <v>0</v>
      </c>
      <c r="U5805" s="253"/>
      <c r="V5805" s="253"/>
      <c r="W5805" s="254"/>
      <c r="X5805" s="314">
        <f t="shared" ref="X5805:X5836" si="1783">T5805-U5805-V5805-W5805</f>
        <v>0</v>
      </c>
    </row>
    <row r="5806" spans="2:24" ht="31.5">
      <c r="B5806" s="140"/>
      <c r="C5806" s="137">
        <v>1091</v>
      </c>
      <c r="D5806" s="145" t="s">
        <v>231</v>
      </c>
      <c r="E5806" s="817"/>
      <c r="F5806" s="452"/>
      <c r="G5806" s="246"/>
      <c r="H5806" s="246"/>
      <c r="I5806" s="480">
        <f t="shared" si="1777"/>
        <v>0</v>
      </c>
      <c r="J5806" s="244" t="str">
        <f t="shared" si="1782"/>
        <v/>
      </c>
      <c r="K5806" s="245"/>
      <c r="L5806" s="426"/>
      <c r="M5806" s="253"/>
      <c r="N5806" s="316">
        <f t="shared" si="1778"/>
        <v>0</v>
      </c>
      <c r="O5806" s="427">
        <f t="shared" si="1779"/>
        <v>0</v>
      </c>
      <c r="P5806" s="245"/>
      <c r="Q5806" s="426"/>
      <c r="R5806" s="253"/>
      <c r="S5806" s="432">
        <f>+IF(+(L5806+M5806)&gt;=I5806,+M5806,+(+I5806-L5806))</f>
        <v>0</v>
      </c>
      <c r="T5806" s="316">
        <f>Q5806+R5806-S5806</f>
        <v>0</v>
      </c>
      <c r="U5806" s="253"/>
      <c r="V5806" s="253"/>
      <c r="W5806" s="254"/>
      <c r="X5806" s="314">
        <f t="shared" si="1783"/>
        <v>0</v>
      </c>
    </row>
    <row r="5807" spans="2:24" ht="18.75">
      <c r="B5807" s="136"/>
      <c r="C5807" s="137">
        <v>1092</v>
      </c>
      <c r="D5807" s="145" t="s">
        <v>364</v>
      </c>
      <c r="E5807" s="817"/>
      <c r="F5807" s="452"/>
      <c r="G5807" s="246"/>
      <c r="H5807" s="246"/>
      <c r="I5807" s="480">
        <f t="shared" si="1777"/>
        <v>0</v>
      </c>
      <c r="J5807" s="244" t="str">
        <f t="shared" si="1782"/>
        <v/>
      </c>
      <c r="K5807" s="245"/>
      <c r="L5807" s="426"/>
      <c r="M5807" s="253"/>
      <c r="N5807" s="316">
        <f t="shared" si="1778"/>
        <v>0</v>
      </c>
      <c r="O5807" s="427">
        <f t="shared" si="1779"/>
        <v>0</v>
      </c>
      <c r="P5807" s="245"/>
      <c r="Q5807" s="775"/>
      <c r="R5807" s="779"/>
      <c r="S5807" s="779"/>
      <c r="T5807" s="779"/>
      <c r="U5807" s="779"/>
      <c r="V5807" s="779"/>
      <c r="W5807" s="824"/>
      <c r="X5807" s="314">
        <f t="shared" si="1783"/>
        <v>0</v>
      </c>
    </row>
    <row r="5808" spans="2:24" ht="18.75">
      <c r="B5808" s="136"/>
      <c r="C5808" s="142">
        <v>1098</v>
      </c>
      <c r="D5808" s="146" t="s">
        <v>232</v>
      </c>
      <c r="E5808" s="817"/>
      <c r="F5808" s="452"/>
      <c r="G5808" s="246"/>
      <c r="H5808" s="246"/>
      <c r="I5808" s="480">
        <f t="shared" si="1777"/>
        <v>0</v>
      </c>
      <c r="J5808" s="244" t="str">
        <f t="shared" si="1782"/>
        <v/>
      </c>
      <c r="K5808" s="245"/>
      <c r="L5808" s="426"/>
      <c r="M5808" s="253"/>
      <c r="N5808" s="316">
        <f t="shared" si="1778"/>
        <v>0</v>
      </c>
      <c r="O5808" s="427">
        <f t="shared" si="1779"/>
        <v>0</v>
      </c>
      <c r="P5808" s="245"/>
      <c r="Q5808" s="426"/>
      <c r="R5808" s="253"/>
      <c r="S5808" s="432">
        <f>+IF(+(L5808+M5808)&gt;=I5808,+M5808,+(+I5808-L5808))</f>
        <v>0</v>
      </c>
      <c r="T5808" s="316">
        <f>Q5808+R5808-S5808</f>
        <v>0</v>
      </c>
      <c r="U5808" s="253"/>
      <c r="V5808" s="253"/>
      <c r="W5808" s="254"/>
      <c r="X5808" s="314">
        <f t="shared" si="1783"/>
        <v>0</v>
      </c>
    </row>
    <row r="5809" spans="2:24" ht="18.75">
      <c r="B5809" s="799">
        <v>1900</v>
      </c>
      <c r="C5809" s="955" t="s">
        <v>296</v>
      </c>
      <c r="D5809" s="955"/>
      <c r="E5809" s="800"/>
      <c r="F5809" s="801">
        <f>SUM(F5810:F5812)</f>
        <v>0</v>
      </c>
      <c r="G5809" s="802">
        <f>SUM(G5810:G5812)</f>
        <v>0</v>
      </c>
      <c r="H5809" s="802">
        <f>SUM(H5810:H5812)</f>
        <v>0</v>
      </c>
      <c r="I5809" s="802">
        <f>SUM(I5810:I5812)</f>
        <v>0</v>
      </c>
      <c r="J5809" s="244" t="str">
        <f t="shared" si="1782"/>
        <v/>
      </c>
      <c r="K5809" s="245"/>
      <c r="L5809" s="317">
        <f>SUM(L5810:L5812)</f>
        <v>0</v>
      </c>
      <c r="M5809" s="318">
        <f>SUM(M5810:M5812)</f>
        <v>0</v>
      </c>
      <c r="N5809" s="428">
        <f>SUM(N5810:N5812)</f>
        <v>0</v>
      </c>
      <c r="O5809" s="429">
        <f>SUM(O5810:O5812)</f>
        <v>0</v>
      </c>
      <c r="P5809" s="245"/>
      <c r="Q5809" s="777"/>
      <c r="R5809" s="778"/>
      <c r="S5809" s="778"/>
      <c r="T5809" s="778"/>
      <c r="U5809" s="778"/>
      <c r="V5809" s="778"/>
      <c r="W5809" s="825"/>
      <c r="X5809" s="314">
        <f t="shared" si="1783"/>
        <v>0</v>
      </c>
    </row>
    <row r="5810" spans="2:24" ht="18.75">
      <c r="B5810" s="136"/>
      <c r="C5810" s="144">
        <v>1901</v>
      </c>
      <c r="D5810" s="138" t="s">
        <v>297</v>
      </c>
      <c r="E5810" s="817"/>
      <c r="F5810" s="452"/>
      <c r="G5810" s="246"/>
      <c r="H5810" s="246"/>
      <c r="I5810" s="480">
        <f>F5810+G5810+H5810</f>
        <v>0</v>
      </c>
      <c r="J5810" s="244" t="str">
        <f t="shared" si="1782"/>
        <v/>
      </c>
      <c r="K5810" s="245"/>
      <c r="L5810" s="426"/>
      <c r="M5810" s="253"/>
      <c r="N5810" s="316">
        <f>I5810</f>
        <v>0</v>
      </c>
      <c r="O5810" s="427">
        <f>L5810+M5810-N5810</f>
        <v>0</v>
      </c>
      <c r="P5810" s="245"/>
      <c r="Q5810" s="775"/>
      <c r="R5810" s="779"/>
      <c r="S5810" s="779"/>
      <c r="T5810" s="779"/>
      <c r="U5810" s="779"/>
      <c r="V5810" s="779"/>
      <c r="W5810" s="824"/>
      <c r="X5810" s="314">
        <f t="shared" si="1783"/>
        <v>0</v>
      </c>
    </row>
    <row r="5811" spans="2:24" ht="18.75">
      <c r="B5811" s="136"/>
      <c r="C5811" s="137">
        <v>1981</v>
      </c>
      <c r="D5811" s="139" t="s">
        <v>298</v>
      </c>
      <c r="E5811" s="817"/>
      <c r="F5811" s="452"/>
      <c r="G5811" s="246"/>
      <c r="H5811" s="246"/>
      <c r="I5811" s="480">
        <f>F5811+G5811+H5811</f>
        <v>0</v>
      </c>
      <c r="J5811" s="244" t="str">
        <f t="shared" si="1782"/>
        <v/>
      </c>
      <c r="K5811" s="245"/>
      <c r="L5811" s="426"/>
      <c r="M5811" s="253"/>
      <c r="N5811" s="316">
        <f>I5811</f>
        <v>0</v>
      </c>
      <c r="O5811" s="427">
        <f>L5811+M5811-N5811</f>
        <v>0</v>
      </c>
      <c r="P5811" s="245"/>
      <c r="Q5811" s="775"/>
      <c r="R5811" s="779"/>
      <c r="S5811" s="779"/>
      <c r="T5811" s="779"/>
      <c r="U5811" s="779"/>
      <c r="V5811" s="779"/>
      <c r="W5811" s="824"/>
      <c r="X5811" s="314">
        <f t="shared" si="1783"/>
        <v>0</v>
      </c>
    </row>
    <row r="5812" spans="2:24" ht="18.75">
      <c r="B5812" s="136"/>
      <c r="C5812" s="142">
        <v>1991</v>
      </c>
      <c r="D5812" s="141" t="s">
        <v>299</v>
      </c>
      <c r="E5812" s="817"/>
      <c r="F5812" s="452"/>
      <c r="G5812" s="246"/>
      <c r="H5812" s="246"/>
      <c r="I5812" s="480">
        <f>F5812+G5812+H5812</f>
        <v>0</v>
      </c>
      <c r="J5812" s="244" t="str">
        <f t="shared" si="1782"/>
        <v/>
      </c>
      <c r="K5812" s="245"/>
      <c r="L5812" s="426"/>
      <c r="M5812" s="253"/>
      <c r="N5812" s="316">
        <f>I5812</f>
        <v>0</v>
      </c>
      <c r="O5812" s="427">
        <f>L5812+M5812-N5812</f>
        <v>0</v>
      </c>
      <c r="P5812" s="245"/>
      <c r="Q5812" s="775"/>
      <c r="R5812" s="779"/>
      <c r="S5812" s="779"/>
      <c r="T5812" s="779"/>
      <c r="U5812" s="779"/>
      <c r="V5812" s="779"/>
      <c r="W5812" s="824"/>
      <c r="X5812" s="314">
        <f t="shared" si="1783"/>
        <v>0</v>
      </c>
    </row>
    <row r="5813" spans="2:24" ht="18.75">
      <c r="B5813" s="799">
        <v>2100</v>
      </c>
      <c r="C5813" s="955" t="s">
        <v>1106</v>
      </c>
      <c r="D5813" s="955"/>
      <c r="E5813" s="800"/>
      <c r="F5813" s="801">
        <f>SUM(F5814:F5818)</f>
        <v>0</v>
      </c>
      <c r="G5813" s="802">
        <f>SUM(G5814:G5818)</f>
        <v>0</v>
      </c>
      <c r="H5813" s="802">
        <f>SUM(H5814:H5818)</f>
        <v>0</v>
      </c>
      <c r="I5813" s="802">
        <f>SUM(I5814:I5818)</f>
        <v>0</v>
      </c>
      <c r="J5813" s="244" t="str">
        <f t="shared" si="1782"/>
        <v/>
      </c>
      <c r="K5813" s="245"/>
      <c r="L5813" s="317">
        <f>SUM(L5814:L5818)</f>
        <v>0</v>
      </c>
      <c r="M5813" s="318">
        <f>SUM(M5814:M5818)</f>
        <v>0</v>
      </c>
      <c r="N5813" s="428">
        <f>SUM(N5814:N5818)</f>
        <v>0</v>
      </c>
      <c r="O5813" s="429">
        <f>SUM(O5814:O5818)</f>
        <v>0</v>
      </c>
      <c r="P5813" s="245"/>
      <c r="Q5813" s="777"/>
      <c r="R5813" s="778"/>
      <c r="S5813" s="778"/>
      <c r="T5813" s="778"/>
      <c r="U5813" s="778"/>
      <c r="V5813" s="778"/>
      <c r="W5813" s="825"/>
      <c r="X5813" s="314">
        <f t="shared" si="1783"/>
        <v>0</v>
      </c>
    </row>
    <row r="5814" spans="2:24" ht="18.75">
      <c r="B5814" s="136"/>
      <c r="C5814" s="144">
        <v>2110</v>
      </c>
      <c r="D5814" s="147" t="s">
        <v>233</v>
      </c>
      <c r="E5814" s="817"/>
      <c r="F5814" s="452"/>
      <c r="G5814" s="246"/>
      <c r="H5814" s="246"/>
      <c r="I5814" s="480">
        <f>F5814+G5814+H5814</f>
        <v>0</v>
      </c>
      <c r="J5814" s="244" t="str">
        <f t="shared" si="1782"/>
        <v/>
      </c>
      <c r="K5814" s="245"/>
      <c r="L5814" s="426"/>
      <c r="M5814" s="253"/>
      <c r="N5814" s="316">
        <f>I5814</f>
        <v>0</v>
      </c>
      <c r="O5814" s="427">
        <f>L5814+M5814-N5814</f>
        <v>0</v>
      </c>
      <c r="P5814" s="245"/>
      <c r="Q5814" s="775"/>
      <c r="R5814" s="779"/>
      <c r="S5814" s="779"/>
      <c r="T5814" s="779"/>
      <c r="U5814" s="779"/>
      <c r="V5814" s="779"/>
      <c r="W5814" s="824"/>
      <c r="X5814" s="314">
        <f t="shared" si="1783"/>
        <v>0</v>
      </c>
    </row>
    <row r="5815" spans="2:24" ht="18.75">
      <c r="B5815" s="171"/>
      <c r="C5815" s="137">
        <v>2120</v>
      </c>
      <c r="D5815" s="159" t="s">
        <v>234</v>
      </c>
      <c r="E5815" s="817"/>
      <c r="F5815" s="452"/>
      <c r="G5815" s="246"/>
      <c r="H5815" s="246"/>
      <c r="I5815" s="480">
        <f>F5815+G5815+H5815</f>
        <v>0</v>
      </c>
      <c r="J5815" s="244" t="str">
        <f t="shared" si="1782"/>
        <v/>
      </c>
      <c r="K5815" s="245"/>
      <c r="L5815" s="426"/>
      <c r="M5815" s="253"/>
      <c r="N5815" s="316">
        <f>I5815</f>
        <v>0</v>
      </c>
      <c r="O5815" s="427">
        <f>L5815+M5815-N5815</f>
        <v>0</v>
      </c>
      <c r="P5815" s="245"/>
      <c r="Q5815" s="775"/>
      <c r="R5815" s="779"/>
      <c r="S5815" s="779"/>
      <c r="T5815" s="779"/>
      <c r="U5815" s="779"/>
      <c r="V5815" s="779"/>
      <c r="W5815" s="824"/>
      <c r="X5815" s="314">
        <f t="shared" si="1783"/>
        <v>0</v>
      </c>
    </row>
    <row r="5816" spans="2:24" ht="18.75">
      <c r="B5816" s="171"/>
      <c r="C5816" s="137">
        <v>2125</v>
      </c>
      <c r="D5816" s="156" t="s">
        <v>1098</v>
      </c>
      <c r="E5816" s="817"/>
      <c r="F5816" s="452"/>
      <c r="G5816" s="246"/>
      <c r="H5816" s="246"/>
      <c r="I5816" s="480">
        <f>F5816+G5816+H5816</f>
        <v>0</v>
      </c>
      <c r="J5816" s="244" t="str">
        <f t="shared" si="1782"/>
        <v/>
      </c>
      <c r="K5816" s="245"/>
      <c r="L5816" s="426"/>
      <c r="M5816" s="253"/>
      <c r="N5816" s="316">
        <f>I5816</f>
        <v>0</v>
      </c>
      <c r="O5816" s="427">
        <f>L5816+M5816-N5816</f>
        <v>0</v>
      </c>
      <c r="P5816" s="245"/>
      <c r="Q5816" s="775"/>
      <c r="R5816" s="779"/>
      <c r="S5816" s="779"/>
      <c r="T5816" s="779"/>
      <c r="U5816" s="779"/>
      <c r="V5816" s="779"/>
      <c r="W5816" s="824"/>
      <c r="X5816" s="314">
        <f t="shared" si="1783"/>
        <v>0</v>
      </c>
    </row>
    <row r="5817" spans="2:24" ht="18.75">
      <c r="B5817" s="143"/>
      <c r="C5817" s="137">
        <v>2140</v>
      </c>
      <c r="D5817" s="159" t="s">
        <v>236</v>
      </c>
      <c r="E5817" s="817"/>
      <c r="F5817" s="452"/>
      <c r="G5817" s="246"/>
      <c r="H5817" s="246"/>
      <c r="I5817" s="480">
        <f>F5817+G5817+H5817</f>
        <v>0</v>
      </c>
      <c r="J5817" s="244" t="str">
        <f t="shared" si="1782"/>
        <v/>
      </c>
      <c r="K5817" s="245"/>
      <c r="L5817" s="426"/>
      <c r="M5817" s="253"/>
      <c r="N5817" s="316">
        <f>I5817</f>
        <v>0</v>
      </c>
      <c r="O5817" s="427">
        <f>L5817+M5817-N5817</f>
        <v>0</v>
      </c>
      <c r="P5817" s="245"/>
      <c r="Q5817" s="775"/>
      <c r="R5817" s="779"/>
      <c r="S5817" s="779"/>
      <c r="T5817" s="779"/>
      <c r="U5817" s="779"/>
      <c r="V5817" s="779"/>
      <c r="W5817" s="824"/>
      <c r="X5817" s="314">
        <f t="shared" si="1783"/>
        <v>0</v>
      </c>
    </row>
    <row r="5818" spans="2:24" ht="18.75">
      <c r="B5818" s="136"/>
      <c r="C5818" s="142">
        <v>2190</v>
      </c>
      <c r="D5818" s="516" t="s">
        <v>237</v>
      </c>
      <c r="E5818" s="817"/>
      <c r="F5818" s="452"/>
      <c r="G5818" s="246"/>
      <c r="H5818" s="246"/>
      <c r="I5818" s="480">
        <f>F5818+G5818+H5818</f>
        <v>0</v>
      </c>
      <c r="J5818" s="244" t="str">
        <f t="shared" si="1782"/>
        <v/>
      </c>
      <c r="K5818" s="245"/>
      <c r="L5818" s="426"/>
      <c r="M5818" s="253"/>
      <c r="N5818" s="316">
        <f>I5818</f>
        <v>0</v>
      </c>
      <c r="O5818" s="427">
        <f>L5818+M5818-N5818</f>
        <v>0</v>
      </c>
      <c r="P5818" s="245"/>
      <c r="Q5818" s="775"/>
      <c r="R5818" s="779"/>
      <c r="S5818" s="779"/>
      <c r="T5818" s="779"/>
      <c r="U5818" s="779"/>
      <c r="V5818" s="779"/>
      <c r="W5818" s="824"/>
      <c r="X5818" s="314">
        <f t="shared" si="1783"/>
        <v>0</v>
      </c>
    </row>
    <row r="5819" spans="2:24" ht="18.75">
      <c r="B5819" s="799">
        <v>2200</v>
      </c>
      <c r="C5819" s="955" t="s">
        <v>238</v>
      </c>
      <c r="D5819" s="955"/>
      <c r="E5819" s="800"/>
      <c r="F5819" s="801">
        <f>SUM(F5820:F5821)</f>
        <v>0</v>
      </c>
      <c r="G5819" s="802">
        <f>SUM(G5820:G5821)</f>
        <v>0</v>
      </c>
      <c r="H5819" s="802">
        <f>SUM(H5820:H5821)</f>
        <v>0</v>
      </c>
      <c r="I5819" s="802">
        <f>SUM(I5820:I5821)</f>
        <v>0</v>
      </c>
      <c r="J5819" s="244" t="str">
        <f t="shared" si="1782"/>
        <v/>
      </c>
      <c r="K5819" s="245"/>
      <c r="L5819" s="317">
        <f>SUM(L5820:L5821)</f>
        <v>0</v>
      </c>
      <c r="M5819" s="318">
        <f>SUM(M5820:M5821)</f>
        <v>0</v>
      </c>
      <c r="N5819" s="428">
        <f>SUM(N5820:N5821)</f>
        <v>0</v>
      </c>
      <c r="O5819" s="429">
        <f>SUM(O5820:O5821)</f>
        <v>0</v>
      </c>
      <c r="P5819" s="245"/>
      <c r="Q5819" s="777"/>
      <c r="R5819" s="778"/>
      <c r="S5819" s="778"/>
      <c r="T5819" s="778"/>
      <c r="U5819" s="778"/>
      <c r="V5819" s="778"/>
      <c r="W5819" s="825"/>
      <c r="X5819" s="314">
        <f t="shared" si="1783"/>
        <v>0</v>
      </c>
    </row>
    <row r="5820" spans="2:24" ht="18.75">
      <c r="B5820" s="136"/>
      <c r="C5820" s="137">
        <v>2221</v>
      </c>
      <c r="D5820" s="139" t="s">
        <v>1479</v>
      </c>
      <c r="E5820" s="817"/>
      <c r="F5820" s="452"/>
      <c r="G5820" s="246"/>
      <c r="H5820" s="246"/>
      <c r="I5820" s="480">
        <f t="shared" ref="I5820:I5825" si="1784">F5820+G5820+H5820</f>
        <v>0</v>
      </c>
      <c r="J5820" s="244" t="str">
        <f t="shared" si="1782"/>
        <v/>
      </c>
      <c r="K5820" s="245"/>
      <c r="L5820" s="426"/>
      <c r="M5820" s="253"/>
      <c r="N5820" s="316">
        <f t="shared" ref="N5820:N5825" si="1785">I5820</f>
        <v>0</v>
      </c>
      <c r="O5820" s="427">
        <f t="shared" ref="O5820:O5825" si="1786">L5820+M5820-N5820</f>
        <v>0</v>
      </c>
      <c r="P5820" s="245"/>
      <c r="Q5820" s="775"/>
      <c r="R5820" s="779"/>
      <c r="S5820" s="779"/>
      <c r="T5820" s="779"/>
      <c r="U5820" s="779"/>
      <c r="V5820" s="779"/>
      <c r="W5820" s="824"/>
      <c r="X5820" s="314">
        <f t="shared" si="1783"/>
        <v>0</v>
      </c>
    </row>
    <row r="5821" spans="2:24" ht="18.75">
      <c r="B5821" s="136"/>
      <c r="C5821" s="142">
        <v>2224</v>
      </c>
      <c r="D5821" s="141" t="s">
        <v>239</v>
      </c>
      <c r="E5821" s="817"/>
      <c r="F5821" s="452"/>
      <c r="G5821" s="246"/>
      <c r="H5821" s="246"/>
      <c r="I5821" s="480">
        <f t="shared" si="1784"/>
        <v>0</v>
      </c>
      <c r="J5821" s="244" t="str">
        <f t="shared" si="1782"/>
        <v/>
      </c>
      <c r="K5821" s="245"/>
      <c r="L5821" s="426"/>
      <c r="M5821" s="253"/>
      <c r="N5821" s="316">
        <f t="shared" si="1785"/>
        <v>0</v>
      </c>
      <c r="O5821" s="427">
        <f t="shared" si="1786"/>
        <v>0</v>
      </c>
      <c r="P5821" s="245"/>
      <c r="Q5821" s="775"/>
      <c r="R5821" s="779"/>
      <c r="S5821" s="779"/>
      <c r="T5821" s="779"/>
      <c r="U5821" s="779"/>
      <c r="V5821" s="779"/>
      <c r="W5821" s="824"/>
      <c r="X5821" s="314">
        <f t="shared" si="1783"/>
        <v>0</v>
      </c>
    </row>
    <row r="5822" spans="2:24" ht="18.75">
      <c r="B5822" s="799">
        <v>2500</v>
      </c>
      <c r="C5822" s="957" t="s">
        <v>240</v>
      </c>
      <c r="D5822" s="957"/>
      <c r="E5822" s="800"/>
      <c r="F5822" s="803"/>
      <c r="G5822" s="804"/>
      <c r="H5822" s="804"/>
      <c r="I5822" s="805">
        <f t="shared" si="1784"/>
        <v>0</v>
      </c>
      <c r="J5822" s="244" t="str">
        <f t="shared" si="1782"/>
        <v/>
      </c>
      <c r="K5822" s="245"/>
      <c r="L5822" s="431"/>
      <c r="M5822" s="255"/>
      <c r="N5822" s="316">
        <f t="shared" si="1785"/>
        <v>0</v>
      </c>
      <c r="O5822" s="427">
        <f t="shared" si="1786"/>
        <v>0</v>
      </c>
      <c r="P5822" s="245"/>
      <c r="Q5822" s="777"/>
      <c r="R5822" s="778"/>
      <c r="S5822" s="779"/>
      <c r="T5822" s="779"/>
      <c r="U5822" s="778"/>
      <c r="V5822" s="779"/>
      <c r="W5822" s="824"/>
      <c r="X5822" s="314">
        <f t="shared" si="1783"/>
        <v>0</v>
      </c>
    </row>
    <row r="5823" spans="2:24" ht="18.75">
      <c r="B5823" s="799">
        <v>2600</v>
      </c>
      <c r="C5823" s="974" t="s">
        <v>241</v>
      </c>
      <c r="D5823" s="975"/>
      <c r="E5823" s="800"/>
      <c r="F5823" s="803"/>
      <c r="G5823" s="804"/>
      <c r="H5823" s="804"/>
      <c r="I5823" s="805">
        <f t="shared" si="1784"/>
        <v>0</v>
      </c>
      <c r="J5823" s="244" t="str">
        <f t="shared" si="1782"/>
        <v/>
      </c>
      <c r="K5823" s="245"/>
      <c r="L5823" s="431"/>
      <c r="M5823" s="255"/>
      <c r="N5823" s="316">
        <f t="shared" si="1785"/>
        <v>0</v>
      </c>
      <c r="O5823" s="427">
        <f t="shared" si="1786"/>
        <v>0</v>
      </c>
      <c r="P5823" s="245"/>
      <c r="Q5823" s="777"/>
      <c r="R5823" s="778"/>
      <c r="S5823" s="779"/>
      <c r="T5823" s="779"/>
      <c r="U5823" s="778"/>
      <c r="V5823" s="779"/>
      <c r="W5823" s="824"/>
      <c r="X5823" s="314">
        <f t="shared" si="1783"/>
        <v>0</v>
      </c>
    </row>
    <row r="5824" spans="2:24" ht="18.75">
      <c r="B5824" s="799">
        <v>2700</v>
      </c>
      <c r="C5824" s="974" t="s">
        <v>242</v>
      </c>
      <c r="D5824" s="975"/>
      <c r="E5824" s="800"/>
      <c r="F5824" s="803"/>
      <c r="G5824" s="804"/>
      <c r="H5824" s="804"/>
      <c r="I5824" s="805">
        <f t="shared" si="1784"/>
        <v>0</v>
      </c>
      <c r="J5824" s="244" t="str">
        <f t="shared" si="1782"/>
        <v/>
      </c>
      <c r="K5824" s="245"/>
      <c r="L5824" s="431"/>
      <c r="M5824" s="255"/>
      <c r="N5824" s="316">
        <f t="shared" si="1785"/>
        <v>0</v>
      </c>
      <c r="O5824" s="427">
        <f t="shared" si="1786"/>
        <v>0</v>
      </c>
      <c r="P5824" s="245"/>
      <c r="Q5824" s="777"/>
      <c r="R5824" s="778"/>
      <c r="S5824" s="779"/>
      <c r="T5824" s="779"/>
      <c r="U5824" s="778"/>
      <c r="V5824" s="779"/>
      <c r="W5824" s="824"/>
      <c r="X5824" s="314">
        <f t="shared" si="1783"/>
        <v>0</v>
      </c>
    </row>
    <row r="5825" spans="2:24" ht="18.75">
      <c r="B5825" s="799">
        <v>2800</v>
      </c>
      <c r="C5825" s="974" t="s">
        <v>1738</v>
      </c>
      <c r="D5825" s="975"/>
      <c r="E5825" s="800"/>
      <c r="F5825" s="803"/>
      <c r="G5825" s="804"/>
      <c r="H5825" s="804"/>
      <c r="I5825" s="805">
        <f t="shared" si="1784"/>
        <v>0</v>
      </c>
      <c r="J5825" s="244" t="str">
        <f t="shared" si="1782"/>
        <v/>
      </c>
      <c r="K5825" s="245"/>
      <c r="L5825" s="431"/>
      <c r="M5825" s="255"/>
      <c r="N5825" s="316">
        <f t="shared" si="1785"/>
        <v>0</v>
      </c>
      <c r="O5825" s="427">
        <f t="shared" si="1786"/>
        <v>0</v>
      </c>
      <c r="P5825" s="245"/>
      <c r="Q5825" s="777"/>
      <c r="R5825" s="778"/>
      <c r="S5825" s="779"/>
      <c r="T5825" s="779"/>
      <c r="U5825" s="778"/>
      <c r="V5825" s="779"/>
      <c r="W5825" s="824"/>
      <c r="X5825" s="314">
        <f t="shared" si="1783"/>
        <v>0</v>
      </c>
    </row>
    <row r="5826" spans="2:24" ht="18.75">
      <c r="B5826" s="799">
        <v>2900</v>
      </c>
      <c r="C5826" s="965" t="s">
        <v>243</v>
      </c>
      <c r="D5826" s="966"/>
      <c r="E5826" s="800"/>
      <c r="F5826" s="801">
        <f>SUM(F5827:F5834)</f>
        <v>0</v>
      </c>
      <c r="G5826" s="802">
        <f>SUM(G5827:G5834)</f>
        <v>0</v>
      </c>
      <c r="H5826" s="802">
        <f>SUM(H5827:H5834)</f>
        <v>0</v>
      </c>
      <c r="I5826" s="802">
        <f>SUM(I5827:I5834)</f>
        <v>0</v>
      </c>
      <c r="J5826" s="244" t="str">
        <f t="shared" si="1782"/>
        <v/>
      </c>
      <c r="K5826" s="245"/>
      <c r="L5826" s="317">
        <f>SUM(L5827:L5834)</f>
        <v>0</v>
      </c>
      <c r="M5826" s="318">
        <f>SUM(M5827:M5834)</f>
        <v>0</v>
      </c>
      <c r="N5826" s="428">
        <f>SUM(N5827:N5834)</f>
        <v>0</v>
      </c>
      <c r="O5826" s="429">
        <f>SUM(O5827:O5834)</f>
        <v>0</v>
      </c>
      <c r="P5826" s="245"/>
      <c r="Q5826" s="777"/>
      <c r="R5826" s="778"/>
      <c r="S5826" s="778"/>
      <c r="T5826" s="778"/>
      <c r="U5826" s="778"/>
      <c r="V5826" s="778"/>
      <c r="W5826" s="825"/>
      <c r="X5826" s="314">
        <f t="shared" si="1783"/>
        <v>0</v>
      </c>
    </row>
    <row r="5827" spans="2:24" ht="18.75">
      <c r="B5827" s="172"/>
      <c r="C5827" s="144">
        <v>2910</v>
      </c>
      <c r="D5827" s="320" t="s">
        <v>1780</v>
      </c>
      <c r="E5827" s="817"/>
      <c r="F5827" s="452"/>
      <c r="G5827" s="246"/>
      <c r="H5827" s="246"/>
      <c r="I5827" s="480">
        <f t="shared" ref="I5827:I5834" si="1787">F5827+G5827+H5827</f>
        <v>0</v>
      </c>
      <c r="J5827" s="244" t="str">
        <f t="shared" si="1782"/>
        <v/>
      </c>
      <c r="K5827" s="245"/>
      <c r="L5827" s="426"/>
      <c r="M5827" s="253"/>
      <c r="N5827" s="316">
        <f t="shared" ref="N5827:N5834" si="1788">I5827</f>
        <v>0</v>
      </c>
      <c r="O5827" s="427">
        <f t="shared" ref="O5827:O5834" si="1789">L5827+M5827-N5827</f>
        <v>0</v>
      </c>
      <c r="P5827" s="245"/>
      <c r="Q5827" s="775"/>
      <c r="R5827" s="779"/>
      <c r="S5827" s="779"/>
      <c r="T5827" s="779"/>
      <c r="U5827" s="779"/>
      <c r="V5827" s="779"/>
      <c r="W5827" s="824"/>
      <c r="X5827" s="314">
        <f t="shared" si="1783"/>
        <v>0</v>
      </c>
    </row>
    <row r="5828" spans="2:24" ht="18.75">
      <c r="B5828" s="172"/>
      <c r="C5828" s="144">
        <v>2920</v>
      </c>
      <c r="D5828" s="320" t="s">
        <v>244</v>
      </c>
      <c r="E5828" s="817"/>
      <c r="F5828" s="452"/>
      <c r="G5828" s="246"/>
      <c r="H5828" s="246"/>
      <c r="I5828" s="480">
        <f t="shared" si="1787"/>
        <v>0</v>
      </c>
      <c r="J5828" s="244" t="str">
        <f t="shared" si="1782"/>
        <v/>
      </c>
      <c r="K5828" s="245"/>
      <c r="L5828" s="426"/>
      <c r="M5828" s="253"/>
      <c r="N5828" s="316">
        <f t="shared" si="1788"/>
        <v>0</v>
      </c>
      <c r="O5828" s="427">
        <f t="shared" si="1789"/>
        <v>0</v>
      </c>
      <c r="P5828" s="245"/>
      <c r="Q5828" s="775"/>
      <c r="R5828" s="779"/>
      <c r="S5828" s="779"/>
      <c r="T5828" s="779"/>
      <c r="U5828" s="779"/>
      <c r="V5828" s="779"/>
      <c r="W5828" s="824"/>
      <c r="X5828" s="314">
        <f t="shared" si="1783"/>
        <v>0</v>
      </c>
    </row>
    <row r="5829" spans="2:24" ht="31.5">
      <c r="B5829" s="172"/>
      <c r="C5829" s="168">
        <v>2969</v>
      </c>
      <c r="D5829" s="321" t="s">
        <v>245</v>
      </c>
      <c r="E5829" s="817"/>
      <c r="F5829" s="452"/>
      <c r="G5829" s="246"/>
      <c r="H5829" s="246"/>
      <c r="I5829" s="480">
        <f t="shared" si="1787"/>
        <v>0</v>
      </c>
      <c r="J5829" s="244" t="str">
        <f t="shared" si="1782"/>
        <v/>
      </c>
      <c r="K5829" s="245"/>
      <c r="L5829" s="426"/>
      <c r="M5829" s="253"/>
      <c r="N5829" s="316">
        <f t="shared" si="1788"/>
        <v>0</v>
      </c>
      <c r="O5829" s="427">
        <f t="shared" si="1789"/>
        <v>0</v>
      </c>
      <c r="P5829" s="245"/>
      <c r="Q5829" s="775"/>
      <c r="R5829" s="779"/>
      <c r="S5829" s="779"/>
      <c r="T5829" s="779"/>
      <c r="U5829" s="779"/>
      <c r="V5829" s="779"/>
      <c r="W5829" s="824"/>
      <c r="X5829" s="314">
        <f t="shared" si="1783"/>
        <v>0</v>
      </c>
    </row>
    <row r="5830" spans="2:24" ht="31.5">
      <c r="B5830" s="172"/>
      <c r="C5830" s="168">
        <v>2970</v>
      </c>
      <c r="D5830" s="321" t="s">
        <v>246</v>
      </c>
      <c r="E5830" s="817"/>
      <c r="F5830" s="452"/>
      <c r="G5830" s="246"/>
      <c r="H5830" s="246"/>
      <c r="I5830" s="480">
        <f t="shared" si="1787"/>
        <v>0</v>
      </c>
      <c r="J5830" s="244" t="str">
        <f t="shared" si="1782"/>
        <v/>
      </c>
      <c r="K5830" s="245"/>
      <c r="L5830" s="426"/>
      <c r="M5830" s="253"/>
      <c r="N5830" s="316">
        <f t="shared" si="1788"/>
        <v>0</v>
      </c>
      <c r="O5830" s="427">
        <f t="shared" si="1789"/>
        <v>0</v>
      </c>
      <c r="P5830" s="245"/>
      <c r="Q5830" s="775"/>
      <c r="R5830" s="779"/>
      <c r="S5830" s="779"/>
      <c r="T5830" s="779"/>
      <c r="U5830" s="779"/>
      <c r="V5830" s="779"/>
      <c r="W5830" s="824"/>
      <c r="X5830" s="314">
        <f t="shared" si="1783"/>
        <v>0</v>
      </c>
    </row>
    <row r="5831" spans="2:24" ht="18.75">
      <c r="B5831" s="172"/>
      <c r="C5831" s="166">
        <v>2989</v>
      </c>
      <c r="D5831" s="322" t="s">
        <v>247</v>
      </c>
      <c r="E5831" s="817"/>
      <c r="F5831" s="452"/>
      <c r="G5831" s="246"/>
      <c r="H5831" s="246"/>
      <c r="I5831" s="480">
        <f t="shared" si="1787"/>
        <v>0</v>
      </c>
      <c r="J5831" s="244" t="str">
        <f t="shared" si="1782"/>
        <v/>
      </c>
      <c r="K5831" s="245"/>
      <c r="L5831" s="426"/>
      <c r="M5831" s="253"/>
      <c r="N5831" s="316">
        <f t="shared" si="1788"/>
        <v>0</v>
      </c>
      <c r="O5831" s="427">
        <f t="shared" si="1789"/>
        <v>0</v>
      </c>
      <c r="P5831" s="245"/>
      <c r="Q5831" s="775"/>
      <c r="R5831" s="779"/>
      <c r="S5831" s="779"/>
      <c r="T5831" s="779"/>
      <c r="U5831" s="779"/>
      <c r="V5831" s="779"/>
      <c r="W5831" s="824"/>
      <c r="X5831" s="314">
        <f t="shared" si="1783"/>
        <v>0</v>
      </c>
    </row>
    <row r="5832" spans="2:24" ht="31.5">
      <c r="B5832" s="136"/>
      <c r="C5832" s="137">
        <v>2990</v>
      </c>
      <c r="D5832" s="323" t="s">
        <v>1760</v>
      </c>
      <c r="E5832" s="817"/>
      <c r="F5832" s="452"/>
      <c r="G5832" s="246"/>
      <c r="H5832" s="246"/>
      <c r="I5832" s="480">
        <f t="shared" si="1787"/>
        <v>0</v>
      </c>
      <c r="J5832" s="244" t="str">
        <f t="shared" si="1782"/>
        <v/>
      </c>
      <c r="K5832" s="245"/>
      <c r="L5832" s="426"/>
      <c r="M5832" s="253"/>
      <c r="N5832" s="316">
        <f t="shared" si="1788"/>
        <v>0</v>
      </c>
      <c r="O5832" s="427">
        <f t="shared" si="1789"/>
        <v>0</v>
      </c>
      <c r="P5832" s="245"/>
      <c r="Q5832" s="775"/>
      <c r="R5832" s="779"/>
      <c r="S5832" s="779"/>
      <c r="T5832" s="779"/>
      <c r="U5832" s="779"/>
      <c r="V5832" s="779"/>
      <c r="W5832" s="824"/>
      <c r="X5832" s="314">
        <f t="shared" si="1783"/>
        <v>0</v>
      </c>
    </row>
    <row r="5833" spans="2:24" ht="18.75">
      <c r="B5833" s="136"/>
      <c r="C5833" s="137">
        <v>2991</v>
      </c>
      <c r="D5833" s="323" t="s">
        <v>248</v>
      </c>
      <c r="E5833" s="817"/>
      <c r="F5833" s="452"/>
      <c r="G5833" s="246"/>
      <c r="H5833" s="246"/>
      <c r="I5833" s="480">
        <f t="shared" si="1787"/>
        <v>0</v>
      </c>
      <c r="J5833" s="244" t="str">
        <f t="shared" si="1782"/>
        <v/>
      </c>
      <c r="K5833" s="245"/>
      <c r="L5833" s="426"/>
      <c r="M5833" s="253"/>
      <c r="N5833" s="316">
        <f t="shared" si="1788"/>
        <v>0</v>
      </c>
      <c r="O5833" s="427">
        <f t="shared" si="1789"/>
        <v>0</v>
      </c>
      <c r="P5833" s="245"/>
      <c r="Q5833" s="775"/>
      <c r="R5833" s="779"/>
      <c r="S5833" s="779"/>
      <c r="T5833" s="779"/>
      <c r="U5833" s="779"/>
      <c r="V5833" s="779"/>
      <c r="W5833" s="824"/>
      <c r="X5833" s="314">
        <f t="shared" si="1783"/>
        <v>0</v>
      </c>
    </row>
    <row r="5834" spans="2:24" ht="18.75">
      <c r="B5834" s="136"/>
      <c r="C5834" s="142">
        <v>2992</v>
      </c>
      <c r="D5834" s="154" t="s">
        <v>249</v>
      </c>
      <c r="E5834" s="817"/>
      <c r="F5834" s="452"/>
      <c r="G5834" s="246"/>
      <c r="H5834" s="246"/>
      <c r="I5834" s="480">
        <f t="shared" si="1787"/>
        <v>0</v>
      </c>
      <c r="J5834" s="244" t="str">
        <f t="shared" si="1782"/>
        <v/>
      </c>
      <c r="K5834" s="245"/>
      <c r="L5834" s="426"/>
      <c r="M5834" s="253"/>
      <c r="N5834" s="316">
        <f t="shared" si="1788"/>
        <v>0</v>
      </c>
      <c r="O5834" s="427">
        <f t="shared" si="1789"/>
        <v>0</v>
      </c>
      <c r="P5834" s="245"/>
      <c r="Q5834" s="775"/>
      <c r="R5834" s="779"/>
      <c r="S5834" s="779"/>
      <c r="T5834" s="779"/>
      <c r="U5834" s="779"/>
      <c r="V5834" s="779"/>
      <c r="W5834" s="824"/>
      <c r="X5834" s="314">
        <f t="shared" si="1783"/>
        <v>0</v>
      </c>
    </row>
    <row r="5835" spans="2:24" ht="18.75">
      <c r="B5835" s="799">
        <v>3300</v>
      </c>
      <c r="C5835" s="965" t="s">
        <v>250</v>
      </c>
      <c r="D5835" s="965"/>
      <c r="E5835" s="800"/>
      <c r="F5835" s="801">
        <f>SUM(F5836:F5841)</f>
        <v>0</v>
      </c>
      <c r="G5835" s="802">
        <f>SUM(G5836:G5841)</f>
        <v>0</v>
      </c>
      <c r="H5835" s="802">
        <f>SUM(H5836:H5841)</f>
        <v>0</v>
      </c>
      <c r="I5835" s="802">
        <f>SUM(I5836:I5841)</f>
        <v>0</v>
      </c>
      <c r="J5835" s="244" t="str">
        <f t="shared" si="1782"/>
        <v/>
      </c>
      <c r="K5835" s="245"/>
      <c r="L5835" s="777"/>
      <c r="M5835" s="778"/>
      <c r="N5835" s="778"/>
      <c r="O5835" s="825"/>
      <c r="P5835" s="245"/>
      <c r="Q5835" s="777"/>
      <c r="R5835" s="778"/>
      <c r="S5835" s="778"/>
      <c r="T5835" s="778"/>
      <c r="U5835" s="778"/>
      <c r="V5835" s="778"/>
      <c r="W5835" s="825"/>
      <c r="X5835" s="314">
        <f t="shared" si="1783"/>
        <v>0</v>
      </c>
    </row>
    <row r="5836" spans="2:24" ht="18.75">
      <c r="B5836" s="143"/>
      <c r="C5836" s="144">
        <v>3301</v>
      </c>
      <c r="D5836" s="463" t="s">
        <v>251</v>
      </c>
      <c r="E5836" s="817"/>
      <c r="F5836" s="452"/>
      <c r="G5836" s="246"/>
      <c r="H5836" s="246"/>
      <c r="I5836" s="480">
        <f t="shared" ref="I5836:I5844" si="1790">F5836+G5836+H5836</f>
        <v>0</v>
      </c>
      <c r="J5836" s="244" t="str">
        <f t="shared" si="1782"/>
        <v/>
      </c>
      <c r="K5836" s="245"/>
      <c r="L5836" s="775"/>
      <c r="M5836" s="779"/>
      <c r="N5836" s="779"/>
      <c r="O5836" s="824"/>
      <c r="P5836" s="245"/>
      <c r="Q5836" s="775"/>
      <c r="R5836" s="779"/>
      <c r="S5836" s="779"/>
      <c r="T5836" s="779"/>
      <c r="U5836" s="779"/>
      <c r="V5836" s="779"/>
      <c r="W5836" s="824"/>
      <c r="X5836" s="314">
        <f t="shared" si="1783"/>
        <v>0</v>
      </c>
    </row>
    <row r="5837" spans="2:24" ht="18.75">
      <c r="B5837" s="143"/>
      <c r="C5837" s="168">
        <v>3302</v>
      </c>
      <c r="D5837" s="464" t="s">
        <v>1099</v>
      </c>
      <c r="E5837" s="817"/>
      <c r="F5837" s="452"/>
      <c r="G5837" s="246"/>
      <c r="H5837" s="246"/>
      <c r="I5837" s="480">
        <f t="shared" si="1790"/>
        <v>0</v>
      </c>
      <c r="J5837" s="244" t="str">
        <f t="shared" ref="J5837:J5868" si="1791">(IF($E5837&lt;&gt;0,$J$2,IF($I5837&lt;&gt;0,$J$2,"")))</f>
        <v/>
      </c>
      <c r="K5837" s="245"/>
      <c r="L5837" s="775"/>
      <c r="M5837" s="779"/>
      <c r="N5837" s="779"/>
      <c r="O5837" s="824"/>
      <c r="P5837" s="245"/>
      <c r="Q5837" s="775"/>
      <c r="R5837" s="779"/>
      <c r="S5837" s="779"/>
      <c r="T5837" s="779"/>
      <c r="U5837" s="779"/>
      <c r="V5837" s="779"/>
      <c r="W5837" s="824"/>
      <c r="X5837" s="314">
        <f t="shared" ref="X5837:X5868" si="1792">T5837-U5837-V5837-W5837</f>
        <v>0</v>
      </c>
    </row>
    <row r="5838" spans="2:24" ht="18.75">
      <c r="B5838" s="143"/>
      <c r="C5838" s="168">
        <v>3303</v>
      </c>
      <c r="D5838" s="464" t="s">
        <v>253</v>
      </c>
      <c r="E5838" s="817"/>
      <c r="F5838" s="452"/>
      <c r="G5838" s="246"/>
      <c r="H5838" s="246"/>
      <c r="I5838" s="480">
        <f t="shared" si="1790"/>
        <v>0</v>
      </c>
      <c r="J5838" s="244" t="str">
        <f t="shared" si="1791"/>
        <v/>
      </c>
      <c r="K5838" s="245"/>
      <c r="L5838" s="775"/>
      <c r="M5838" s="779"/>
      <c r="N5838" s="779"/>
      <c r="O5838" s="824"/>
      <c r="P5838" s="245"/>
      <c r="Q5838" s="775"/>
      <c r="R5838" s="779"/>
      <c r="S5838" s="779"/>
      <c r="T5838" s="779"/>
      <c r="U5838" s="779"/>
      <c r="V5838" s="779"/>
      <c r="W5838" s="824"/>
      <c r="X5838" s="314">
        <f t="shared" si="1792"/>
        <v>0</v>
      </c>
    </row>
    <row r="5839" spans="2:24" ht="18.75">
      <c r="B5839" s="143"/>
      <c r="C5839" s="166">
        <v>3304</v>
      </c>
      <c r="D5839" s="465" t="s">
        <v>254</v>
      </c>
      <c r="E5839" s="817"/>
      <c r="F5839" s="452"/>
      <c r="G5839" s="246"/>
      <c r="H5839" s="246"/>
      <c r="I5839" s="480">
        <f t="shared" si="1790"/>
        <v>0</v>
      </c>
      <c r="J5839" s="244" t="str">
        <f t="shared" si="1791"/>
        <v/>
      </c>
      <c r="K5839" s="245"/>
      <c r="L5839" s="775"/>
      <c r="M5839" s="779"/>
      <c r="N5839" s="779"/>
      <c r="O5839" s="824"/>
      <c r="P5839" s="245"/>
      <c r="Q5839" s="775"/>
      <c r="R5839" s="779"/>
      <c r="S5839" s="779"/>
      <c r="T5839" s="779"/>
      <c r="U5839" s="779"/>
      <c r="V5839" s="779"/>
      <c r="W5839" s="824"/>
      <c r="X5839" s="314">
        <f t="shared" si="1792"/>
        <v>0</v>
      </c>
    </row>
    <row r="5840" spans="2:24" ht="18.75">
      <c r="B5840" s="143"/>
      <c r="C5840" s="142">
        <v>3305</v>
      </c>
      <c r="D5840" s="466" t="s">
        <v>255</v>
      </c>
      <c r="E5840" s="817"/>
      <c r="F5840" s="452"/>
      <c r="G5840" s="246"/>
      <c r="H5840" s="246"/>
      <c r="I5840" s="480">
        <f t="shared" si="1790"/>
        <v>0</v>
      </c>
      <c r="J5840" s="244" t="str">
        <f t="shared" si="1791"/>
        <v/>
      </c>
      <c r="K5840" s="245"/>
      <c r="L5840" s="775"/>
      <c r="M5840" s="779"/>
      <c r="N5840" s="779"/>
      <c r="O5840" s="824"/>
      <c r="P5840" s="245"/>
      <c r="Q5840" s="775"/>
      <c r="R5840" s="779"/>
      <c r="S5840" s="779"/>
      <c r="T5840" s="779"/>
      <c r="U5840" s="779"/>
      <c r="V5840" s="779"/>
      <c r="W5840" s="824"/>
      <c r="X5840" s="314">
        <f t="shared" si="1792"/>
        <v>0</v>
      </c>
    </row>
    <row r="5841" spans="2:24" ht="31.5">
      <c r="B5841" s="143"/>
      <c r="C5841" s="142">
        <v>3306</v>
      </c>
      <c r="D5841" s="466" t="s">
        <v>1739</v>
      </c>
      <c r="E5841" s="817"/>
      <c r="F5841" s="452"/>
      <c r="G5841" s="246"/>
      <c r="H5841" s="246"/>
      <c r="I5841" s="480">
        <f t="shared" si="1790"/>
        <v>0</v>
      </c>
      <c r="J5841" s="244" t="str">
        <f t="shared" si="1791"/>
        <v/>
      </c>
      <c r="K5841" s="245"/>
      <c r="L5841" s="775"/>
      <c r="M5841" s="779"/>
      <c r="N5841" s="779"/>
      <c r="O5841" s="824"/>
      <c r="P5841" s="245"/>
      <c r="Q5841" s="775"/>
      <c r="R5841" s="779"/>
      <c r="S5841" s="779"/>
      <c r="T5841" s="779"/>
      <c r="U5841" s="779"/>
      <c r="V5841" s="779"/>
      <c r="W5841" s="824"/>
      <c r="X5841" s="314">
        <f t="shared" si="1792"/>
        <v>0</v>
      </c>
    </row>
    <row r="5842" spans="2:24" ht="18.75">
      <c r="B5842" s="799">
        <v>3900</v>
      </c>
      <c r="C5842" s="957" t="s">
        <v>256</v>
      </c>
      <c r="D5842" s="978"/>
      <c r="E5842" s="800"/>
      <c r="F5842" s="803"/>
      <c r="G5842" s="804"/>
      <c r="H5842" s="804"/>
      <c r="I5842" s="805">
        <f t="shared" si="1790"/>
        <v>0</v>
      </c>
      <c r="J5842" s="244" t="str">
        <f t="shared" si="1791"/>
        <v/>
      </c>
      <c r="K5842" s="245"/>
      <c r="L5842" s="431"/>
      <c r="M5842" s="255"/>
      <c r="N5842" s="318">
        <f>I5842</f>
        <v>0</v>
      </c>
      <c r="O5842" s="427">
        <f>L5842+M5842-N5842</f>
        <v>0</v>
      </c>
      <c r="P5842" s="245"/>
      <c r="Q5842" s="431"/>
      <c r="R5842" s="255"/>
      <c r="S5842" s="432">
        <f>+IF(+(L5842+M5842)&gt;=I5842,+M5842,+(+I5842-L5842))</f>
        <v>0</v>
      </c>
      <c r="T5842" s="316">
        <f>Q5842+R5842-S5842</f>
        <v>0</v>
      </c>
      <c r="U5842" s="255"/>
      <c r="V5842" s="255"/>
      <c r="W5842" s="254"/>
      <c r="X5842" s="314">
        <f t="shared" si="1792"/>
        <v>0</v>
      </c>
    </row>
    <row r="5843" spans="2:24" ht="18.75">
      <c r="B5843" s="799">
        <v>4000</v>
      </c>
      <c r="C5843" s="979" t="s">
        <v>257</v>
      </c>
      <c r="D5843" s="979"/>
      <c r="E5843" s="800"/>
      <c r="F5843" s="803"/>
      <c r="G5843" s="804"/>
      <c r="H5843" s="804"/>
      <c r="I5843" s="805">
        <f t="shared" si="1790"/>
        <v>0</v>
      </c>
      <c r="J5843" s="244" t="str">
        <f t="shared" si="1791"/>
        <v/>
      </c>
      <c r="K5843" s="245"/>
      <c r="L5843" s="431"/>
      <c r="M5843" s="255"/>
      <c r="N5843" s="318">
        <f>I5843</f>
        <v>0</v>
      </c>
      <c r="O5843" s="427">
        <f>L5843+M5843-N5843</f>
        <v>0</v>
      </c>
      <c r="P5843" s="245"/>
      <c r="Q5843" s="777"/>
      <c r="R5843" s="778"/>
      <c r="S5843" s="778"/>
      <c r="T5843" s="779"/>
      <c r="U5843" s="778"/>
      <c r="V5843" s="778"/>
      <c r="W5843" s="824"/>
      <c r="X5843" s="314">
        <f t="shared" si="1792"/>
        <v>0</v>
      </c>
    </row>
    <row r="5844" spans="2:24" ht="18.75">
      <c r="B5844" s="799">
        <v>4100</v>
      </c>
      <c r="C5844" s="979" t="s">
        <v>258</v>
      </c>
      <c r="D5844" s="979"/>
      <c r="E5844" s="800"/>
      <c r="F5844" s="803"/>
      <c r="G5844" s="804"/>
      <c r="H5844" s="804"/>
      <c r="I5844" s="805">
        <f t="shared" si="1790"/>
        <v>0</v>
      </c>
      <c r="J5844" s="244" t="str">
        <f t="shared" si="1791"/>
        <v/>
      </c>
      <c r="K5844" s="245"/>
      <c r="L5844" s="777"/>
      <c r="M5844" s="778"/>
      <c r="N5844" s="778"/>
      <c r="O5844" s="825"/>
      <c r="P5844" s="245"/>
      <c r="Q5844" s="777"/>
      <c r="R5844" s="778"/>
      <c r="S5844" s="778"/>
      <c r="T5844" s="778"/>
      <c r="U5844" s="778"/>
      <c r="V5844" s="778"/>
      <c r="W5844" s="825"/>
      <c r="X5844" s="314">
        <f t="shared" si="1792"/>
        <v>0</v>
      </c>
    </row>
    <row r="5845" spans="2:24" ht="18.75">
      <c r="B5845" s="799">
        <v>4200</v>
      </c>
      <c r="C5845" s="965" t="s">
        <v>259</v>
      </c>
      <c r="D5845" s="966"/>
      <c r="E5845" s="800"/>
      <c r="F5845" s="801">
        <f>SUM(F5846:F5851)</f>
        <v>0</v>
      </c>
      <c r="G5845" s="802">
        <f>SUM(G5846:G5851)</f>
        <v>0</v>
      </c>
      <c r="H5845" s="802">
        <f>SUM(H5846:H5851)</f>
        <v>0</v>
      </c>
      <c r="I5845" s="802">
        <f>SUM(I5846:I5851)</f>
        <v>0</v>
      </c>
      <c r="J5845" s="244" t="str">
        <f t="shared" si="1791"/>
        <v/>
      </c>
      <c r="K5845" s="245"/>
      <c r="L5845" s="317">
        <f>SUM(L5846:L5851)</f>
        <v>0</v>
      </c>
      <c r="M5845" s="318">
        <f>SUM(M5846:M5851)</f>
        <v>0</v>
      </c>
      <c r="N5845" s="428">
        <f>SUM(N5846:N5851)</f>
        <v>0</v>
      </c>
      <c r="O5845" s="429">
        <f>SUM(O5846:O5851)</f>
        <v>0</v>
      </c>
      <c r="P5845" s="245"/>
      <c r="Q5845" s="317">
        <f t="shared" ref="Q5845:W5845" si="1793">SUM(Q5846:Q5851)</f>
        <v>0</v>
      </c>
      <c r="R5845" s="318">
        <f t="shared" si="1793"/>
        <v>0</v>
      </c>
      <c r="S5845" s="318">
        <f t="shared" si="1793"/>
        <v>0</v>
      </c>
      <c r="T5845" s="318">
        <f t="shared" si="1793"/>
        <v>0</v>
      </c>
      <c r="U5845" s="318">
        <f t="shared" si="1793"/>
        <v>0</v>
      </c>
      <c r="V5845" s="318">
        <f t="shared" si="1793"/>
        <v>0</v>
      </c>
      <c r="W5845" s="429">
        <f t="shared" si="1793"/>
        <v>0</v>
      </c>
      <c r="X5845" s="314">
        <f t="shared" si="1792"/>
        <v>0</v>
      </c>
    </row>
    <row r="5846" spans="2:24" ht="18.75">
      <c r="B5846" s="173"/>
      <c r="C5846" s="144">
        <v>4201</v>
      </c>
      <c r="D5846" s="138" t="s">
        <v>260</v>
      </c>
      <c r="E5846" s="817"/>
      <c r="F5846" s="452"/>
      <c r="G5846" s="246"/>
      <c r="H5846" s="246"/>
      <c r="I5846" s="480">
        <f t="shared" ref="I5846:I5851" si="1794">F5846+G5846+H5846</f>
        <v>0</v>
      </c>
      <c r="J5846" s="244" t="str">
        <f t="shared" si="1791"/>
        <v/>
      </c>
      <c r="K5846" s="245"/>
      <c r="L5846" s="426"/>
      <c r="M5846" s="253"/>
      <c r="N5846" s="316">
        <f t="shared" ref="N5846:N5851" si="1795">I5846</f>
        <v>0</v>
      </c>
      <c r="O5846" s="427">
        <f t="shared" ref="O5846:O5851" si="1796">L5846+M5846-N5846</f>
        <v>0</v>
      </c>
      <c r="P5846" s="245"/>
      <c r="Q5846" s="426"/>
      <c r="R5846" s="253"/>
      <c r="S5846" s="432">
        <f t="shared" ref="S5846:S5851" si="1797">+IF(+(L5846+M5846)&gt;=I5846,+M5846,+(+I5846-L5846))</f>
        <v>0</v>
      </c>
      <c r="T5846" s="316">
        <f t="shared" ref="T5846:T5851" si="1798">Q5846+R5846-S5846</f>
        <v>0</v>
      </c>
      <c r="U5846" s="253"/>
      <c r="V5846" s="253"/>
      <c r="W5846" s="254"/>
      <c r="X5846" s="314">
        <f t="shared" si="1792"/>
        <v>0</v>
      </c>
    </row>
    <row r="5847" spans="2:24" ht="18.75">
      <c r="B5847" s="173"/>
      <c r="C5847" s="137">
        <v>4202</v>
      </c>
      <c r="D5847" s="139" t="s">
        <v>261</v>
      </c>
      <c r="E5847" s="817"/>
      <c r="F5847" s="452"/>
      <c r="G5847" s="246"/>
      <c r="H5847" s="246"/>
      <c r="I5847" s="480">
        <f t="shared" si="1794"/>
        <v>0</v>
      </c>
      <c r="J5847" s="244" t="str">
        <f t="shared" si="1791"/>
        <v/>
      </c>
      <c r="K5847" s="245"/>
      <c r="L5847" s="426"/>
      <c r="M5847" s="253"/>
      <c r="N5847" s="316">
        <f t="shared" si="1795"/>
        <v>0</v>
      </c>
      <c r="O5847" s="427">
        <f t="shared" si="1796"/>
        <v>0</v>
      </c>
      <c r="P5847" s="245"/>
      <c r="Q5847" s="426"/>
      <c r="R5847" s="253"/>
      <c r="S5847" s="432">
        <f t="shared" si="1797"/>
        <v>0</v>
      </c>
      <c r="T5847" s="316">
        <f t="shared" si="1798"/>
        <v>0</v>
      </c>
      <c r="U5847" s="253"/>
      <c r="V5847" s="253"/>
      <c r="W5847" s="254"/>
      <c r="X5847" s="314">
        <f t="shared" si="1792"/>
        <v>0</v>
      </c>
    </row>
    <row r="5848" spans="2:24" ht="18.75">
      <c r="B5848" s="173"/>
      <c r="C5848" s="137">
        <v>4214</v>
      </c>
      <c r="D5848" s="139" t="s">
        <v>262</v>
      </c>
      <c r="E5848" s="817"/>
      <c r="F5848" s="452"/>
      <c r="G5848" s="246"/>
      <c r="H5848" s="246"/>
      <c r="I5848" s="480">
        <f t="shared" si="1794"/>
        <v>0</v>
      </c>
      <c r="J5848" s="244" t="str">
        <f t="shared" si="1791"/>
        <v/>
      </c>
      <c r="K5848" s="245"/>
      <c r="L5848" s="426"/>
      <c r="M5848" s="253"/>
      <c r="N5848" s="316">
        <f t="shared" si="1795"/>
        <v>0</v>
      </c>
      <c r="O5848" s="427">
        <f t="shared" si="1796"/>
        <v>0</v>
      </c>
      <c r="P5848" s="245"/>
      <c r="Q5848" s="426"/>
      <c r="R5848" s="253"/>
      <c r="S5848" s="432">
        <f t="shared" si="1797"/>
        <v>0</v>
      </c>
      <c r="T5848" s="316">
        <f t="shared" si="1798"/>
        <v>0</v>
      </c>
      <c r="U5848" s="253"/>
      <c r="V5848" s="253"/>
      <c r="W5848" s="254"/>
      <c r="X5848" s="314">
        <f t="shared" si="1792"/>
        <v>0</v>
      </c>
    </row>
    <row r="5849" spans="2:24" ht="18.75">
      <c r="B5849" s="173"/>
      <c r="C5849" s="137">
        <v>4217</v>
      </c>
      <c r="D5849" s="139" t="s">
        <v>263</v>
      </c>
      <c r="E5849" s="817"/>
      <c r="F5849" s="452"/>
      <c r="G5849" s="246"/>
      <c r="H5849" s="246"/>
      <c r="I5849" s="480">
        <f t="shared" si="1794"/>
        <v>0</v>
      </c>
      <c r="J5849" s="244" t="str">
        <f t="shared" si="1791"/>
        <v/>
      </c>
      <c r="K5849" s="245"/>
      <c r="L5849" s="426"/>
      <c r="M5849" s="253"/>
      <c r="N5849" s="316">
        <f t="shared" si="1795"/>
        <v>0</v>
      </c>
      <c r="O5849" s="427">
        <f t="shared" si="1796"/>
        <v>0</v>
      </c>
      <c r="P5849" s="245"/>
      <c r="Q5849" s="426"/>
      <c r="R5849" s="253"/>
      <c r="S5849" s="432">
        <f t="shared" si="1797"/>
        <v>0</v>
      </c>
      <c r="T5849" s="316">
        <f t="shared" si="1798"/>
        <v>0</v>
      </c>
      <c r="U5849" s="253"/>
      <c r="V5849" s="253"/>
      <c r="W5849" s="254"/>
      <c r="X5849" s="314">
        <f t="shared" si="1792"/>
        <v>0</v>
      </c>
    </row>
    <row r="5850" spans="2:24" ht="18.75">
      <c r="B5850" s="173"/>
      <c r="C5850" s="137">
        <v>4218</v>
      </c>
      <c r="D5850" s="145" t="s">
        <v>264</v>
      </c>
      <c r="E5850" s="817"/>
      <c r="F5850" s="452"/>
      <c r="G5850" s="246"/>
      <c r="H5850" s="246"/>
      <c r="I5850" s="480">
        <f t="shared" si="1794"/>
        <v>0</v>
      </c>
      <c r="J5850" s="244" t="str">
        <f t="shared" si="1791"/>
        <v/>
      </c>
      <c r="K5850" s="245"/>
      <c r="L5850" s="426"/>
      <c r="M5850" s="253"/>
      <c r="N5850" s="316">
        <f t="shared" si="1795"/>
        <v>0</v>
      </c>
      <c r="O5850" s="427">
        <f t="shared" si="1796"/>
        <v>0</v>
      </c>
      <c r="P5850" s="245"/>
      <c r="Q5850" s="426"/>
      <c r="R5850" s="253"/>
      <c r="S5850" s="432">
        <f t="shared" si="1797"/>
        <v>0</v>
      </c>
      <c r="T5850" s="316">
        <f t="shared" si="1798"/>
        <v>0</v>
      </c>
      <c r="U5850" s="253"/>
      <c r="V5850" s="253"/>
      <c r="W5850" s="254"/>
      <c r="X5850" s="314">
        <f t="shared" si="1792"/>
        <v>0</v>
      </c>
    </row>
    <row r="5851" spans="2:24" ht="18.75">
      <c r="B5851" s="173"/>
      <c r="C5851" s="137">
        <v>4219</v>
      </c>
      <c r="D5851" s="156" t="s">
        <v>265</v>
      </c>
      <c r="E5851" s="817"/>
      <c r="F5851" s="452"/>
      <c r="G5851" s="246"/>
      <c r="H5851" s="246"/>
      <c r="I5851" s="480">
        <f t="shared" si="1794"/>
        <v>0</v>
      </c>
      <c r="J5851" s="244" t="str">
        <f t="shared" si="1791"/>
        <v/>
      </c>
      <c r="K5851" s="245"/>
      <c r="L5851" s="426"/>
      <c r="M5851" s="253"/>
      <c r="N5851" s="316">
        <f t="shared" si="1795"/>
        <v>0</v>
      </c>
      <c r="O5851" s="427">
        <f t="shared" si="1796"/>
        <v>0</v>
      </c>
      <c r="P5851" s="245"/>
      <c r="Q5851" s="426"/>
      <c r="R5851" s="253"/>
      <c r="S5851" s="432">
        <f t="shared" si="1797"/>
        <v>0</v>
      </c>
      <c r="T5851" s="316">
        <f t="shared" si="1798"/>
        <v>0</v>
      </c>
      <c r="U5851" s="253"/>
      <c r="V5851" s="253"/>
      <c r="W5851" s="254"/>
      <c r="X5851" s="314">
        <f t="shared" si="1792"/>
        <v>0</v>
      </c>
    </row>
    <row r="5852" spans="2:24" ht="18.75">
      <c r="B5852" s="799">
        <v>4300</v>
      </c>
      <c r="C5852" s="955" t="s">
        <v>1740</v>
      </c>
      <c r="D5852" s="955"/>
      <c r="E5852" s="800"/>
      <c r="F5852" s="801">
        <f>SUM(F5853:F5855)</f>
        <v>0</v>
      </c>
      <c r="G5852" s="802">
        <f>SUM(G5853:G5855)</f>
        <v>0</v>
      </c>
      <c r="H5852" s="802">
        <f>SUM(H5853:H5855)</f>
        <v>0</v>
      </c>
      <c r="I5852" s="802">
        <f>SUM(I5853:I5855)</f>
        <v>0</v>
      </c>
      <c r="J5852" s="244" t="str">
        <f t="shared" si="1791"/>
        <v/>
      </c>
      <c r="K5852" s="245"/>
      <c r="L5852" s="317">
        <f>SUM(L5853:L5855)</f>
        <v>0</v>
      </c>
      <c r="M5852" s="318">
        <f>SUM(M5853:M5855)</f>
        <v>0</v>
      </c>
      <c r="N5852" s="428">
        <f>SUM(N5853:N5855)</f>
        <v>0</v>
      </c>
      <c r="O5852" s="429">
        <f>SUM(O5853:O5855)</f>
        <v>0</v>
      </c>
      <c r="P5852" s="245"/>
      <c r="Q5852" s="317">
        <f t="shared" ref="Q5852:W5852" si="1799">SUM(Q5853:Q5855)</f>
        <v>0</v>
      </c>
      <c r="R5852" s="318">
        <f t="shared" si="1799"/>
        <v>0</v>
      </c>
      <c r="S5852" s="318">
        <f t="shared" si="1799"/>
        <v>0</v>
      </c>
      <c r="T5852" s="318">
        <f t="shared" si="1799"/>
        <v>0</v>
      </c>
      <c r="U5852" s="318">
        <f t="shared" si="1799"/>
        <v>0</v>
      </c>
      <c r="V5852" s="318">
        <f t="shared" si="1799"/>
        <v>0</v>
      </c>
      <c r="W5852" s="429">
        <f t="shared" si="1799"/>
        <v>0</v>
      </c>
      <c r="X5852" s="314">
        <f t="shared" si="1792"/>
        <v>0</v>
      </c>
    </row>
    <row r="5853" spans="2:24" ht="18.75">
      <c r="B5853" s="173"/>
      <c r="C5853" s="144">
        <v>4301</v>
      </c>
      <c r="D5853" s="163" t="s">
        <v>266</v>
      </c>
      <c r="E5853" s="817"/>
      <c r="F5853" s="452"/>
      <c r="G5853" s="246"/>
      <c r="H5853" s="246"/>
      <c r="I5853" s="480">
        <f t="shared" ref="I5853:I5858" si="1800">F5853+G5853+H5853</f>
        <v>0</v>
      </c>
      <c r="J5853" s="244" t="str">
        <f t="shared" si="1791"/>
        <v/>
      </c>
      <c r="K5853" s="245"/>
      <c r="L5853" s="426"/>
      <c r="M5853" s="253"/>
      <c r="N5853" s="316">
        <f t="shared" ref="N5853:N5858" si="1801">I5853</f>
        <v>0</v>
      </c>
      <c r="O5853" s="427">
        <f t="shared" ref="O5853:O5858" si="1802">L5853+M5853-N5853</f>
        <v>0</v>
      </c>
      <c r="P5853" s="245"/>
      <c r="Q5853" s="426"/>
      <c r="R5853" s="253"/>
      <c r="S5853" s="432">
        <f t="shared" ref="S5853:S5858" si="1803">+IF(+(L5853+M5853)&gt;=I5853,+M5853,+(+I5853-L5853))</f>
        <v>0</v>
      </c>
      <c r="T5853" s="316">
        <f t="shared" ref="T5853:T5858" si="1804">Q5853+R5853-S5853</f>
        <v>0</v>
      </c>
      <c r="U5853" s="253"/>
      <c r="V5853" s="253"/>
      <c r="W5853" s="254"/>
      <c r="X5853" s="314">
        <f t="shared" si="1792"/>
        <v>0</v>
      </c>
    </row>
    <row r="5854" spans="2:24" ht="18.75">
      <c r="B5854" s="173"/>
      <c r="C5854" s="137">
        <v>4302</v>
      </c>
      <c r="D5854" s="139" t="s">
        <v>1100</v>
      </c>
      <c r="E5854" s="817"/>
      <c r="F5854" s="452"/>
      <c r="G5854" s="246"/>
      <c r="H5854" s="246"/>
      <c r="I5854" s="480">
        <f t="shared" si="1800"/>
        <v>0</v>
      </c>
      <c r="J5854" s="244" t="str">
        <f t="shared" si="1791"/>
        <v/>
      </c>
      <c r="K5854" s="245"/>
      <c r="L5854" s="426"/>
      <c r="M5854" s="253"/>
      <c r="N5854" s="316">
        <f t="shared" si="1801"/>
        <v>0</v>
      </c>
      <c r="O5854" s="427">
        <f t="shared" si="1802"/>
        <v>0</v>
      </c>
      <c r="P5854" s="245"/>
      <c r="Q5854" s="426"/>
      <c r="R5854" s="253"/>
      <c r="S5854" s="432">
        <f t="shared" si="1803"/>
        <v>0</v>
      </c>
      <c r="T5854" s="316">
        <f t="shared" si="1804"/>
        <v>0</v>
      </c>
      <c r="U5854" s="253"/>
      <c r="V5854" s="253"/>
      <c r="W5854" s="254"/>
      <c r="X5854" s="314">
        <f t="shared" si="1792"/>
        <v>0</v>
      </c>
    </row>
    <row r="5855" spans="2:24" ht="18.75">
      <c r="B5855" s="173"/>
      <c r="C5855" s="142">
        <v>4309</v>
      </c>
      <c r="D5855" s="148" t="s">
        <v>268</v>
      </c>
      <c r="E5855" s="817"/>
      <c r="F5855" s="452"/>
      <c r="G5855" s="246"/>
      <c r="H5855" s="246"/>
      <c r="I5855" s="480">
        <f t="shared" si="1800"/>
        <v>0</v>
      </c>
      <c r="J5855" s="244" t="str">
        <f t="shared" si="1791"/>
        <v/>
      </c>
      <c r="K5855" s="245"/>
      <c r="L5855" s="426"/>
      <c r="M5855" s="253"/>
      <c r="N5855" s="316">
        <f t="shared" si="1801"/>
        <v>0</v>
      </c>
      <c r="O5855" s="427">
        <f t="shared" si="1802"/>
        <v>0</v>
      </c>
      <c r="P5855" s="245"/>
      <c r="Q5855" s="426"/>
      <c r="R5855" s="253"/>
      <c r="S5855" s="432">
        <f t="shared" si="1803"/>
        <v>0</v>
      </c>
      <c r="T5855" s="316">
        <f t="shared" si="1804"/>
        <v>0</v>
      </c>
      <c r="U5855" s="253"/>
      <c r="V5855" s="253"/>
      <c r="W5855" s="254"/>
      <c r="X5855" s="314">
        <f t="shared" si="1792"/>
        <v>0</v>
      </c>
    </row>
    <row r="5856" spans="2:24" ht="18.75">
      <c r="B5856" s="799">
        <v>4400</v>
      </c>
      <c r="C5856" s="957" t="s">
        <v>1741</v>
      </c>
      <c r="D5856" s="957"/>
      <c r="E5856" s="800"/>
      <c r="F5856" s="803"/>
      <c r="G5856" s="804"/>
      <c r="H5856" s="804"/>
      <c r="I5856" s="805">
        <f t="shared" si="1800"/>
        <v>0</v>
      </c>
      <c r="J5856" s="244" t="str">
        <f t="shared" si="1791"/>
        <v/>
      </c>
      <c r="K5856" s="245"/>
      <c r="L5856" s="431"/>
      <c r="M5856" s="255"/>
      <c r="N5856" s="318">
        <f t="shared" si="1801"/>
        <v>0</v>
      </c>
      <c r="O5856" s="427">
        <f t="shared" si="1802"/>
        <v>0</v>
      </c>
      <c r="P5856" s="245"/>
      <c r="Q5856" s="431"/>
      <c r="R5856" s="255"/>
      <c r="S5856" s="432">
        <f t="shared" si="1803"/>
        <v>0</v>
      </c>
      <c r="T5856" s="316">
        <f t="shared" si="1804"/>
        <v>0</v>
      </c>
      <c r="U5856" s="255"/>
      <c r="V5856" s="255"/>
      <c r="W5856" s="254"/>
      <c r="X5856" s="314">
        <f t="shared" si="1792"/>
        <v>0</v>
      </c>
    </row>
    <row r="5857" spans="2:24" ht="18.75">
      <c r="B5857" s="799">
        <v>4500</v>
      </c>
      <c r="C5857" s="979" t="s">
        <v>1742</v>
      </c>
      <c r="D5857" s="979"/>
      <c r="E5857" s="800"/>
      <c r="F5857" s="803"/>
      <c r="G5857" s="804"/>
      <c r="H5857" s="804"/>
      <c r="I5857" s="805">
        <f t="shared" si="1800"/>
        <v>0</v>
      </c>
      <c r="J5857" s="244" t="str">
        <f t="shared" si="1791"/>
        <v/>
      </c>
      <c r="K5857" s="245"/>
      <c r="L5857" s="431"/>
      <c r="M5857" s="255"/>
      <c r="N5857" s="318">
        <f t="shared" si="1801"/>
        <v>0</v>
      </c>
      <c r="O5857" s="427">
        <f t="shared" si="1802"/>
        <v>0</v>
      </c>
      <c r="P5857" s="245"/>
      <c r="Q5857" s="431"/>
      <c r="R5857" s="255"/>
      <c r="S5857" s="432">
        <f t="shared" si="1803"/>
        <v>0</v>
      </c>
      <c r="T5857" s="316">
        <f t="shared" si="1804"/>
        <v>0</v>
      </c>
      <c r="U5857" s="255"/>
      <c r="V5857" s="255"/>
      <c r="W5857" s="254"/>
      <c r="X5857" s="314">
        <f t="shared" si="1792"/>
        <v>0</v>
      </c>
    </row>
    <row r="5858" spans="2:24" ht="18.75">
      <c r="B5858" s="799">
        <v>4600</v>
      </c>
      <c r="C5858" s="974" t="s">
        <v>269</v>
      </c>
      <c r="D5858" s="980"/>
      <c r="E5858" s="800"/>
      <c r="F5858" s="803"/>
      <c r="G5858" s="804"/>
      <c r="H5858" s="804"/>
      <c r="I5858" s="805">
        <f t="shared" si="1800"/>
        <v>0</v>
      </c>
      <c r="J5858" s="244" t="str">
        <f t="shared" si="1791"/>
        <v/>
      </c>
      <c r="K5858" s="245"/>
      <c r="L5858" s="431"/>
      <c r="M5858" s="255"/>
      <c r="N5858" s="318">
        <f t="shared" si="1801"/>
        <v>0</v>
      </c>
      <c r="O5858" s="427">
        <f t="shared" si="1802"/>
        <v>0</v>
      </c>
      <c r="P5858" s="245"/>
      <c r="Q5858" s="431"/>
      <c r="R5858" s="255"/>
      <c r="S5858" s="432">
        <f t="shared" si="1803"/>
        <v>0</v>
      </c>
      <c r="T5858" s="316">
        <f t="shared" si="1804"/>
        <v>0</v>
      </c>
      <c r="U5858" s="255"/>
      <c r="V5858" s="255"/>
      <c r="W5858" s="254"/>
      <c r="X5858" s="314">
        <f t="shared" si="1792"/>
        <v>0</v>
      </c>
    </row>
    <row r="5859" spans="2:24" ht="18.75">
      <c r="B5859" s="799">
        <v>4900</v>
      </c>
      <c r="C5859" s="965" t="s">
        <v>300</v>
      </c>
      <c r="D5859" s="965"/>
      <c r="E5859" s="800"/>
      <c r="F5859" s="801">
        <f>+F5860+F5861</f>
        <v>0</v>
      </c>
      <c r="G5859" s="802">
        <f>+G5860+G5861</f>
        <v>0</v>
      </c>
      <c r="H5859" s="802">
        <f>+H5860+H5861</f>
        <v>0</v>
      </c>
      <c r="I5859" s="802">
        <f>+I5860+I5861</f>
        <v>0</v>
      </c>
      <c r="J5859" s="244" t="str">
        <f t="shared" si="1791"/>
        <v/>
      </c>
      <c r="K5859" s="245"/>
      <c r="L5859" s="777"/>
      <c r="M5859" s="778"/>
      <c r="N5859" s="778"/>
      <c r="O5859" s="825"/>
      <c r="P5859" s="245"/>
      <c r="Q5859" s="777"/>
      <c r="R5859" s="778"/>
      <c r="S5859" s="778"/>
      <c r="T5859" s="778"/>
      <c r="U5859" s="778"/>
      <c r="V5859" s="778"/>
      <c r="W5859" s="825"/>
      <c r="X5859" s="314">
        <f t="shared" si="1792"/>
        <v>0</v>
      </c>
    </row>
    <row r="5860" spans="2:24" ht="18.75">
      <c r="B5860" s="173"/>
      <c r="C5860" s="144">
        <v>4901</v>
      </c>
      <c r="D5860" s="174" t="s">
        <v>301</v>
      </c>
      <c r="E5860" s="817"/>
      <c r="F5860" s="452"/>
      <c r="G5860" s="246"/>
      <c r="H5860" s="246"/>
      <c r="I5860" s="480">
        <f>F5860+G5860+H5860</f>
        <v>0</v>
      </c>
      <c r="J5860" s="244" t="str">
        <f t="shared" si="1791"/>
        <v/>
      </c>
      <c r="K5860" s="245"/>
      <c r="L5860" s="775"/>
      <c r="M5860" s="779"/>
      <c r="N5860" s="779"/>
      <c r="O5860" s="824"/>
      <c r="P5860" s="245"/>
      <c r="Q5860" s="775"/>
      <c r="R5860" s="779"/>
      <c r="S5860" s="779"/>
      <c r="T5860" s="779"/>
      <c r="U5860" s="779"/>
      <c r="V5860" s="779"/>
      <c r="W5860" s="824"/>
      <c r="X5860" s="314">
        <f t="shared" si="1792"/>
        <v>0</v>
      </c>
    </row>
    <row r="5861" spans="2:24" ht="18.75">
      <c r="B5861" s="173"/>
      <c r="C5861" s="142">
        <v>4902</v>
      </c>
      <c r="D5861" s="148" t="s">
        <v>302</v>
      </c>
      <c r="E5861" s="817"/>
      <c r="F5861" s="452"/>
      <c r="G5861" s="246"/>
      <c r="H5861" s="246"/>
      <c r="I5861" s="480">
        <f>F5861+G5861+H5861</f>
        <v>0</v>
      </c>
      <c r="J5861" s="244" t="str">
        <f t="shared" si="1791"/>
        <v/>
      </c>
      <c r="K5861" s="245"/>
      <c r="L5861" s="775"/>
      <c r="M5861" s="779"/>
      <c r="N5861" s="779"/>
      <c r="O5861" s="824"/>
      <c r="P5861" s="245"/>
      <c r="Q5861" s="775"/>
      <c r="R5861" s="779"/>
      <c r="S5861" s="779"/>
      <c r="T5861" s="779"/>
      <c r="U5861" s="779"/>
      <c r="V5861" s="779"/>
      <c r="W5861" s="824"/>
      <c r="X5861" s="314">
        <f t="shared" si="1792"/>
        <v>0</v>
      </c>
    </row>
    <row r="5862" spans="2:24" ht="18.75">
      <c r="B5862" s="806">
        <v>5100</v>
      </c>
      <c r="C5862" s="962" t="s">
        <v>270</v>
      </c>
      <c r="D5862" s="962"/>
      <c r="E5862" s="807"/>
      <c r="F5862" s="808"/>
      <c r="G5862" s="809"/>
      <c r="H5862" s="809"/>
      <c r="I5862" s="805">
        <f>F5862+G5862+H5862</f>
        <v>0</v>
      </c>
      <c r="J5862" s="244" t="str">
        <f t="shared" si="1791"/>
        <v/>
      </c>
      <c r="K5862" s="245"/>
      <c r="L5862" s="433"/>
      <c r="M5862" s="434"/>
      <c r="N5862" s="328">
        <f>I5862</f>
        <v>0</v>
      </c>
      <c r="O5862" s="427">
        <f>L5862+M5862-N5862</f>
        <v>0</v>
      </c>
      <c r="P5862" s="245"/>
      <c r="Q5862" s="433"/>
      <c r="R5862" s="434"/>
      <c r="S5862" s="432">
        <f>+IF(+(L5862+M5862)&gt;=I5862,+M5862,+(+I5862-L5862))</f>
        <v>0</v>
      </c>
      <c r="T5862" s="316">
        <f>Q5862+R5862-S5862</f>
        <v>0</v>
      </c>
      <c r="U5862" s="434"/>
      <c r="V5862" s="434"/>
      <c r="W5862" s="254"/>
      <c r="X5862" s="314">
        <f t="shared" si="1792"/>
        <v>0</v>
      </c>
    </row>
    <row r="5863" spans="2:24" ht="18.75">
      <c r="B5863" s="806">
        <v>5200</v>
      </c>
      <c r="C5863" s="977" t="s">
        <v>271</v>
      </c>
      <c r="D5863" s="977"/>
      <c r="E5863" s="807"/>
      <c r="F5863" s="810">
        <f>SUM(F5864:F5870)</f>
        <v>0</v>
      </c>
      <c r="G5863" s="811">
        <f>SUM(G5864:G5870)</f>
        <v>0</v>
      </c>
      <c r="H5863" s="811">
        <f>SUM(H5864:H5870)</f>
        <v>0</v>
      </c>
      <c r="I5863" s="811">
        <f>SUM(I5864:I5870)</f>
        <v>0</v>
      </c>
      <c r="J5863" s="244" t="str">
        <f t="shared" si="1791"/>
        <v/>
      </c>
      <c r="K5863" s="245"/>
      <c r="L5863" s="327">
        <f>SUM(L5864:L5870)</f>
        <v>0</v>
      </c>
      <c r="M5863" s="328">
        <f>SUM(M5864:M5870)</f>
        <v>0</v>
      </c>
      <c r="N5863" s="435">
        <f>SUM(N5864:N5870)</f>
        <v>0</v>
      </c>
      <c r="O5863" s="436">
        <f>SUM(O5864:O5870)</f>
        <v>0</v>
      </c>
      <c r="P5863" s="245"/>
      <c r="Q5863" s="327">
        <f t="shared" ref="Q5863:W5863" si="1805">SUM(Q5864:Q5870)</f>
        <v>0</v>
      </c>
      <c r="R5863" s="328">
        <f t="shared" si="1805"/>
        <v>0</v>
      </c>
      <c r="S5863" s="328">
        <f t="shared" si="1805"/>
        <v>0</v>
      </c>
      <c r="T5863" s="328">
        <f t="shared" si="1805"/>
        <v>0</v>
      </c>
      <c r="U5863" s="328">
        <f t="shared" si="1805"/>
        <v>0</v>
      </c>
      <c r="V5863" s="328">
        <f t="shared" si="1805"/>
        <v>0</v>
      </c>
      <c r="W5863" s="436">
        <f t="shared" si="1805"/>
        <v>0</v>
      </c>
      <c r="X5863" s="314">
        <f t="shared" si="1792"/>
        <v>0</v>
      </c>
    </row>
    <row r="5864" spans="2:24" ht="18.75">
      <c r="B5864" s="175"/>
      <c r="C5864" s="176">
        <v>5201</v>
      </c>
      <c r="D5864" s="177" t="s">
        <v>272</v>
      </c>
      <c r="E5864" s="818"/>
      <c r="F5864" s="477"/>
      <c r="G5864" s="437"/>
      <c r="H5864" s="437"/>
      <c r="I5864" s="480">
        <f t="shared" ref="I5864:I5870" si="1806">F5864+G5864+H5864</f>
        <v>0</v>
      </c>
      <c r="J5864" s="244" t="str">
        <f t="shared" si="1791"/>
        <v/>
      </c>
      <c r="K5864" s="245"/>
      <c r="L5864" s="438"/>
      <c r="M5864" s="439"/>
      <c r="N5864" s="331">
        <f t="shared" ref="N5864:N5870" si="1807">I5864</f>
        <v>0</v>
      </c>
      <c r="O5864" s="427">
        <f t="shared" ref="O5864:O5870" si="1808">L5864+M5864-N5864</f>
        <v>0</v>
      </c>
      <c r="P5864" s="245"/>
      <c r="Q5864" s="438"/>
      <c r="R5864" s="439"/>
      <c r="S5864" s="432">
        <f t="shared" ref="S5864:S5870" si="1809">+IF(+(L5864+M5864)&gt;=I5864,+M5864,+(+I5864-L5864))</f>
        <v>0</v>
      </c>
      <c r="T5864" s="316">
        <f t="shared" ref="T5864:T5870" si="1810">Q5864+R5864-S5864</f>
        <v>0</v>
      </c>
      <c r="U5864" s="439"/>
      <c r="V5864" s="439"/>
      <c r="W5864" s="254"/>
      <c r="X5864" s="314">
        <f t="shared" si="1792"/>
        <v>0</v>
      </c>
    </row>
    <row r="5865" spans="2:24" ht="18.75">
      <c r="B5865" s="175"/>
      <c r="C5865" s="178">
        <v>5202</v>
      </c>
      <c r="D5865" s="179" t="s">
        <v>273</v>
      </c>
      <c r="E5865" s="818"/>
      <c r="F5865" s="477"/>
      <c r="G5865" s="437"/>
      <c r="H5865" s="437"/>
      <c r="I5865" s="480">
        <f t="shared" si="1806"/>
        <v>0</v>
      </c>
      <c r="J5865" s="244" t="str">
        <f t="shared" si="1791"/>
        <v/>
      </c>
      <c r="K5865" s="245"/>
      <c r="L5865" s="438"/>
      <c r="M5865" s="439"/>
      <c r="N5865" s="331">
        <f t="shared" si="1807"/>
        <v>0</v>
      </c>
      <c r="O5865" s="427">
        <f t="shared" si="1808"/>
        <v>0</v>
      </c>
      <c r="P5865" s="245"/>
      <c r="Q5865" s="438"/>
      <c r="R5865" s="439"/>
      <c r="S5865" s="432">
        <f t="shared" si="1809"/>
        <v>0</v>
      </c>
      <c r="T5865" s="316">
        <f t="shared" si="1810"/>
        <v>0</v>
      </c>
      <c r="U5865" s="439"/>
      <c r="V5865" s="439"/>
      <c r="W5865" s="254"/>
      <c r="X5865" s="314">
        <f t="shared" si="1792"/>
        <v>0</v>
      </c>
    </row>
    <row r="5866" spans="2:24" ht="18.75">
      <c r="B5866" s="175"/>
      <c r="C5866" s="178">
        <v>5203</v>
      </c>
      <c r="D5866" s="179" t="s">
        <v>956</v>
      </c>
      <c r="E5866" s="818"/>
      <c r="F5866" s="477"/>
      <c r="G5866" s="437"/>
      <c r="H5866" s="437"/>
      <c r="I5866" s="480">
        <f t="shared" si="1806"/>
        <v>0</v>
      </c>
      <c r="J5866" s="244" t="str">
        <f t="shared" si="1791"/>
        <v/>
      </c>
      <c r="K5866" s="245"/>
      <c r="L5866" s="438"/>
      <c r="M5866" s="439"/>
      <c r="N5866" s="331">
        <f t="shared" si="1807"/>
        <v>0</v>
      </c>
      <c r="O5866" s="427">
        <f t="shared" si="1808"/>
        <v>0</v>
      </c>
      <c r="P5866" s="245"/>
      <c r="Q5866" s="438"/>
      <c r="R5866" s="439"/>
      <c r="S5866" s="432">
        <f t="shared" si="1809"/>
        <v>0</v>
      </c>
      <c r="T5866" s="316">
        <f t="shared" si="1810"/>
        <v>0</v>
      </c>
      <c r="U5866" s="439"/>
      <c r="V5866" s="439"/>
      <c r="W5866" s="254"/>
      <c r="X5866" s="314">
        <f t="shared" si="1792"/>
        <v>0</v>
      </c>
    </row>
    <row r="5867" spans="2:24" ht="18.75">
      <c r="B5867" s="175"/>
      <c r="C5867" s="178">
        <v>5204</v>
      </c>
      <c r="D5867" s="179" t="s">
        <v>957</v>
      </c>
      <c r="E5867" s="818"/>
      <c r="F5867" s="477"/>
      <c r="G5867" s="437"/>
      <c r="H5867" s="437"/>
      <c r="I5867" s="480">
        <f t="shared" si="1806"/>
        <v>0</v>
      </c>
      <c r="J5867" s="244" t="str">
        <f t="shared" si="1791"/>
        <v/>
      </c>
      <c r="K5867" s="245"/>
      <c r="L5867" s="438"/>
      <c r="M5867" s="439"/>
      <c r="N5867" s="331">
        <f t="shared" si="1807"/>
        <v>0</v>
      </c>
      <c r="O5867" s="427">
        <f t="shared" si="1808"/>
        <v>0</v>
      </c>
      <c r="P5867" s="245"/>
      <c r="Q5867" s="438"/>
      <c r="R5867" s="439"/>
      <c r="S5867" s="432">
        <f t="shared" si="1809"/>
        <v>0</v>
      </c>
      <c r="T5867" s="316">
        <f t="shared" si="1810"/>
        <v>0</v>
      </c>
      <c r="U5867" s="439"/>
      <c r="V5867" s="439"/>
      <c r="W5867" s="254"/>
      <c r="X5867" s="314">
        <f t="shared" si="1792"/>
        <v>0</v>
      </c>
    </row>
    <row r="5868" spans="2:24" ht="18.75">
      <c r="B5868" s="175"/>
      <c r="C5868" s="178">
        <v>5205</v>
      </c>
      <c r="D5868" s="179" t="s">
        <v>958</v>
      </c>
      <c r="E5868" s="818"/>
      <c r="F5868" s="477"/>
      <c r="G5868" s="437"/>
      <c r="H5868" s="437"/>
      <c r="I5868" s="480">
        <f t="shared" si="1806"/>
        <v>0</v>
      </c>
      <c r="J5868" s="244" t="str">
        <f t="shared" si="1791"/>
        <v/>
      </c>
      <c r="K5868" s="245"/>
      <c r="L5868" s="438"/>
      <c r="M5868" s="439"/>
      <c r="N5868" s="331">
        <f t="shared" si="1807"/>
        <v>0</v>
      </c>
      <c r="O5868" s="427">
        <f t="shared" si="1808"/>
        <v>0</v>
      </c>
      <c r="P5868" s="245"/>
      <c r="Q5868" s="438"/>
      <c r="R5868" s="439"/>
      <c r="S5868" s="432">
        <f t="shared" si="1809"/>
        <v>0</v>
      </c>
      <c r="T5868" s="316">
        <f t="shared" si="1810"/>
        <v>0</v>
      </c>
      <c r="U5868" s="439"/>
      <c r="V5868" s="439"/>
      <c r="W5868" s="254"/>
      <c r="X5868" s="314">
        <f t="shared" si="1792"/>
        <v>0</v>
      </c>
    </row>
    <row r="5869" spans="2:24" ht="18.75">
      <c r="B5869" s="175"/>
      <c r="C5869" s="178">
        <v>5206</v>
      </c>
      <c r="D5869" s="179" t="s">
        <v>959</v>
      </c>
      <c r="E5869" s="818"/>
      <c r="F5869" s="477"/>
      <c r="G5869" s="437"/>
      <c r="H5869" s="437"/>
      <c r="I5869" s="480">
        <f t="shared" si="1806"/>
        <v>0</v>
      </c>
      <c r="J5869" s="244" t="str">
        <f t="shared" ref="J5869:J5889" si="1811">(IF($E5869&lt;&gt;0,$J$2,IF($I5869&lt;&gt;0,$J$2,"")))</f>
        <v/>
      </c>
      <c r="K5869" s="245"/>
      <c r="L5869" s="438"/>
      <c r="M5869" s="439"/>
      <c r="N5869" s="331">
        <f t="shared" si="1807"/>
        <v>0</v>
      </c>
      <c r="O5869" s="427">
        <f t="shared" si="1808"/>
        <v>0</v>
      </c>
      <c r="P5869" s="245"/>
      <c r="Q5869" s="438"/>
      <c r="R5869" s="439"/>
      <c r="S5869" s="432">
        <f t="shared" si="1809"/>
        <v>0</v>
      </c>
      <c r="T5869" s="316">
        <f t="shared" si="1810"/>
        <v>0</v>
      </c>
      <c r="U5869" s="439"/>
      <c r="V5869" s="439"/>
      <c r="W5869" s="254"/>
      <c r="X5869" s="314">
        <f t="shared" ref="X5869:X5900" si="1812">T5869-U5869-V5869-W5869</f>
        <v>0</v>
      </c>
    </row>
    <row r="5870" spans="2:24" ht="18.75">
      <c r="B5870" s="175"/>
      <c r="C5870" s="180">
        <v>5219</v>
      </c>
      <c r="D5870" s="181" t="s">
        <v>960</v>
      </c>
      <c r="E5870" s="818"/>
      <c r="F5870" s="477"/>
      <c r="G5870" s="437"/>
      <c r="H5870" s="437"/>
      <c r="I5870" s="480">
        <f t="shared" si="1806"/>
        <v>0</v>
      </c>
      <c r="J5870" s="244" t="str">
        <f t="shared" si="1811"/>
        <v/>
      </c>
      <c r="K5870" s="245"/>
      <c r="L5870" s="438"/>
      <c r="M5870" s="439"/>
      <c r="N5870" s="331">
        <f t="shared" si="1807"/>
        <v>0</v>
      </c>
      <c r="O5870" s="427">
        <f t="shared" si="1808"/>
        <v>0</v>
      </c>
      <c r="P5870" s="245"/>
      <c r="Q5870" s="438"/>
      <c r="R5870" s="439"/>
      <c r="S5870" s="432">
        <f t="shared" si="1809"/>
        <v>0</v>
      </c>
      <c r="T5870" s="316">
        <f t="shared" si="1810"/>
        <v>0</v>
      </c>
      <c r="U5870" s="439"/>
      <c r="V5870" s="439"/>
      <c r="W5870" s="254"/>
      <c r="X5870" s="314">
        <f t="shared" si="1812"/>
        <v>0</v>
      </c>
    </row>
    <row r="5871" spans="2:24" ht="18.75">
      <c r="B5871" s="806">
        <v>5300</v>
      </c>
      <c r="C5871" s="981" t="s">
        <v>961</v>
      </c>
      <c r="D5871" s="981"/>
      <c r="E5871" s="807"/>
      <c r="F5871" s="810">
        <f>SUM(F5872:F5873)</f>
        <v>0</v>
      </c>
      <c r="G5871" s="811">
        <f>SUM(G5872:G5873)</f>
        <v>0</v>
      </c>
      <c r="H5871" s="811">
        <f>SUM(H5872:H5873)</f>
        <v>0</v>
      </c>
      <c r="I5871" s="811">
        <f>SUM(I5872:I5873)</f>
        <v>0</v>
      </c>
      <c r="J5871" s="244" t="str">
        <f t="shared" si="1811"/>
        <v/>
      </c>
      <c r="K5871" s="245"/>
      <c r="L5871" s="327">
        <f>SUM(L5872:L5873)</f>
        <v>0</v>
      </c>
      <c r="M5871" s="328">
        <f>SUM(M5872:M5873)</f>
        <v>0</v>
      </c>
      <c r="N5871" s="435">
        <f>SUM(N5872:N5873)</f>
        <v>0</v>
      </c>
      <c r="O5871" s="436">
        <f>SUM(O5872:O5873)</f>
        <v>0</v>
      </c>
      <c r="P5871" s="245"/>
      <c r="Q5871" s="327">
        <f t="shared" ref="Q5871:W5871" si="1813">SUM(Q5872:Q5873)</f>
        <v>0</v>
      </c>
      <c r="R5871" s="328">
        <f t="shared" si="1813"/>
        <v>0</v>
      </c>
      <c r="S5871" s="328">
        <f t="shared" si="1813"/>
        <v>0</v>
      </c>
      <c r="T5871" s="328">
        <f t="shared" si="1813"/>
        <v>0</v>
      </c>
      <c r="U5871" s="328">
        <f t="shared" si="1813"/>
        <v>0</v>
      </c>
      <c r="V5871" s="328">
        <f t="shared" si="1813"/>
        <v>0</v>
      </c>
      <c r="W5871" s="436">
        <f t="shared" si="1813"/>
        <v>0</v>
      </c>
      <c r="X5871" s="314">
        <f t="shared" si="1812"/>
        <v>0</v>
      </c>
    </row>
    <row r="5872" spans="2:24" ht="18.75">
      <c r="B5872" s="175"/>
      <c r="C5872" s="176">
        <v>5301</v>
      </c>
      <c r="D5872" s="177" t="s">
        <v>1480</v>
      </c>
      <c r="E5872" s="818"/>
      <c r="F5872" s="477"/>
      <c r="G5872" s="437"/>
      <c r="H5872" s="437"/>
      <c r="I5872" s="480">
        <f>F5872+G5872+H5872</f>
        <v>0</v>
      </c>
      <c r="J5872" s="244" t="str">
        <f t="shared" si="1811"/>
        <v/>
      </c>
      <c r="K5872" s="245"/>
      <c r="L5872" s="438"/>
      <c r="M5872" s="439"/>
      <c r="N5872" s="331">
        <f>I5872</f>
        <v>0</v>
      </c>
      <c r="O5872" s="427">
        <f>L5872+M5872-N5872</f>
        <v>0</v>
      </c>
      <c r="P5872" s="245"/>
      <c r="Q5872" s="438"/>
      <c r="R5872" s="439"/>
      <c r="S5872" s="432">
        <f>+IF(+(L5872+M5872)&gt;=I5872,+M5872,+(+I5872-L5872))</f>
        <v>0</v>
      </c>
      <c r="T5872" s="316">
        <f>Q5872+R5872-S5872</f>
        <v>0</v>
      </c>
      <c r="U5872" s="439"/>
      <c r="V5872" s="439"/>
      <c r="W5872" s="254"/>
      <c r="X5872" s="314">
        <f t="shared" si="1812"/>
        <v>0</v>
      </c>
    </row>
    <row r="5873" spans="2:24" ht="18.75">
      <c r="B5873" s="175"/>
      <c r="C5873" s="180">
        <v>5309</v>
      </c>
      <c r="D5873" s="181" t="s">
        <v>962</v>
      </c>
      <c r="E5873" s="818"/>
      <c r="F5873" s="477"/>
      <c r="G5873" s="437"/>
      <c r="H5873" s="437"/>
      <c r="I5873" s="480">
        <f>F5873+G5873+H5873</f>
        <v>0</v>
      </c>
      <c r="J5873" s="244" t="str">
        <f t="shared" si="1811"/>
        <v/>
      </c>
      <c r="K5873" s="245"/>
      <c r="L5873" s="438"/>
      <c r="M5873" s="439"/>
      <c r="N5873" s="331">
        <f>I5873</f>
        <v>0</v>
      </c>
      <c r="O5873" s="427">
        <f>L5873+M5873-N5873</f>
        <v>0</v>
      </c>
      <c r="P5873" s="245"/>
      <c r="Q5873" s="438"/>
      <c r="R5873" s="439"/>
      <c r="S5873" s="432">
        <f>+IF(+(L5873+M5873)&gt;=I5873,+M5873,+(+I5873-L5873))</f>
        <v>0</v>
      </c>
      <c r="T5873" s="316">
        <f>Q5873+R5873-S5873</f>
        <v>0</v>
      </c>
      <c r="U5873" s="439"/>
      <c r="V5873" s="439"/>
      <c r="W5873" s="254"/>
      <c r="X5873" s="314">
        <f t="shared" si="1812"/>
        <v>0</v>
      </c>
    </row>
    <row r="5874" spans="2:24" ht="18.75">
      <c r="B5874" s="806">
        <v>5400</v>
      </c>
      <c r="C5874" s="962" t="s">
        <v>1049</v>
      </c>
      <c r="D5874" s="962"/>
      <c r="E5874" s="807"/>
      <c r="F5874" s="808"/>
      <c r="G5874" s="809"/>
      <c r="H5874" s="809"/>
      <c r="I5874" s="805">
        <f>F5874+G5874+H5874</f>
        <v>0</v>
      </c>
      <c r="J5874" s="244" t="str">
        <f t="shared" si="1811"/>
        <v/>
      </c>
      <c r="K5874" s="245"/>
      <c r="L5874" s="433"/>
      <c r="M5874" s="434"/>
      <c r="N5874" s="328">
        <f>I5874</f>
        <v>0</v>
      </c>
      <c r="O5874" s="427">
        <f>L5874+M5874-N5874</f>
        <v>0</v>
      </c>
      <c r="P5874" s="245"/>
      <c r="Q5874" s="433"/>
      <c r="R5874" s="434"/>
      <c r="S5874" s="432">
        <f>+IF(+(L5874+M5874)&gt;=I5874,+M5874,+(+I5874-L5874))</f>
        <v>0</v>
      </c>
      <c r="T5874" s="316">
        <f>Q5874+R5874-S5874</f>
        <v>0</v>
      </c>
      <c r="U5874" s="434"/>
      <c r="V5874" s="434"/>
      <c r="W5874" s="254"/>
      <c r="X5874" s="314">
        <f t="shared" si="1812"/>
        <v>0</v>
      </c>
    </row>
    <row r="5875" spans="2:24" ht="18.75">
      <c r="B5875" s="799">
        <v>5500</v>
      </c>
      <c r="C5875" s="965" t="s">
        <v>1050</v>
      </c>
      <c r="D5875" s="965"/>
      <c r="E5875" s="800"/>
      <c r="F5875" s="801">
        <f>SUM(F5876:F5879)</f>
        <v>0</v>
      </c>
      <c r="G5875" s="802">
        <f>SUM(G5876:G5879)</f>
        <v>0</v>
      </c>
      <c r="H5875" s="802">
        <f>SUM(H5876:H5879)</f>
        <v>0</v>
      </c>
      <c r="I5875" s="802">
        <f>SUM(I5876:I5879)</f>
        <v>0</v>
      </c>
      <c r="J5875" s="244" t="str">
        <f t="shared" si="1811"/>
        <v/>
      </c>
      <c r="K5875" s="245"/>
      <c r="L5875" s="317">
        <f>SUM(L5876:L5879)</f>
        <v>0</v>
      </c>
      <c r="M5875" s="318">
        <f>SUM(M5876:M5879)</f>
        <v>0</v>
      </c>
      <c r="N5875" s="428">
        <f>SUM(N5876:N5879)</f>
        <v>0</v>
      </c>
      <c r="O5875" s="429">
        <f>SUM(O5876:O5879)</f>
        <v>0</v>
      </c>
      <c r="P5875" s="245"/>
      <c r="Q5875" s="317">
        <f t="shared" ref="Q5875:W5875" si="1814">SUM(Q5876:Q5879)</f>
        <v>0</v>
      </c>
      <c r="R5875" s="318">
        <f t="shared" si="1814"/>
        <v>0</v>
      </c>
      <c r="S5875" s="318">
        <f t="shared" si="1814"/>
        <v>0</v>
      </c>
      <c r="T5875" s="318">
        <f t="shared" si="1814"/>
        <v>0</v>
      </c>
      <c r="U5875" s="318">
        <f t="shared" si="1814"/>
        <v>0</v>
      </c>
      <c r="V5875" s="318">
        <f t="shared" si="1814"/>
        <v>0</v>
      </c>
      <c r="W5875" s="429">
        <f t="shared" si="1814"/>
        <v>0</v>
      </c>
      <c r="X5875" s="314">
        <f t="shared" si="1812"/>
        <v>0</v>
      </c>
    </row>
    <row r="5876" spans="2:24" ht="18.75">
      <c r="B5876" s="173"/>
      <c r="C5876" s="144">
        <v>5501</v>
      </c>
      <c r="D5876" s="163" t="s">
        <v>1051</v>
      </c>
      <c r="E5876" s="817"/>
      <c r="F5876" s="452"/>
      <c r="G5876" s="246"/>
      <c r="H5876" s="246"/>
      <c r="I5876" s="480">
        <f>F5876+G5876+H5876</f>
        <v>0</v>
      </c>
      <c r="J5876" s="244" t="str">
        <f t="shared" si="1811"/>
        <v/>
      </c>
      <c r="K5876" s="245"/>
      <c r="L5876" s="426"/>
      <c r="M5876" s="253"/>
      <c r="N5876" s="316">
        <f>I5876</f>
        <v>0</v>
      </c>
      <c r="O5876" s="427">
        <f>L5876+M5876-N5876</f>
        <v>0</v>
      </c>
      <c r="P5876" s="245"/>
      <c r="Q5876" s="426"/>
      <c r="R5876" s="253"/>
      <c r="S5876" s="432">
        <f>+IF(+(L5876+M5876)&gt;=I5876,+M5876,+(+I5876-L5876))</f>
        <v>0</v>
      </c>
      <c r="T5876" s="316">
        <f>Q5876+R5876-S5876</f>
        <v>0</v>
      </c>
      <c r="U5876" s="253"/>
      <c r="V5876" s="253"/>
      <c r="W5876" s="254"/>
      <c r="X5876" s="314">
        <f t="shared" si="1812"/>
        <v>0</v>
      </c>
    </row>
    <row r="5877" spans="2:24" ht="18.75">
      <c r="B5877" s="173"/>
      <c r="C5877" s="137">
        <v>5502</v>
      </c>
      <c r="D5877" s="145" t="s">
        <v>1052</v>
      </c>
      <c r="E5877" s="817"/>
      <c r="F5877" s="452"/>
      <c r="G5877" s="246"/>
      <c r="H5877" s="246"/>
      <c r="I5877" s="480">
        <f>F5877+G5877+H5877</f>
        <v>0</v>
      </c>
      <c r="J5877" s="244" t="str">
        <f t="shared" si="1811"/>
        <v/>
      </c>
      <c r="K5877" s="245"/>
      <c r="L5877" s="426"/>
      <c r="M5877" s="253"/>
      <c r="N5877" s="316">
        <f>I5877</f>
        <v>0</v>
      </c>
      <c r="O5877" s="427">
        <f>L5877+M5877-N5877</f>
        <v>0</v>
      </c>
      <c r="P5877" s="245"/>
      <c r="Q5877" s="426"/>
      <c r="R5877" s="253"/>
      <c r="S5877" s="432">
        <f>+IF(+(L5877+M5877)&gt;=I5877,+M5877,+(+I5877-L5877))</f>
        <v>0</v>
      </c>
      <c r="T5877" s="316">
        <f>Q5877+R5877-S5877</f>
        <v>0</v>
      </c>
      <c r="U5877" s="253"/>
      <c r="V5877" s="253"/>
      <c r="W5877" s="254"/>
      <c r="X5877" s="314">
        <f t="shared" si="1812"/>
        <v>0</v>
      </c>
    </row>
    <row r="5878" spans="2:24" ht="18.75">
      <c r="B5878" s="173"/>
      <c r="C5878" s="137">
        <v>5503</v>
      </c>
      <c r="D5878" s="139" t="s">
        <v>1053</v>
      </c>
      <c r="E5878" s="817"/>
      <c r="F5878" s="452"/>
      <c r="G5878" s="246"/>
      <c r="H5878" s="246"/>
      <c r="I5878" s="480">
        <f>F5878+G5878+H5878</f>
        <v>0</v>
      </c>
      <c r="J5878" s="244" t="str">
        <f t="shared" si="1811"/>
        <v/>
      </c>
      <c r="K5878" s="245"/>
      <c r="L5878" s="426"/>
      <c r="M5878" s="253"/>
      <c r="N5878" s="316">
        <f>I5878</f>
        <v>0</v>
      </c>
      <c r="O5878" s="427">
        <f>L5878+M5878-N5878</f>
        <v>0</v>
      </c>
      <c r="P5878" s="245"/>
      <c r="Q5878" s="426"/>
      <c r="R5878" s="253"/>
      <c r="S5878" s="432">
        <f>+IF(+(L5878+M5878)&gt;=I5878,+M5878,+(+I5878-L5878))</f>
        <v>0</v>
      </c>
      <c r="T5878" s="316">
        <f>Q5878+R5878-S5878</f>
        <v>0</v>
      </c>
      <c r="U5878" s="253"/>
      <c r="V5878" s="253"/>
      <c r="W5878" s="254"/>
      <c r="X5878" s="314">
        <f t="shared" si="1812"/>
        <v>0</v>
      </c>
    </row>
    <row r="5879" spans="2:24" ht="18.75">
      <c r="B5879" s="173"/>
      <c r="C5879" s="137">
        <v>5504</v>
      </c>
      <c r="D5879" s="145" t="s">
        <v>1054</v>
      </c>
      <c r="E5879" s="817"/>
      <c r="F5879" s="452"/>
      <c r="G5879" s="246"/>
      <c r="H5879" s="246"/>
      <c r="I5879" s="480">
        <f>F5879+G5879+H5879</f>
        <v>0</v>
      </c>
      <c r="J5879" s="244" t="str">
        <f t="shared" si="1811"/>
        <v/>
      </c>
      <c r="K5879" s="245"/>
      <c r="L5879" s="426"/>
      <c r="M5879" s="253"/>
      <c r="N5879" s="316">
        <f>I5879</f>
        <v>0</v>
      </c>
      <c r="O5879" s="427">
        <f>L5879+M5879-N5879</f>
        <v>0</v>
      </c>
      <c r="P5879" s="245"/>
      <c r="Q5879" s="426"/>
      <c r="R5879" s="253"/>
      <c r="S5879" s="432">
        <f>+IF(+(L5879+M5879)&gt;=I5879,+M5879,+(+I5879-L5879))</f>
        <v>0</v>
      </c>
      <c r="T5879" s="316">
        <f>Q5879+R5879-S5879</f>
        <v>0</v>
      </c>
      <c r="U5879" s="253"/>
      <c r="V5879" s="253"/>
      <c r="W5879" s="254"/>
      <c r="X5879" s="314">
        <f t="shared" si="1812"/>
        <v>0</v>
      </c>
    </row>
    <row r="5880" spans="2:24" ht="18.75">
      <c r="B5880" s="799">
        <v>5700</v>
      </c>
      <c r="C5880" s="963" t="s">
        <v>1055</v>
      </c>
      <c r="D5880" s="964"/>
      <c r="E5880" s="807"/>
      <c r="F5880" s="810">
        <f>SUM(F5881:F5883)</f>
        <v>0</v>
      </c>
      <c r="G5880" s="811">
        <f>SUM(G5881:G5883)</f>
        <v>0</v>
      </c>
      <c r="H5880" s="811">
        <f>SUM(H5881:H5883)</f>
        <v>0</v>
      </c>
      <c r="I5880" s="811">
        <f>SUM(I5881:I5883)</f>
        <v>0</v>
      </c>
      <c r="J5880" s="244" t="str">
        <f t="shared" si="1811"/>
        <v/>
      </c>
      <c r="K5880" s="245"/>
      <c r="L5880" s="327">
        <f>SUM(L5881:L5883)</f>
        <v>0</v>
      </c>
      <c r="M5880" s="328">
        <f>SUM(M5881:M5883)</f>
        <v>0</v>
      </c>
      <c r="N5880" s="435">
        <f>SUM(N5881:N5882)</f>
        <v>0</v>
      </c>
      <c r="O5880" s="436">
        <f>SUM(O5881:O5883)</f>
        <v>0</v>
      </c>
      <c r="P5880" s="245"/>
      <c r="Q5880" s="327">
        <f>SUM(Q5881:Q5883)</f>
        <v>0</v>
      </c>
      <c r="R5880" s="328">
        <f>SUM(R5881:R5883)</f>
        <v>0</v>
      </c>
      <c r="S5880" s="328">
        <f>SUM(S5881:S5883)</f>
        <v>0</v>
      </c>
      <c r="T5880" s="328">
        <f>SUM(T5881:T5883)</f>
        <v>0</v>
      </c>
      <c r="U5880" s="328">
        <f>SUM(U5881:U5883)</f>
        <v>0</v>
      </c>
      <c r="V5880" s="328">
        <f>SUM(V5881:V5882)</f>
        <v>0</v>
      </c>
      <c r="W5880" s="436">
        <f>SUM(W5881:W5883)</f>
        <v>0</v>
      </c>
      <c r="X5880" s="314">
        <f t="shared" si="1812"/>
        <v>0</v>
      </c>
    </row>
    <row r="5881" spans="2:24" ht="18.75">
      <c r="B5881" s="175"/>
      <c r="C5881" s="176">
        <v>5701</v>
      </c>
      <c r="D5881" s="177" t="s">
        <v>1056</v>
      </c>
      <c r="E5881" s="818"/>
      <c r="F5881" s="477"/>
      <c r="G5881" s="437"/>
      <c r="H5881" s="437"/>
      <c r="I5881" s="480">
        <f>F5881+G5881+H5881</f>
        <v>0</v>
      </c>
      <c r="J5881" s="244" t="str">
        <f t="shared" si="1811"/>
        <v/>
      </c>
      <c r="K5881" s="245"/>
      <c r="L5881" s="438"/>
      <c r="M5881" s="439"/>
      <c r="N5881" s="331">
        <f>I5881</f>
        <v>0</v>
      </c>
      <c r="O5881" s="427">
        <f>L5881+M5881-N5881</f>
        <v>0</v>
      </c>
      <c r="P5881" s="245"/>
      <c r="Q5881" s="438"/>
      <c r="R5881" s="439"/>
      <c r="S5881" s="432">
        <f>+IF(+(L5881+M5881)&gt;=I5881,+M5881,+(+I5881-L5881))</f>
        <v>0</v>
      </c>
      <c r="T5881" s="316">
        <f>Q5881+R5881-S5881</f>
        <v>0</v>
      </c>
      <c r="U5881" s="439"/>
      <c r="V5881" s="439"/>
      <c r="W5881" s="254"/>
      <c r="X5881" s="314">
        <f t="shared" si="1812"/>
        <v>0</v>
      </c>
    </row>
    <row r="5882" spans="2:24" ht="18.75">
      <c r="B5882" s="175"/>
      <c r="C5882" s="180">
        <v>5702</v>
      </c>
      <c r="D5882" s="181" t="s">
        <v>1057</v>
      </c>
      <c r="E5882" s="818"/>
      <c r="F5882" s="477"/>
      <c r="G5882" s="437"/>
      <c r="H5882" s="437"/>
      <c r="I5882" s="480">
        <f>F5882+G5882+H5882</f>
        <v>0</v>
      </c>
      <c r="J5882" s="244" t="str">
        <f t="shared" si="1811"/>
        <v/>
      </c>
      <c r="K5882" s="245"/>
      <c r="L5882" s="438"/>
      <c r="M5882" s="439"/>
      <c r="N5882" s="331">
        <f>I5882</f>
        <v>0</v>
      </c>
      <c r="O5882" s="427">
        <f>L5882+M5882-N5882</f>
        <v>0</v>
      </c>
      <c r="P5882" s="245"/>
      <c r="Q5882" s="438"/>
      <c r="R5882" s="439"/>
      <c r="S5882" s="432">
        <f>+IF(+(L5882+M5882)&gt;=I5882,+M5882,+(+I5882-L5882))</f>
        <v>0</v>
      </c>
      <c r="T5882" s="316">
        <f>Q5882+R5882-S5882</f>
        <v>0</v>
      </c>
      <c r="U5882" s="439"/>
      <c r="V5882" s="439"/>
      <c r="W5882" s="254"/>
      <c r="X5882" s="314">
        <f t="shared" si="1812"/>
        <v>0</v>
      </c>
    </row>
    <row r="5883" spans="2:24" ht="18.75">
      <c r="B5883" s="136"/>
      <c r="C5883" s="182">
        <v>4071</v>
      </c>
      <c r="D5883" s="467" t="s">
        <v>1058</v>
      </c>
      <c r="E5883" s="817"/>
      <c r="F5883" s="458"/>
      <c r="G5883" s="275"/>
      <c r="H5883" s="275"/>
      <c r="I5883" s="480">
        <f>F5883+G5883+H5883</f>
        <v>0</v>
      </c>
      <c r="J5883" s="244" t="str">
        <f t="shared" si="1811"/>
        <v/>
      </c>
      <c r="K5883" s="245"/>
      <c r="L5883" s="826"/>
      <c r="M5883" s="779"/>
      <c r="N5883" s="779"/>
      <c r="O5883" s="827"/>
      <c r="P5883" s="245"/>
      <c r="Q5883" s="775"/>
      <c r="R5883" s="779"/>
      <c r="S5883" s="779"/>
      <c r="T5883" s="779"/>
      <c r="U5883" s="779"/>
      <c r="V5883" s="779"/>
      <c r="W5883" s="824"/>
      <c r="X5883" s="314">
        <f t="shared" si="1812"/>
        <v>0</v>
      </c>
    </row>
    <row r="5884" spans="2:24">
      <c r="B5884" s="173"/>
      <c r="C5884" s="183"/>
      <c r="D5884" s="335"/>
      <c r="E5884" s="819"/>
      <c r="F5884" s="249"/>
      <c r="G5884" s="249"/>
      <c r="H5884" s="249"/>
      <c r="I5884" s="250"/>
      <c r="J5884" s="244" t="str">
        <f t="shared" si="1811"/>
        <v/>
      </c>
      <c r="K5884" s="245"/>
      <c r="L5884" s="440"/>
      <c r="M5884" s="441"/>
      <c r="N5884" s="324"/>
      <c r="O5884" s="325"/>
      <c r="P5884" s="245"/>
      <c r="Q5884" s="440"/>
      <c r="R5884" s="441"/>
      <c r="S5884" s="324"/>
      <c r="T5884" s="324"/>
      <c r="U5884" s="441"/>
      <c r="V5884" s="324"/>
      <c r="W5884" s="325"/>
      <c r="X5884" s="325"/>
    </row>
    <row r="5885" spans="2:24" ht="18.75">
      <c r="B5885" s="812">
        <v>98</v>
      </c>
      <c r="C5885" s="976" t="s">
        <v>1059</v>
      </c>
      <c r="D5885" s="955"/>
      <c r="E5885" s="800"/>
      <c r="F5885" s="803"/>
      <c r="G5885" s="804"/>
      <c r="H5885" s="804"/>
      <c r="I5885" s="805">
        <f>F5885+G5885+H5885</f>
        <v>0</v>
      </c>
      <c r="J5885" s="244" t="str">
        <f t="shared" si="1811"/>
        <v/>
      </c>
      <c r="K5885" s="245"/>
      <c r="L5885" s="431"/>
      <c r="M5885" s="255"/>
      <c r="N5885" s="318">
        <f>I5885</f>
        <v>0</v>
      </c>
      <c r="O5885" s="427">
        <f>L5885+M5885-N5885</f>
        <v>0</v>
      </c>
      <c r="P5885" s="245"/>
      <c r="Q5885" s="431"/>
      <c r="R5885" s="255"/>
      <c r="S5885" s="432">
        <f>+IF(+(L5885+M5885)&gt;=I5885,+M5885,+(+I5885-L5885))</f>
        <v>0</v>
      </c>
      <c r="T5885" s="316">
        <f>Q5885+R5885-S5885</f>
        <v>0</v>
      </c>
      <c r="U5885" s="255"/>
      <c r="V5885" s="255"/>
      <c r="W5885" s="254"/>
      <c r="X5885" s="314">
        <f>T5885-U5885-V5885-W5885</f>
        <v>0</v>
      </c>
    </row>
    <row r="5886" spans="2:24">
      <c r="B5886" s="184"/>
      <c r="C5886" s="336" t="s">
        <v>1060</v>
      </c>
      <c r="D5886" s="337"/>
      <c r="E5886" s="398"/>
      <c r="F5886" s="398"/>
      <c r="G5886" s="398"/>
      <c r="H5886" s="398"/>
      <c r="I5886" s="338"/>
      <c r="J5886" s="244" t="str">
        <f t="shared" si="1811"/>
        <v/>
      </c>
      <c r="K5886" s="245"/>
      <c r="L5886" s="339"/>
      <c r="M5886" s="340"/>
      <c r="N5886" s="340"/>
      <c r="O5886" s="341"/>
      <c r="P5886" s="245"/>
      <c r="Q5886" s="339"/>
      <c r="R5886" s="340"/>
      <c r="S5886" s="340"/>
      <c r="T5886" s="340"/>
      <c r="U5886" s="340"/>
      <c r="V5886" s="340"/>
      <c r="W5886" s="341"/>
      <c r="X5886" s="341"/>
    </row>
    <row r="5887" spans="2:24">
      <c r="B5887" s="184"/>
      <c r="C5887" s="342" t="s">
        <v>1061</v>
      </c>
      <c r="D5887" s="335"/>
      <c r="E5887" s="386"/>
      <c r="F5887" s="386"/>
      <c r="G5887" s="386"/>
      <c r="H5887" s="386"/>
      <c r="I5887" s="308"/>
      <c r="J5887" s="244" t="str">
        <f t="shared" si="1811"/>
        <v/>
      </c>
      <c r="K5887" s="245"/>
      <c r="L5887" s="343"/>
      <c r="M5887" s="344"/>
      <c r="N5887" s="344"/>
      <c r="O5887" s="345"/>
      <c r="P5887" s="245"/>
      <c r="Q5887" s="343"/>
      <c r="R5887" s="344"/>
      <c r="S5887" s="344"/>
      <c r="T5887" s="344"/>
      <c r="U5887" s="344"/>
      <c r="V5887" s="344"/>
      <c r="W5887" s="345"/>
      <c r="X5887" s="345"/>
    </row>
    <row r="5888" spans="2:24">
      <c r="B5888" s="185"/>
      <c r="C5888" s="346" t="s">
        <v>1743</v>
      </c>
      <c r="D5888" s="347"/>
      <c r="E5888" s="399"/>
      <c r="F5888" s="399"/>
      <c r="G5888" s="399"/>
      <c r="H5888" s="399"/>
      <c r="I5888" s="310"/>
      <c r="J5888" s="244" t="str">
        <f t="shared" si="1811"/>
        <v/>
      </c>
      <c r="K5888" s="245"/>
      <c r="L5888" s="348"/>
      <c r="M5888" s="349"/>
      <c r="N5888" s="349"/>
      <c r="O5888" s="350"/>
      <c r="P5888" s="245"/>
      <c r="Q5888" s="348"/>
      <c r="R5888" s="349"/>
      <c r="S5888" s="349"/>
      <c r="T5888" s="349"/>
      <c r="U5888" s="349"/>
      <c r="V5888" s="349"/>
      <c r="W5888" s="350"/>
      <c r="X5888" s="350"/>
    </row>
    <row r="5889" spans="2:24" ht="18.75">
      <c r="B5889" s="719"/>
      <c r="C5889" s="720" t="s">
        <v>1281</v>
      </c>
      <c r="D5889" s="721" t="s">
        <v>1062</v>
      </c>
      <c r="E5889" s="813"/>
      <c r="F5889" s="813">
        <f>SUM(F5773,F5776,F5782,F5790,F5791,F5809,F5813,F5819,F5822,F5823,F5824,F5825,F5826,F5835,F5842,F5843,F5844,F5845,F5852,F5856,F5857,F5858,F5859,F5862,F5863,F5871,F5874,F5875,F5880)+F5885</f>
        <v>0</v>
      </c>
      <c r="G5889" s="813">
        <f>SUM(G5773,G5776,G5782,G5790,G5791,G5809,G5813,G5819,G5822,G5823,G5824,G5825,G5826,G5835,G5842,G5843,G5844,G5845,G5852,G5856,G5857,G5858,G5859,G5862,G5863,G5871,G5874,G5875,G5880)+G5885</f>
        <v>83200</v>
      </c>
      <c r="H5889" s="813">
        <f>SUM(H5773,H5776,H5782,H5790,H5791,H5809,H5813,H5819,H5822,H5823,H5824,H5825,H5826,H5835,H5842,H5843,H5844,H5845,H5852,H5856,H5857,H5858,H5859,H5862,H5863,H5871,H5874,H5875,H5880)+H5885</f>
        <v>0</v>
      </c>
      <c r="I5889" s="813">
        <f>SUM(I5773,I5776,I5782,I5790,I5791,I5809,I5813,I5819,I5822,I5823,I5824,I5825,I5826,I5835,I5842,I5843,I5844,I5845,I5852,I5856,I5857,I5858,I5859,I5862,I5863,I5871,I5874,I5875,I5880)+I5885</f>
        <v>83200</v>
      </c>
      <c r="J5889" s="244">
        <f t="shared" si="1811"/>
        <v>1</v>
      </c>
      <c r="K5889" s="442" t="str">
        <f>LEFT(C5770,1)</f>
        <v>8</v>
      </c>
      <c r="L5889" s="277">
        <f>SUM(L5773,L5776,L5782,L5790,L5791,L5809,L5813,L5819,L5822,L5823,L5824,L5825,L5826,L5835,L5842,L5843,L5844,L5845,L5852,L5856,L5857,L5858,L5859,L5862,L5863,L5871,L5874,L5875,L5880)+L5885</f>
        <v>0</v>
      </c>
      <c r="M5889" s="277">
        <f>SUM(M5773,M5776,M5782,M5790,M5791,M5809,M5813,M5819,M5822,M5823,M5824,M5825,M5826,M5835,M5842,M5843,M5844,M5845,M5852,M5856,M5857,M5858,M5859,M5862,M5863,M5871,M5874,M5875,M5880)+M5885</f>
        <v>0</v>
      </c>
      <c r="N5889" s="277">
        <f>SUM(N5773,N5776,N5782,N5790,N5791,N5809,N5813,N5819,N5822,N5823,N5824,N5825,N5826,N5835,N5842,N5843,N5844,N5845,N5852,N5856,N5857,N5858,N5859,N5862,N5863,N5871,N5874,N5875,N5880)+N5885</f>
        <v>83200</v>
      </c>
      <c r="O5889" s="277">
        <f>SUM(O5773,O5776,O5782,O5790,O5791,O5809,O5813,O5819,O5822,O5823,O5824,O5825,O5826,O5835,O5842,O5843,O5844,O5845,O5852,O5856,O5857,O5858,O5859,O5862,O5863,O5871,O5874,O5875,O5880)+O5885</f>
        <v>-83200</v>
      </c>
      <c r="P5889" s="223"/>
      <c r="Q5889" s="277">
        <f t="shared" ref="Q5889:W5889" si="1815">SUM(Q5773,Q5776,Q5782,Q5790,Q5791,Q5809,Q5813,Q5819,Q5822,Q5823,Q5824,Q5825,Q5826,Q5835,Q5842,Q5843,Q5844,Q5845,Q5852,Q5856,Q5857,Q5858,Q5859,Q5862,Q5863,Q5871,Q5874,Q5875,Q5880)+Q5885</f>
        <v>0</v>
      </c>
      <c r="R5889" s="277">
        <f t="shared" si="1815"/>
        <v>0</v>
      </c>
      <c r="S5889" s="277">
        <f t="shared" si="1815"/>
        <v>35000</v>
      </c>
      <c r="T5889" s="277">
        <f t="shared" si="1815"/>
        <v>-35000</v>
      </c>
      <c r="U5889" s="277">
        <f t="shared" si="1815"/>
        <v>0</v>
      </c>
      <c r="V5889" s="277">
        <f t="shared" si="1815"/>
        <v>0</v>
      </c>
      <c r="W5889" s="277">
        <f t="shared" si="1815"/>
        <v>0</v>
      </c>
      <c r="X5889" s="314">
        <f>T5889-U5889-V5889-W5889</f>
        <v>-35000</v>
      </c>
    </row>
    <row r="5890" spans="2:24">
      <c r="B5890" s="664" t="s">
        <v>32</v>
      </c>
      <c r="C5890" s="186"/>
      <c r="I5890" s="220"/>
      <c r="J5890" s="222">
        <f>J5889</f>
        <v>1</v>
      </c>
      <c r="P5890"/>
    </row>
    <row r="5891" spans="2:24">
      <c r="B5891" s="395"/>
      <c r="C5891" s="395"/>
      <c r="D5891" s="396"/>
      <c r="E5891" s="395"/>
      <c r="F5891" s="395"/>
      <c r="G5891" s="395"/>
      <c r="H5891" s="395"/>
      <c r="I5891" s="397"/>
      <c r="J5891" s="222">
        <f>J5889</f>
        <v>1</v>
      </c>
      <c r="L5891" s="395"/>
      <c r="M5891" s="395"/>
      <c r="N5891" s="397"/>
      <c r="O5891" s="397"/>
      <c r="P5891" s="397"/>
      <c r="Q5891" s="395"/>
      <c r="R5891" s="395"/>
      <c r="S5891" s="397"/>
      <c r="T5891" s="397"/>
      <c r="U5891" s="395"/>
      <c r="V5891" s="397"/>
      <c r="W5891" s="397"/>
      <c r="X5891" s="397"/>
    </row>
    <row r="5892" spans="2:24" ht="18.75">
      <c r="B5892" s="405"/>
      <c r="C5892" s="405"/>
      <c r="D5892" s="405"/>
      <c r="E5892" s="405"/>
      <c r="F5892" s="405"/>
      <c r="G5892" s="405"/>
      <c r="H5892" s="405"/>
      <c r="I5892" s="488"/>
      <c r="J5892" s="443">
        <f>(IF(E5889&lt;&gt;0,$G$2,IF(I5889&lt;&gt;0,$G$2,"")))</f>
        <v>0</v>
      </c>
    </row>
    <row r="5893" spans="2:24" ht="18.75">
      <c r="B5893" s="405"/>
      <c r="C5893" s="405"/>
      <c r="D5893" s="478"/>
      <c r="E5893" s="405"/>
      <c r="F5893" s="405"/>
      <c r="G5893" s="405"/>
      <c r="H5893" s="405"/>
      <c r="I5893" s="488"/>
      <c r="J5893" s="443" t="str">
        <f>(IF(E5890&lt;&gt;0,$G$2,IF(I5890&lt;&gt;0,$G$2,"")))</f>
        <v/>
      </c>
    </row>
    <row r="5894" spans="2:24">
      <c r="E5894" s="279"/>
      <c r="F5894" s="279"/>
      <c r="G5894" s="279"/>
      <c r="H5894" s="279"/>
      <c r="I5894" s="283"/>
      <c r="J5894" s="222">
        <f>(IF($E6028&lt;&gt;0,$J$2,IF($I6028&lt;&gt;0,$J$2,"")))</f>
        <v>1</v>
      </c>
      <c r="L5894" s="279"/>
      <c r="M5894" s="279"/>
      <c r="N5894" s="283"/>
      <c r="O5894" s="283"/>
      <c r="P5894" s="283"/>
      <c r="Q5894" s="279"/>
      <c r="R5894" s="279"/>
      <c r="S5894" s="283"/>
      <c r="T5894" s="283"/>
      <c r="U5894" s="279"/>
      <c r="V5894" s="283"/>
      <c r="W5894" s="283"/>
    </row>
    <row r="5895" spans="2:24">
      <c r="C5895" s="228"/>
      <c r="D5895" s="229"/>
      <c r="E5895" s="279"/>
      <c r="F5895" s="279"/>
      <c r="G5895" s="279"/>
      <c r="H5895" s="279"/>
      <c r="I5895" s="283"/>
      <c r="J5895" s="222">
        <f>(IF($E6028&lt;&gt;0,$J$2,IF($I6028&lt;&gt;0,$J$2,"")))</f>
        <v>1</v>
      </c>
      <c r="L5895" s="279"/>
      <c r="M5895" s="279"/>
      <c r="N5895" s="283"/>
      <c r="O5895" s="283"/>
      <c r="P5895" s="283"/>
      <c r="Q5895" s="279"/>
      <c r="R5895" s="279"/>
      <c r="S5895" s="283"/>
      <c r="T5895" s="283"/>
      <c r="U5895" s="279"/>
      <c r="V5895" s="283"/>
      <c r="W5895" s="283"/>
    </row>
    <row r="5896" spans="2:24">
      <c r="B5896" s="910" t="str">
        <f>$B$7</f>
        <v>БЮДЖЕТ - НАЧАЛЕН ПЛАН
ПО ПЪЛНА ЕДИННА БЮДЖЕТНА КЛАСИФИКАЦИЯ</v>
      </c>
      <c r="C5896" s="911"/>
      <c r="D5896" s="911"/>
      <c r="E5896" s="279"/>
      <c r="F5896" s="279"/>
      <c r="G5896" s="279"/>
      <c r="H5896" s="279"/>
      <c r="I5896" s="283"/>
      <c r="J5896" s="222">
        <f>(IF($E6028&lt;&gt;0,$J$2,IF($I6028&lt;&gt;0,$J$2,"")))</f>
        <v>1</v>
      </c>
      <c r="L5896" s="279"/>
      <c r="M5896" s="279"/>
      <c r="N5896" s="283"/>
      <c r="O5896" s="283"/>
      <c r="P5896" s="283"/>
      <c r="Q5896" s="279"/>
      <c r="R5896" s="279"/>
      <c r="S5896" s="283"/>
      <c r="T5896" s="283"/>
      <c r="U5896" s="279"/>
      <c r="V5896" s="283"/>
      <c r="W5896" s="283"/>
    </row>
    <row r="5897" spans="2:24">
      <c r="C5897" s="228"/>
      <c r="D5897" s="229"/>
      <c r="E5897" s="280" t="s">
        <v>1711</v>
      </c>
      <c r="F5897" s="280" t="s">
        <v>1568</v>
      </c>
      <c r="G5897" s="279"/>
      <c r="H5897" s="279"/>
      <c r="I5897" s="283"/>
      <c r="J5897" s="222">
        <f>(IF($E6028&lt;&gt;0,$J$2,IF($I6028&lt;&gt;0,$J$2,"")))</f>
        <v>1</v>
      </c>
      <c r="L5897" s="279"/>
      <c r="M5897" s="279"/>
      <c r="N5897" s="283"/>
      <c r="O5897" s="283"/>
      <c r="P5897" s="283"/>
      <c r="Q5897" s="279"/>
      <c r="R5897" s="279"/>
      <c r="S5897" s="283"/>
      <c r="T5897" s="283"/>
      <c r="U5897" s="279"/>
      <c r="V5897" s="283"/>
      <c r="W5897" s="283"/>
    </row>
    <row r="5898" spans="2:24" ht="18.75">
      <c r="B5898" s="912" t="str">
        <f>$B$9</f>
        <v>Несебър</v>
      </c>
      <c r="C5898" s="913"/>
      <c r="D5898" s="914"/>
      <c r="E5898" s="690">
        <f>$E$9</f>
        <v>43101</v>
      </c>
      <c r="F5898" s="691">
        <f>$F$9</f>
        <v>43465</v>
      </c>
      <c r="G5898" s="279"/>
      <c r="H5898" s="279"/>
      <c r="I5898" s="283"/>
      <c r="J5898" s="222">
        <f>(IF($E6028&lt;&gt;0,$J$2,IF($I6028&lt;&gt;0,$J$2,"")))</f>
        <v>1</v>
      </c>
      <c r="L5898" s="279"/>
      <c r="M5898" s="279"/>
      <c r="N5898" s="283"/>
      <c r="O5898" s="283"/>
      <c r="P5898" s="283"/>
      <c r="Q5898" s="279"/>
      <c r="R5898" s="279"/>
      <c r="S5898" s="283"/>
      <c r="T5898" s="283"/>
      <c r="U5898" s="279"/>
      <c r="V5898" s="283"/>
      <c r="W5898" s="283"/>
    </row>
    <row r="5899" spans="2:24">
      <c r="B5899" s="231" t="str">
        <f>$B$10</f>
        <v>(наименование на разпоредителя с бюджет)</v>
      </c>
      <c r="E5899" s="279"/>
      <c r="F5899" s="281">
        <f>$F$10</f>
        <v>0</v>
      </c>
      <c r="G5899" s="279"/>
      <c r="H5899" s="279"/>
      <c r="I5899" s="283"/>
      <c r="J5899" s="222">
        <f>(IF($E6028&lt;&gt;0,$J$2,IF($I6028&lt;&gt;0,$J$2,"")))</f>
        <v>1</v>
      </c>
      <c r="L5899" s="279"/>
      <c r="M5899" s="279"/>
      <c r="N5899" s="283"/>
      <c r="O5899" s="283"/>
      <c r="P5899" s="283"/>
      <c r="Q5899" s="279"/>
      <c r="R5899" s="279"/>
      <c r="S5899" s="283"/>
      <c r="T5899" s="283"/>
      <c r="U5899" s="279"/>
      <c r="V5899" s="283"/>
      <c r="W5899" s="283"/>
    </row>
    <row r="5900" spans="2:24">
      <c r="B5900" s="231"/>
      <c r="E5900" s="282"/>
      <c r="F5900" s="279"/>
      <c r="G5900" s="279"/>
      <c r="H5900" s="279"/>
      <c r="I5900" s="283"/>
      <c r="J5900" s="222">
        <f>(IF($E6028&lt;&gt;0,$J$2,IF($I6028&lt;&gt;0,$J$2,"")))</f>
        <v>1</v>
      </c>
      <c r="L5900" s="279"/>
      <c r="M5900" s="279"/>
      <c r="N5900" s="283"/>
      <c r="O5900" s="283"/>
      <c r="P5900" s="283"/>
      <c r="Q5900" s="279"/>
      <c r="R5900" s="279"/>
      <c r="S5900" s="283"/>
      <c r="T5900" s="283"/>
      <c r="U5900" s="279"/>
      <c r="V5900" s="283"/>
      <c r="W5900" s="283"/>
    </row>
    <row r="5901" spans="2:24" ht="19.5">
      <c r="B5901" s="896" t="str">
        <f>$B$12</f>
        <v>Несебър</v>
      </c>
      <c r="C5901" s="897"/>
      <c r="D5901" s="898"/>
      <c r="E5901" s="230" t="s">
        <v>1712</v>
      </c>
      <c r="F5901" s="692" t="str">
        <f>$F$12</f>
        <v>5206</v>
      </c>
      <c r="G5901" s="279"/>
      <c r="H5901" s="279"/>
      <c r="I5901" s="283"/>
      <c r="J5901" s="222">
        <f>(IF($E6028&lt;&gt;0,$J$2,IF($I6028&lt;&gt;0,$J$2,"")))</f>
        <v>1</v>
      </c>
      <c r="L5901" s="279"/>
      <c r="M5901" s="279"/>
      <c r="N5901" s="283"/>
      <c r="O5901" s="283"/>
      <c r="P5901" s="283"/>
      <c r="Q5901" s="279"/>
      <c r="R5901" s="279"/>
      <c r="S5901" s="283"/>
      <c r="T5901" s="283"/>
      <c r="U5901" s="279"/>
      <c r="V5901" s="283"/>
      <c r="W5901" s="283"/>
    </row>
    <row r="5902" spans="2:24">
      <c r="B5902" s="693" t="str">
        <f>$B$13</f>
        <v>(наименование на първостепенния разпоредител с бюджет)</v>
      </c>
      <c r="E5902" s="282" t="s">
        <v>1713</v>
      </c>
      <c r="F5902" s="279"/>
      <c r="G5902" s="279"/>
      <c r="H5902" s="279"/>
      <c r="I5902" s="283"/>
      <c r="J5902" s="222">
        <f>(IF($E6028&lt;&gt;0,$J$2,IF($I6028&lt;&gt;0,$J$2,"")))</f>
        <v>1</v>
      </c>
      <c r="L5902" s="279"/>
      <c r="M5902" s="279"/>
      <c r="N5902" s="283"/>
      <c r="O5902" s="283"/>
      <c r="P5902" s="283"/>
      <c r="Q5902" s="279"/>
      <c r="R5902" s="279"/>
      <c r="S5902" s="283"/>
      <c r="T5902" s="283"/>
      <c r="U5902" s="279"/>
      <c r="V5902" s="283"/>
      <c r="W5902" s="283"/>
    </row>
    <row r="5903" spans="2:24" ht="18.75">
      <c r="B5903" s="231"/>
      <c r="D5903" s="444"/>
      <c r="E5903" s="278"/>
      <c r="F5903" s="278"/>
      <c r="G5903" s="278"/>
      <c r="H5903" s="278"/>
      <c r="I5903" s="386"/>
      <c r="J5903" s="222">
        <f>(IF($E6028&lt;&gt;0,$J$2,IF($I6028&lt;&gt;0,$J$2,"")))</f>
        <v>1</v>
      </c>
      <c r="L5903" s="279"/>
      <c r="M5903" s="279"/>
      <c r="N5903" s="283"/>
      <c r="O5903" s="283"/>
      <c r="P5903" s="283"/>
      <c r="Q5903" s="279"/>
      <c r="R5903" s="279"/>
      <c r="S5903" s="283"/>
      <c r="T5903" s="283"/>
      <c r="U5903" s="279"/>
      <c r="V5903" s="283"/>
      <c r="W5903" s="283"/>
    </row>
    <row r="5904" spans="2:24">
      <c r="C5904" s="228"/>
      <c r="D5904" s="229"/>
      <c r="E5904" s="279"/>
      <c r="F5904" s="282"/>
      <c r="G5904" s="282"/>
      <c r="H5904" s="282"/>
      <c r="I5904" s="285" t="s">
        <v>1714</v>
      </c>
      <c r="J5904" s="222">
        <f>(IF($E6028&lt;&gt;0,$J$2,IF($I6028&lt;&gt;0,$J$2,"")))</f>
        <v>1</v>
      </c>
      <c r="L5904" s="284" t="s">
        <v>94</v>
      </c>
      <c r="M5904" s="279"/>
      <c r="N5904" s="283"/>
      <c r="O5904" s="285" t="s">
        <v>1714</v>
      </c>
      <c r="P5904" s="283"/>
      <c r="Q5904" s="284" t="s">
        <v>95</v>
      </c>
      <c r="R5904" s="279"/>
      <c r="S5904" s="283"/>
      <c r="T5904" s="285" t="s">
        <v>1714</v>
      </c>
      <c r="U5904" s="279"/>
      <c r="V5904" s="283"/>
      <c r="W5904" s="285" t="s">
        <v>1714</v>
      </c>
    </row>
    <row r="5905" spans="2:24" ht="18.75">
      <c r="B5905" s="787"/>
      <c r="C5905" s="788"/>
      <c r="D5905" s="789" t="s">
        <v>1093</v>
      </c>
      <c r="E5905" s="790"/>
      <c r="F5905" s="968" t="s">
        <v>1504</v>
      </c>
      <c r="G5905" s="969"/>
      <c r="H5905" s="970"/>
      <c r="I5905" s="971"/>
      <c r="J5905" s="222">
        <f>(IF($E6028&lt;&gt;0,$J$2,IF($I6028&lt;&gt;0,$J$2,"")))</f>
        <v>1</v>
      </c>
      <c r="L5905" s="925" t="s">
        <v>1800</v>
      </c>
      <c r="M5905" s="925" t="s">
        <v>1801</v>
      </c>
      <c r="N5905" s="918" t="s">
        <v>1802</v>
      </c>
      <c r="O5905" s="918" t="s">
        <v>96</v>
      </c>
      <c r="P5905" s="223"/>
      <c r="Q5905" s="918" t="s">
        <v>1803</v>
      </c>
      <c r="R5905" s="918" t="s">
        <v>1804</v>
      </c>
      <c r="S5905" s="918" t="s">
        <v>1805</v>
      </c>
      <c r="T5905" s="918" t="s">
        <v>97</v>
      </c>
      <c r="U5905" s="412" t="s">
        <v>98</v>
      </c>
      <c r="V5905" s="413"/>
      <c r="W5905" s="414"/>
      <c r="X5905" s="292"/>
    </row>
    <row r="5906" spans="2:24" ht="31.5">
      <c r="B5906" s="791" t="s">
        <v>1626</v>
      </c>
      <c r="C5906" s="792" t="s">
        <v>1715</v>
      </c>
      <c r="D5906" s="793" t="s">
        <v>1094</v>
      </c>
      <c r="E5906" s="794"/>
      <c r="F5906" s="717" t="s">
        <v>1505</v>
      </c>
      <c r="G5906" s="717" t="s">
        <v>1506</v>
      </c>
      <c r="H5906" s="717" t="s">
        <v>1503</v>
      </c>
      <c r="I5906" s="717" t="s">
        <v>1087</v>
      </c>
      <c r="J5906" s="222">
        <f>(IF($E6028&lt;&gt;0,$J$2,IF($I6028&lt;&gt;0,$J$2,"")))</f>
        <v>1</v>
      </c>
      <c r="L5906" s="961"/>
      <c r="M5906" s="967"/>
      <c r="N5906" s="961"/>
      <c r="O5906" s="967"/>
      <c r="P5906" s="223"/>
      <c r="Q5906" s="958"/>
      <c r="R5906" s="958"/>
      <c r="S5906" s="958"/>
      <c r="T5906" s="958"/>
      <c r="U5906" s="415">
        <v>2018</v>
      </c>
      <c r="V5906" s="415">
        <v>2019</v>
      </c>
      <c r="W5906" s="415" t="s">
        <v>1806</v>
      </c>
      <c r="X5906" s="416" t="s">
        <v>99</v>
      </c>
    </row>
    <row r="5907" spans="2:24" ht="18.75">
      <c r="B5907" s="616"/>
      <c r="C5907" s="400"/>
      <c r="D5907" s="296" t="s">
        <v>1283</v>
      </c>
      <c r="E5907" s="814"/>
      <c r="F5907" s="297"/>
      <c r="G5907" s="297"/>
      <c r="H5907" s="297"/>
      <c r="I5907" s="487"/>
      <c r="J5907" s="222">
        <f>(IF($E6028&lt;&gt;0,$J$2,IF($I6028&lt;&gt;0,$J$2,"")))</f>
        <v>1</v>
      </c>
      <c r="L5907" s="298" t="s">
        <v>100</v>
      </c>
      <c r="M5907" s="298" t="s">
        <v>101</v>
      </c>
      <c r="N5907" s="299" t="s">
        <v>102</v>
      </c>
      <c r="O5907" s="299" t="s">
        <v>103</v>
      </c>
      <c r="P5907" s="223"/>
      <c r="Q5907" s="614" t="s">
        <v>104</v>
      </c>
      <c r="R5907" s="614" t="s">
        <v>105</v>
      </c>
      <c r="S5907" s="614" t="s">
        <v>106</v>
      </c>
      <c r="T5907" s="614" t="s">
        <v>107</v>
      </c>
      <c r="U5907" s="614" t="s">
        <v>1064</v>
      </c>
      <c r="V5907" s="614" t="s">
        <v>1065</v>
      </c>
      <c r="W5907" s="614" t="s">
        <v>1066</v>
      </c>
      <c r="X5907" s="417" t="s">
        <v>1067</v>
      </c>
    </row>
    <row r="5908" spans="2:24" ht="131.25">
      <c r="B5908" s="237"/>
      <c r="C5908" s="621" t="e">
        <f>VLOOKUP(D5908,OP_LIST2,2,FALSE)</f>
        <v>#N/A</v>
      </c>
      <c r="D5908" s="622" t="s">
        <v>976</v>
      </c>
      <c r="E5908" s="815"/>
      <c r="F5908" s="369"/>
      <c r="G5908" s="369"/>
      <c r="H5908" s="369"/>
      <c r="I5908" s="304"/>
      <c r="J5908" s="222">
        <f>(IF($E6028&lt;&gt;0,$J$2,IF($I6028&lt;&gt;0,$J$2,"")))</f>
        <v>1</v>
      </c>
      <c r="L5908" s="418" t="s">
        <v>1068</v>
      </c>
      <c r="M5908" s="418" t="s">
        <v>1068</v>
      </c>
      <c r="N5908" s="418" t="s">
        <v>1069</v>
      </c>
      <c r="O5908" s="418" t="s">
        <v>1070</v>
      </c>
      <c r="P5908" s="223"/>
      <c r="Q5908" s="418" t="s">
        <v>1068</v>
      </c>
      <c r="R5908" s="418" t="s">
        <v>1068</v>
      </c>
      <c r="S5908" s="418" t="s">
        <v>1095</v>
      </c>
      <c r="T5908" s="418" t="s">
        <v>1072</v>
      </c>
      <c r="U5908" s="418" t="s">
        <v>1068</v>
      </c>
      <c r="V5908" s="418" t="s">
        <v>1068</v>
      </c>
      <c r="W5908" s="418" t="s">
        <v>1068</v>
      </c>
      <c r="X5908" s="307" t="s">
        <v>1073</v>
      </c>
    </row>
    <row r="5909" spans="2:24" ht="18.75">
      <c r="B5909" s="620"/>
      <c r="C5909" s="623">
        <f>VLOOKUP(D5910,EBK_DEIN2,2,FALSE)</f>
        <v>8849</v>
      </c>
      <c r="D5909" s="615" t="s">
        <v>1483</v>
      </c>
      <c r="E5909" s="816"/>
      <c r="F5909" s="369"/>
      <c r="G5909" s="369"/>
      <c r="H5909" s="369"/>
      <c r="I5909" s="304"/>
      <c r="J5909" s="222">
        <f>(IF($E6028&lt;&gt;0,$J$2,IF($I6028&lt;&gt;0,$J$2,"")))</f>
        <v>1</v>
      </c>
      <c r="L5909" s="419"/>
      <c r="M5909" s="419"/>
      <c r="N5909" s="345"/>
      <c r="O5909" s="420"/>
      <c r="P5909" s="223"/>
      <c r="Q5909" s="419"/>
      <c r="R5909" s="419"/>
      <c r="S5909" s="345"/>
      <c r="T5909" s="420"/>
      <c r="U5909" s="419"/>
      <c r="V5909" s="345"/>
      <c r="W5909" s="420"/>
      <c r="X5909" s="421"/>
    </row>
    <row r="5910" spans="2:24" ht="18.75">
      <c r="B5910" s="422"/>
      <c r="C5910" s="239"/>
      <c r="D5910" s="527" t="s">
        <v>944</v>
      </c>
      <c r="E5910" s="816"/>
      <c r="F5910" s="369"/>
      <c r="G5910" s="369"/>
      <c r="H5910" s="369"/>
      <c r="I5910" s="304"/>
      <c r="J5910" s="222">
        <f>(IF($E6028&lt;&gt;0,$J$2,IF($I6028&lt;&gt;0,$J$2,"")))</f>
        <v>1</v>
      </c>
      <c r="L5910" s="419"/>
      <c r="M5910" s="419"/>
      <c r="N5910" s="345"/>
      <c r="O5910" s="423">
        <f>SUMIF(O5913:O5914,"&lt;0")+SUMIF(O5916:O5920,"&lt;0")+SUMIF(O5922:O5929,"&lt;0")+SUMIF(O5931:O5947,"&lt;0")+SUMIF(O5953:O5957,"&lt;0")+SUMIF(O5959:O5964,"&lt;0")+SUMIF(O5967:O5973,"&lt;0")+SUMIF(O5981:O5982,"&lt;0")+SUMIF(O5985:O5990,"&lt;0")+SUMIF(O5992:O5997,"&lt;0")+SUMIF(O6001,"&lt;0")+SUMIF(O6003:O6009,"&lt;0")+SUMIF(O6011:O6013,"&lt;0")+SUMIF(O6015:O6018,"&lt;0")+SUMIF(O6020:O6021,"&lt;0")+SUMIF(O6024,"&lt;0")</f>
        <v>-1465100</v>
      </c>
      <c r="P5910" s="223"/>
      <c r="Q5910" s="419"/>
      <c r="R5910" s="419"/>
      <c r="S5910" s="345"/>
      <c r="T5910" s="423">
        <f>SUMIF(T5913:T5914,"&lt;0")+SUMIF(T5916:T5920,"&lt;0")+SUMIF(T5922:T5929,"&lt;0")+SUMIF(T5931:T5947,"&lt;0")+SUMIF(T5953:T5957,"&lt;0")+SUMIF(T5959:T5964,"&lt;0")+SUMIF(T5967:T5973,"&lt;0")+SUMIF(T5981:T5982,"&lt;0")+SUMIF(T5985:T5990,"&lt;0")+SUMIF(T5992:T5997,"&lt;0")+SUMIF(T6001,"&lt;0")+SUMIF(T6003:T6009,"&lt;0")+SUMIF(T6011:T6013,"&lt;0")+SUMIF(T6015:T6018,"&lt;0")+SUMIF(T6020:T6021,"&lt;0")+SUMIF(T6024,"&lt;0")</f>
        <v>-894100</v>
      </c>
      <c r="U5910" s="419"/>
      <c r="V5910" s="345"/>
      <c r="W5910" s="420"/>
      <c r="X5910" s="309"/>
    </row>
    <row r="5911" spans="2:24" ht="18.75">
      <c r="B5911" s="355"/>
      <c r="C5911" s="239"/>
      <c r="D5911" s="293" t="s">
        <v>1096</v>
      </c>
      <c r="E5911" s="816"/>
      <c r="F5911" s="369"/>
      <c r="G5911" s="369"/>
      <c r="H5911" s="369"/>
      <c r="I5911" s="304"/>
      <c r="J5911" s="222">
        <f>(IF($E6028&lt;&gt;0,$J$2,IF($I6028&lt;&gt;0,$J$2,"")))</f>
        <v>1</v>
      </c>
      <c r="L5911" s="419"/>
      <c r="M5911" s="419"/>
      <c r="N5911" s="345"/>
      <c r="O5911" s="420"/>
      <c r="P5911" s="223"/>
      <c r="Q5911" s="419"/>
      <c r="R5911" s="419"/>
      <c r="S5911" s="345"/>
      <c r="T5911" s="420"/>
      <c r="U5911" s="419"/>
      <c r="V5911" s="345"/>
      <c r="W5911" s="420"/>
      <c r="X5911" s="311"/>
    </row>
    <row r="5912" spans="2:24" ht="18.75">
      <c r="B5912" s="795">
        <v>100</v>
      </c>
      <c r="C5912" s="972" t="s">
        <v>1284</v>
      </c>
      <c r="D5912" s="973"/>
      <c r="E5912" s="796"/>
      <c r="F5912" s="797">
        <f>SUM(F5913:F5914)</f>
        <v>0</v>
      </c>
      <c r="G5912" s="798">
        <f>SUM(G5913:G5914)</f>
        <v>470000</v>
      </c>
      <c r="H5912" s="798">
        <f>SUM(H5913:H5914)</f>
        <v>0</v>
      </c>
      <c r="I5912" s="798">
        <f>SUM(I5913:I5914)</f>
        <v>470000</v>
      </c>
      <c r="J5912" s="244">
        <f t="shared" ref="J5912:J5943" si="1816">(IF($E5912&lt;&gt;0,$J$2,IF($I5912&lt;&gt;0,$J$2,"")))</f>
        <v>1</v>
      </c>
      <c r="K5912" s="245"/>
      <c r="L5912" s="312">
        <f>SUM(L5913:L5914)</f>
        <v>0</v>
      </c>
      <c r="M5912" s="313">
        <f>SUM(M5913:M5914)</f>
        <v>0</v>
      </c>
      <c r="N5912" s="424">
        <f>SUM(N5913:N5914)</f>
        <v>470000</v>
      </c>
      <c r="O5912" s="425">
        <f>SUM(O5913:O5914)</f>
        <v>-470000</v>
      </c>
      <c r="P5912" s="245"/>
      <c r="Q5912" s="820"/>
      <c r="R5912" s="821"/>
      <c r="S5912" s="822"/>
      <c r="T5912" s="821"/>
      <c r="U5912" s="821"/>
      <c r="V5912" s="821"/>
      <c r="W5912" s="823"/>
      <c r="X5912" s="314">
        <f t="shared" ref="X5912:X5943" si="1817">T5912-U5912-V5912-W5912</f>
        <v>0</v>
      </c>
    </row>
    <row r="5913" spans="2:24" ht="18.75">
      <c r="B5913" s="140"/>
      <c r="C5913" s="144">
        <v>101</v>
      </c>
      <c r="D5913" s="138" t="s">
        <v>1285</v>
      </c>
      <c r="E5913" s="817"/>
      <c r="F5913" s="452"/>
      <c r="G5913" s="246">
        <v>470000</v>
      </c>
      <c r="H5913" s="246"/>
      <c r="I5913" s="480">
        <f>F5913+G5913+H5913</f>
        <v>470000</v>
      </c>
      <c r="J5913" s="244">
        <f t="shared" si="1816"/>
        <v>1</v>
      </c>
      <c r="K5913" s="245"/>
      <c r="L5913" s="426"/>
      <c r="M5913" s="253"/>
      <c r="N5913" s="316">
        <f>I5913</f>
        <v>470000</v>
      </c>
      <c r="O5913" s="427">
        <f>L5913+M5913-N5913</f>
        <v>-470000</v>
      </c>
      <c r="P5913" s="245"/>
      <c r="Q5913" s="775"/>
      <c r="R5913" s="779"/>
      <c r="S5913" s="779"/>
      <c r="T5913" s="779"/>
      <c r="U5913" s="779"/>
      <c r="V5913" s="779"/>
      <c r="W5913" s="824"/>
      <c r="X5913" s="314">
        <f t="shared" si="1817"/>
        <v>0</v>
      </c>
    </row>
    <row r="5914" spans="2:24" ht="18.75">
      <c r="B5914" s="140"/>
      <c r="C5914" s="137">
        <v>102</v>
      </c>
      <c r="D5914" s="139" t="s">
        <v>1286</v>
      </c>
      <c r="E5914" s="817"/>
      <c r="F5914" s="452"/>
      <c r="G5914" s="246"/>
      <c r="H5914" s="246"/>
      <c r="I5914" s="480">
        <f>F5914+G5914+H5914</f>
        <v>0</v>
      </c>
      <c r="J5914" s="244" t="str">
        <f t="shared" si="1816"/>
        <v/>
      </c>
      <c r="K5914" s="245"/>
      <c r="L5914" s="426"/>
      <c r="M5914" s="253"/>
      <c r="N5914" s="316">
        <f>I5914</f>
        <v>0</v>
      </c>
      <c r="O5914" s="427">
        <f>L5914+M5914-N5914</f>
        <v>0</v>
      </c>
      <c r="P5914" s="245"/>
      <c r="Q5914" s="775"/>
      <c r="R5914" s="779"/>
      <c r="S5914" s="779"/>
      <c r="T5914" s="779"/>
      <c r="U5914" s="779"/>
      <c r="V5914" s="779"/>
      <c r="W5914" s="824"/>
      <c r="X5914" s="314">
        <f t="shared" si="1817"/>
        <v>0</v>
      </c>
    </row>
    <row r="5915" spans="2:24" ht="18.75">
      <c r="B5915" s="799">
        <v>200</v>
      </c>
      <c r="C5915" s="959" t="s">
        <v>1287</v>
      </c>
      <c r="D5915" s="959"/>
      <c r="E5915" s="800"/>
      <c r="F5915" s="801">
        <f>SUM(F5916:F5920)</f>
        <v>0</v>
      </c>
      <c r="G5915" s="802">
        <f>SUM(G5916:G5920)</f>
        <v>12000</v>
      </c>
      <c r="H5915" s="802">
        <f>SUM(H5916:H5920)</f>
        <v>0</v>
      </c>
      <c r="I5915" s="802">
        <f>SUM(I5916:I5920)</f>
        <v>12000</v>
      </c>
      <c r="J5915" s="244">
        <f t="shared" si="1816"/>
        <v>1</v>
      </c>
      <c r="K5915" s="245"/>
      <c r="L5915" s="317">
        <f>SUM(L5916:L5920)</f>
        <v>0</v>
      </c>
      <c r="M5915" s="318">
        <f>SUM(M5916:M5920)</f>
        <v>0</v>
      </c>
      <c r="N5915" s="428">
        <f>SUM(N5916:N5920)</f>
        <v>12000</v>
      </c>
      <c r="O5915" s="429">
        <f>SUM(O5916:O5920)</f>
        <v>-12000</v>
      </c>
      <c r="P5915" s="245"/>
      <c r="Q5915" s="777"/>
      <c r="R5915" s="778"/>
      <c r="S5915" s="778"/>
      <c r="T5915" s="778"/>
      <c r="U5915" s="778"/>
      <c r="V5915" s="778"/>
      <c r="W5915" s="825"/>
      <c r="X5915" s="314">
        <f t="shared" si="1817"/>
        <v>0</v>
      </c>
    </row>
    <row r="5916" spans="2:24" ht="18.75">
      <c r="B5916" s="143"/>
      <c r="C5916" s="144">
        <v>201</v>
      </c>
      <c r="D5916" s="138" t="s">
        <v>1288</v>
      </c>
      <c r="E5916" s="817"/>
      <c r="F5916" s="452"/>
      <c r="G5916" s="246"/>
      <c r="H5916" s="246"/>
      <c r="I5916" s="480">
        <f>F5916+G5916+H5916</f>
        <v>0</v>
      </c>
      <c r="J5916" s="244" t="str">
        <f t="shared" si="1816"/>
        <v/>
      </c>
      <c r="K5916" s="245"/>
      <c r="L5916" s="426"/>
      <c r="M5916" s="253"/>
      <c r="N5916" s="316">
        <f>I5916</f>
        <v>0</v>
      </c>
      <c r="O5916" s="427">
        <f>L5916+M5916-N5916</f>
        <v>0</v>
      </c>
      <c r="P5916" s="245"/>
      <c r="Q5916" s="775"/>
      <c r="R5916" s="779"/>
      <c r="S5916" s="779"/>
      <c r="T5916" s="779"/>
      <c r="U5916" s="779"/>
      <c r="V5916" s="779"/>
      <c r="W5916" s="824"/>
      <c r="X5916" s="314">
        <f t="shared" si="1817"/>
        <v>0</v>
      </c>
    </row>
    <row r="5917" spans="2:24" ht="18.75">
      <c r="B5917" s="136"/>
      <c r="C5917" s="137">
        <v>202</v>
      </c>
      <c r="D5917" s="145" t="s">
        <v>1289</v>
      </c>
      <c r="E5917" s="817"/>
      <c r="F5917" s="452"/>
      <c r="G5917" s="246"/>
      <c r="H5917" s="246"/>
      <c r="I5917" s="480">
        <f>F5917+G5917+H5917</f>
        <v>0</v>
      </c>
      <c r="J5917" s="244" t="str">
        <f t="shared" si="1816"/>
        <v/>
      </c>
      <c r="K5917" s="245"/>
      <c r="L5917" s="426"/>
      <c r="M5917" s="253"/>
      <c r="N5917" s="316">
        <f>I5917</f>
        <v>0</v>
      </c>
      <c r="O5917" s="427">
        <f>L5917+M5917-N5917</f>
        <v>0</v>
      </c>
      <c r="P5917" s="245"/>
      <c r="Q5917" s="775"/>
      <c r="R5917" s="779"/>
      <c r="S5917" s="779"/>
      <c r="T5917" s="779"/>
      <c r="U5917" s="779"/>
      <c r="V5917" s="779"/>
      <c r="W5917" s="824"/>
      <c r="X5917" s="314">
        <f t="shared" si="1817"/>
        <v>0</v>
      </c>
    </row>
    <row r="5918" spans="2:24" ht="31.5">
      <c r="B5918" s="152"/>
      <c r="C5918" s="137">
        <v>205</v>
      </c>
      <c r="D5918" s="145" t="s">
        <v>933</v>
      </c>
      <c r="E5918" s="817"/>
      <c r="F5918" s="452"/>
      <c r="G5918" s="246">
        <v>12000</v>
      </c>
      <c r="H5918" s="246"/>
      <c r="I5918" s="480">
        <f>F5918+G5918+H5918</f>
        <v>12000</v>
      </c>
      <c r="J5918" s="244">
        <f t="shared" si="1816"/>
        <v>1</v>
      </c>
      <c r="K5918" s="245"/>
      <c r="L5918" s="426"/>
      <c r="M5918" s="253"/>
      <c r="N5918" s="316">
        <f>I5918</f>
        <v>12000</v>
      </c>
      <c r="O5918" s="427">
        <f>L5918+M5918-N5918</f>
        <v>-12000</v>
      </c>
      <c r="P5918" s="245"/>
      <c r="Q5918" s="775"/>
      <c r="R5918" s="779"/>
      <c r="S5918" s="779"/>
      <c r="T5918" s="779"/>
      <c r="U5918" s="779"/>
      <c r="V5918" s="779"/>
      <c r="W5918" s="824"/>
      <c r="X5918" s="314">
        <f t="shared" si="1817"/>
        <v>0</v>
      </c>
    </row>
    <row r="5919" spans="2:24" ht="18.75">
      <c r="B5919" s="152"/>
      <c r="C5919" s="137">
        <v>208</v>
      </c>
      <c r="D5919" s="159" t="s">
        <v>934</v>
      </c>
      <c r="E5919" s="817"/>
      <c r="F5919" s="452"/>
      <c r="G5919" s="246"/>
      <c r="H5919" s="246"/>
      <c r="I5919" s="480">
        <f>F5919+G5919+H5919</f>
        <v>0</v>
      </c>
      <c r="J5919" s="244" t="str">
        <f t="shared" si="1816"/>
        <v/>
      </c>
      <c r="K5919" s="245"/>
      <c r="L5919" s="426"/>
      <c r="M5919" s="253"/>
      <c r="N5919" s="316">
        <f>I5919</f>
        <v>0</v>
      </c>
      <c r="O5919" s="427">
        <f>L5919+M5919-N5919</f>
        <v>0</v>
      </c>
      <c r="P5919" s="245"/>
      <c r="Q5919" s="775"/>
      <c r="R5919" s="779"/>
      <c r="S5919" s="779"/>
      <c r="T5919" s="779"/>
      <c r="U5919" s="779"/>
      <c r="V5919" s="779"/>
      <c r="W5919" s="824"/>
      <c r="X5919" s="314">
        <f t="shared" si="1817"/>
        <v>0</v>
      </c>
    </row>
    <row r="5920" spans="2:24" ht="18.75">
      <c r="B5920" s="143"/>
      <c r="C5920" s="142">
        <v>209</v>
      </c>
      <c r="D5920" s="148" t="s">
        <v>935</v>
      </c>
      <c r="E5920" s="817"/>
      <c r="F5920" s="452"/>
      <c r="G5920" s="246"/>
      <c r="H5920" s="246"/>
      <c r="I5920" s="480">
        <f>F5920+G5920+H5920</f>
        <v>0</v>
      </c>
      <c r="J5920" s="244" t="str">
        <f t="shared" si="1816"/>
        <v/>
      </c>
      <c r="K5920" s="245"/>
      <c r="L5920" s="426"/>
      <c r="M5920" s="253"/>
      <c r="N5920" s="316">
        <f>I5920</f>
        <v>0</v>
      </c>
      <c r="O5920" s="427">
        <f>L5920+M5920-N5920</f>
        <v>0</v>
      </c>
      <c r="P5920" s="245"/>
      <c r="Q5920" s="775"/>
      <c r="R5920" s="779"/>
      <c r="S5920" s="779"/>
      <c r="T5920" s="779"/>
      <c r="U5920" s="779"/>
      <c r="V5920" s="779"/>
      <c r="W5920" s="824"/>
      <c r="X5920" s="314">
        <f t="shared" si="1817"/>
        <v>0</v>
      </c>
    </row>
    <row r="5921" spans="2:24" ht="18.75">
      <c r="B5921" s="799">
        <v>500</v>
      </c>
      <c r="C5921" s="960" t="s">
        <v>210</v>
      </c>
      <c r="D5921" s="960"/>
      <c r="E5921" s="800"/>
      <c r="F5921" s="801">
        <f>SUM(F5922:F5928)</f>
        <v>0</v>
      </c>
      <c r="G5921" s="802">
        <f>SUM(G5922:G5928)</f>
        <v>89000</v>
      </c>
      <c r="H5921" s="802">
        <f>SUM(H5922:H5928)</f>
        <v>0</v>
      </c>
      <c r="I5921" s="802">
        <f>SUM(I5922:I5928)</f>
        <v>89000</v>
      </c>
      <c r="J5921" s="244">
        <f t="shared" si="1816"/>
        <v>1</v>
      </c>
      <c r="K5921" s="245"/>
      <c r="L5921" s="317">
        <f>SUM(L5922:L5928)</f>
        <v>0</v>
      </c>
      <c r="M5921" s="318">
        <f>SUM(M5922:M5928)</f>
        <v>0</v>
      </c>
      <c r="N5921" s="428">
        <f>SUM(N5922:N5928)</f>
        <v>89000</v>
      </c>
      <c r="O5921" s="429">
        <f>SUM(O5922:O5928)</f>
        <v>-89000</v>
      </c>
      <c r="P5921" s="245"/>
      <c r="Q5921" s="777"/>
      <c r="R5921" s="778"/>
      <c r="S5921" s="779"/>
      <c r="T5921" s="778"/>
      <c r="U5921" s="778"/>
      <c r="V5921" s="778"/>
      <c r="W5921" s="825"/>
      <c r="X5921" s="314">
        <f t="shared" si="1817"/>
        <v>0</v>
      </c>
    </row>
    <row r="5922" spans="2:24" ht="18.75">
      <c r="B5922" s="143"/>
      <c r="C5922" s="160">
        <v>551</v>
      </c>
      <c r="D5922" s="459" t="s">
        <v>211</v>
      </c>
      <c r="E5922" s="817"/>
      <c r="F5922" s="452"/>
      <c r="G5922" s="246">
        <v>55000</v>
      </c>
      <c r="H5922" s="246"/>
      <c r="I5922" s="480">
        <f t="shared" ref="I5922:I5929" si="1818">F5922+G5922+H5922</f>
        <v>55000</v>
      </c>
      <c r="J5922" s="244">
        <f t="shared" si="1816"/>
        <v>1</v>
      </c>
      <c r="K5922" s="245"/>
      <c r="L5922" s="426"/>
      <c r="M5922" s="253"/>
      <c r="N5922" s="316">
        <f t="shared" ref="N5922:N5929" si="1819">I5922</f>
        <v>55000</v>
      </c>
      <c r="O5922" s="427">
        <f t="shared" ref="O5922:O5929" si="1820">L5922+M5922-N5922</f>
        <v>-55000</v>
      </c>
      <c r="P5922" s="245"/>
      <c r="Q5922" s="775"/>
      <c r="R5922" s="779"/>
      <c r="S5922" s="779"/>
      <c r="T5922" s="779"/>
      <c r="U5922" s="779"/>
      <c r="V5922" s="779"/>
      <c r="W5922" s="824"/>
      <c r="X5922" s="314">
        <f t="shared" si="1817"/>
        <v>0</v>
      </c>
    </row>
    <row r="5923" spans="2:24" ht="18.75">
      <c r="B5923" s="143"/>
      <c r="C5923" s="161">
        <v>552</v>
      </c>
      <c r="D5923" s="460" t="s">
        <v>212</v>
      </c>
      <c r="E5923" s="817"/>
      <c r="F5923" s="452"/>
      <c r="G5923" s="246"/>
      <c r="H5923" s="246"/>
      <c r="I5923" s="480">
        <f t="shared" si="1818"/>
        <v>0</v>
      </c>
      <c r="J5923" s="244" t="str">
        <f t="shared" si="1816"/>
        <v/>
      </c>
      <c r="K5923" s="245"/>
      <c r="L5923" s="426"/>
      <c r="M5923" s="253"/>
      <c r="N5923" s="316">
        <f t="shared" si="1819"/>
        <v>0</v>
      </c>
      <c r="O5923" s="427">
        <f t="shared" si="1820"/>
        <v>0</v>
      </c>
      <c r="P5923" s="245"/>
      <c r="Q5923" s="775"/>
      <c r="R5923" s="779"/>
      <c r="S5923" s="779"/>
      <c r="T5923" s="779"/>
      <c r="U5923" s="779"/>
      <c r="V5923" s="779"/>
      <c r="W5923" s="824"/>
      <c r="X5923" s="314">
        <f t="shared" si="1817"/>
        <v>0</v>
      </c>
    </row>
    <row r="5924" spans="2:24" ht="18.75">
      <c r="B5924" s="143"/>
      <c r="C5924" s="161">
        <v>558</v>
      </c>
      <c r="D5924" s="460" t="s">
        <v>1731</v>
      </c>
      <c r="E5924" s="817"/>
      <c r="F5924" s="452"/>
      <c r="G5924" s="246"/>
      <c r="H5924" s="246"/>
      <c r="I5924" s="480">
        <f t="shared" si="1818"/>
        <v>0</v>
      </c>
      <c r="J5924" s="244" t="str">
        <f t="shared" si="1816"/>
        <v/>
      </c>
      <c r="K5924" s="245"/>
      <c r="L5924" s="426"/>
      <c r="M5924" s="253"/>
      <c r="N5924" s="316">
        <f t="shared" si="1819"/>
        <v>0</v>
      </c>
      <c r="O5924" s="427">
        <f t="shared" si="1820"/>
        <v>0</v>
      </c>
      <c r="P5924" s="245"/>
      <c r="Q5924" s="775"/>
      <c r="R5924" s="779"/>
      <c r="S5924" s="779"/>
      <c r="T5924" s="779"/>
      <c r="U5924" s="779"/>
      <c r="V5924" s="779"/>
      <c r="W5924" s="824"/>
      <c r="X5924" s="314">
        <f t="shared" si="1817"/>
        <v>0</v>
      </c>
    </row>
    <row r="5925" spans="2:24" ht="18.75">
      <c r="B5925" s="143"/>
      <c r="C5925" s="161">
        <v>560</v>
      </c>
      <c r="D5925" s="461" t="s">
        <v>213</v>
      </c>
      <c r="E5925" s="817"/>
      <c r="F5925" s="452"/>
      <c r="G5925" s="246">
        <v>25000</v>
      </c>
      <c r="H5925" s="246"/>
      <c r="I5925" s="480">
        <f t="shared" si="1818"/>
        <v>25000</v>
      </c>
      <c r="J5925" s="244">
        <f t="shared" si="1816"/>
        <v>1</v>
      </c>
      <c r="K5925" s="245"/>
      <c r="L5925" s="426"/>
      <c r="M5925" s="253"/>
      <c r="N5925" s="316">
        <f t="shared" si="1819"/>
        <v>25000</v>
      </c>
      <c r="O5925" s="427">
        <f t="shared" si="1820"/>
        <v>-25000</v>
      </c>
      <c r="P5925" s="245"/>
      <c r="Q5925" s="775"/>
      <c r="R5925" s="779"/>
      <c r="S5925" s="779"/>
      <c r="T5925" s="779"/>
      <c r="U5925" s="779"/>
      <c r="V5925" s="779"/>
      <c r="W5925" s="824"/>
      <c r="X5925" s="314">
        <f t="shared" si="1817"/>
        <v>0</v>
      </c>
    </row>
    <row r="5926" spans="2:24" ht="18.75">
      <c r="B5926" s="143"/>
      <c r="C5926" s="161">
        <v>580</v>
      </c>
      <c r="D5926" s="460" t="s">
        <v>214</v>
      </c>
      <c r="E5926" s="817"/>
      <c r="F5926" s="452"/>
      <c r="G5926" s="246">
        <v>9000</v>
      </c>
      <c r="H5926" s="246"/>
      <c r="I5926" s="480">
        <f t="shared" si="1818"/>
        <v>9000</v>
      </c>
      <c r="J5926" s="244">
        <f t="shared" si="1816"/>
        <v>1</v>
      </c>
      <c r="K5926" s="245"/>
      <c r="L5926" s="426"/>
      <c r="M5926" s="253"/>
      <c r="N5926" s="316">
        <f t="shared" si="1819"/>
        <v>9000</v>
      </c>
      <c r="O5926" s="427">
        <f t="shared" si="1820"/>
        <v>-9000</v>
      </c>
      <c r="P5926" s="245"/>
      <c r="Q5926" s="775"/>
      <c r="R5926" s="779"/>
      <c r="S5926" s="779"/>
      <c r="T5926" s="779"/>
      <c r="U5926" s="779"/>
      <c r="V5926" s="779"/>
      <c r="W5926" s="824"/>
      <c r="X5926" s="314">
        <f t="shared" si="1817"/>
        <v>0</v>
      </c>
    </row>
    <row r="5927" spans="2:24" ht="18.75">
      <c r="B5927" s="143"/>
      <c r="C5927" s="161">
        <v>588</v>
      </c>
      <c r="D5927" s="460" t="s">
        <v>1736</v>
      </c>
      <c r="E5927" s="817"/>
      <c r="F5927" s="452"/>
      <c r="G5927" s="246"/>
      <c r="H5927" s="246"/>
      <c r="I5927" s="480">
        <f t="shared" si="1818"/>
        <v>0</v>
      </c>
      <c r="J5927" s="244" t="str">
        <f t="shared" si="1816"/>
        <v/>
      </c>
      <c r="K5927" s="245"/>
      <c r="L5927" s="426"/>
      <c r="M5927" s="253"/>
      <c r="N5927" s="316">
        <f t="shared" si="1819"/>
        <v>0</v>
      </c>
      <c r="O5927" s="427">
        <f t="shared" si="1820"/>
        <v>0</v>
      </c>
      <c r="P5927" s="245"/>
      <c r="Q5927" s="775"/>
      <c r="R5927" s="779"/>
      <c r="S5927" s="779"/>
      <c r="T5927" s="779"/>
      <c r="U5927" s="779"/>
      <c r="V5927" s="779"/>
      <c r="W5927" s="824"/>
      <c r="X5927" s="314">
        <f t="shared" si="1817"/>
        <v>0</v>
      </c>
    </row>
    <row r="5928" spans="2:24" ht="31.5">
      <c r="B5928" s="143"/>
      <c r="C5928" s="162">
        <v>590</v>
      </c>
      <c r="D5928" s="462" t="s">
        <v>215</v>
      </c>
      <c r="E5928" s="817"/>
      <c r="F5928" s="452"/>
      <c r="G5928" s="246"/>
      <c r="H5928" s="246"/>
      <c r="I5928" s="480">
        <f t="shared" si="1818"/>
        <v>0</v>
      </c>
      <c r="J5928" s="244" t="str">
        <f t="shared" si="1816"/>
        <v/>
      </c>
      <c r="K5928" s="245"/>
      <c r="L5928" s="426"/>
      <c r="M5928" s="253"/>
      <c r="N5928" s="316">
        <f t="shared" si="1819"/>
        <v>0</v>
      </c>
      <c r="O5928" s="427">
        <f t="shared" si="1820"/>
        <v>0</v>
      </c>
      <c r="P5928" s="245"/>
      <c r="Q5928" s="775"/>
      <c r="R5928" s="779"/>
      <c r="S5928" s="779"/>
      <c r="T5928" s="779"/>
      <c r="U5928" s="779"/>
      <c r="V5928" s="779"/>
      <c r="W5928" s="824"/>
      <c r="X5928" s="314">
        <f t="shared" si="1817"/>
        <v>0</v>
      </c>
    </row>
    <row r="5929" spans="2:24" ht="18.75">
      <c r="B5929" s="799">
        <v>800</v>
      </c>
      <c r="C5929" s="960" t="s">
        <v>1097</v>
      </c>
      <c r="D5929" s="960"/>
      <c r="E5929" s="800"/>
      <c r="F5929" s="803"/>
      <c r="G5929" s="804"/>
      <c r="H5929" s="804"/>
      <c r="I5929" s="805">
        <f t="shared" si="1818"/>
        <v>0</v>
      </c>
      <c r="J5929" s="244" t="str">
        <f t="shared" si="1816"/>
        <v/>
      </c>
      <c r="K5929" s="245"/>
      <c r="L5929" s="431"/>
      <c r="M5929" s="255"/>
      <c r="N5929" s="316">
        <f t="shared" si="1819"/>
        <v>0</v>
      </c>
      <c r="O5929" s="427">
        <f t="shared" si="1820"/>
        <v>0</v>
      </c>
      <c r="P5929" s="245"/>
      <c r="Q5929" s="777"/>
      <c r="R5929" s="778"/>
      <c r="S5929" s="779"/>
      <c r="T5929" s="779"/>
      <c r="U5929" s="778"/>
      <c r="V5929" s="779"/>
      <c r="W5929" s="824"/>
      <c r="X5929" s="314">
        <f t="shared" si="1817"/>
        <v>0</v>
      </c>
    </row>
    <row r="5930" spans="2:24" ht="18.75">
      <c r="B5930" s="799">
        <v>1000</v>
      </c>
      <c r="C5930" s="956" t="s">
        <v>217</v>
      </c>
      <c r="D5930" s="956"/>
      <c r="E5930" s="800"/>
      <c r="F5930" s="801">
        <f>SUM(F5931:F5947)</f>
        <v>0</v>
      </c>
      <c r="G5930" s="802">
        <f>SUM(G5931:G5947)</f>
        <v>818000</v>
      </c>
      <c r="H5930" s="802">
        <f>SUM(H5931:H5947)</f>
        <v>0</v>
      </c>
      <c r="I5930" s="802">
        <f>SUM(I5931:I5947)</f>
        <v>818000</v>
      </c>
      <c r="J5930" s="244">
        <f t="shared" si="1816"/>
        <v>1</v>
      </c>
      <c r="K5930" s="245"/>
      <c r="L5930" s="317">
        <f>SUM(L5931:L5947)</f>
        <v>0</v>
      </c>
      <c r="M5930" s="318">
        <f>SUM(M5931:M5947)</f>
        <v>0</v>
      </c>
      <c r="N5930" s="428">
        <f>SUM(N5931:N5947)</f>
        <v>818000</v>
      </c>
      <c r="O5930" s="429">
        <f>SUM(O5931:O5947)</f>
        <v>-818000</v>
      </c>
      <c r="P5930" s="245"/>
      <c r="Q5930" s="317">
        <f t="shared" ref="Q5930:W5930" si="1821">SUM(Q5931:Q5947)</f>
        <v>0</v>
      </c>
      <c r="R5930" s="318">
        <f t="shared" si="1821"/>
        <v>0</v>
      </c>
      <c r="S5930" s="318">
        <f t="shared" si="1821"/>
        <v>818000</v>
      </c>
      <c r="T5930" s="318">
        <f t="shared" si="1821"/>
        <v>-818000</v>
      </c>
      <c r="U5930" s="318">
        <f t="shared" si="1821"/>
        <v>0</v>
      </c>
      <c r="V5930" s="318">
        <f t="shared" si="1821"/>
        <v>0</v>
      </c>
      <c r="W5930" s="429">
        <f t="shared" si="1821"/>
        <v>0</v>
      </c>
      <c r="X5930" s="314">
        <f t="shared" si="1817"/>
        <v>-818000</v>
      </c>
    </row>
    <row r="5931" spans="2:24" ht="18.75">
      <c r="B5931" s="136"/>
      <c r="C5931" s="144">
        <v>1011</v>
      </c>
      <c r="D5931" s="163" t="s">
        <v>218</v>
      </c>
      <c r="E5931" s="817"/>
      <c r="F5931" s="452"/>
      <c r="G5931" s="246"/>
      <c r="H5931" s="246"/>
      <c r="I5931" s="480">
        <f t="shared" ref="I5931:I5947" si="1822">F5931+G5931+H5931</f>
        <v>0</v>
      </c>
      <c r="J5931" s="244" t="str">
        <f t="shared" si="1816"/>
        <v/>
      </c>
      <c r="K5931" s="245"/>
      <c r="L5931" s="426"/>
      <c r="M5931" s="253"/>
      <c r="N5931" s="316">
        <f t="shared" ref="N5931:N5947" si="1823">I5931</f>
        <v>0</v>
      </c>
      <c r="O5931" s="427">
        <f t="shared" ref="O5931:O5947" si="1824">L5931+M5931-N5931</f>
        <v>0</v>
      </c>
      <c r="P5931" s="245"/>
      <c r="Q5931" s="426"/>
      <c r="R5931" s="253"/>
      <c r="S5931" s="432">
        <f t="shared" ref="S5931:S5938" si="1825">+IF(+(L5931+M5931)&gt;=I5931,+M5931,+(+I5931-L5931))</f>
        <v>0</v>
      </c>
      <c r="T5931" s="316">
        <f t="shared" ref="T5931:T5938" si="1826">Q5931+R5931-S5931</f>
        <v>0</v>
      </c>
      <c r="U5931" s="253"/>
      <c r="V5931" s="253"/>
      <c r="W5931" s="254"/>
      <c r="X5931" s="314">
        <f t="shared" si="1817"/>
        <v>0</v>
      </c>
    </row>
    <row r="5932" spans="2:24" ht="18.75">
      <c r="B5932" s="136"/>
      <c r="C5932" s="137">
        <v>1012</v>
      </c>
      <c r="D5932" s="145" t="s">
        <v>219</v>
      </c>
      <c r="E5932" s="817"/>
      <c r="F5932" s="452"/>
      <c r="G5932" s="246"/>
      <c r="H5932" s="246"/>
      <c r="I5932" s="480">
        <f t="shared" si="1822"/>
        <v>0</v>
      </c>
      <c r="J5932" s="244" t="str">
        <f t="shared" si="1816"/>
        <v/>
      </c>
      <c r="K5932" s="245"/>
      <c r="L5932" s="426"/>
      <c r="M5932" s="253"/>
      <c r="N5932" s="316">
        <f t="shared" si="1823"/>
        <v>0</v>
      </c>
      <c r="O5932" s="427">
        <f t="shared" si="1824"/>
        <v>0</v>
      </c>
      <c r="P5932" s="245"/>
      <c r="Q5932" s="426"/>
      <c r="R5932" s="253"/>
      <c r="S5932" s="432">
        <f t="shared" si="1825"/>
        <v>0</v>
      </c>
      <c r="T5932" s="316">
        <f t="shared" si="1826"/>
        <v>0</v>
      </c>
      <c r="U5932" s="253"/>
      <c r="V5932" s="253"/>
      <c r="W5932" s="254"/>
      <c r="X5932" s="314">
        <f t="shared" si="1817"/>
        <v>0</v>
      </c>
    </row>
    <row r="5933" spans="2:24" ht="18.75">
      <c r="B5933" s="136"/>
      <c r="C5933" s="137">
        <v>1013</v>
      </c>
      <c r="D5933" s="145" t="s">
        <v>220</v>
      </c>
      <c r="E5933" s="817"/>
      <c r="F5933" s="452"/>
      <c r="G5933" s="246"/>
      <c r="H5933" s="246"/>
      <c r="I5933" s="480">
        <f t="shared" si="1822"/>
        <v>0</v>
      </c>
      <c r="J5933" s="244" t="str">
        <f t="shared" si="1816"/>
        <v/>
      </c>
      <c r="K5933" s="245"/>
      <c r="L5933" s="426"/>
      <c r="M5933" s="253"/>
      <c r="N5933" s="316">
        <f t="shared" si="1823"/>
        <v>0</v>
      </c>
      <c r="O5933" s="427">
        <f t="shared" si="1824"/>
        <v>0</v>
      </c>
      <c r="P5933" s="245"/>
      <c r="Q5933" s="426"/>
      <c r="R5933" s="253"/>
      <c r="S5933" s="432">
        <f t="shared" si="1825"/>
        <v>0</v>
      </c>
      <c r="T5933" s="316">
        <f t="shared" si="1826"/>
        <v>0</v>
      </c>
      <c r="U5933" s="253"/>
      <c r="V5933" s="253"/>
      <c r="W5933" s="254"/>
      <c r="X5933" s="314">
        <f t="shared" si="1817"/>
        <v>0</v>
      </c>
    </row>
    <row r="5934" spans="2:24" ht="18.75">
      <c r="B5934" s="136"/>
      <c r="C5934" s="137">
        <v>1014</v>
      </c>
      <c r="D5934" s="145" t="s">
        <v>221</v>
      </c>
      <c r="E5934" s="817"/>
      <c r="F5934" s="452"/>
      <c r="G5934" s="246"/>
      <c r="H5934" s="246"/>
      <c r="I5934" s="480">
        <f t="shared" si="1822"/>
        <v>0</v>
      </c>
      <c r="J5934" s="244" t="str">
        <f t="shared" si="1816"/>
        <v/>
      </c>
      <c r="K5934" s="245"/>
      <c r="L5934" s="426"/>
      <c r="M5934" s="253"/>
      <c r="N5934" s="316">
        <f t="shared" si="1823"/>
        <v>0</v>
      </c>
      <c r="O5934" s="427">
        <f t="shared" si="1824"/>
        <v>0</v>
      </c>
      <c r="P5934" s="245"/>
      <c r="Q5934" s="426"/>
      <c r="R5934" s="253"/>
      <c r="S5934" s="432">
        <f t="shared" si="1825"/>
        <v>0</v>
      </c>
      <c r="T5934" s="316">
        <f t="shared" si="1826"/>
        <v>0</v>
      </c>
      <c r="U5934" s="253"/>
      <c r="V5934" s="253"/>
      <c r="W5934" s="254"/>
      <c r="X5934" s="314">
        <f t="shared" si="1817"/>
        <v>0</v>
      </c>
    </row>
    <row r="5935" spans="2:24" ht="18.75">
      <c r="B5935" s="136"/>
      <c r="C5935" s="137">
        <v>1015</v>
      </c>
      <c r="D5935" s="145" t="s">
        <v>222</v>
      </c>
      <c r="E5935" s="817"/>
      <c r="F5935" s="452"/>
      <c r="G5935" s="246">
        <v>160000</v>
      </c>
      <c r="H5935" s="246"/>
      <c r="I5935" s="480">
        <f t="shared" si="1822"/>
        <v>160000</v>
      </c>
      <c r="J5935" s="244">
        <f t="shared" si="1816"/>
        <v>1</v>
      </c>
      <c r="K5935" s="245"/>
      <c r="L5935" s="426"/>
      <c r="M5935" s="253"/>
      <c r="N5935" s="316">
        <f t="shared" si="1823"/>
        <v>160000</v>
      </c>
      <c r="O5935" s="427">
        <f t="shared" si="1824"/>
        <v>-160000</v>
      </c>
      <c r="P5935" s="245"/>
      <c r="Q5935" s="426"/>
      <c r="R5935" s="253"/>
      <c r="S5935" s="432">
        <f t="shared" si="1825"/>
        <v>160000</v>
      </c>
      <c r="T5935" s="316">
        <f t="shared" si="1826"/>
        <v>-160000</v>
      </c>
      <c r="U5935" s="253"/>
      <c r="V5935" s="253"/>
      <c r="W5935" s="254"/>
      <c r="X5935" s="314">
        <f t="shared" si="1817"/>
        <v>-160000</v>
      </c>
    </row>
    <row r="5936" spans="2:24" ht="18.75">
      <c r="B5936" s="136"/>
      <c r="C5936" s="137">
        <v>1016</v>
      </c>
      <c r="D5936" s="145" t="s">
        <v>223</v>
      </c>
      <c r="E5936" s="817"/>
      <c r="F5936" s="452"/>
      <c r="G5936" s="246">
        <v>102000</v>
      </c>
      <c r="H5936" s="246"/>
      <c r="I5936" s="480">
        <f t="shared" si="1822"/>
        <v>102000</v>
      </c>
      <c r="J5936" s="244">
        <f t="shared" si="1816"/>
        <v>1</v>
      </c>
      <c r="K5936" s="245"/>
      <c r="L5936" s="426"/>
      <c r="M5936" s="253"/>
      <c r="N5936" s="316">
        <f t="shared" si="1823"/>
        <v>102000</v>
      </c>
      <c r="O5936" s="427">
        <f t="shared" si="1824"/>
        <v>-102000</v>
      </c>
      <c r="P5936" s="245"/>
      <c r="Q5936" s="426"/>
      <c r="R5936" s="253"/>
      <c r="S5936" s="432">
        <f t="shared" si="1825"/>
        <v>102000</v>
      </c>
      <c r="T5936" s="316">
        <f t="shared" si="1826"/>
        <v>-102000</v>
      </c>
      <c r="U5936" s="253"/>
      <c r="V5936" s="253"/>
      <c r="W5936" s="254"/>
      <c r="X5936" s="314">
        <f t="shared" si="1817"/>
        <v>-102000</v>
      </c>
    </row>
    <row r="5937" spans="2:24" ht="18.75">
      <c r="B5937" s="140"/>
      <c r="C5937" s="164">
        <v>1020</v>
      </c>
      <c r="D5937" s="165" t="s">
        <v>224</v>
      </c>
      <c r="E5937" s="817"/>
      <c r="F5937" s="452"/>
      <c r="G5937" s="246">
        <v>305000</v>
      </c>
      <c r="H5937" s="246"/>
      <c r="I5937" s="480">
        <f t="shared" si="1822"/>
        <v>305000</v>
      </c>
      <c r="J5937" s="244">
        <f t="shared" si="1816"/>
        <v>1</v>
      </c>
      <c r="K5937" s="245"/>
      <c r="L5937" s="426"/>
      <c r="M5937" s="253"/>
      <c r="N5937" s="316">
        <f t="shared" si="1823"/>
        <v>305000</v>
      </c>
      <c r="O5937" s="427">
        <f t="shared" si="1824"/>
        <v>-305000</v>
      </c>
      <c r="P5937" s="245"/>
      <c r="Q5937" s="426"/>
      <c r="R5937" s="253"/>
      <c r="S5937" s="432">
        <f t="shared" si="1825"/>
        <v>305000</v>
      </c>
      <c r="T5937" s="316">
        <f t="shared" si="1826"/>
        <v>-305000</v>
      </c>
      <c r="U5937" s="253"/>
      <c r="V5937" s="253"/>
      <c r="W5937" s="254"/>
      <c r="X5937" s="314">
        <f t="shared" si="1817"/>
        <v>-305000</v>
      </c>
    </row>
    <row r="5938" spans="2:24" ht="18.75">
      <c r="B5938" s="136"/>
      <c r="C5938" s="137">
        <v>1030</v>
      </c>
      <c r="D5938" s="145" t="s">
        <v>225</v>
      </c>
      <c r="E5938" s="817"/>
      <c r="F5938" s="452"/>
      <c r="G5938" s="246">
        <v>250000</v>
      </c>
      <c r="H5938" s="246"/>
      <c r="I5938" s="480">
        <f t="shared" si="1822"/>
        <v>250000</v>
      </c>
      <c r="J5938" s="244">
        <f t="shared" si="1816"/>
        <v>1</v>
      </c>
      <c r="K5938" s="245"/>
      <c r="L5938" s="426"/>
      <c r="M5938" s="253"/>
      <c r="N5938" s="316">
        <f t="shared" si="1823"/>
        <v>250000</v>
      </c>
      <c r="O5938" s="427">
        <f t="shared" si="1824"/>
        <v>-250000</v>
      </c>
      <c r="P5938" s="245"/>
      <c r="Q5938" s="426"/>
      <c r="R5938" s="253"/>
      <c r="S5938" s="432">
        <f t="shared" si="1825"/>
        <v>250000</v>
      </c>
      <c r="T5938" s="316">
        <f t="shared" si="1826"/>
        <v>-250000</v>
      </c>
      <c r="U5938" s="253"/>
      <c r="V5938" s="253"/>
      <c r="W5938" s="254"/>
      <c r="X5938" s="314">
        <f t="shared" si="1817"/>
        <v>-250000</v>
      </c>
    </row>
    <row r="5939" spans="2:24" ht="18.75">
      <c r="B5939" s="136"/>
      <c r="C5939" s="164">
        <v>1051</v>
      </c>
      <c r="D5939" s="167" t="s">
        <v>226</v>
      </c>
      <c r="E5939" s="817"/>
      <c r="F5939" s="452"/>
      <c r="G5939" s="246"/>
      <c r="H5939" s="246"/>
      <c r="I5939" s="480">
        <f t="shared" si="1822"/>
        <v>0</v>
      </c>
      <c r="J5939" s="244" t="str">
        <f t="shared" si="1816"/>
        <v/>
      </c>
      <c r="K5939" s="245"/>
      <c r="L5939" s="426"/>
      <c r="M5939" s="253"/>
      <c r="N5939" s="316">
        <f t="shared" si="1823"/>
        <v>0</v>
      </c>
      <c r="O5939" s="427">
        <f t="shared" si="1824"/>
        <v>0</v>
      </c>
      <c r="P5939" s="245"/>
      <c r="Q5939" s="775"/>
      <c r="R5939" s="779"/>
      <c r="S5939" s="779"/>
      <c r="T5939" s="779"/>
      <c r="U5939" s="779"/>
      <c r="V5939" s="779"/>
      <c r="W5939" s="824"/>
      <c r="X5939" s="314">
        <f t="shared" si="1817"/>
        <v>0</v>
      </c>
    </row>
    <row r="5940" spans="2:24" ht="18.75">
      <c r="B5940" s="136"/>
      <c r="C5940" s="137">
        <v>1052</v>
      </c>
      <c r="D5940" s="145" t="s">
        <v>227</v>
      </c>
      <c r="E5940" s="817"/>
      <c r="F5940" s="452"/>
      <c r="G5940" s="246"/>
      <c r="H5940" s="246"/>
      <c r="I5940" s="480">
        <f t="shared" si="1822"/>
        <v>0</v>
      </c>
      <c r="J5940" s="244" t="str">
        <f t="shared" si="1816"/>
        <v/>
      </c>
      <c r="K5940" s="245"/>
      <c r="L5940" s="426"/>
      <c r="M5940" s="253"/>
      <c r="N5940" s="316">
        <f t="shared" si="1823"/>
        <v>0</v>
      </c>
      <c r="O5940" s="427">
        <f t="shared" si="1824"/>
        <v>0</v>
      </c>
      <c r="P5940" s="245"/>
      <c r="Q5940" s="775"/>
      <c r="R5940" s="779"/>
      <c r="S5940" s="779"/>
      <c r="T5940" s="779"/>
      <c r="U5940" s="779"/>
      <c r="V5940" s="779"/>
      <c r="W5940" s="824"/>
      <c r="X5940" s="314">
        <f t="shared" si="1817"/>
        <v>0</v>
      </c>
    </row>
    <row r="5941" spans="2:24" ht="18.75">
      <c r="B5941" s="136"/>
      <c r="C5941" s="168">
        <v>1053</v>
      </c>
      <c r="D5941" s="169" t="s">
        <v>1737</v>
      </c>
      <c r="E5941" s="817"/>
      <c r="F5941" s="452"/>
      <c r="G5941" s="246"/>
      <c r="H5941" s="246"/>
      <c r="I5941" s="480">
        <f t="shared" si="1822"/>
        <v>0</v>
      </c>
      <c r="J5941" s="244" t="str">
        <f t="shared" si="1816"/>
        <v/>
      </c>
      <c r="K5941" s="245"/>
      <c r="L5941" s="426"/>
      <c r="M5941" s="253"/>
      <c r="N5941" s="316">
        <f t="shared" si="1823"/>
        <v>0</v>
      </c>
      <c r="O5941" s="427">
        <f t="shared" si="1824"/>
        <v>0</v>
      </c>
      <c r="P5941" s="245"/>
      <c r="Q5941" s="775"/>
      <c r="R5941" s="779"/>
      <c r="S5941" s="779"/>
      <c r="T5941" s="779"/>
      <c r="U5941" s="779"/>
      <c r="V5941" s="779"/>
      <c r="W5941" s="824"/>
      <c r="X5941" s="314">
        <f t="shared" si="1817"/>
        <v>0</v>
      </c>
    </row>
    <row r="5942" spans="2:24" ht="18.75">
      <c r="B5942" s="136"/>
      <c r="C5942" s="137">
        <v>1062</v>
      </c>
      <c r="D5942" s="139" t="s">
        <v>228</v>
      </c>
      <c r="E5942" s="817"/>
      <c r="F5942" s="452"/>
      <c r="G5942" s="246">
        <v>1000</v>
      </c>
      <c r="H5942" s="246"/>
      <c r="I5942" s="480">
        <f t="shared" si="1822"/>
        <v>1000</v>
      </c>
      <c r="J5942" s="244">
        <f t="shared" si="1816"/>
        <v>1</v>
      </c>
      <c r="K5942" s="245"/>
      <c r="L5942" s="426"/>
      <c r="M5942" s="253"/>
      <c r="N5942" s="316">
        <f t="shared" si="1823"/>
        <v>1000</v>
      </c>
      <c r="O5942" s="427">
        <f t="shared" si="1824"/>
        <v>-1000</v>
      </c>
      <c r="P5942" s="245"/>
      <c r="Q5942" s="426"/>
      <c r="R5942" s="253"/>
      <c r="S5942" s="432">
        <f>+IF(+(L5942+M5942)&gt;=I5942,+M5942,+(+I5942-L5942))</f>
        <v>1000</v>
      </c>
      <c r="T5942" s="316">
        <f>Q5942+R5942-S5942</f>
        <v>-1000</v>
      </c>
      <c r="U5942" s="253"/>
      <c r="V5942" s="253"/>
      <c r="W5942" s="254"/>
      <c r="X5942" s="314">
        <f t="shared" si="1817"/>
        <v>-1000</v>
      </c>
    </row>
    <row r="5943" spans="2:24" ht="18.75">
      <c r="B5943" s="136"/>
      <c r="C5943" s="137">
        <v>1063</v>
      </c>
      <c r="D5943" s="139" t="s">
        <v>229</v>
      </c>
      <c r="E5943" s="817"/>
      <c r="F5943" s="452"/>
      <c r="G5943" s="246"/>
      <c r="H5943" s="246"/>
      <c r="I5943" s="480">
        <f t="shared" si="1822"/>
        <v>0</v>
      </c>
      <c r="J5943" s="244" t="str">
        <f t="shared" si="1816"/>
        <v/>
      </c>
      <c r="K5943" s="245"/>
      <c r="L5943" s="426"/>
      <c r="M5943" s="253"/>
      <c r="N5943" s="316">
        <f t="shared" si="1823"/>
        <v>0</v>
      </c>
      <c r="O5943" s="427">
        <f t="shared" si="1824"/>
        <v>0</v>
      </c>
      <c r="P5943" s="245"/>
      <c r="Q5943" s="775"/>
      <c r="R5943" s="779"/>
      <c r="S5943" s="779"/>
      <c r="T5943" s="779"/>
      <c r="U5943" s="779"/>
      <c r="V5943" s="779"/>
      <c r="W5943" s="824"/>
      <c r="X5943" s="314">
        <f t="shared" si="1817"/>
        <v>0</v>
      </c>
    </row>
    <row r="5944" spans="2:24" ht="18.75">
      <c r="B5944" s="136"/>
      <c r="C5944" s="168">
        <v>1069</v>
      </c>
      <c r="D5944" s="170" t="s">
        <v>230</v>
      </c>
      <c r="E5944" s="817"/>
      <c r="F5944" s="452"/>
      <c r="G5944" s="246"/>
      <c r="H5944" s="246"/>
      <c r="I5944" s="480">
        <f t="shared" si="1822"/>
        <v>0</v>
      </c>
      <c r="J5944" s="244" t="str">
        <f t="shared" ref="J5944:J5975" si="1827">(IF($E5944&lt;&gt;0,$J$2,IF($I5944&lt;&gt;0,$J$2,"")))</f>
        <v/>
      </c>
      <c r="K5944" s="245"/>
      <c r="L5944" s="426"/>
      <c r="M5944" s="253"/>
      <c r="N5944" s="316">
        <f t="shared" si="1823"/>
        <v>0</v>
      </c>
      <c r="O5944" s="427">
        <f t="shared" si="1824"/>
        <v>0</v>
      </c>
      <c r="P5944" s="245"/>
      <c r="Q5944" s="426"/>
      <c r="R5944" s="253"/>
      <c r="S5944" s="432">
        <f>+IF(+(L5944+M5944)&gt;=I5944,+M5944,+(+I5944-L5944))</f>
        <v>0</v>
      </c>
      <c r="T5944" s="316">
        <f>Q5944+R5944-S5944</f>
        <v>0</v>
      </c>
      <c r="U5944" s="253"/>
      <c r="V5944" s="253"/>
      <c r="W5944" s="254"/>
      <c r="X5944" s="314">
        <f t="shared" ref="X5944:X5975" si="1828">T5944-U5944-V5944-W5944</f>
        <v>0</v>
      </c>
    </row>
    <row r="5945" spans="2:24" ht="31.5">
      <c r="B5945" s="140"/>
      <c r="C5945" s="137">
        <v>1091</v>
      </c>
      <c r="D5945" s="145" t="s">
        <v>231</v>
      </c>
      <c r="E5945" s="817"/>
      <c r="F5945" s="452"/>
      <c r="G5945" s="246"/>
      <c r="H5945" s="246"/>
      <c r="I5945" s="480">
        <f t="shared" si="1822"/>
        <v>0</v>
      </c>
      <c r="J5945" s="244" t="str">
        <f t="shared" si="1827"/>
        <v/>
      </c>
      <c r="K5945" s="245"/>
      <c r="L5945" s="426"/>
      <c r="M5945" s="253"/>
      <c r="N5945" s="316">
        <f t="shared" si="1823"/>
        <v>0</v>
      </c>
      <c r="O5945" s="427">
        <f t="shared" si="1824"/>
        <v>0</v>
      </c>
      <c r="P5945" s="245"/>
      <c r="Q5945" s="426"/>
      <c r="R5945" s="253"/>
      <c r="S5945" s="432">
        <f>+IF(+(L5945+M5945)&gt;=I5945,+M5945,+(+I5945-L5945))</f>
        <v>0</v>
      </c>
      <c r="T5945" s="316">
        <f>Q5945+R5945-S5945</f>
        <v>0</v>
      </c>
      <c r="U5945" s="253"/>
      <c r="V5945" s="253"/>
      <c r="W5945" s="254"/>
      <c r="X5945" s="314">
        <f t="shared" si="1828"/>
        <v>0</v>
      </c>
    </row>
    <row r="5946" spans="2:24" ht="18.75">
      <c r="B5946" s="136"/>
      <c r="C5946" s="137">
        <v>1092</v>
      </c>
      <c r="D5946" s="145" t="s">
        <v>364</v>
      </c>
      <c r="E5946" s="817"/>
      <c r="F5946" s="452"/>
      <c r="G5946" s="246"/>
      <c r="H5946" s="246"/>
      <c r="I5946" s="480">
        <f t="shared" si="1822"/>
        <v>0</v>
      </c>
      <c r="J5946" s="244" t="str">
        <f t="shared" si="1827"/>
        <v/>
      </c>
      <c r="K5946" s="245"/>
      <c r="L5946" s="426"/>
      <c r="M5946" s="253"/>
      <c r="N5946" s="316">
        <f t="shared" si="1823"/>
        <v>0</v>
      </c>
      <c r="O5946" s="427">
        <f t="shared" si="1824"/>
        <v>0</v>
      </c>
      <c r="P5946" s="245"/>
      <c r="Q5946" s="775"/>
      <c r="R5946" s="779"/>
      <c r="S5946" s="779"/>
      <c r="T5946" s="779"/>
      <c r="U5946" s="779"/>
      <c r="V5946" s="779"/>
      <c r="W5946" s="824"/>
      <c r="X5946" s="314">
        <f t="shared" si="1828"/>
        <v>0</v>
      </c>
    </row>
    <row r="5947" spans="2:24" ht="18.75">
      <c r="B5947" s="136"/>
      <c r="C5947" s="142">
        <v>1098</v>
      </c>
      <c r="D5947" s="146" t="s">
        <v>232</v>
      </c>
      <c r="E5947" s="817"/>
      <c r="F5947" s="452"/>
      <c r="G5947" s="246"/>
      <c r="H5947" s="246"/>
      <c r="I5947" s="480">
        <f t="shared" si="1822"/>
        <v>0</v>
      </c>
      <c r="J5947" s="244" t="str">
        <f t="shared" si="1827"/>
        <v/>
      </c>
      <c r="K5947" s="245"/>
      <c r="L5947" s="426"/>
      <c r="M5947" s="253"/>
      <c r="N5947" s="316">
        <f t="shared" si="1823"/>
        <v>0</v>
      </c>
      <c r="O5947" s="427">
        <f t="shared" si="1824"/>
        <v>0</v>
      </c>
      <c r="P5947" s="245"/>
      <c r="Q5947" s="426"/>
      <c r="R5947" s="253"/>
      <c r="S5947" s="432">
        <f>+IF(+(L5947+M5947)&gt;=I5947,+M5947,+(+I5947-L5947))</f>
        <v>0</v>
      </c>
      <c r="T5947" s="316">
        <f>Q5947+R5947-S5947</f>
        <v>0</v>
      </c>
      <c r="U5947" s="253"/>
      <c r="V5947" s="253"/>
      <c r="W5947" s="254"/>
      <c r="X5947" s="314">
        <f t="shared" si="1828"/>
        <v>0</v>
      </c>
    </row>
    <row r="5948" spans="2:24" ht="18.75">
      <c r="B5948" s="799">
        <v>1900</v>
      </c>
      <c r="C5948" s="955" t="s">
        <v>296</v>
      </c>
      <c r="D5948" s="955"/>
      <c r="E5948" s="800"/>
      <c r="F5948" s="801">
        <f>SUM(F5949:F5951)</f>
        <v>0</v>
      </c>
      <c r="G5948" s="802">
        <f>SUM(G5949:G5951)</f>
        <v>0</v>
      </c>
      <c r="H5948" s="802">
        <f>SUM(H5949:H5951)</f>
        <v>0</v>
      </c>
      <c r="I5948" s="802">
        <f>SUM(I5949:I5951)</f>
        <v>0</v>
      </c>
      <c r="J5948" s="244" t="str">
        <f t="shared" si="1827"/>
        <v/>
      </c>
      <c r="K5948" s="245"/>
      <c r="L5948" s="317">
        <f>SUM(L5949:L5951)</f>
        <v>0</v>
      </c>
      <c r="M5948" s="318">
        <f>SUM(M5949:M5951)</f>
        <v>0</v>
      </c>
      <c r="N5948" s="428">
        <f>SUM(N5949:N5951)</f>
        <v>0</v>
      </c>
      <c r="O5948" s="429">
        <f>SUM(O5949:O5951)</f>
        <v>0</v>
      </c>
      <c r="P5948" s="245"/>
      <c r="Q5948" s="777"/>
      <c r="R5948" s="778"/>
      <c r="S5948" s="778"/>
      <c r="T5948" s="778"/>
      <c r="U5948" s="778"/>
      <c r="V5948" s="778"/>
      <c r="W5948" s="825"/>
      <c r="X5948" s="314">
        <f t="shared" si="1828"/>
        <v>0</v>
      </c>
    </row>
    <row r="5949" spans="2:24" ht="18.75">
      <c r="B5949" s="136"/>
      <c r="C5949" s="144">
        <v>1901</v>
      </c>
      <c r="D5949" s="138" t="s">
        <v>297</v>
      </c>
      <c r="E5949" s="817"/>
      <c r="F5949" s="452"/>
      <c r="G5949" s="246"/>
      <c r="H5949" s="246"/>
      <c r="I5949" s="480">
        <f>F5949+G5949+H5949</f>
        <v>0</v>
      </c>
      <c r="J5949" s="244" t="str">
        <f t="shared" si="1827"/>
        <v/>
      </c>
      <c r="K5949" s="245"/>
      <c r="L5949" s="426"/>
      <c r="M5949" s="253"/>
      <c r="N5949" s="316">
        <f>I5949</f>
        <v>0</v>
      </c>
      <c r="O5949" s="427">
        <f>L5949+M5949-N5949</f>
        <v>0</v>
      </c>
      <c r="P5949" s="245"/>
      <c r="Q5949" s="775"/>
      <c r="R5949" s="779"/>
      <c r="S5949" s="779"/>
      <c r="T5949" s="779"/>
      <c r="U5949" s="779"/>
      <c r="V5949" s="779"/>
      <c r="W5949" s="824"/>
      <c r="X5949" s="314">
        <f t="shared" si="1828"/>
        <v>0</v>
      </c>
    </row>
    <row r="5950" spans="2:24" ht="18.75">
      <c r="B5950" s="136"/>
      <c r="C5950" s="137">
        <v>1981</v>
      </c>
      <c r="D5950" s="139" t="s">
        <v>298</v>
      </c>
      <c r="E5950" s="817"/>
      <c r="F5950" s="452"/>
      <c r="G5950" s="246"/>
      <c r="H5950" s="246"/>
      <c r="I5950" s="480">
        <f>F5950+G5950+H5950</f>
        <v>0</v>
      </c>
      <c r="J5950" s="244" t="str">
        <f t="shared" si="1827"/>
        <v/>
      </c>
      <c r="K5950" s="245"/>
      <c r="L5950" s="426"/>
      <c r="M5950" s="253"/>
      <c r="N5950" s="316">
        <f>I5950</f>
        <v>0</v>
      </c>
      <c r="O5950" s="427">
        <f>L5950+M5950-N5950</f>
        <v>0</v>
      </c>
      <c r="P5950" s="245"/>
      <c r="Q5950" s="775"/>
      <c r="R5950" s="779"/>
      <c r="S5950" s="779"/>
      <c r="T5950" s="779"/>
      <c r="U5950" s="779"/>
      <c r="V5950" s="779"/>
      <c r="W5950" s="824"/>
      <c r="X5950" s="314">
        <f t="shared" si="1828"/>
        <v>0</v>
      </c>
    </row>
    <row r="5951" spans="2:24" ht="18.75">
      <c r="B5951" s="136"/>
      <c r="C5951" s="142">
        <v>1991</v>
      </c>
      <c r="D5951" s="141" t="s">
        <v>299</v>
      </c>
      <c r="E5951" s="817"/>
      <c r="F5951" s="452"/>
      <c r="G5951" s="246"/>
      <c r="H5951" s="246"/>
      <c r="I5951" s="480">
        <f>F5951+G5951+H5951</f>
        <v>0</v>
      </c>
      <c r="J5951" s="244" t="str">
        <f t="shared" si="1827"/>
        <v/>
      </c>
      <c r="K5951" s="245"/>
      <c r="L5951" s="426"/>
      <c r="M5951" s="253"/>
      <c r="N5951" s="316">
        <f>I5951</f>
        <v>0</v>
      </c>
      <c r="O5951" s="427">
        <f>L5951+M5951-N5951</f>
        <v>0</v>
      </c>
      <c r="P5951" s="245"/>
      <c r="Q5951" s="775"/>
      <c r="R5951" s="779"/>
      <c r="S5951" s="779"/>
      <c r="T5951" s="779"/>
      <c r="U5951" s="779"/>
      <c r="V5951" s="779"/>
      <c r="W5951" s="824"/>
      <c r="X5951" s="314">
        <f t="shared" si="1828"/>
        <v>0</v>
      </c>
    </row>
    <row r="5952" spans="2:24" ht="18.75">
      <c r="B5952" s="799">
        <v>2100</v>
      </c>
      <c r="C5952" s="955" t="s">
        <v>1106</v>
      </c>
      <c r="D5952" s="955"/>
      <c r="E5952" s="800"/>
      <c r="F5952" s="801">
        <f>SUM(F5953:F5957)</f>
        <v>0</v>
      </c>
      <c r="G5952" s="802">
        <f>SUM(G5953:G5957)</f>
        <v>0</v>
      </c>
      <c r="H5952" s="802">
        <f>SUM(H5953:H5957)</f>
        <v>0</v>
      </c>
      <c r="I5952" s="802">
        <f>SUM(I5953:I5957)</f>
        <v>0</v>
      </c>
      <c r="J5952" s="244" t="str">
        <f t="shared" si="1827"/>
        <v/>
      </c>
      <c r="K5952" s="245"/>
      <c r="L5952" s="317">
        <f>SUM(L5953:L5957)</f>
        <v>0</v>
      </c>
      <c r="M5952" s="318">
        <f>SUM(M5953:M5957)</f>
        <v>0</v>
      </c>
      <c r="N5952" s="428">
        <f>SUM(N5953:N5957)</f>
        <v>0</v>
      </c>
      <c r="O5952" s="429">
        <f>SUM(O5953:O5957)</f>
        <v>0</v>
      </c>
      <c r="P5952" s="245"/>
      <c r="Q5952" s="777"/>
      <c r="R5952" s="778"/>
      <c r="S5952" s="778"/>
      <c r="T5952" s="778"/>
      <c r="U5952" s="778"/>
      <c r="V5952" s="778"/>
      <c r="W5952" s="825"/>
      <c r="X5952" s="314">
        <f t="shared" si="1828"/>
        <v>0</v>
      </c>
    </row>
    <row r="5953" spans="2:24" ht="18.75">
      <c r="B5953" s="136"/>
      <c r="C5953" s="144">
        <v>2110</v>
      </c>
      <c r="D5953" s="147" t="s">
        <v>233</v>
      </c>
      <c r="E5953" s="817"/>
      <c r="F5953" s="452"/>
      <c r="G5953" s="246"/>
      <c r="H5953" s="246"/>
      <c r="I5953" s="480">
        <f>F5953+G5953+H5953</f>
        <v>0</v>
      </c>
      <c r="J5953" s="244" t="str">
        <f t="shared" si="1827"/>
        <v/>
      </c>
      <c r="K5953" s="245"/>
      <c r="L5953" s="426"/>
      <c r="M5953" s="253"/>
      <c r="N5953" s="316">
        <f>I5953</f>
        <v>0</v>
      </c>
      <c r="O5953" s="427">
        <f>L5953+M5953-N5953</f>
        <v>0</v>
      </c>
      <c r="P5953" s="245"/>
      <c r="Q5953" s="775"/>
      <c r="R5953" s="779"/>
      <c r="S5953" s="779"/>
      <c r="T5953" s="779"/>
      <c r="U5953" s="779"/>
      <c r="V5953" s="779"/>
      <c r="W5953" s="824"/>
      <c r="X5953" s="314">
        <f t="shared" si="1828"/>
        <v>0</v>
      </c>
    </row>
    <row r="5954" spans="2:24" ht="18.75">
      <c r="B5954" s="171"/>
      <c r="C5954" s="137">
        <v>2120</v>
      </c>
      <c r="D5954" s="159" t="s">
        <v>234</v>
      </c>
      <c r="E5954" s="817"/>
      <c r="F5954" s="452"/>
      <c r="G5954" s="246"/>
      <c r="H5954" s="246"/>
      <c r="I5954" s="480">
        <f>F5954+G5954+H5954</f>
        <v>0</v>
      </c>
      <c r="J5954" s="244" t="str">
        <f t="shared" si="1827"/>
        <v/>
      </c>
      <c r="K5954" s="245"/>
      <c r="L5954" s="426"/>
      <c r="M5954" s="253"/>
      <c r="N5954" s="316">
        <f>I5954</f>
        <v>0</v>
      </c>
      <c r="O5954" s="427">
        <f>L5954+M5954-N5954</f>
        <v>0</v>
      </c>
      <c r="P5954" s="245"/>
      <c r="Q5954" s="775"/>
      <c r="R5954" s="779"/>
      <c r="S5954" s="779"/>
      <c r="T5954" s="779"/>
      <c r="U5954" s="779"/>
      <c r="V5954" s="779"/>
      <c r="W5954" s="824"/>
      <c r="X5954" s="314">
        <f t="shared" si="1828"/>
        <v>0</v>
      </c>
    </row>
    <row r="5955" spans="2:24" ht="18.75">
      <c r="B5955" s="171"/>
      <c r="C5955" s="137">
        <v>2125</v>
      </c>
      <c r="D5955" s="156" t="s">
        <v>1098</v>
      </c>
      <c r="E5955" s="817"/>
      <c r="F5955" s="452"/>
      <c r="G5955" s="246"/>
      <c r="H5955" s="246"/>
      <c r="I5955" s="480">
        <f>F5955+G5955+H5955</f>
        <v>0</v>
      </c>
      <c r="J5955" s="244" t="str">
        <f t="shared" si="1827"/>
        <v/>
      </c>
      <c r="K5955" s="245"/>
      <c r="L5955" s="426"/>
      <c r="M5955" s="253"/>
      <c r="N5955" s="316">
        <f>I5955</f>
        <v>0</v>
      </c>
      <c r="O5955" s="427">
        <f>L5955+M5955-N5955</f>
        <v>0</v>
      </c>
      <c r="P5955" s="245"/>
      <c r="Q5955" s="775"/>
      <c r="R5955" s="779"/>
      <c r="S5955" s="779"/>
      <c r="T5955" s="779"/>
      <c r="U5955" s="779"/>
      <c r="V5955" s="779"/>
      <c r="W5955" s="824"/>
      <c r="X5955" s="314">
        <f t="shared" si="1828"/>
        <v>0</v>
      </c>
    </row>
    <row r="5956" spans="2:24" ht="18.75">
      <c r="B5956" s="143"/>
      <c r="C5956" s="137">
        <v>2140</v>
      </c>
      <c r="D5956" s="159" t="s">
        <v>236</v>
      </c>
      <c r="E5956" s="817"/>
      <c r="F5956" s="452"/>
      <c r="G5956" s="246"/>
      <c r="H5956" s="246"/>
      <c r="I5956" s="480">
        <f>F5956+G5956+H5956</f>
        <v>0</v>
      </c>
      <c r="J5956" s="244" t="str">
        <f t="shared" si="1827"/>
        <v/>
      </c>
      <c r="K5956" s="245"/>
      <c r="L5956" s="426"/>
      <c r="M5956" s="253"/>
      <c r="N5956" s="316">
        <f>I5956</f>
        <v>0</v>
      </c>
      <c r="O5956" s="427">
        <f>L5956+M5956-N5956</f>
        <v>0</v>
      </c>
      <c r="P5956" s="245"/>
      <c r="Q5956" s="775"/>
      <c r="R5956" s="779"/>
      <c r="S5956" s="779"/>
      <c r="T5956" s="779"/>
      <c r="U5956" s="779"/>
      <c r="V5956" s="779"/>
      <c r="W5956" s="824"/>
      <c r="X5956" s="314">
        <f t="shared" si="1828"/>
        <v>0</v>
      </c>
    </row>
    <row r="5957" spans="2:24" ht="18.75">
      <c r="B5957" s="136"/>
      <c r="C5957" s="142">
        <v>2190</v>
      </c>
      <c r="D5957" s="516" t="s">
        <v>237</v>
      </c>
      <c r="E5957" s="817"/>
      <c r="F5957" s="452"/>
      <c r="G5957" s="246"/>
      <c r="H5957" s="246"/>
      <c r="I5957" s="480">
        <f>F5957+G5957+H5957</f>
        <v>0</v>
      </c>
      <c r="J5957" s="244" t="str">
        <f t="shared" si="1827"/>
        <v/>
      </c>
      <c r="K5957" s="245"/>
      <c r="L5957" s="426"/>
      <c r="M5957" s="253"/>
      <c r="N5957" s="316">
        <f>I5957</f>
        <v>0</v>
      </c>
      <c r="O5957" s="427">
        <f>L5957+M5957-N5957</f>
        <v>0</v>
      </c>
      <c r="P5957" s="245"/>
      <c r="Q5957" s="775"/>
      <c r="R5957" s="779"/>
      <c r="S5957" s="779"/>
      <c r="T5957" s="779"/>
      <c r="U5957" s="779"/>
      <c r="V5957" s="779"/>
      <c r="W5957" s="824"/>
      <c r="X5957" s="314">
        <f t="shared" si="1828"/>
        <v>0</v>
      </c>
    </row>
    <row r="5958" spans="2:24" ht="18.75">
      <c r="B5958" s="799">
        <v>2200</v>
      </c>
      <c r="C5958" s="955" t="s">
        <v>238</v>
      </c>
      <c r="D5958" s="955"/>
      <c r="E5958" s="800"/>
      <c r="F5958" s="801">
        <f>SUM(F5959:F5960)</f>
        <v>0</v>
      </c>
      <c r="G5958" s="802">
        <f>SUM(G5959:G5960)</f>
        <v>0</v>
      </c>
      <c r="H5958" s="802">
        <f>SUM(H5959:H5960)</f>
        <v>0</v>
      </c>
      <c r="I5958" s="802">
        <f>SUM(I5959:I5960)</f>
        <v>0</v>
      </c>
      <c r="J5958" s="244" t="str">
        <f t="shared" si="1827"/>
        <v/>
      </c>
      <c r="K5958" s="245"/>
      <c r="L5958" s="317">
        <f>SUM(L5959:L5960)</f>
        <v>0</v>
      </c>
      <c r="M5958" s="318">
        <f>SUM(M5959:M5960)</f>
        <v>0</v>
      </c>
      <c r="N5958" s="428">
        <f>SUM(N5959:N5960)</f>
        <v>0</v>
      </c>
      <c r="O5958" s="429">
        <f>SUM(O5959:O5960)</f>
        <v>0</v>
      </c>
      <c r="P5958" s="245"/>
      <c r="Q5958" s="777"/>
      <c r="R5958" s="778"/>
      <c r="S5958" s="778"/>
      <c r="T5958" s="778"/>
      <c r="U5958" s="778"/>
      <c r="V5958" s="778"/>
      <c r="W5958" s="825"/>
      <c r="X5958" s="314">
        <f t="shared" si="1828"/>
        <v>0</v>
      </c>
    </row>
    <row r="5959" spans="2:24" ht="18.75">
      <c r="B5959" s="136"/>
      <c r="C5959" s="137">
        <v>2221</v>
      </c>
      <c r="D5959" s="139" t="s">
        <v>1479</v>
      </c>
      <c r="E5959" s="817"/>
      <c r="F5959" s="452"/>
      <c r="G5959" s="246"/>
      <c r="H5959" s="246"/>
      <c r="I5959" s="480">
        <f t="shared" ref="I5959:I5964" si="1829">F5959+G5959+H5959</f>
        <v>0</v>
      </c>
      <c r="J5959" s="244" t="str">
        <f t="shared" si="1827"/>
        <v/>
      </c>
      <c r="K5959" s="245"/>
      <c r="L5959" s="426"/>
      <c r="M5959" s="253"/>
      <c r="N5959" s="316">
        <f t="shared" ref="N5959:N5964" si="1830">I5959</f>
        <v>0</v>
      </c>
      <c r="O5959" s="427">
        <f t="shared" ref="O5959:O5964" si="1831">L5959+M5959-N5959</f>
        <v>0</v>
      </c>
      <c r="P5959" s="245"/>
      <c r="Q5959" s="775"/>
      <c r="R5959" s="779"/>
      <c r="S5959" s="779"/>
      <c r="T5959" s="779"/>
      <c r="U5959" s="779"/>
      <c r="V5959" s="779"/>
      <c r="W5959" s="824"/>
      <c r="X5959" s="314">
        <f t="shared" si="1828"/>
        <v>0</v>
      </c>
    </row>
    <row r="5960" spans="2:24" ht="18.75">
      <c r="B5960" s="136"/>
      <c r="C5960" s="142">
        <v>2224</v>
      </c>
      <c r="D5960" s="141" t="s">
        <v>239</v>
      </c>
      <c r="E5960" s="817"/>
      <c r="F5960" s="452"/>
      <c r="G5960" s="246"/>
      <c r="H5960" s="246"/>
      <c r="I5960" s="480">
        <f t="shared" si="1829"/>
        <v>0</v>
      </c>
      <c r="J5960" s="244" t="str">
        <f t="shared" si="1827"/>
        <v/>
      </c>
      <c r="K5960" s="245"/>
      <c r="L5960" s="426"/>
      <c r="M5960" s="253"/>
      <c r="N5960" s="316">
        <f t="shared" si="1830"/>
        <v>0</v>
      </c>
      <c r="O5960" s="427">
        <f t="shared" si="1831"/>
        <v>0</v>
      </c>
      <c r="P5960" s="245"/>
      <c r="Q5960" s="775"/>
      <c r="R5960" s="779"/>
      <c r="S5960" s="779"/>
      <c r="T5960" s="779"/>
      <c r="U5960" s="779"/>
      <c r="V5960" s="779"/>
      <c r="W5960" s="824"/>
      <c r="X5960" s="314">
        <f t="shared" si="1828"/>
        <v>0</v>
      </c>
    </row>
    <row r="5961" spans="2:24" ht="18.75">
      <c r="B5961" s="799">
        <v>2500</v>
      </c>
      <c r="C5961" s="957" t="s">
        <v>240</v>
      </c>
      <c r="D5961" s="957"/>
      <c r="E5961" s="800"/>
      <c r="F5961" s="803"/>
      <c r="G5961" s="804"/>
      <c r="H5961" s="804"/>
      <c r="I5961" s="805">
        <f t="shared" si="1829"/>
        <v>0</v>
      </c>
      <c r="J5961" s="244" t="str">
        <f t="shared" si="1827"/>
        <v/>
      </c>
      <c r="K5961" s="245"/>
      <c r="L5961" s="431"/>
      <c r="M5961" s="255"/>
      <c r="N5961" s="316">
        <f t="shared" si="1830"/>
        <v>0</v>
      </c>
      <c r="O5961" s="427">
        <f t="shared" si="1831"/>
        <v>0</v>
      </c>
      <c r="P5961" s="245"/>
      <c r="Q5961" s="777"/>
      <c r="R5961" s="778"/>
      <c r="S5961" s="779"/>
      <c r="T5961" s="779"/>
      <c r="U5961" s="778"/>
      <c r="V5961" s="779"/>
      <c r="W5961" s="824"/>
      <c r="X5961" s="314">
        <f t="shared" si="1828"/>
        <v>0</v>
      </c>
    </row>
    <row r="5962" spans="2:24" ht="18.75">
      <c r="B5962" s="799">
        <v>2600</v>
      </c>
      <c r="C5962" s="974" t="s">
        <v>241</v>
      </c>
      <c r="D5962" s="975"/>
      <c r="E5962" s="800"/>
      <c r="F5962" s="803"/>
      <c r="G5962" s="804"/>
      <c r="H5962" s="804"/>
      <c r="I5962" s="805">
        <f t="shared" si="1829"/>
        <v>0</v>
      </c>
      <c r="J5962" s="244" t="str">
        <f t="shared" si="1827"/>
        <v/>
      </c>
      <c r="K5962" s="245"/>
      <c r="L5962" s="431"/>
      <c r="M5962" s="255"/>
      <c r="N5962" s="316">
        <f t="shared" si="1830"/>
        <v>0</v>
      </c>
      <c r="O5962" s="427">
        <f t="shared" si="1831"/>
        <v>0</v>
      </c>
      <c r="P5962" s="245"/>
      <c r="Q5962" s="777"/>
      <c r="R5962" s="778"/>
      <c r="S5962" s="779"/>
      <c r="T5962" s="779"/>
      <c r="U5962" s="778"/>
      <c r="V5962" s="779"/>
      <c r="W5962" s="824"/>
      <c r="X5962" s="314">
        <f t="shared" si="1828"/>
        <v>0</v>
      </c>
    </row>
    <row r="5963" spans="2:24" ht="18.75">
      <c r="B5963" s="799">
        <v>2700</v>
      </c>
      <c r="C5963" s="974" t="s">
        <v>242</v>
      </c>
      <c r="D5963" s="975"/>
      <c r="E5963" s="800"/>
      <c r="F5963" s="803"/>
      <c r="G5963" s="804"/>
      <c r="H5963" s="804"/>
      <c r="I5963" s="805">
        <f t="shared" si="1829"/>
        <v>0</v>
      </c>
      <c r="J5963" s="244" t="str">
        <f t="shared" si="1827"/>
        <v/>
      </c>
      <c r="K5963" s="245"/>
      <c r="L5963" s="431"/>
      <c r="M5963" s="255"/>
      <c r="N5963" s="316">
        <f t="shared" si="1830"/>
        <v>0</v>
      </c>
      <c r="O5963" s="427">
        <f t="shared" si="1831"/>
        <v>0</v>
      </c>
      <c r="P5963" s="245"/>
      <c r="Q5963" s="777"/>
      <c r="R5963" s="778"/>
      <c r="S5963" s="779"/>
      <c r="T5963" s="779"/>
      <c r="U5963" s="778"/>
      <c r="V5963" s="779"/>
      <c r="W5963" s="824"/>
      <c r="X5963" s="314">
        <f t="shared" si="1828"/>
        <v>0</v>
      </c>
    </row>
    <row r="5964" spans="2:24" ht="18.75">
      <c r="B5964" s="799">
        <v>2800</v>
      </c>
      <c r="C5964" s="974" t="s">
        <v>1738</v>
      </c>
      <c r="D5964" s="975"/>
      <c r="E5964" s="800"/>
      <c r="F5964" s="803"/>
      <c r="G5964" s="804"/>
      <c r="H5964" s="804"/>
      <c r="I5964" s="805">
        <f t="shared" si="1829"/>
        <v>0</v>
      </c>
      <c r="J5964" s="244" t="str">
        <f t="shared" si="1827"/>
        <v/>
      </c>
      <c r="K5964" s="245"/>
      <c r="L5964" s="431"/>
      <c r="M5964" s="255"/>
      <c r="N5964" s="316">
        <f t="shared" si="1830"/>
        <v>0</v>
      </c>
      <c r="O5964" s="427">
        <f t="shared" si="1831"/>
        <v>0</v>
      </c>
      <c r="P5964" s="245"/>
      <c r="Q5964" s="777"/>
      <c r="R5964" s="778"/>
      <c r="S5964" s="779"/>
      <c r="T5964" s="779"/>
      <c r="U5964" s="778"/>
      <c r="V5964" s="779"/>
      <c r="W5964" s="824"/>
      <c r="X5964" s="314">
        <f t="shared" si="1828"/>
        <v>0</v>
      </c>
    </row>
    <row r="5965" spans="2:24" ht="18.75">
      <c r="B5965" s="799">
        <v>2900</v>
      </c>
      <c r="C5965" s="965" t="s">
        <v>243</v>
      </c>
      <c r="D5965" s="966"/>
      <c r="E5965" s="800"/>
      <c r="F5965" s="801">
        <f>SUM(F5966:F5973)</f>
        <v>0</v>
      </c>
      <c r="G5965" s="802">
        <f>SUM(G5966:G5973)</f>
        <v>0</v>
      </c>
      <c r="H5965" s="802">
        <f>SUM(H5966:H5973)</f>
        <v>0</v>
      </c>
      <c r="I5965" s="802">
        <f>SUM(I5966:I5973)</f>
        <v>0</v>
      </c>
      <c r="J5965" s="244" t="str">
        <f t="shared" si="1827"/>
        <v/>
      </c>
      <c r="K5965" s="245"/>
      <c r="L5965" s="317">
        <f>SUM(L5966:L5973)</f>
        <v>0</v>
      </c>
      <c r="M5965" s="318">
        <f>SUM(M5966:M5973)</f>
        <v>0</v>
      </c>
      <c r="N5965" s="428">
        <f>SUM(N5966:N5973)</f>
        <v>0</v>
      </c>
      <c r="O5965" s="429">
        <f>SUM(O5966:O5973)</f>
        <v>0</v>
      </c>
      <c r="P5965" s="245"/>
      <c r="Q5965" s="777"/>
      <c r="R5965" s="778"/>
      <c r="S5965" s="778"/>
      <c r="T5965" s="778"/>
      <c r="U5965" s="778"/>
      <c r="V5965" s="778"/>
      <c r="W5965" s="825"/>
      <c r="X5965" s="314">
        <f t="shared" si="1828"/>
        <v>0</v>
      </c>
    </row>
    <row r="5966" spans="2:24" ht="18.75">
      <c r="B5966" s="172"/>
      <c r="C5966" s="144">
        <v>2910</v>
      </c>
      <c r="D5966" s="320" t="s">
        <v>1780</v>
      </c>
      <c r="E5966" s="817"/>
      <c r="F5966" s="452"/>
      <c r="G5966" s="246"/>
      <c r="H5966" s="246"/>
      <c r="I5966" s="480">
        <f t="shared" ref="I5966:I5973" si="1832">F5966+G5966+H5966</f>
        <v>0</v>
      </c>
      <c r="J5966" s="244" t="str">
        <f t="shared" si="1827"/>
        <v/>
      </c>
      <c r="K5966" s="245"/>
      <c r="L5966" s="426"/>
      <c r="M5966" s="253"/>
      <c r="N5966" s="316">
        <f t="shared" ref="N5966:N5973" si="1833">I5966</f>
        <v>0</v>
      </c>
      <c r="O5966" s="427">
        <f t="shared" ref="O5966:O5973" si="1834">L5966+M5966-N5966</f>
        <v>0</v>
      </c>
      <c r="P5966" s="245"/>
      <c r="Q5966" s="775"/>
      <c r="R5966" s="779"/>
      <c r="S5966" s="779"/>
      <c r="T5966" s="779"/>
      <c r="U5966" s="779"/>
      <c r="V5966" s="779"/>
      <c r="W5966" s="824"/>
      <c r="X5966" s="314">
        <f t="shared" si="1828"/>
        <v>0</v>
      </c>
    </row>
    <row r="5967" spans="2:24" ht="18.75">
      <c r="B5967" s="172"/>
      <c r="C5967" s="144">
        <v>2920</v>
      </c>
      <c r="D5967" s="320" t="s">
        <v>244</v>
      </c>
      <c r="E5967" s="817"/>
      <c r="F5967" s="452"/>
      <c r="G5967" s="246"/>
      <c r="H5967" s="246"/>
      <c r="I5967" s="480">
        <f t="shared" si="1832"/>
        <v>0</v>
      </c>
      <c r="J5967" s="244" t="str">
        <f t="shared" si="1827"/>
        <v/>
      </c>
      <c r="K5967" s="245"/>
      <c r="L5967" s="426"/>
      <c r="M5967" s="253"/>
      <c r="N5967" s="316">
        <f t="shared" si="1833"/>
        <v>0</v>
      </c>
      <c r="O5967" s="427">
        <f t="shared" si="1834"/>
        <v>0</v>
      </c>
      <c r="P5967" s="245"/>
      <c r="Q5967" s="775"/>
      <c r="R5967" s="779"/>
      <c r="S5967" s="779"/>
      <c r="T5967" s="779"/>
      <c r="U5967" s="779"/>
      <c r="V5967" s="779"/>
      <c r="W5967" s="824"/>
      <c r="X5967" s="314">
        <f t="shared" si="1828"/>
        <v>0</v>
      </c>
    </row>
    <row r="5968" spans="2:24" ht="31.5">
      <c r="B5968" s="172"/>
      <c r="C5968" s="168">
        <v>2969</v>
      </c>
      <c r="D5968" s="321" t="s">
        <v>245</v>
      </c>
      <c r="E5968" s="817"/>
      <c r="F5968" s="452"/>
      <c r="G5968" s="246"/>
      <c r="H5968" s="246"/>
      <c r="I5968" s="480">
        <f t="shared" si="1832"/>
        <v>0</v>
      </c>
      <c r="J5968" s="244" t="str">
        <f t="shared" si="1827"/>
        <v/>
      </c>
      <c r="K5968" s="245"/>
      <c r="L5968" s="426"/>
      <c r="M5968" s="253"/>
      <c r="N5968" s="316">
        <f t="shared" si="1833"/>
        <v>0</v>
      </c>
      <c r="O5968" s="427">
        <f t="shared" si="1834"/>
        <v>0</v>
      </c>
      <c r="P5968" s="245"/>
      <c r="Q5968" s="775"/>
      <c r="R5968" s="779"/>
      <c r="S5968" s="779"/>
      <c r="T5968" s="779"/>
      <c r="U5968" s="779"/>
      <c r="V5968" s="779"/>
      <c r="W5968" s="824"/>
      <c r="X5968" s="314">
        <f t="shared" si="1828"/>
        <v>0</v>
      </c>
    </row>
    <row r="5969" spans="2:24" ht="31.5">
      <c r="B5969" s="172"/>
      <c r="C5969" s="168">
        <v>2970</v>
      </c>
      <c r="D5969" s="321" t="s">
        <v>246</v>
      </c>
      <c r="E5969" s="817"/>
      <c r="F5969" s="452"/>
      <c r="G5969" s="246"/>
      <c r="H5969" s="246"/>
      <c r="I5969" s="480">
        <f t="shared" si="1832"/>
        <v>0</v>
      </c>
      <c r="J5969" s="244" t="str">
        <f t="shared" si="1827"/>
        <v/>
      </c>
      <c r="K5969" s="245"/>
      <c r="L5969" s="426"/>
      <c r="M5969" s="253"/>
      <c r="N5969" s="316">
        <f t="shared" si="1833"/>
        <v>0</v>
      </c>
      <c r="O5969" s="427">
        <f t="shared" si="1834"/>
        <v>0</v>
      </c>
      <c r="P5969" s="245"/>
      <c r="Q5969" s="775"/>
      <c r="R5969" s="779"/>
      <c r="S5969" s="779"/>
      <c r="T5969" s="779"/>
      <c r="U5969" s="779"/>
      <c r="V5969" s="779"/>
      <c r="W5969" s="824"/>
      <c r="X5969" s="314">
        <f t="shared" si="1828"/>
        <v>0</v>
      </c>
    </row>
    <row r="5970" spans="2:24" ht="18.75">
      <c r="B5970" s="172"/>
      <c r="C5970" s="166">
        <v>2989</v>
      </c>
      <c r="D5970" s="322" t="s">
        <v>247</v>
      </c>
      <c r="E5970" s="817"/>
      <c r="F5970" s="452"/>
      <c r="G5970" s="246"/>
      <c r="H5970" s="246"/>
      <c r="I5970" s="480">
        <f t="shared" si="1832"/>
        <v>0</v>
      </c>
      <c r="J5970" s="244" t="str">
        <f t="shared" si="1827"/>
        <v/>
      </c>
      <c r="K5970" s="245"/>
      <c r="L5970" s="426"/>
      <c r="M5970" s="253"/>
      <c r="N5970" s="316">
        <f t="shared" si="1833"/>
        <v>0</v>
      </c>
      <c r="O5970" s="427">
        <f t="shared" si="1834"/>
        <v>0</v>
      </c>
      <c r="P5970" s="245"/>
      <c r="Q5970" s="775"/>
      <c r="R5970" s="779"/>
      <c r="S5970" s="779"/>
      <c r="T5970" s="779"/>
      <c r="U5970" s="779"/>
      <c r="V5970" s="779"/>
      <c r="W5970" s="824"/>
      <c r="X5970" s="314">
        <f t="shared" si="1828"/>
        <v>0</v>
      </c>
    </row>
    <row r="5971" spans="2:24" ht="31.5">
      <c r="B5971" s="136"/>
      <c r="C5971" s="137">
        <v>2990</v>
      </c>
      <c r="D5971" s="323" t="s">
        <v>1760</v>
      </c>
      <c r="E5971" s="817"/>
      <c r="F5971" s="452"/>
      <c r="G5971" s="246"/>
      <c r="H5971" s="246"/>
      <c r="I5971" s="480">
        <f t="shared" si="1832"/>
        <v>0</v>
      </c>
      <c r="J5971" s="244" t="str">
        <f t="shared" si="1827"/>
        <v/>
      </c>
      <c r="K5971" s="245"/>
      <c r="L5971" s="426"/>
      <c r="M5971" s="253"/>
      <c r="N5971" s="316">
        <f t="shared" si="1833"/>
        <v>0</v>
      </c>
      <c r="O5971" s="427">
        <f t="shared" si="1834"/>
        <v>0</v>
      </c>
      <c r="P5971" s="245"/>
      <c r="Q5971" s="775"/>
      <c r="R5971" s="779"/>
      <c r="S5971" s="779"/>
      <c r="T5971" s="779"/>
      <c r="U5971" s="779"/>
      <c r="V5971" s="779"/>
      <c r="W5971" s="824"/>
      <c r="X5971" s="314">
        <f t="shared" si="1828"/>
        <v>0</v>
      </c>
    </row>
    <row r="5972" spans="2:24" ht="18.75">
      <c r="B5972" s="136"/>
      <c r="C5972" s="137">
        <v>2991</v>
      </c>
      <c r="D5972" s="323" t="s">
        <v>248</v>
      </c>
      <c r="E5972" s="817"/>
      <c r="F5972" s="452"/>
      <c r="G5972" s="246"/>
      <c r="H5972" s="246"/>
      <c r="I5972" s="480">
        <f t="shared" si="1832"/>
        <v>0</v>
      </c>
      <c r="J5972" s="244" t="str">
        <f t="shared" si="1827"/>
        <v/>
      </c>
      <c r="K5972" s="245"/>
      <c r="L5972" s="426"/>
      <c r="M5972" s="253"/>
      <c r="N5972" s="316">
        <f t="shared" si="1833"/>
        <v>0</v>
      </c>
      <c r="O5972" s="427">
        <f t="shared" si="1834"/>
        <v>0</v>
      </c>
      <c r="P5972" s="245"/>
      <c r="Q5972" s="775"/>
      <c r="R5972" s="779"/>
      <c r="S5972" s="779"/>
      <c r="T5972" s="779"/>
      <c r="U5972" s="779"/>
      <c r="V5972" s="779"/>
      <c r="W5972" s="824"/>
      <c r="X5972" s="314">
        <f t="shared" si="1828"/>
        <v>0</v>
      </c>
    </row>
    <row r="5973" spans="2:24" ht="18.75">
      <c r="B5973" s="136"/>
      <c r="C5973" s="142">
        <v>2992</v>
      </c>
      <c r="D5973" s="154" t="s">
        <v>249</v>
      </c>
      <c r="E5973" s="817"/>
      <c r="F5973" s="452"/>
      <c r="G5973" s="246"/>
      <c r="H5973" s="246"/>
      <c r="I5973" s="480">
        <f t="shared" si="1832"/>
        <v>0</v>
      </c>
      <c r="J5973" s="244" t="str">
        <f t="shared" si="1827"/>
        <v/>
      </c>
      <c r="K5973" s="245"/>
      <c r="L5973" s="426"/>
      <c r="M5973" s="253"/>
      <c r="N5973" s="316">
        <f t="shared" si="1833"/>
        <v>0</v>
      </c>
      <c r="O5973" s="427">
        <f t="shared" si="1834"/>
        <v>0</v>
      </c>
      <c r="P5973" s="245"/>
      <c r="Q5973" s="775"/>
      <c r="R5973" s="779"/>
      <c r="S5973" s="779"/>
      <c r="T5973" s="779"/>
      <c r="U5973" s="779"/>
      <c r="V5973" s="779"/>
      <c r="W5973" s="824"/>
      <c r="X5973" s="314">
        <f t="shared" si="1828"/>
        <v>0</v>
      </c>
    </row>
    <row r="5974" spans="2:24" ht="18.75">
      <c r="B5974" s="799">
        <v>3300</v>
      </c>
      <c r="C5974" s="965" t="s">
        <v>250</v>
      </c>
      <c r="D5974" s="965"/>
      <c r="E5974" s="800"/>
      <c r="F5974" s="801">
        <f>SUM(F5975:F5980)</f>
        <v>0</v>
      </c>
      <c r="G5974" s="802">
        <f>SUM(G5975:G5980)</f>
        <v>0</v>
      </c>
      <c r="H5974" s="802">
        <f>SUM(H5975:H5980)</f>
        <v>0</v>
      </c>
      <c r="I5974" s="802">
        <f>SUM(I5975:I5980)</f>
        <v>0</v>
      </c>
      <c r="J5974" s="244" t="str">
        <f t="shared" si="1827"/>
        <v/>
      </c>
      <c r="K5974" s="245"/>
      <c r="L5974" s="777"/>
      <c r="M5974" s="778"/>
      <c r="N5974" s="778"/>
      <c r="O5974" s="825"/>
      <c r="P5974" s="245"/>
      <c r="Q5974" s="777"/>
      <c r="R5974" s="778"/>
      <c r="S5974" s="778"/>
      <c r="T5974" s="778"/>
      <c r="U5974" s="778"/>
      <c r="V5974" s="778"/>
      <c r="W5974" s="825"/>
      <c r="X5974" s="314">
        <f t="shared" si="1828"/>
        <v>0</v>
      </c>
    </row>
    <row r="5975" spans="2:24" ht="18.75">
      <c r="B5975" s="143"/>
      <c r="C5975" s="144">
        <v>3301</v>
      </c>
      <c r="D5975" s="463" t="s">
        <v>251</v>
      </c>
      <c r="E5975" s="817"/>
      <c r="F5975" s="452"/>
      <c r="G5975" s="246"/>
      <c r="H5975" s="246"/>
      <c r="I5975" s="480">
        <f t="shared" ref="I5975:I5983" si="1835">F5975+G5975+H5975</f>
        <v>0</v>
      </c>
      <c r="J5975" s="244" t="str">
        <f t="shared" si="1827"/>
        <v/>
      </c>
      <c r="K5975" s="245"/>
      <c r="L5975" s="775"/>
      <c r="M5975" s="779"/>
      <c r="N5975" s="779"/>
      <c r="O5975" s="824"/>
      <c r="P5975" s="245"/>
      <c r="Q5975" s="775"/>
      <c r="R5975" s="779"/>
      <c r="S5975" s="779"/>
      <c r="T5975" s="779"/>
      <c r="U5975" s="779"/>
      <c r="V5975" s="779"/>
      <c r="W5975" s="824"/>
      <c r="X5975" s="314">
        <f t="shared" si="1828"/>
        <v>0</v>
      </c>
    </row>
    <row r="5976" spans="2:24" ht="18.75">
      <c r="B5976" s="143"/>
      <c r="C5976" s="168">
        <v>3302</v>
      </c>
      <c r="D5976" s="464" t="s">
        <v>1099</v>
      </c>
      <c r="E5976" s="817"/>
      <c r="F5976" s="452"/>
      <c r="G5976" s="246"/>
      <c r="H5976" s="246"/>
      <c r="I5976" s="480">
        <f t="shared" si="1835"/>
        <v>0</v>
      </c>
      <c r="J5976" s="244" t="str">
        <f t="shared" ref="J5976:J6007" si="1836">(IF($E5976&lt;&gt;0,$J$2,IF($I5976&lt;&gt;0,$J$2,"")))</f>
        <v/>
      </c>
      <c r="K5976" s="245"/>
      <c r="L5976" s="775"/>
      <c r="M5976" s="779"/>
      <c r="N5976" s="779"/>
      <c r="O5976" s="824"/>
      <c r="P5976" s="245"/>
      <c r="Q5976" s="775"/>
      <c r="R5976" s="779"/>
      <c r="S5976" s="779"/>
      <c r="T5976" s="779"/>
      <c r="U5976" s="779"/>
      <c r="V5976" s="779"/>
      <c r="W5976" s="824"/>
      <c r="X5976" s="314">
        <f t="shared" ref="X5976:X6007" si="1837">T5976-U5976-V5976-W5976</f>
        <v>0</v>
      </c>
    </row>
    <row r="5977" spans="2:24" ht="18.75">
      <c r="B5977" s="143"/>
      <c r="C5977" s="168">
        <v>3303</v>
      </c>
      <c r="D5977" s="464" t="s">
        <v>253</v>
      </c>
      <c r="E5977" s="817"/>
      <c r="F5977" s="452"/>
      <c r="G5977" s="246"/>
      <c r="H5977" s="246"/>
      <c r="I5977" s="480">
        <f t="shared" si="1835"/>
        <v>0</v>
      </c>
      <c r="J5977" s="244" t="str">
        <f t="shared" si="1836"/>
        <v/>
      </c>
      <c r="K5977" s="245"/>
      <c r="L5977" s="775"/>
      <c r="M5977" s="779"/>
      <c r="N5977" s="779"/>
      <c r="O5977" s="824"/>
      <c r="P5977" s="245"/>
      <c r="Q5977" s="775"/>
      <c r="R5977" s="779"/>
      <c r="S5977" s="779"/>
      <c r="T5977" s="779"/>
      <c r="U5977" s="779"/>
      <c r="V5977" s="779"/>
      <c r="W5977" s="824"/>
      <c r="X5977" s="314">
        <f t="shared" si="1837"/>
        <v>0</v>
      </c>
    </row>
    <row r="5978" spans="2:24" ht="18.75">
      <c r="B5978" s="143"/>
      <c r="C5978" s="166">
        <v>3304</v>
      </c>
      <c r="D5978" s="465" t="s">
        <v>254</v>
      </c>
      <c r="E5978" s="817"/>
      <c r="F5978" s="452"/>
      <c r="G5978" s="246"/>
      <c r="H5978" s="246"/>
      <c r="I5978" s="480">
        <f t="shared" si="1835"/>
        <v>0</v>
      </c>
      <c r="J5978" s="244" t="str">
        <f t="shared" si="1836"/>
        <v/>
      </c>
      <c r="K5978" s="245"/>
      <c r="L5978" s="775"/>
      <c r="M5978" s="779"/>
      <c r="N5978" s="779"/>
      <c r="O5978" s="824"/>
      <c r="P5978" s="245"/>
      <c r="Q5978" s="775"/>
      <c r="R5978" s="779"/>
      <c r="S5978" s="779"/>
      <c r="T5978" s="779"/>
      <c r="U5978" s="779"/>
      <c r="V5978" s="779"/>
      <c r="W5978" s="824"/>
      <c r="X5978" s="314">
        <f t="shared" si="1837"/>
        <v>0</v>
      </c>
    </row>
    <row r="5979" spans="2:24" ht="18.75">
      <c r="B5979" s="143"/>
      <c r="C5979" s="142">
        <v>3305</v>
      </c>
      <c r="D5979" s="466" t="s">
        <v>255</v>
      </c>
      <c r="E5979" s="817"/>
      <c r="F5979" s="452"/>
      <c r="G5979" s="246"/>
      <c r="H5979" s="246"/>
      <c r="I5979" s="480">
        <f t="shared" si="1835"/>
        <v>0</v>
      </c>
      <c r="J5979" s="244" t="str">
        <f t="shared" si="1836"/>
        <v/>
      </c>
      <c r="K5979" s="245"/>
      <c r="L5979" s="775"/>
      <c r="M5979" s="779"/>
      <c r="N5979" s="779"/>
      <c r="O5979" s="824"/>
      <c r="P5979" s="245"/>
      <c r="Q5979" s="775"/>
      <c r="R5979" s="779"/>
      <c r="S5979" s="779"/>
      <c r="T5979" s="779"/>
      <c r="U5979" s="779"/>
      <c r="V5979" s="779"/>
      <c r="W5979" s="824"/>
      <c r="X5979" s="314">
        <f t="shared" si="1837"/>
        <v>0</v>
      </c>
    </row>
    <row r="5980" spans="2:24" ht="31.5">
      <c r="B5980" s="143"/>
      <c r="C5980" s="142">
        <v>3306</v>
      </c>
      <c r="D5980" s="466" t="s">
        <v>1739</v>
      </c>
      <c r="E5980" s="817"/>
      <c r="F5980" s="452"/>
      <c r="G5980" s="246"/>
      <c r="H5980" s="246"/>
      <c r="I5980" s="480">
        <f t="shared" si="1835"/>
        <v>0</v>
      </c>
      <c r="J5980" s="244" t="str">
        <f t="shared" si="1836"/>
        <v/>
      </c>
      <c r="K5980" s="245"/>
      <c r="L5980" s="775"/>
      <c r="M5980" s="779"/>
      <c r="N5980" s="779"/>
      <c r="O5980" s="824"/>
      <c r="P5980" s="245"/>
      <c r="Q5980" s="775"/>
      <c r="R5980" s="779"/>
      <c r="S5980" s="779"/>
      <c r="T5980" s="779"/>
      <c r="U5980" s="779"/>
      <c r="V5980" s="779"/>
      <c r="W5980" s="824"/>
      <c r="X5980" s="314">
        <f t="shared" si="1837"/>
        <v>0</v>
      </c>
    </row>
    <row r="5981" spans="2:24" ht="18.75">
      <c r="B5981" s="799">
        <v>3900</v>
      </c>
      <c r="C5981" s="957" t="s">
        <v>256</v>
      </c>
      <c r="D5981" s="978"/>
      <c r="E5981" s="800"/>
      <c r="F5981" s="803"/>
      <c r="G5981" s="804"/>
      <c r="H5981" s="804"/>
      <c r="I5981" s="805">
        <f t="shared" si="1835"/>
        <v>0</v>
      </c>
      <c r="J5981" s="244" t="str">
        <f t="shared" si="1836"/>
        <v/>
      </c>
      <c r="K5981" s="245"/>
      <c r="L5981" s="431"/>
      <c r="M5981" s="255"/>
      <c r="N5981" s="318">
        <f>I5981</f>
        <v>0</v>
      </c>
      <c r="O5981" s="427">
        <f>L5981+M5981-N5981</f>
        <v>0</v>
      </c>
      <c r="P5981" s="245"/>
      <c r="Q5981" s="431"/>
      <c r="R5981" s="255"/>
      <c r="S5981" s="432">
        <f>+IF(+(L5981+M5981)&gt;=I5981,+M5981,+(+I5981-L5981))</f>
        <v>0</v>
      </c>
      <c r="T5981" s="316">
        <f>Q5981+R5981-S5981</f>
        <v>0</v>
      </c>
      <c r="U5981" s="255"/>
      <c r="V5981" s="255"/>
      <c r="W5981" s="254"/>
      <c r="X5981" s="314">
        <f t="shared" si="1837"/>
        <v>0</v>
      </c>
    </row>
    <row r="5982" spans="2:24" ht="18.75">
      <c r="B5982" s="799">
        <v>4000</v>
      </c>
      <c r="C5982" s="979" t="s">
        <v>257</v>
      </c>
      <c r="D5982" s="979"/>
      <c r="E5982" s="800"/>
      <c r="F5982" s="803"/>
      <c r="G5982" s="804"/>
      <c r="H5982" s="804"/>
      <c r="I5982" s="805">
        <f t="shared" si="1835"/>
        <v>0</v>
      </c>
      <c r="J5982" s="244" t="str">
        <f t="shared" si="1836"/>
        <v/>
      </c>
      <c r="K5982" s="245"/>
      <c r="L5982" s="431"/>
      <c r="M5982" s="255"/>
      <c r="N5982" s="318">
        <f>I5982</f>
        <v>0</v>
      </c>
      <c r="O5982" s="427">
        <f>L5982+M5982-N5982</f>
        <v>0</v>
      </c>
      <c r="P5982" s="245"/>
      <c r="Q5982" s="777"/>
      <c r="R5982" s="778"/>
      <c r="S5982" s="778"/>
      <c r="T5982" s="779"/>
      <c r="U5982" s="778"/>
      <c r="V5982" s="778"/>
      <c r="W5982" s="824"/>
      <c r="X5982" s="314">
        <f t="shared" si="1837"/>
        <v>0</v>
      </c>
    </row>
    <row r="5983" spans="2:24" ht="18.75">
      <c r="B5983" s="799">
        <v>4100</v>
      </c>
      <c r="C5983" s="979" t="s">
        <v>258</v>
      </c>
      <c r="D5983" s="979"/>
      <c r="E5983" s="800"/>
      <c r="F5983" s="803"/>
      <c r="G5983" s="804"/>
      <c r="H5983" s="804"/>
      <c r="I5983" s="805">
        <f t="shared" si="1835"/>
        <v>0</v>
      </c>
      <c r="J5983" s="244" t="str">
        <f t="shared" si="1836"/>
        <v/>
      </c>
      <c r="K5983" s="245"/>
      <c r="L5983" s="777"/>
      <c r="M5983" s="778"/>
      <c r="N5983" s="778"/>
      <c r="O5983" s="825"/>
      <c r="P5983" s="245"/>
      <c r="Q5983" s="777"/>
      <c r="R5983" s="778"/>
      <c r="S5983" s="778"/>
      <c r="T5983" s="778"/>
      <c r="U5983" s="778"/>
      <c r="V5983" s="778"/>
      <c r="W5983" s="825"/>
      <c r="X5983" s="314">
        <f t="shared" si="1837"/>
        <v>0</v>
      </c>
    </row>
    <row r="5984" spans="2:24" ht="18.75">
      <c r="B5984" s="799">
        <v>4200</v>
      </c>
      <c r="C5984" s="965" t="s">
        <v>259</v>
      </c>
      <c r="D5984" s="966"/>
      <c r="E5984" s="800"/>
      <c r="F5984" s="801">
        <f>SUM(F5985:F5990)</f>
        <v>0</v>
      </c>
      <c r="G5984" s="802">
        <f>SUM(G5985:G5990)</f>
        <v>0</v>
      </c>
      <c r="H5984" s="802">
        <f>SUM(H5985:H5990)</f>
        <v>0</v>
      </c>
      <c r="I5984" s="802">
        <f>SUM(I5985:I5990)</f>
        <v>0</v>
      </c>
      <c r="J5984" s="244" t="str">
        <f t="shared" si="1836"/>
        <v/>
      </c>
      <c r="K5984" s="245"/>
      <c r="L5984" s="317">
        <f>SUM(L5985:L5990)</f>
        <v>0</v>
      </c>
      <c r="M5984" s="318">
        <f>SUM(M5985:M5990)</f>
        <v>0</v>
      </c>
      <c r="N5984" s="428">
        <f>SUM(N5985:N5990)</f>
        <v>0</v>
      </c>
      <c r="O5984" s="429">
        <f>SUM(O5985:O5990)</f>
        <v>0</v>
      </c>
      <c r="P5984" s="245"/>
      <c r="Q5984" s="317">
        <f t="shared" ref="Q5984:W5984" si="1838">SUM(Q5985:Q5990)</f>
        <v>0</v>
      </c>
      <c r="R5984" s="318">
        <f t="shared" si="1838"/>
        <v>0</v>
      </c>
      <c r="S5984" s="318">
        <f t="shared" si="1838"/>
        <v>0</v>
      </c>
      <c r="T5984" s="318">
        <f t="shared" si="1838"/>
        <v>0</v>
      </c>
      <c r="U5984" s="318">
        <f t="shared" si="1838"/>
        <v>0</v>
      </c>
      <c r="V5984" s="318">
        <f t="shared" si="1838"/>
        <v>0</v>
      </c>
      <c r="W5984" s="429">
        <f t="shared" si="1838"/>
        <v>0</v>
      </c>
      <c r="X5984" s="314">
        <f t="shared" si="1837"/>
        <v>0</v>
      </c>
    </row>
    <row r="5985" spans="2:24" ht="18.75">
      <c r="B5985" s="173"/>
      <c r="C5985" s="144">
        <v>4201</v>
      </c>
      <c r="D5985" s="138" t="s">
        <v>260</v>
      </c>
      <c r="E5985" s="817"/>
      <c r="F5985" s="452"/>
      <c r="G5985" s="246"/>
      <c r="H5985" s="246"/>
      <c r="I5985" s="480">
        <f t="shared" ref="I5985:I5990" si="1839">F5985+G5985+H5985</f>
        <v>0</v>
      </c>
      <c r="J5985" s="244" t="str">
        <f t="shared" si="1836"/>
        <v/>
      </c>
      <c r="K5985" s="245"/>
      <c r="L5985" s="426"/>
      <c r="M5985" s="253"/>
      <c r="N5985" s="316">
        <f t="shared" ref="N5985:N5990" si="1840">I5985</f>
        <v>0</v>
      </c>
      <c r="O5985" s="427">
        <f t="shared" ref="O5985:O5990" si="1841">L5985+M5985-N5985</f>
        <v>0</v>
      </c>
      <c r="P5985" s="245"/>
      <c r="Q5985" s="426"/>
      <c r="R5985" s="253"/>
      <c r="S5985" s="432">
        <f t="shared" ref="S5985:S5990" si="1842">+IF(+(L5985+M5985)&gt;=I5985,+M5985,+(+I5985-L5985))</f>
        <v>0</v>
      </c>
      <c r="T5985" s="316">
        <f t="shared" ref="T5985:T5990" si="1843">Q5985+R5985-S5985</f>
        <v>0</v>
      </c>
      <c r="U5985" s="253"/>
      <c r="V5985" s="253"/>
      <c r="W5985" s="254"/>
      <c r="X5985" s="314">
        <f t="shared" si="1837"/>
        <v>0</v>
      </c>
    </row>
    <row r="5986" spans="2:24" ht="18.75">
      <c r="B5986" s="173"/>
      <c r="C5986" s="137">
        <v>4202</v>
      </c>
      <c r="D5986" s="139" t="s">
        <v>261</v>
      </c>
      <c r="E5986" s="817"/>
      <c r="F5986" s="452"/>
      <c r="G5986" s="246"/>
      <c r="H5986" s="246"/>
      <c r="I5986" s="480">
        <f t="shared" si="1839"/>
        <v>0</v>
      </c>
      <c r="J5986" s="244" t="str">
        <f t="shared" si="1836"/>
        <v/>
      </c>
      <c r="K5986" s="245"/>
      <c r="L5986" s="426"/>
      <c r="M5986" s="253"/>
      <c r="N5986" s="316">
        <f t="shared" si="1840"/>
        <v>0</v>
      </c>
      <c r="O5986" s="427">
        <f t="shared" si="1841"/>
        <v>0</v>
      </c>
      <c r="P5986" s="245"/>
      <c r="Q5986" s="426"/>
      <c r="R5986" s="253"/>
      <c r="S5986" s="432">
        <f t="shared" si="1842"/>
        <v>0</v>
      </c>
      <c r="T5986" s="316">
        <f t="shared" si="1843"/>
        <v>0</v>
      </c>
      <c r="U5986" s="253"/>
      <c r="V5986" s="253"/>
      <c r="W5986" s="254"/>
      <c r="X5986" s="314">
        <f t="shared" si="1837"/>
        <v>0</v>
      </c>
    </row>
    <row r="5987" spans="2:24" ht="18.75">
      <c r="B5987" s="173"/>
      <c r="C5987" s="137">
        <v>4214</v>
      </c>
      <c r="D5987" s="139" t="s">
        <v>262</v>
      </c>
      <c r="E5987" s="817"/>
      <c r="F5987" s="452"/>
      <c r="G5987" s="246"/>
      <c r="H5987" s="246"/>
      <c r="I5987" s="480">
        <f t="shared" si="1839"/>
        <v>0</v>
      </c>
      <c r="J5987" s="244" t="str">
        <f t="shared" si="1836"/>
        <v/>
      </c>
      <c r="K5987" s="245"/>
      <c r="L5987" s="426"/>
      <c r="M5987" s="253"/>
      <c r="N5987" s="316">
        <f t="shared" si="1840"/>
        <v>0</v>
      </c>
      <c r="O5987" s="427">
        <f t="shared" si="1841"/>
        <v>0</v>
      </c>
      <c r="P5987" s="245"/>
      <c r="Q5987" s="426"/>
      <c r="R5987" s="253"/>
      <c r="S5987" s="432">
        <f t="shared" si="1842"/>
        <v>0</v>
      </c>
      <c r="T5987" s="316">
        <f t="shared" si="1843"/>
        <v>0</v>
      </c>
      <c r="U5987" s="253"/>
      <c r="V5987" s="253"/>
      <c r="W5987" s="254"/>
      <c r="X5987" s="314">
        <f t="shared" si="1837"/>
        <v>0</v>
      </c>
    </row>
    <row r="5988" spans="2:24" ht="18.75">
      <c r="B5988" s="173"/>
      <c r="C5988" s="137">
        <v>4217</v>
      </c>
      <c r="D5988" s="139" t="s">
        <v>263</v>
      </c>
      <c r="E5988" s="817"/>
      <c r="F5988" s="452"/>
      <c r="G5988" s="246"/>
      <c r="H5988" s="246"/>
      <c r="I5988" s="480">
        <f t="shared" si="1839"/>
        <v>0</v>
      </c>
      <c r="J5988" s="244" t="str">
        <f t="shared" si="1836"/>
        <v/>
      </c>
      <c r="K5988" s="245"/>
      <c r="L5988" s="426"/>
      <c r="M5988" s="253"/>
      <c r="N5988" s="316">
        <f t="shared" si="1840"/>
        <v>0</v>
      </c>
      <c r="O5988" s="427">
        <f t="shared" si="1841"/>
        <v>0</v>
      </c>
      <c r="P5988" s="245"/>
      <c r="Q5988" s="426"/>
      <c r="R5988" s="253"/>
      <c r="S5988" s="432">
        <f t="shared" si="1842"/>
        <v>0</v>
      </c>
      <c r="T5988" s="316">
        <f t="shared" si="1843"/>
        <v>0</v>
      </c>
      <c r="U5988" s="253"/>
      <c r="V5988" s="253"/>
      <c r="W5988" s="254"/>
      <c r="X5988" s="314">
        <f t="shared" si="1837"/>
        <v>0</v>
      </c>
    </row>
    <row r="5989" spans="2:24" ht="18.75">
      <c r="B5989" s="173"/>
      <c r="C5989" s="137">
        <v>4218</v>
      </c>
      <c r="D5989" s="145" t="s">
        <v>264</v>
      </c>
      <c r="E5989" s="817"/>
      <c r="F5989" s="452"/>
      <c r="G5989" s="246"/>
      <c r="H5989" s="246"/>
      <c r="I5989" s="480">
        <f t="shared" si="1839"/>
        <v>0</v>
      </c>
      <c r="J5989" s="244" t="str">
        <f t="shared" si="1836"/>
        <v/>
      </c>
      <c r="K5989" s="245"/>
      <c r="L5989" s="426"/>
      <c r="M5989" s="253"/>
      <c r="N5989" s="316">
        <f t="shared" si="1840"/>
        <v>0</v>
      </c>
      <c r="O5989" s="427">
        <f t="shared" si="1841"/>
        <v>0</v>
      </c>
      <c r="P5989" s="245"/>
      <c r="Q5989" s="426"/>
      <c r="R5989" s="253"/>
      <c r="S5989" s="432">
        <f t="shared" si="1842"/>
        <v>0</v>
      </c>
      <c r="T5989" s="316">
        <f t="shared" si="1843"/>
        <v>0</v>
      </c>
      <c r="U5989" s="253"/>
      <c r="V5989" s="253"/>
      <c r="W5989" s="254"/>
      <c r="X5989" s="314">
        <f t="shared" si="1837"/>
        <v>0</v>
      </c>
    </row>
    <row r="5990" spans="2:24" ht="18.75">
      <c r="B5990" s="173"/>
      <c r="C5990" s="137">
        <v>4219</v>
      </c>
      <c r="D5990" s="156" t="s">
        <v>265</v>
      </c>
      <c r="E5990" s="817"/>
      <c r="F5990" s="452"/>
      <c r="G5990" s="246"/>
      <c r="H5990" s="246"/>
      <c r="I5990" s="480">
        <f t="shared" si="1839"/>
        <v>0</v>
      </c>
      <c r="J5990" s="244" t="str">
        <f t="shared" si="1836"/>
        <v/>
      </c>
      <c r="K5990" s="245"/>
      <c r="L5990" s="426"/>
      <c r="M5990" s="253"/>
      <c r="N5990" s="316">
        <f t="shared" si="1840"/>
        <v>0</v>
      </c>
      <c r="O5990" s="427">
        <f t="shared" si="1841"/>
        <v>0</v>
      </c>
      <c r="P5990" s="245"/>
      <c r="Q5990" s="426"/>
      <c r="R5990" s="253"/>
      <c r="S5990" s="432">
        <f t="shared" si="1842"/>
        <v>0</v>
      </c>
      <c r="T5990" s="316">
        <f t="shared" si="1843"/>
        <v>0</v>
      </c>
      <c r="U5990" s="253"/>
      <c r="V5990" s="253"/>
      <c r="W5990" s="254"/>
      <c r="X5990" s="314">
        <f t="shared" si="1837"/>
        <v>0</v>
      </c>
    </row>
    <row r="5991" spans="2:24" ht="18.75">
      <c r="B5991" s="799">
        <v>4300</v>
      </c>
      <c r="C5991" s="955" t="s">
        <v>1740</v>
      </c>
      <c r="D5991" s="955"/>
      <c r="E5991" s="800"/>
      <c r="F5991" s="801">
        <f>SUM(F5992:F5994)</f>
        <v>0</v>
      </c>
      <c r="G5991" s="802">
        <f>SUM(G5992:G5994)</f>
        <v>0</v>
      </c>
      <c r="H5991" s="802">
        <f>SUM(H5992:H5994)</f>
        <v>0</v>
      </c>
      <c r="I5991" s="802">
        <f>SUM(I5992:I5994)</f>
        <v>0</v>
      </c>
      <c r="J5991" s="244" t="str">
        <f t="shared" si="1836"/>
        <v/>
      </c>
      <c r="K5991" s="245"/>
      <c r="L5991" s="317">
        <f>SUM(L5992:L5994)</f>
        <v>0</v>
      </c>
      <c r="M5991" s="318">
        <f>SUM(M5992:M5994)</f>
        <v>0</v>
      </c>
      <c r="N5991" s="428">
        <f>SUM(N5992:N5994)</f>
        <v>0</v>
      </c>
      <c r="O5991" s="429">
        <f>SUM(O5992:O5994)</f>
        <v>0</v>
      </c>
      <c r="P5991" s="245"/>
      <c r="Q5991" s="317">
        <f t="shared" ref="Q5991:W5991" si="1844">SUM(Q5992:Q5994)</f>
        <v>0</v>
      </c>
      <c r="R5991" s="318">
        <f t="shared" si="1844"/>
        <v>0</v>
      </c>
      <c r="S5991" s="318">
        <f t="shared" si="1844"/>
        <v>0</v>
      </c>
      <c r="T5991" s="318">
        <f t="shared" si="1844"/>
        <v>0</v>
      </c>
      <c r="U5991" s="318">
        <f t="shared" si="1844"/>
        <v>0</v>
      </c>
      <c r="V5991" s="318">
        <f t="shared" si="1844"/>
        <v>0</v>
      </c>
      <c r="W5991" s="429">
        <f t="shared" si="1844"/>
        <v>0</v>
      </c>
      <c r="X5991" s="314">
        <f t="shared" si="1837"/>
        <v>0</v>
      </c>
    </row>
    <row r="5992" spans="2:24" ht="18.75">
      <c r="B5992" s="173"/>
      <c r="C5992" s="144">
        <v>4301</v>
      </c>
      <c r="D5992" s="163" t="s">
        <v>266</v>
      </c>
      <c r="E5992" s="817"/>
      <c r="F5992" s="452"/>
      <c r="G5992" s="246"/>
      <c r="H5992" s="246"/>
      <c r="I5992" s="480">
        <f t="shared" ref="I5992:I5997" si="1845">F5992+G5992+H5992</f>
        <v>0</v>
      </c>
      <c r="J5992" s="244" t="str">
        <f t="shared" si="1836"/>
        <v/>
      </c>
      <c r="K5992" s="245"/>
      <c r="L5992" s="426"/>
      <c r="M5992" s="253"/>
      <c r="N5992" s="316">
        <f t="shared" ref="N5992:N5997" si="1846">I5992</f>
        <v>0</v>
      </c>
      <c r="O5992" s="427">
        <f t="shared" ref="O5992:O5997" si="1847">L5992+M5992-N5992</f>
        <v>0</v>
      </c>
      <c r="P5992" s="245"/>
      <c r="Q5992" s="426"/>
      <c r="R5992" s="253"/>
      <c r="S5992" s="432">
        <f t="shared" ref="S5992:S5997" si="1848">+IF(+(L5992+M5992)&gt;=I5992,+M5992,+(+I5992-L5992))</f>
        <v>0</v>
      </c>
      <c r="T5992" s="316">
        <f t="shared" ref="T5992:T5997" si="1849">Q5992+R5992-S5992</f>
        <v>0</v>
      </c>
      <c r="U5992" s="253"/>
      <c r="V5992" s="253"/>
      <c r="W5992" s="254"/>
      <c r="X5992" s="314">
        <f t="shared" si="1837"/>
        <v>0</v>
      </c>
    </row>
    <row r="5993" spans="2:24" ht="18.75">
      <c r="B5993" s="173"/>
      <c r="C5993" s="137">
        <v>4302</v>
      </c>
      <c r="D5993" s="139" t="s">
        <v>1100</v>
      </c>
      <c r="E5993" s="817"/>
      <c r="F5993" s="452"/>
      <c r="G5993" s="246"/>
      <c r="H5993" s="246"/>
      <c r="I5993" s="480">
        <f t="shared" si="1845"/>
        <v>0</v>
      </c>
      <c r="J5993" s="244" t="str">
        <f t="shared" si="1836"/>
        <v/>
      </c>
      <c r="K5993" s="245"/>
      <c r="L5993" s="426"/>
      <c r="M5993" s="253"/>
      <c r="N5993" s="316">
        <f t="shared" si="1846"/>
        <v>0</v>
      </c>
      <c r="O5993" s="427">
        <f t="shared" si="1847"/>
        <v>0</v>
      </c>
      <c r="P5993" s="245"/>
      <c r="Q5993" s="426"/>
      <c r="R5993" s="253"/>
      <c r="S5993" s="432">
        <f t="shared" si="1848"/>
        <v>0</v>
      </c>
      <c r="T5993" s="316">
        <f t="shared" si="1849"/>
        <v>0</v>
      </c>
      <c r="U5993" s="253"/>
      <c r="V5993" s="253"/>
      <c r="W5993" s="254"/>
      <c r="X5993" s="314">
        <f t="shared" si="1837"/>
        <v>0</v>
      </c>
    </row>
    <row r="5994" spans="2:24" ht="18.75">
      <c r="B5994" s="173"/>
      <c r="C5994" s="142">
        <v>4309</v>
      </c>
      <c r="D5994" s="148" t="s">
        <v>268</v>
      </c>
      <c r="E5994" s="817"/>
      <c r="F5994" s="452"/>
      <c r="G5994" s="246"/>
      <c r="H5994" s="246"/>
      <c r="I5994" s="480">
        <f t="shared" si="1845"/>
        <v>0</v>
      </c>
      <c r="J5994" s="244" t="str">
        <f t="shared" si="1836"/>
        <v/>
      </c>
      <c r="K5994" s="245"/>
      <c r="L5994" s="426"/>
      <c r="M5994" s="253"/>
      <c r="N5994" s="316">
        <f t="shared" si="1846"/>
        <v>0</v>
      </c>
      <c r="O5994" s="427">
        <f t="shared" si="1847"/>
        <v>0</v>
      </c>
      <c r="P5994" s="245"/>
      <c r="Q5994" s="426"/>
      <c r="R5994" s="253"/>
      <c r="S5994" s="432">
        <f t="shared" si="1848"/>
        <v>0</v>
      </c>
      <c r="T5994" s="316">
        <f t="shared" si="1849"/>
        <v>0</v>
      </c>
      <c r="U5994" s="253"/>
      <c r="V5994" s="253"/>
      <c r="W5994" s="254"/>
      <c r="X5994" s="314">
        <f t="shared" si="1837"/>
        <v>0</v>
      </c>
    </row>
    <row r="5995" spans="2:24" ht="18.75">
      <c r="B5995" s="799">
        <v>4400</v>
      </c>
      <c r="C5995" s="957" t="s">
        <v>1741</v>
      </c>
      <c r="D5995" s="957"/>
      <c r="E5995" s="800"/>
      <c r="F5995" s="803"/>
      <c r="G5995" s="804"/>
      <c r="H5995" s="804"/>
      <c r="I5995" s="805">
        <f t="shared" si="1845"/>
        <v>0</v>
      </c>
      <c r="J5995" s="244" t="str">
        <f t="shared" si="1836"/>
        <v/>
      </c>
      <c r="K5995" s="245"/>
      <c r="L5995" s="431"/>
      <c r="M5995" s="255"/>
      <c r="N5995" s="318">
        <f t="shared" si="1846"/>
        <v>0</v>
      </c>
      <c r="O5995" s="427">
        <f t="shared" si="1847"/>
        <v>0</v>
      </c>
      <c r="P5995" s="245"/>
      <c r="Q5995" s="431"/>
      <c r="R5995" s="255"/>
      <c r="S5995" s="432">
        <f t="shared" si="1848"/>
        <v>0</v>
      </c>
      <c r="T5995" s="316">
        <f t="shared" si="1849"/>
        <v>0</v>
      </c>
      <c r="U5995" s="255"/>
      <c r="V5995" s="255"/>
      <c r="W5995" s="254"/>
      <c r="X5995" s="314">
        <f t="shared" si="1837"/>
        <v>0</v>
      </c>
    </row>
    <row r="5996" spans="2:24" ht="18.75">
      <c r="B5996" s="799">
        <v>4500</v>
      </c>
      <c r="C5996" s="979" t="s">
        <v>1742</v>
      </c>
      <c r="D5996" s="979"/>
      <c r="E5996" s="800"/>
      <c r="F5996" s="803"/>
      <c r="G5996" s="804"/>
      <c r="H5996" s="804"/>
      <c r="I5996" s="805">
        <f t="shared" si="1845"/>
        <v>0</v>
      </c>
      <c r="J5996" s="244" t="str">
        <f t="shared" si="1836"/>
        <v/>
      </c>
      <c r="K5996" s="245"/>
      <c r="L5996" s="431"/>
      <c r="M5996" s="255"/>
      <c r="N5996" s="318">
        <f t="shared" si="1846"/>
        <v>0</v>
      </c>
      <c r="O5996" s="427">
        <f t="shared" si="1847"/>
        <v>0</v>
      </c>
      <c r="P5996" s="245"/>
      <c r="Q5996" s="431"/>
      <c r="R5996" s="255"/>
      <c r="S5996" s="432">
        <f t="shared" si="1848"/>
        <v>0</v>
      </c>
      <c r="T5996" s="316">
        <f t="shared" si="1849"/>
        <v>0</v>
      </c>
      <c r="U5996" s="255"/>
      <c r="V5996" s="255"/>
      <c r="W5996" s="254"/>
      <c r="X5996" s="314">
        <f t="shared" si="1837"/>
        <v>0</v>
      </c>
    </row>
    <row r="5997" spans="2:24" ht="18.75">
      <c r="B5997" s="799">
        <v>4600</v>
      </c>
      <c r="C5997" s="974" t="s">
        <v>269</v>
      </c>
      <c r="D5997" s="980"/>
      <c r="E5997" s="800"/>
      <c r="F5997" s="803"/>
      <c r="G5997" s="804"/>
      <c r="H5997" s="804"/>
      <c r="I5997" s="805">
        <f t="shared" si="1845"/>
        <v>0</v>
      </c>
      <c r="J5997" s="244" t="str">
        <f t="shared" si="1836"/>
        <v/>
      </c>
      <c r="K5997" s="245"/>
      <c r="L5997" s="431"/>
      <c r="M5997" s="255"/>
      <c r="N5997" s="318">
        <f t="shared" si="1846"/>
        <v>0</v>
      </c>
      <c r="O5997" s="427">
        <f t="shared" si="1847"/>
        <v>0</v>
      </c>
      <c r="P5997" s="245"/>
      <c r="Q5997" s="431"/>
      <c r="R5997" s="255"/>
      <c r="S5997" s="432">
        <f t="shared" si="1848"/>
        <v>0</v>
      </c>
      <c r="T5997" s="316">
        <f t="shared" si="1849"/>
        <v>0</v>
      </c>
      <c r="U5997" s="255"/>
      <c r="V5997" s="255"/>
      <c r="W5997" s="254"/>
      <c r="X5997" s="314">
        <f t="shared" si="1837"/>
        <v>0</v>
      </c>
    </row>
    <row r="5998" spans="2:24" ht="18.75">
      <c r="B5998" s="799">
        <v>4900</v>
      </c>
      <c r="C5998" s="965" t="s">
        <v>300</v>
      </c>
      <c r="D5998" s="965"/>
      <c r="E5998" s="800"/>
      <c r="F5998" s="801">
        <f>+F5999+F6000</f>
        <v>0</v>
      </c>
      <c r="G5998" s="802">
        <f>+G5999+G6000</f>
        <v>0</v>
      </c>
      <c r="H5998" s="802">
        <f>+H5999+H6000</f>
        <v>0</v>
      </c>
      <c r="I5998" s="802">
        <f>+I5999+I6000</f>
        <v>0</v>
      </c>
      <c r="J5998" s="244" t="str">
        <f t="shared" si="1836"/>
        <v/>
      </c>
      <c r="K5998" s="245"/>
      <c r="L5998" s="777"/>
      <c r="M5998" s="778"/>
      <c r="N5998" s="778"/>
      <c r="O5998" s="825"/>
      <c r="P5998" s="245"/>
      <c r="Q5998" s="777"/>
      <c r="R5998" s="778"/>
      <c r="S5998" s="778"/>
      <c r="T5998" s="778"/>
      <c r="U5998" s="778"/>
      <c r="V5998" s="778"/>
      <c r="W5998" s="825"/>
      <c r="X5998" s="314">
        <f t="shared" si="1837"/>
        <v>0</v>
      </c>
    </row>
    <row r="5999" spans="2:24" ht="18.75">
      <c r="B5999" s="173"/>
      <c r="C5999" s="144">
        <v>4901</v>
      </c>
      <c r="D5999" s="174" t="s">
        <v>301</v>
      </c>
      <c r="E5999" s="817"/>
      <c r="F5999" s="452"/>
      <c r="G5999" s="246"/>
      <c r="H5999" s="246"/>
      <c r="I5999" s="480">
        <f>F5999+G5999+H5999</f>
        <v>0</v>
      </c>
      <c r="J5999" s="244" t="str">
        <f t="shared" si="1836"/>
        <v/>
      </c>
      <c r="K5999" s="245"/>
      <c r="L5999" s="775"/>
      <c r="M5999" s="779"/>
      <c r="N5999" s="779"/>
      <c r="O5999" s="824"/>
      <c r="P5999" s="245"/>
      <c r="Q5999" s="775"/>
      <c r="R5999" s="779"/>
      <c r="S5999" s="779"/>
      <c r="T5999" s="779"/>
      <c r="U5999" s="779"/>
      <c r="V5999" s="779"/>
      <c r="W5999" s="824"/>
      <c r="X5999" s="314">
        <f t="shared" si="1837"/>
        <v>0</v>
      </c>
    </row>
    <row r="6000" spans="2:24" ht="18.75">
      <c r="B6000" s="173"/>
      <c r="C6000" s="142">
        <v>4902</v>
      </c>
      <c r="D6000" s="148" t="s">
        <v>302</v>
      </c>
      <c r="E6000" s="817"/>
      <c r="F6000" s="452"/>
      <c r="G6000" s="246"/>
      <c r="H6000" s="246"/>
      <c r="I6000" s="480">
        <f>F6000+G6000+H6000</f>
        <v>0</v>
      </c>
      <c r="J6000" s="244" t="str">
        <f t="shared" si="1836"/>
        <v/>
      </c>
      <c r="K6000" s="245"/>
      <c r="L6000" s="775"/>
      <c r="M6000" s="779"/>
      <c r="N6000" s="779"/>
      <c r="O6000" s="824"/>
      <c r="P6000" s="245"/>
      <c r="Q6000" s="775"/>
      <c r="R6000" s="779"/>
      <c r="S6000" s="779"/>
      <c r="T6000" s="779"/>
      <c r="U6000" s="779"/>
      <c r="V6000" s="779"/>
      <c r="W6000" s="824"/>
      <c r="X6000" s="314">
        <f t="shared" si="1837"/>
        <v>0</v>
      </c>
    </row>
    <row r="6001" spans="2:24" ht="18.75">
      <c r="B6001" s="806">
        <v>5100</v>
      </c>
      <c r="C6001" s="962" t="s">
        <v>270</v>
      </c>
      <c r="D6001" s="962"/>
      <c r="E6001" s="807"/>
      <c r="F6001" s="808"/>
      <c r="G6001" s="809"/>
      <c r="H6001" s="809"/>
      <c r="I6001" s="805">
        <f>F6001+G6001+H6001</f>
        <v>0</v>
      </c>
      <c r="J6001" s="244" t="str">
        <f t="shared" si="1836"/>
        <v/>
      </c>
      <c r="K6001" s="245"/>
      <c r="L6001" s="433"/>
      <c r="M6001" s="434"/>
      <c r="N6001" s="328">
        <f>I6001</f>
        <v>0</v>
      </c>
      <c r="O6001" s="427">
        <f>L6001+M6001-N6001</f>
        <v>0</v>
      </c>
      <c r="P6001" s="245"/>
      <c r="Q6001" s="433"/>
      <c r="R6001" s="434"/>
      <c r="S6001" s="432">
        <f>+IF(+(L6001+M6001)&gt;=I6001,+M6001,+(+I6001-L6001))</f>
        <v>0</v>
      </c>
      <c r="T6001" s="316">
        <f>Q6001+R6001-S6001</f>
        <v>0</v>
      </c>
      <c r="U6001" s="434"/>
      <c r="V6001" s="434"/>
      <c r="W6001" s="254"/>
      <c r="X6001" s="314">
        <f t="shared" si="1837"/>
        <v>0</v>
      </c>
    </row>
    <row r="6002" spans="2:24" ht="18.75">
      <c r="B6002" s="806">
        <v>5200</v>
      </c>
      <c r="C6002" s="977" t="s">
        <v>271</v>
      </c>
      <c r="D6002" s="977"/>
      <c r="E6002" s="807"/>
      <c r="F6002" s="810">
        <f>SUM(F6003:F6009)</f>
        <v>0</v>
      </c>
      <c r="G6002" s="811">
        <f>SUM(G6003:G6009)</f>
        <v>0</v>
      </c>
      <c r="H6002" s="811">
        <f>SUM(H6003:H6009)</f>
        <v>0</v>
      </c>
      <c r="I6002" s="811">
        <f>SUM(I6003:I6009)</f>
        <v>0</v>
      </c>
      <c r="J6002" s="244" t="str">
        <f t="shared" si="1836"/>
        <v/>
      </c>
      <c r="K6002" s="245"/>
      <c r="L6002" s="327">
        <f>SUM(L6003:L6009)</f>
        <v>0</v>
      </c>
      <c r="M6002" s="328">
        <f>SUM(M6003:M6009)</f>
        <v>0</v>
      </c>
      <c r="N6002" s="435">
        <f>SUM(N6003:N6009)</f>
        <v>0</v>
      </c>
      <c r="O6002" s="436">
        <f>SUM(O6003:O6009)</f>
        <v>0</v>
      </c>
      <c r="P6002" s="245"/>
      <c r="Q6002" s="327">
        <f t="shared" ref="Q6002:W6002" si="1850">SUM(Q6003:Q6009)</f>
        <v>0</v>
      </c>
      <c r="R6002" s="328">
        <f t="shared" si="1850"/>
        <v>0</v>
      </c>
      <c r="S6002" s="328">
        <f t="shared" si="1850"/>
        <v>0</v>
      </c>
      <c r="T6002" s="328">
        <f t="shared" si="1850"/>
        <v>0</v>
      </c>
      <c r="U6002" s="328">
        <f t="shared" si="1850"/>
        <v>0</v>
      </c>
      <c r="V6002" s="328">
        <f t="shared" si="1850"/>
        <v>0</v>
      </c>
      <c r="W6002" s="436">
        <f t="shared" si="1850"/>
        <v>0</v>
      </c>
      <c r="X6002" s="314">
        <f t="shared" si="1837"/>
        <v>0</v>
      </c>
    </row>
    <row r="6003" spans="2:24" ht="18.75">
      <c r="B6003" s="175"/>
      <c r="C6003" s="176">
        <v>5201</v>
      </c>
      <c r="D6003" s="177" t="s">
        <v>272</v>
      </c>
      <c r="E6003" s="818"/>
      <c r="F6003" s="477"/>
      <c r="G6003" s="437"/>
      <c r="H6003" s="437"/>
      <c r="I6003" s="480">
        <f t="shared" ref="I6003:I6009" si="1851">F6003+G6003+H6003</f>
        <v>0</v>
      </c>
      <c r="J6003" s="244" t="str">
        <f t="shared" si="1836"/>
        <v/>
      </c>
      <c r="K6003" s="245"/>
      <c r="L6003" s="438"/>
      <c r="M6003" s="439"/>
      <c r="N6003" s="331">
        <f t="shared" ref="N6003:N6009" si="1852">I6003</f>
        <v>0</v>
      </c>
      <c r="O6003" s="427">
        <f t="shared" ref="O6003:O6009" si="1853">L6003+M6003-N6003</f>
        <v>0</v>
      </c>
      <c r="P6003" s="245"/>
      <c r="Q6003" s="438"/>
      <c r="R6003" s="439"/>
      <c r="S6003" s="432">
        <f t="shared" ref="S6003:S6009" si="1854">+IF(+(L6003+M6003)&gt;=I6003,+M6003,+(+I6003-L6003))</f>
        <v>0</v>
      </c>
      <c r="T6003" s="316">
        <f t="shared" ref="T6003:T6009" si="1855">Q6003+R6003-S6003</f>
        <v>0</v>
      </c>
      <c r="U6003" s="439"/>
      <c r="V6003" s="439"/>
      <c r="W6003" s="254"/>
      <c r="X6003" s="314">
        <f t="shared" si="1837"/>
        <v>0</v>
      </c>
    </row>
    <row r="6004" spans="2:24" ht="18.75">
      <c r="B6004" s="175"/>
      <c r="C6004" s="178">
        <v>5202</v>
      </c>
      <c r="D6004" s="179" t="s">
        <v>273</v>
      </c>
      <c r="E6004" s="818"/>
      <c r="F6004" s="477"/>
      <c r="G6004" s="437"/>
      <c r="H6004" s="437"/>
      <c r="I6004" s="480">
        <f t="shared" si="1851"/>
        <v>0</v>
      </c>
      <c r="J6004" s="244" t="str">
        <f t="shared" si="1836"/>
        <v/>
      </c>
      <c r="K6004" s="245"/>
      <c r="L6004" s="438"/>
      <c r="M6004" s="439"/>
      <c r="N6004" s="331">
        <f t="shared" si="1852"/>
        <v>0</v>
      </c>
      <c r="O6004" s="427">
        <f t="shared" si="1853"/>
        <v>0</v>
      </c>
      <c r="P6004" s="245"/>
      <c r="Q6004" s="438"/>
      <c r="R6004" s="439"/>
      <c r="S6004" s="432">
        <f t="shared" si="1854"/>
        <v>0</v>
      </c>
      <c r="T6004" s="316">
        <f t="shared" si="1855"/>
        <v>0</v>
      </c>
      <c r="U6004" s="439"/>
      <c r="V6004" s="439"/>
      <c r="W6004" s="254"/>
      <c r="X6004" s="314">
        <f t="shared" si="1837"/>
        <v>0</v>
      </c>
    </row>
    <row r="6005" spans="2:24" ht="18.75">
      <c r="B6005" s="175"/>
      <c r="C6005" s="178">
        <v>5203</v>
      </c>
      <c r="D6005" s="179" t="s">
        <v>956</v>
      </c>
      <c r="E6005" s="818"/>
      <c r="F6005" s="477"/>
      <c r="G6005" s="437"/>
      <c r="H6005" s="437"/>
      <c r="I6005" s="480">
        <f t="shared" si="1851"/>
        <v>0</v>
      </c>
      <c r="J6005" s="244" t="str">
        <f t="shared" si="1836"/>
        <v/>
      </c>
      <c r="K6005" s="245"/>
      <c r="L6005" s="438"/>
      <c r="M6005" s="439"/>
      <c r="N6005" s="331">
        <f t="shared" si="1852"/>
        <v>0</v>
      </c>
      <c r="O6005" s="427">
        <f t="shared" si="1853"/>
        <v>0</v>
      </c>
      <c r="P6005" s="245"/>
      <c r="Q6005" s="438"/>
      <c r="R6005" s="439"/>
      <c r="S6005" s="432">
        <f t="shared" si="1854"/>
        <v>0</v>
      </c>
      <c r="T6005" s="316">
        <f t="shared" si="1855"/>
        <v>0</v>
      </c>
      <c r="U6005" s="439"/>
      <c r="V6005" s="439"/>
      <c r="W6005" s="254"/>
      <c r="X6005" s="314">
        <f t="shared" si="1837"/>
        <v>0</v>
      </c>
    </row>
    <row r="6006" spans="2:24" ht="18.75">
      <c r="B6006" s="175"/>
      <c r="C6006" s="178">
        <v>5204</v>
      </c>
      <c r="D6006" s="179" t="s">
        <v>957</v>
      </c>
      <c r="E6006" s="818"/>
      <c r="F6006" s="477"/>
      <c r="G6006" s="437"/>
      <c r="H6006" s="437"/>
      <c r="I6006" s="480">
        <f t="shared" si="1851"/>
        <v>0</v>
      </c>
      <c r="J6006" s="244" t="str">
        <f t="shared" si="1836"/>
        <v/>
      </c>
      <c r="K6006" s="245"/>
      <c r="L6006" s="438"/>
      <c r="M6006" s="439"/>
      <c r="N6006" s="331">
        <f t="shared" si="1852"/>
        <v>0</v>
      </c>
      <c r="O6006" s="427">
        <f t="shared" si="1853"/>
        <v>0</v>
      </c>
      <c r="P6006" s="245"/>
      <c r="Q6006" s="438"/>
      <c r="R6006" s="439"/>
      <c r="S6006" s="432">
        <f t="shared" si="1854"/>
        <v>0</v>
      </c>
      <c r="T6006" s="316">
        <f t="shared" si="1855"/>
        <v>0</v>
      </c>
      <c r="U6006" s="439"/>
      <c r="V6006" s="439"/>
      <c r="W6006" s="254"/>
      <c r="X6006" s="314">
        <f t="shared" si="1837"/>
        <v>0</v>
      </c>
    </row>
    <row r="6007" spans="2:24" ht="18.75">
      <c r="B6007" s="175"/>
      <c r="C6007" s="178">
        <v>5205</v>
      </c>
      <c r="D6007" s="179" t="s">
        <v>958</v>
      </c>
      <c r="E6007" s="818"/>
      <c r="F6007" s="477"/>
      <c r="G6007" s="437"/>
      <c r="H6007" s="437"/>
      <c r="I6007" s="480">
        <f t="shared" si="1851"/>
        <v>0</v>
      </c>
      <c r="J6007" s="244" t="str">
        <f t="shared" si="1836"/>
        <v/>
      </c>
      <c r="K6007" s="245"/>
      <c r="L6007" s="438"/>
      <c r="M6007" s="439"/>
      <c r="N6007" s="331">
        <f t="shared" si="1852"/>
        <v>0</v>
      </c>
      <c r="O6007" s="427">
        <f t="shared" si="1853"/>
        <v>0</v>
      </c>
      <c r="P6007" s="245"/>
      <c r="Q6007" s="438"/>
      <c r="R6007" s="439"/>
      <c r="S6007" s="432">
        <f t="shared" si="1854"/>
        <v>0</v>
      </c>
      <c r="T6007" s="316">
        <f t="shared" si="1855"/>
        <v>0</v>
      </c>
      <c r="U6007" s="439"/>
      <c r="V6007" s="439"/>
      <c r="W6007" s="254"/>
      <c r="X6007" s="314">
        <f t="shared" si="1837"/>
        <v>0</v>
      </c>
    </row>
    <row r="6008" spans="2:24" ht="18.75">
      <c r="B6008" s="175"/>
      <c r="C6008" s="178">
        <v>5206</v>
      </c>
      <c r="D6008" s="179" t="s">
        <v>959</v>
      </c>
      <c r="E6008" s="818"/>
      <c r="F6008" s="477"/>
      <c r="G6008" s="437"/>
      <c r="H6008" s="437"/>
      <c r="I6008" s="480">
        <f t="shared" si="1851"/>
        <v>0</v>
      </c>
      <c r="J6008" s="244" t="str">
        <f t="shared" ref="J6008:J6028" si="1856">(IF($E6008&lt;&gt;0,$J$2,IF($I6008&lt;&gt;0,$J$2,"")))</f>
        <v/>
      </c>
      <c r="K6008" s="245"/>
      <c r="L6008" s="438"/>
      <c r="M6008" s="439"/>
      <c r="N6008" s="331">
        <f t="shared" si="1852"/>
        <v>0</v>
      </c>
      <c r="O6008" s="427">
        <f t="shared" si="1853"/>
        <v>0</v>
      </c>
      <c r="P6008" s="245"/>
      <c r="Q6008" s="438"/>
      <c r="R6008" s="439"/>
      <c r="S6008" s="432">
        <f t="shared" si="1854"/>
        <v>0</v>
      </c>
      <c r="T6008" s="316">
        <f t="shared" si="1855"/>
        <v>0</v>
      </c>
      <c r="U6008" s="439"/>
      <c r="V6008" s="439"/>
      <c r="W6008" s="254"/>
      <c r="X6008" s="314">
        <f t="shared" ref="X6008:X6039" si="1857">T6008-U6008-V6008-W6008</f>
        <v>0</v>
      </c>
    </row>
    <row r="6009" spans="2:24" ht="18.75">
      <c r="B6009" s="175"/>
      <c r="C6009" s="180">
        <v>5219</v>
      </c>
      <c r="D6009" s="181" t="s">
        <v>960</v>
      </c>
      <c r="E6009" s="818"/>
      <c r="F6009" s="477"/>
      <c r="G6009" s="437"/>
      <c r="H6009" s="437"/>
      <c r="I6009" s="480">
        <f t="shared" si="1851"/>
        <v>0</v>
      </c>
      <c r="J6009" s="244" t="str">
        <f t="shared" si="1856"/>
        <v/>
      </c>
      <c r="K6009" s="245"/>
      <c r="L6009" s="438"/>
      <c r="M6009" s="439"/>
      <c r="N6009" s="331">
        <f t="shared" si="1852"/>
        <v>0</v>
      </c>
      <c r="O6009" s="427">
        <f t="shared" si="1853"/>
        <v>0</v>
      </c>
      <c r="P6009" s="245"/>
      <c r="Q6009" s="438"/>
      <c r="R6009" s="439"/>
      <c r="S6009" s="432">
        <f t="shared" si="1854"/>
        <v>0</v>
      </c>
      <c r="T6009" s="316">
        <f t="shared" si="1855"/>
        <v>0</v>
      </c>
      <c r="U6009" s="439"/>
      <c r="V6009" s="439"/>
      <c r="W6009" s="254"/>
      <c r="X6009" s="314">
        <f t="shared" si="1857"/>
        <v>0</v>
      </c>
    </row>
    <row r="6010" spans="2:24" ht="18.75">
      <c r="B6010" s="806">
        <v>5300</v>
      </c>
      <c r="C6010" s="981" t="s">
        <v>961</v>
      </c>
      <c r="D6010" s="981"/>
      <c r="E6010" s="807"/>
      <c r="F6010" s="810">
        <f>SUM(F6011:F6012)</f>
        <v>0</v>
      </c>
      <c r="G6010" s="811">
        <f>SUM(G6011:G6012)</f>
        <v>76100</v>
      </c>
      <c r="H6010" s="811">
        <f>SUM(H6011:H6012)</f>
        <v>0</v>
      </c>
      <c r="I6010" s="811">
        <f>SUM(I6011:I6012)</f>
        <v>76100</v>
      </c>
      <c r="J6010" s="244">
        <f t="shared" si="1856"/>
        <v>1</v>
      </c>
      <c r="K6010" s="245"/>
      <c r="L6010" s="327">
        <f>SUM(L6011:L6012)</f>
        <v>0</v>
      </c>
      <c r="M6010" s="328">
        <f>SUM(M6011:M6012)</f>
        <v>0</v>
      </c>
      <c r="N6010" s="435">
        <f>SUM(N6011:N6012)</f>
        <v>76100</v>
      </c>
      <c r="O6010" s="436">
        <f>SUM(O6011:O6012)</f>
        <v>-76100</v>
      </c>
      <c r="P6010" s="245"/>
      <c r="Q6010" s="327">
        <f t="shared" ref="Q6010:W6010" si="1858">SUM(Q6011:Q6012)</f>
        <v>0</v>
      </c>
      <c r="R6010" s="328">
        <f t="shared" si="1858"/>
        <v>0</v>
      </c>
      <c r="S6010" s="328">
        <f t="shared" si="1858"/>
        <v>76100</v>
      </c>
      <c r="T6010" s="328">
        <f t="shared" si="1858"/>
        <v>-76100</v>
      </c>
      <c r="U6010" s="328">
        <f t="shared" si="1858"/>
        <v>0</v>
      </c>
      <c r="V6010" s="328">
        <f t="shared" si="1858"/>
        <v>0</v>
      </c>
      <c r="W6010" s="436">
        <f t="shared" si="1858"/>
        <v>0</v>
      </c>
      <c r="X6010" s="314">
        <f t="shared" si="1857"/>
        <v>-76100</v>
      </c>
    </row>
    <row r="6011" spans="2:24" ht="18.75">
      <c r="B6011" s="175"/>
      <c r="C6011" s="176">
        <v>5301</v>
      </c>
      <c r="D6011" s="177" t="s">
        <v>1480</v>
      </c>
      <c r="E6011" s="818"/>
      <c r="F6011" s="477"/>
      <c r="G6011" s="437"/>
      <c r="H6011" s="437"/>
      <c r="I6011" s="480">
        <f>F6011+G6011+H6011</f>
        <v>0</v>
      </c>
      <c r="J6011" s="244" t="str">
        <f t="shared" si="1856"/>
        <v/>
      </c>
      <c r="K6011" s="245"/>
      <c r="L6011" s="438"/>
      <c r="M6011" s="439"/>
      <c r="N6011" s="331">
        <f>I6011</f>
        <v>0</v>
      </c>
      <c r="O6011" s="427">
        <f>L6011+M6011-N6011</f>
        <v>0</v>
      </c>
      <c r="P6011" s="245"/>
      <c r="Q6011" s="438"/>
      <c r="R6011" s="439"/>
      <c r="S6011" s="432">
        <f>+IF(+(L6011+M6011)&gt;=I6011,+M6011,+(+I6011-L6011))</f>
        <v>0</v>
      </c>
      <c r="T6011" s="316">
        <f>Q6011+R6011-S6011</f>
        <v>0</v>
      </c>
      <c r="U6011" s="439"/>
      <c r="V6011" s="439"/>
      <c r="W6011" s="254"/>
      <c r="X6011" s="314">
        <f t="shared" si="1857"/>
        <v>0</v>
      </c>
    </row>
    <row r="6012" spans="2:24" ht="18.75">
      <c r="B6012" s="175"/>
      <c r="C6012" s="180">
        <v>5309</v>
      </c>
      <c r="D6012" s="181" t="s">
        <v>962</v>
      </c>
      <c r="E6012" s="818"/>
      <c r="F6012" s="477"/>
      <c r="G6012" s="437">
        <v>76100</v>
      </c>
      <c r="H6012" s="437"/>
      <c r="I6012" s="480">
        <f>F6012+G6012+H6012</f>
        <v>76100</v>
      </c>
      <c r="J6012" s="244">
        <f t="shared" si="1856"/>
        <v>1</v>
      </c>
      <c r="K6012" s="245"/>
      <c r="L6012" s="438"/>
      <c r="M6012" s="439"/>
      <c r="N6012" s="331">
        <f>I6012</f>
        <v>76100</v>
      </c>
      <c r="O6012" s="427">
        <f>L6012+M6012-N6012</f>
        <v>-76100</v>
      </c>
      <c r="P6012" s="245"/>
      <c r="Q6012" s="438"/>
      <c r="R6012" s="439"/>
      <c r="S6012" s="432">
        <f>+IF(+(L6012+M6012)&gt;=I6012,+M6012,+(+I6012-L6012))</f>
        <v>76100</v>
      </c>
      <c r="T6012" s="316">
        <f>Q6012+R6012-S6012</f>
        <v>-76100</v>
      </c>
      <c r="U6012" s="439"/>
      <c r="V6012" s="439"/>
      <c r="W6012" s="254"/>
      <c r="X6012" s="314">
        <f t="shared" si="1857"/>
        <v>-76100</v>
      </c>
    </row>
    <row r="6013" spans="2:24" ht="18.75">
      <c r="B6013" s="806">
        <v>5400</v>
      </c>
      <c r="C6013" s="962" t="s">
        <v>1049</v>
      </c>
      <c r="D6013" s="962"/>
      <c r="E6013" s="807"/>
      <c r="F6013" s="808"/>
      <c r="G6013" s="809"/>
      <c r="H6013" s="809"/>
      <c r="I6013" s="805">
        <f>F6013+G6013+H6013</f>
        <v>0</v>
      </c>
      <c r="J6013" s="244" t="str">
        <f t="shared" si="1856"/>
        <v/>
      </c>
      <c r="K6013" s="245"/>
      <c r="L6013" s="433"/>
      <c r="M6013" s="434"/>
      <c r="N6013" s="328">
        <f>I6013</f>
        <v>0</v>
      </c>
      <c r="O6013" s="427">
        <f>L6013+M6013-N6013</f>
        <v>0</v>
      </c>
      <c r="P6013" s="245"/>
      <c r="Q6013" s="433"/>
      <c r="R6013" s="434"/>
      <c r="S6013" s="432">
        <f>+IF(+(L6013+M6013)&gt;=I6013,+M6013,+(+I6013-L6013))</f>
        <v>0</v>
      </c>
      <c r="T6013" s="316">
        <f>Q6013+R6013-S6013</f>
        <v>0</v>
      </c>
      <c r="U6013" s="434"/>
      <c r="V6013" s="434"/>
      <c r="W6013" s="254"/>
      <c r="X6013" s="314">
        <f t="shared" si="1857"/>
        <v>0</v>
      </c>
    </row>
    <row r="6014" spans="2:24" ht="18.75">
      <c r="B6014" s="799">
        <v>5500</v>
      </c>
      <c r="C6014" s="965" t="s">
        <v>1050</v>
      </c>
      <c r="D6014" s="965"/>
      <c r="E6014" s="800"/>
      <c r="F6014" s="801">
        <f>SUM(F6015:F6018)</f>
        <v>0</v>
      </c>
      <c r="G6014" s="802">
        <f>SUM(G6015:G6018)</f>
        <v>0</v>
      </c>
      <c r="H6014" s="802">
        <f>SUM(H6015:H6018)</f>
        <v>0</v>
      </c>
      <c r="I6014" s="802">
        <f>SUM(I6015:I6018)</f>
        <v>0</v>
      </c>
      <c r="J6014" s="244" t="str">
        <f t="shared" si="1856"/>
        <v/>
      </c>
      <c r="K6014" s="245"/>
      <c r="L6014" s="317">
        <f>SUM(L6015:L6018)</f>
        <v>0</v>
      </c>
      <c r="M6014" s="318">
        <f>SUM(M6015:M6018)</f>
        <v>0</v>
      </c>
      <c r="N6014" s="428">
        <f>SUM(N6015:N6018)</f>
        <v>0</v>
      </c>
      <c r="O6014" s="429">
        <f>SUM(O6015:O6018)</f>
        <v>0</v>
      </c>
      <c r="P6014" s="245"/>
      <c r="Q6014" s="317">
        <f t="shared" ref="Q6014:W6014" si="1859">SUM(Q6015:Q6018)</f>
        <v>0</v>
      </c>
      <c r="R6014" s="318">
        <f t="shared" si="1859"/>
        <v>0</v>
      </c>
      <c r="S6014" s="318">
        <f t="shared" si="1859"/>
        <v>0</v>
      </c>
      <c r="T6014" s="318">
        <f t="shared" si="1859"/>
        <v>0</v>
      </c>
      <c r="U6014" s="318">
        <f t="shared" si="1859"/>
        <v>0</v>
      </c>
      <c r="V6014" s="318">
        <f t="shared" si="1859"/>
        <v>0</v>
      </c>
      <c r="W6014" s="429">
        <f t="shared" si="1859"/>
        <v>0</v>
      </c>
      <c r="X6014" s="314">
        <f t="shared" si="1857"/>
        <v>0</v>
      </c>
    </row>
    <row r="6015" spans="2:24" ht="18.75">
      <c r="B6015" s="173"/>
      <c r="C6015" s="144">
        <v>5501</v>
      </c>
      <c r="D6015" s="163" t="s">
        <v>1051</v>
      </c>
      <c r="E6015" s="817"/>
      <c r="F6015" s="452"/>
      <c r="G6015" s="246"/>
      <c r="H6015" s="246"/>
      <c r="I6015" s="480">
        <f>F6015+G6015+H6015</f>
        <v>0</v>
      </c>
      <c r="J6015" s="244" t="str">
        <f t="shared" si="1856"/>
        <v/>
      </c>
      <c r="K6015" s="245"/>
      <c r="L6015" s="426"/>
      <c r="M6015" s="253"/>
      <c r="N6015" s="316">
        <f>I6015</f>
        <v>0</v>
      </c>
      <c r="O6015" s="427">
        <f>L6015+M6015-N6015</f>
        <v>0</v>
      </c>
      <c r="P6015" s="245"/>
      <c r="Q6015" s="426"/>
      <c r="R6015" s="253"/>
      <c r="S6015" s="432">
        <f>+IF(+(L6015+M6015)&gt;=I6015,+M6015,+(+I6015-L6015))</f>
        <v>0</v>
      </c>
      <c r="T6015" s="316">
        <f>Q6015+R6015-S6015</f>
        <v>0</v>
      </c>
      <c r="U6015" s="253"/>
      <c r="V6015" s="253"/>
      <c r="W6015" s="254"/>
      <c r="X6015" s="314">
        <f t="shared" si="1857"/>
        <v>0</v>
      </c>
    </row>
    <row r="6016" spans="2:24" ht="18.75">
      <c r="B6016" s="173"/>
      <c r="C6016" s="137">
        <v>5502</v>
      </c>
      <c r="D6016" s="145" t="s">
        <v>1052</v>
      </c>
      <c r="E6016" s="817"/>
      <c r="F6016" s="452"/>
      <c r="G6016" s="246"/>
      <c r="H6016" s="246"/>
      <c r="I6016" s="480">
        <f>F6016+G6016+H6016</f>
        <v>0</v>
      </c>
      <c r="J6016" s="244" t="str">
        <f t="shared" si="1856"/>
        <v/>
      </c>
      <c r="K6016" s="245"/>
      <c r="L6016" s="426"/>
      <c r="M6016" s="253"/>
      <c r="N6016" s="316">
        <f>I6016</f>
        <v>0</v>
      </c>
      <c r="O6016" s="427">
        <f>L6016+M6016-N6016</f>
        <v>0</v>
      </c>
      <c r="P6016" s="245"/>
      <c r="Q6016" s="426"/>
      <c r="R6016" s="253"/>
      <c r="S6016" s="432">
        <f>+IF(+(L6016+M6016)&gt;=I6016,+M6016,+(+I6016-L6016))</f>
        <v>0</v>
      </c>
      <c r="T6016" s="316">
        <f>Q6016+R6016-S6016</f>
        <v>0</v>
      </c>
      <c r="U6016" s="253"/>
      <c r="V6016" s="253"/>
      <c r="W6016" s="254"/>
      <c r="X6016" s="314">
        <f t="shared" si="1857"/>
        <v>0</v>
      </c>
    </row>
    <row r="6017" spans="2:24" ht="18.75">
      <c r="B6017" s="173"/>
      <c r="C6017" s="137">
        <v>5503</v>
      </c>
      <c r="D6017" s="139" t="s">
        <v>1053</v>
      </c>
      <c r="E6017" s="817"/>
      <c r="F6017" s="452"/>
      <c r="G6017" s="246"/>
      <c r="H6017" s="246"/>
      <c r="I6017" s="480">
        <f>F6017+G6017+H6017</f>
        <v>0</v>
      </c>
      <c r="J6017" s="244" t="str">
        <f t="shared" si="1856"/>
        <v/>
      </c>
      <c r="K6017" s="245"/>
      <c r="L6017" s="426"/>
      <c r="M6017" s="253"/>
      <c r="N6017" s="316">
        <f>I6017</f>
        <v>0</v>
      </c>
      <c r="O6017" s="427">
        <f>L6017+M6017-N6017</f>
        <v>0</v>
      </c>
      <c r="P6017" s="245"/>
      <c r="Q6017" s="426"/>
      <c r="R6017" s="253"/>
      <c r="S6017" s="432">
        <f>+IF(+(L6017+M6017)&gt;=I6017,+M6017,+(+I6017-L6017))</f>
        <v>0</v>
      </c>
      <c r="T6017" s="316">
        <f>Q6017+R6017-S6017</f>
        <v>0</v>
      </c>
      <c r="U6017" s="253"/>
      <c r="V6017" s="253"/>
      <c r="W6017" s="254"/>
      <c r="X6017" s="314">
        <f t="shared" si="1857"/>
        <v>0</v>
      </c>
    </row>
    <row r="6018" spans="2:24" ht="18.75">
      <c r="B6018" s="173"/>
      <c r="C6018" s="137">
        <v>5504</v>
      </c>
      <c r="D6018" s="145" t="s">
        <v>1054</v>
      </c>
      <c r="E6018" s="817"/>
      <c r="F6018" s="452"/>
      <c r="G6018" s="246"/>
      <c r="H6018" s="246"/>
      <c r="I6018" s="480">
        <f>F6018+G6018+H6018</f>
        <v>0</v>
      </c>
      <c r="J6018" s="244" t="str">
        <f t="shared" si="1856"/>
        <v/>
      </c>
      <c r="K6018" s="245"/>
      <c r="L6018" s="426"/>
      <c r="M6018" s="253"/>
      <c r="N6018" s="316">
        <f>I6018</f>
        <v>0</v>
      </c>
      <c r="O6018" s="427">
        <f>L6018+M6018-N6018</f>
        <v>0</v>
      </c>
      <c r="P6018" s="245"/>
      <c r="Q6018" s="426"/>
      <c r="R6018" s="253"/>
      <c r="S6018" s="432">
        <f>+IF(+(L6018+M6018)&gt;=I6018,+M6018,+(+I6018-L6018))</f>
        <v>0</v>
      </c>
      <c r="T6018" s="316">
        <f>Q6018+R6018-S6018</f>
        <v>0</v>
      </c>
      <c r="U6018" s="253"/>
      <c r="V6018" s="253"/>
      <c r="W6018" s="254"/>
      <c r="X6018" s="314">
        <f t="shared" si="1857"/>
        <v>0</v>
      </c>
    </row>
    <row r="6019" spans="2:24" ht="18.75">
      <c r="B6019" s="799">
        <v>5700</v>
      </c>
      <c r="C6019" s="963" t="s">
        <v>1055</v>
      </c>
      <c r="D6019" s="964"/>
      <c r="E6019" s="807"/>
      <c r="F6019" s="810">
        <f>SUM(F6020:F6022)</f>
        <v>0</v>
      </c>
      <c r="G6019" s="811">
        <f>SUM(G6020:G6022)</f>
        <v>0</v>
      </c>
      <c r="H6019" s="811">
        <f>SUM(H6020:H6022)</f>
        <v>0</v>
      </c>
      <c r="I6019" s="811">
        <f>SUM(I6020:I6022)</f>
        <v>0</v>
      </c>
      <c r="J6019" s="244" t="str">
        <f t="shared" si="1856"/>
        <v/>
      </c>
      <c r="K6019" s="245"/>
      <c r="L6019" s="327">
        <f>SUM(L6020:L6022)</f>
        <v>0</v>
      </c>
      <c r="M6019" s="328">
        <f>SUM(M6020:M6022)</f>
        <v>0</v>
      </c>
      <c r="N6019" s="435">
        <f>SUM(N6020:N6021)</f>
        <v>0</v>
      </c>
      <c r="O6019" s="436">
        <f>SUM(O6020:O6022)</f>
        <v>0</v>
      </c>
      <c r="P6019" s="245"/>
      <c r="Q6019" s="327">
        <f>SUM(Q6020:Q6022)</f>
        <v>0</v>
      </c>
      <c r="R6019" s="328">
        <f>SUM(R6020:R6022)</f>
        <v>0</v>
      </c>
      <c r="S6019" s="328">
        <f>SUM(S6020:S6022)</f>
        <v>0</v>
      </c>
      <c r="T6019" s="328">
        <f>SUM(T6020:T6022)</f>
        <v>0</v>
      </c>
      <c r="U6019" s="328">
        <f>SUM(U6020:U6022)</f>
        <v>0</v>
      </c>
      <c r="V6019" s="328">
        <f>SUM(V6020:V6021)</f>
        <v>0</v>
      </c>
      <c r="W6019" s="436">
        <f>SUM(W6020:W6022)</f>
        <v>0</v>
      </c>
      <c r="X6019" s="314">
        <f t="shared" si="1857"/>
        <v>0</v>
      </c>
    </row>
    <row r="6020" spans="2:24" ht="18.75">
      <c r="B6020" s="175"/>
      <c r="C6020" s="176">
        <v>5701</v>
      </c>
      <c r="D6020" s="177" t="s">
        <v>1056</v>
      </c>
      <c r="E6020" s="818"/>
      <c r="F6020" s="477"/>
      <c r="G6020" s="437"/>
      <c r="H6020" s="437"/>
      <c r="I6020" s="480">
        <f>F6020+G6020+H6020</f>
        <v>0</v>
      </c>
      <c r="J6020" s="244" t="str">
        <f t="shared" si="1856"/>
        <v/>
      </c>
      <c r="K6020" s="245"/>
      <c r="L6020" s="438"/>
      <c r="M6020" s="439"/>
      <c r="N6020" s="331">
        <f>I6020</f>
        <v>0</v>
      </c>
      <c r="O6020" s="427">
        <f>L6020+M6020-N6020</f>
        <v>0</v>
      </c>
      <c r="P6020" s="245"/>
      <c r="Q6020" s="438"/>
      <c r="R6020" s="439"/>
      <c r="S6020" s="432">
        <f>+IF(+(L6020+M6020)&gt;=I6020,+M6020,+(+I6020-L6020))</f>
        <v>0</v>
      </c>
      <c r="T6020" s="316">
        <f>Q6020+R6020-S6020</f>
        <v>0</v>
      </c>
      <c r="U6020" s="439"/>
      <c r="V6020" s="439"/>
      <c r="W6020" s="254"/>
      <c r="X6020" s="314">
        <f t="shared" si="1857"/>
        <v>0</v>
      </c>
    </row>
    <row r="6021" spans="2:24" ht="18.75">
      <c r="B6021" s="175"/>
      <c r="C6021" s="180">
        <v>5702</v>
      </c>
      <c r="D6021" s="181" t="s">
        <v>1057</v>
      </c>
      <c r="E6021" s="818"/>
      <c r="F6021" s="477"/>
      <c r="G6021" s="437"/>
      <c r="H6021" s="437"/>
      <c r="I6021" s="480">
        <f>F6021+G6021+H6021</f>
        <v>0</v>
      </c>
      <c r="J6021" s="244" t="str">
        <f t="shared" si="1856"/>
        <v/>
      </c>
      <c r="K6021" s="245"/>
      <c r="L6021" s="438"/>
      <c r="M6021" s="439"/>
      <c r="N6021" s="331">
        <f>I6021</f>
        <v>0</v>
      </c>
      <c r="O6021" s="427">
        <f>L6021+M6021-N6021</f>
        <v>0</v>
      </c>
      <c r="P6021" s="245"/>
      <c r="Q6021" s="438"/>
      <c r="R6021" s="439"/>
      <c r="S6021" s="432">
        <f>+IF(+(L6021+M6021)&gt;=I6021,+M6021,+(+I6021-L6021))</f>
        <v>0</v>
      </c>
      <c r="T6021" s="316">
        <f>Q6021+R6021-S6021</f>
        <v>0</v>
      </c>
      <c r="U6021" s="439"/>
      <c r="V6021" s="439"/>
      <c r="W6021" s="254"/>
      <c r="X6021" s="314">
        <f t="shared" si="1857"/>
        <v>0</v>
      </c>
    </row>
    <row r="6022" spans="2:24" ht="18.75">
      <c r="B6022" s="136"/>
      <c r="C6022" s="182">
        <v>4071</v>
      </c>
      <c r="D6022" s="467" t="s">
        <v>1058</v>
      </c>
      <c r="E6022" s="817"/>
      <c r="F6022" s="458"/>
      <c r="G6022" s="275"/>
      <c r="H6022" s="275"/>
      <c r="I6022" s="480">
        <f>F6022+G6022+H6022</f>
        <v>0</v>
      </c>
      <c r="J6022" s="244" t="str">
        <f t="shared" si="1856"/>
        <v/>
      </c>
      <c r="K6022" s="245"/>
      <c r="L6022" s="826"/>
      <c r="M6022" s="779"/>
      <c r="N6022" s="779"/>
      <c r="O6022" s="827"/>
      <c r="P6022" s="245"/>
      <c r="Q6022" s="775"/>
      <c r="R6022" s="779"/>
      <c r="S6022" s="779"/>
      <c r="T6022" s="779"/>
      <c r="U6022" s="779"/>
      <c r="V6022" s="779"/>
      <c r="W6022" s="824"/>
      <c r="X6022" s="314">
        <f t="shared" si="1857"/>
        <v>0</v>
      </c>
    </row>
    <row r="6023" spans="2:24">
      <c r="B6023" s="173"/>
      <c r="C6023" s="183"/>
      <c r="D6023" s="335"/>
      <c r="E6023" s="819"/>
      <c r="F6023" s="249"/>
      <c r="G6023" s="249"/>
      <c r="H6023" s="249"/>
      <c r="I6023" s="250"/>
      <c r="J6023" s="244" t="str">
        <f t="shared" si="1856"/>
        <v/>
      </c>
      <c r="K6023" s="245"/>
      <c r="L6023" s="440"/>
      <c r="M6023" s="441"/>
      <c r="N6023" s="324"/>
      <c r="O6023" s="325"/>
      <c r="P6023" s="245"/>
      <c r="Q6023" s="440"/>
      <c r="R6023" s="441"/>
      <c r="S6023" s="324"/>
      <c r="T6023" s="324"/>
      <c r="U6023" s="441"/>
      <c r="V6023" s="324"/>
      <c r="W6023" s="325"/>
      <c r="X6023" s="325"/>
    </row>
    <row r="6024" spans="2:24" ht="18.75">
      <c r="B6024" s="812">
        <v>98</v>
      </c>
      <c r="C6024" s="976" t="s">
        <v>1059</v>
      </c>
      <c r="D6024" s="955"/>
      <c r="E6024" s="800"/>
      <c r="F6024" s="803"/>
      <c r="G6024" s="804"/>
      <c r="H6024" s="804"/>
      <c r="I6024" s="805">
        <f>F6024+G6024+H6024</f>
        <v>0</v>
      </c>
      <c r="J6024" s="244" t="str">
        <f t="shared" si="1856"/>
        <v/>
      </c>
      <c r="K6024" s="245"/>
      <c r="L6024" s="431"/>
      <c r="M6024" s="255"/>
      <c r="N6024" s="318">
        <f>I6024</f>
        <v>0</v>
      </c>
      <c r="O6024" s="427">
        <f>L6024+M6024-N6024</f>
        <v>0</v>
      </c>
      <c r="P6024" s="245"/>
      <c r="Q6024" s="431"/>
      <c r="R6024" s="255"/>
      <c r="S6024" s="432">
        <f>+IF(+(L6024+M6024)&gt;=I6024,+M6024,+(+I6024-L6024))</f>
        <v>0</v>
      </c>
      <c r="T6024" s="316">
        <f>Q6024+R6024-S6024</f>
        <v>0</v>
      </c>
      <c r="U6024" s="255"/>
      <c r="V6024" s="255"/>
      <c r="W6024" s="254"/>
      <c r="X6024" s="314">
        <f>T6024-U6024-V6024-W6024</f>
        <v>0</v>
      </c>
    </row>
    <row r="6025" spans="2:24">
      <c r="B6025" s="184"/>
      <c r="C6025" s="336" t="s">
        <v>1060</v>
      </c>
      <c r="D6025" s="337"/>
      <c r="E6025" s="398"/>
      <c r="F6025" s="398"/>
      <c r="G6025" s="398"/>
      <c r="H6025" s="398"/>
      <c r="I6025" s="338"/>
      <c r="J6025" s="244" t="str">
        <f t="shared" si="1856"/>
        <v/>
      </c>
      <c r="K6025" s="245"/>
      <c r="L6025" s="339"/>
      <c r="M6025" s="340"/>
      <c r="N6025" s="340"/>
      <c r="O6025" s="341"/>
      <c r="P6025" s="245"/>
      <c r="Q6025" s="339"/>
      <c r="R6025" s="340"/>
      <c r="S6025" s="340"/>
      <c r="T6025" s="340"/>
      <c r="U6025" s="340"/>
      <c r="V6025" s="340"/>
      <c r="W6025" s="341"/>
      <c r="X6025" s="341"/>
    </row>
    <row r="6026" spans="2:24">
      <c r="B6026" s="184"/>
      <c r="C6026" s="342" t="s">
        <v>1061</v>
      </c>
      <c r="D6026" s="335"/>
      <c r="E6026" s="386"/>
      <c r="F6026" s="386"/>
      <c r="G6026" s="386"/>
      <c r="H6026" s="386"/>
      <c r="I6026" s="308"/>
      <c r="J6026" s="244" t="str">
        <f t="shared" si="1856"/>
        <v/>
      </c>
      <c r="K6026" s="245"/>
      <c r="L6026" s="343"/>
      <c r="M6026" s="344"/>
      <c r="N6026" s="344"/>
      <c r="O6026" s="345"/>
      <c r="P6026" s="245"/>
      <c r="Q6026" s="343"/>
      <c r="R6026" s="344"/>
      <c r="S6026" s="344"/>
      <c r="T6026" s="344"/>
      <c r="U6026" s="344"/>
      <c r="V6026" s="344"/>
      <c r="W6026" s="345"/>
      <c r="X6026" s="345"/>
    </row>
    <row r="6027" spans="2:24">
      <c r="B6027" s="185"/>
      <c r="C6027" s="346" t="s">
        <v>1743</v>
      </c>
      <c r="D6027" s="347"/>
      <c r="E6027" s="399"/>
      <c r="F6027" s="399"/>
      <c r="G6027" s="399"/>
      <c r="H6027" s="399"/>
      <c r="I6027" s="310"/>
      <c r="J6027" s="244" t="str">
        <f t="shared" si="1856"/>
        <v/>
      </c>
      <c r="K6027" s="245"/>
      <c r="L6027" s="348"/>
      <c r="M6027" s="349"/>
      <c r="N6027" s="349"/>
      <c r="O6027" s="350"/>
      <c r="P6027" s="245"/>
      <c r="Q6027" s="348"/>
      <c r="R6027" s="349"/>
      <c r="S6027" s="349"/>
      <c r="T6027" s="349"/>
      <c r="U6027" s="349"/>
      <c r="V6027" s="349"/>
      <c r="W6027" s="350"/>
      <c r="X6027" s="350"/>
    </row>
    <row r="6028" spans="2:24" ht="18.75">
      <c r="B6028" s="719"/>
      <c r="C6028" s="720" t="s">
        <v>1281</v>
      </c>
      <c r="D6028" s="721" t="s">
        <v>1062</v>
      </c>
      <c r="E6028" s="813"/>
      <c r="F6028" s="813">
        <f>SUM(F5912,F5915,F5921,F5929,F5930,F5948,F5952,F5958,F5961,F5962,F5963,F5964,F5965,F5974,F5981,F5982,F5983,F5984,F5991,F5995,F5996,F5997,F5998,F6001,F6002,F6010,F6013,F6014,F6019)+F6024</f>
        <v>0</v>
      </c>
      <c r="G6028" s="813">
        <f>SUM(G5912,G5915,G5921,G5929,G5930,G5948,G5952,G5958,G5961,G5962,G5963,G5964,G5965,G5974,G5981,G5982,G5983,G5984,G5991,G5995,G5996,G5997,G5998,G6001,G6002,G6010,G6013,G6014,G6019)+G6024</f>
        <v>1465100</v>
      </c>
      <c r="H6028" s="813">
        <f>SUM(H5912,H5915,H5921,H5929,H5930,H5948,H5952,H5958,H5961,H5962,H5963,H5964,H5965,H5974,H5981,H5982,H5983,H5984,H5991,H5995,H5996,H5997,H5998,H6001,H6002,H6010,H6013,H6014,H6019)+H6024</f>
        <v>0</v>
      </c>
      <c r="I6028" s="813">
        <f>SUM(I5912,I5915,I5921,I5929,I5930,I5948,I5952,I5958,I5961,I5962,I5963,I5964,I5965,I5974,I5981,I5982,I5983,I5984,I5991,I5995,I5996,I5997,I5998,I6001,I6002,I6010,I6013,I6014,I6019)+I6024</f>
        <v>1465100</v>
      </c>
      <c r="J6028" s="244">
        <f t="shared" si="1856"/>
        <v>1</v>
      </c>
      <c r="K6028" s="442" t="str">
        <f>LEFT(C5909,1)</f>
        <v>8</v>
      </c>
      <c r="L6028" s="277">
        <f>SUM(L5912,L5915,L5921,L5929,L5930,L5948,L5952,L5958,L5961,L5962,L5963,L5964,L5965,L5974,L5981,L5982,L5983,L5984,L5991,L5995,L5996,L5997,L5998,L6001,L6002,L6010,L6013,L6014,L6019)+L6024</f>
        <v>0</v>
      </c>
      <c r="M6028" s="277">
        <f>SUM(M5912,M5915,M5921,M5929,M5930,M5948,M5952,M5958,M5961,M5962,M5963,M5964,M5965,M5974,M5981,M5982,M5983,M5984,M5991,M5995,M5996,M5997,M5998,M6001,M6002,M6010,M6013,M6014,M6019)+M6024</f>
        <v>0</v>
      </c>
      <c r="N6028" s="277">
        <f>SUM(N5912,N5915,N5921,N5929,N5930,N5948,N5952,N5958,N5961,N5962,N5963,N5964,N5965,N5974,N5981,N5982,N5983,N5984,N5991,N5995,N5996,N5997,N5998,N6001,N6002,N6010,N6013,N6014,N6019)+N6024</f>
        <v>1465100</v>
      </c>
      <c r="O6028" s="277">
        <f>SUM(O5912,O5915,O5921,O5929,O5930,O5948,O5952,O5958,O5961,O5962,O5963,O5964,O5965,O5974,O5981,O5982,O5983,O5984,O5991,O5995,O5996,O5997,O5998,O6001,O6002,O6010,O6013,O6014,O6019)+O6024</f>
        <v>-1465100</v>
      </c>
      <c r="P6028" s="223"/>
      <c r="Q6028" s="277">
        <f t="shared" ref="Q6028:W6028" si="1860">SUM(Q5912,Q5915,Q5921,Q5929,Q5930,Q5948,Q5952,Q5958,Q5961,Q5962,Q5963,Q5964,Q5965,Q5974,Q5981,Q5982,Q5983,Q5984,Q5991,Q5995,Q5996,Q5997,Q5998,Q6001,Q6002,Q6010,Q6013,Q6014,Q6019)+Q6024</f>
        <v>0</v>
      </c>
      <c r="R6028" s="277">
        <f t="shared" si="1860"/>
        <v>0</v>
      </c>
      <c r="S6028" s="277">
        <f t="shared" si="1860"/>
        <v>894100</v>
      </c>
      <c r="T6028" s="277">
        <f t="shared" si="1860"/>
        <v>-894100</v>
      </c>
      <c r="U6028" s="277">
        <f t="shared" si="1860"/>
        <v>0</v>
      </c>
      <c r="V6028" s="277">
        <f t="shared" si="1860"/>
        <v>0</v>
      </c>
      <c r="W6028" s="277">
        <f t="shared" si="1860"/>
        <v>0</v>
      </c>
      <c r="X6028" s="314">
        <f>T6028-U6028-V6028-W6028</f>
        <v>-894100</v>
      </c>
    </row>
    <row r="6029" spans="2:24">
      <c r="B6029" s="664" t="s">
        <v>32</v>
      </c>
      <c r="C6029" s="186"/>
      <c r="I6029" s="220"/>
      <c r="J6029" s="222">
        <f>J6028</f>
        <v>1</v>
      </c>
      <c r="P6029"/>
    </row>
    <row r="6030" spans="2:24">
      <c r="B6030" s="395"/>
      <c r="C6030" s="395"/>
      <c r="D6030" s="396"/>
      <c r="E6030" s="395"/>
      <c r="F6030" s="395"/>
      <c r="G6030" s="395"/>
      <c r="H6030" s="395"/>
      <c r="I6030" s="397"/>
      <c r="J6030" s="222">
        <f>J6028</f>
        <v>1</v>
      </c>
      <c r="L6030" s="395"/>
      <c r="M6030" s="395"/>
      <c r="N6030" s="397"/>
      <c r="O6030" s="397"/>
      <c r="P6030" s="397"/>
      <c r="Q6030" s="395"/>
      <c r="R6030" s="395"/>
      <c r="S6030" s="397"/>
      <c r="T6030" s="397"/>
      <c r="U6030" s="395"/>
      <c r="V6030" s="397"/>
      <c r="W6030" s="397"/>
      <c r="X6030" s="397"/>
    </row>
    <row r="6031" spans="2:24" ht="18.75">
      <c r="B6031" s="405"/>
      <c r="C6031" s="405"/>
      <c r="D6031" s="405"/>
      <c r="E6031" s="405"/>
      <c r="F6031" s="405"/>
      <c r="G6031" s="405"/>
      <c r="H6031" s="405"/>
      <c r="I6031" s="488"/>
      <c r="J6031" s="443">
        <f>(IF(E6028&lt;&gt;0,$G$2,IF(I6028&lt;&gt;0,$G$2,"")))</f>
        <v>0</v>
      </c>
    </row>
    <row r="6032" spans="2:24" ht="18.75">
      <c r="B6032" s="405"/>
      <c r="C6032" s="405"/>
      <c r="D6032" s="478"/>
      <c r="E6032" s="405"/>
      <c r="F6032" s="405"/>
      <c r="G6032" s="405"/>
      <c r="H6032" s="405"/>
      <c r="I6032" s="488"/>
      <c r="J6032" s="443" t="str">
        <f>(IF(E6029&lt;&gt;0,$G$2,IF(I6029&lt;&gt;0,$G$2,"")))</f>
        <v/>
      </c>
    </row>
    <row r="6033" spans="2:24">
      <c r="E6033" s="279"/>
      <c r="F6033" s="279"/>
      <c r="G6033" s="279"/>
      <c r="H6033" s="279"/>
      <c r="I6033" s="283"/>
      <c r="J6033" s="222">
        <f>(IF($E6167&lt;&gt;0,$J$2,IF($I6167&lt;&gt;0,$J$2,"")))</f>
        <v>1</v>
      </c>
      <c r="L6033" s="279"/>
      <c r="M6033" s="279"/>
      <c r="N6033" s="283"/>
      <c r="O6033" s="283"/>
      <c r="P6033" s="283"/>
      <c r="Q6033" s="279"/>
      <c r="R6033" s="279"/>
      <c r="S6033" s="283"/>
      <c r="T6033" s="283"/>
      <c r="U6033" s="279"/>
      <c r="V6033" s="283"/>
      <c r="W6033" s="283"/>
    </row>
    <row r="6034" spans="2:24">
      <c r="C6034" s="228"/>
      <c r="D6034" s="229"/>
      <c r="E6034" s="279"/>
      <c r="F6034" s="279"/>
      <c r="G6034" s="279"/>
      <c r="H6034" s="279"/>
      <c r="I6034" s="283"/>
      <c r="J6034" s="222">
        <f>(IF($E6167&lt;&gt;0,$J$2,IF($I6167&lt;&gt;0,$J$2,"")))</f>
        <v>1</v>
      </c>
      <c r="L6034" s="279"/>
      <c r="M6034" s="279"/>
      <c r="N6034" s="283"/>
      <c r="O6034" s="283"/>
      <c r="P6034" s="283"/>
      <c r="Q6034" s="279"/>
      <c r="R6034" s="279"/>
      <c r="S6034" s="283"/>
      <c r="T6034" s="283"/>
      <c r="U6034" s="279"/>
      <c r="V6034" s="283"/>
      <c r="W6034" s="283"/>
    </row>
    <row r="6035" spans="2:24">
      <c r="B6035" s="910" t="str">
        <f>$B$7</f>
        <v>БЮДЖЕТ - НАЧАЛЕН ПЛАН
ПО ПЪЛНА ЕДИННА БЮДЖЕТНА КЛАСИФИКАЦИЯ</v>
      </c>
      <c r="C6035" s="911"/>
      <c r="D6035" s="911"/>
      <c r="E6035" s="279"/>
      <c r="F6035" s="279"/>
      <c r="G6035" s="279"/>
      <c r="H6035" s="279"/>
      <c r="I6035" s="283"/>
      <c r="J6035" s="222">
        <f>(IF($E6167&lt;&gt;0,$J$2,IF($I6167&lt;&gt;0,$J$2,"")))</f>
        <v>1</v>
      </c>
      <c r="L6035" s="279"/>
      <c r="M6035" s="279"/>
      <c r="N6035" s="283"/>
      <c r="O6035" s="283"/>
      <c r="P6035" s="283"/>
      <c r="Q6035" s="279"/>
      <c r="R6035" s="279"/>
      <c r="S6035" s="283"/>
      <c r="T6035" s="283"/>
      <c r="U6035" s="279"/>
      <c r="V6035" s="283"/>
      <c r="W6035" s="283"/>
    </row>
    <row r="6036" spans="2:24">
      <c r="C6036" s="228"/>
      <c r="D6036" s="229"/>
      <c r="E6036" s="280" t="s">
        <v>1711</v>
      </c>
      <c r="F6036" s="280" t="s">
        <v>1568</v>
      </c>
      <c r="G6036" s="279"/>
      <c r="H6036" s="279"/>
      <c r="I6036" s="283"/>
      <c r="J6036" s="222">
        <f>(IF($E6167&lt;&gt;0,$J$2,IF($I6167&lt;&gt;0,$J$2,"")))</f>
        <v>1</v>
      </c>
      <c r="L6036" s="279"/>
      <c r="M6036" s="279"/>
      <c r="N6036" s="283"/>
      <c r="O6036" s="283"/>
      <c r="P6036" s="283"/>
      <c r="Q6036" s="279"/>
      <c r="R6036" s="279"/>
      <c r="S6036" s="283"/>
      <c r="T6036" s="283"/>
      <c r="U6036" s="279"/>
      <c r="V6036" s="283"/>
      <c r="W6036" s="283"/>
    </row>
    <row r="6037" spans="2:24" ht="18.75">
      <c r="B6037" s="912" t="str">
        <f>$B$9</f>
        <v>Несебър</v>
      </c>
      <c r="C6037" s="913"/>
      <c r="D6037" s="914"/>
      <c r="E6037" s="690">
        <f>$E$9</f>
        <v>43101</v>
      </c>
      <c r="F6037" s="691">
        <f>$F$9</f>
        <v>43465</v>
      </c>
      <c r="G6037" s="279"/>
      <c r="H6037" s="279"/>
      <c r="I6037" s="283"/>
      <c r="J6037" s="222">
        <f>(IF($E6167&lt;&gt;0,$J$2,IF($I6167&lt;&gt;0,$J$2,"")))</f>
        <v>1</v>
      </c>
      <c r="L6037" s="279"/>
      <c r="M6037" s="279"/>
      <c r="N6037" s="283"/>
      <c r="O6037" s="283"/>
      <c r="P6037" s="283"/>
      <c r="Q6037" s="279"/>
      <c r="R6037" s="279"/>
      <c r="S6037" s="283"/>
      <c r="T6037" s="283"/>
      <c r="U6037" s="279"/>
      <c r="V6037" s="283"/>
      <c r="W6037" s="283"/>
    </row>
    <row r="6038" spans="2:24">
      <c r="B6038" s="231" t="str">
        <f>$B$10</f>
        <v>(наименование на разпоредителя с бюджет)</v>
      </c>
      <c r="E6038" s="279"/>
      <c r="F6038" s="281">
        <f>$F$10</f>
        <v>0</v>
      </c>
      <c r="G6038" s="279"/>
      <c r="H6038" s="279"/>
      <c r="I6038" s="283"/>
      <c r="J6038" s="222">
        <f>(IF($E6167&lt;&gt;0,$J$2,IF($I6167&lt;&gt;0,$J$2,"")))</f>
        <v>1</v>
      </c>
      <c r="L6038" s="279"/>
      <c r="M6038" s="279"/>
      <c r="N6038" s="283"/>
      <c r="O6038" s="283"/>
      <c r="P6038" s="283"/>
      <c r="Q6038" s="279"/>
      <c r="R6038" s="279"/>
      <c r="S6038" s="283"/>
      <c r="T6038" s="283"/>
      <c r="U6038" s="279"/>
      <c r="V6038" s="283"/>
      <c r="W6038" s="283"/>
    </row>
    <row r="6039" spans="2:24">
      <c r="B6039" s="231"/>
      <c r="E6039" s="282"/>
      <c r="F6039" s="279"/>
      <c r="G6039" s="279"/>
      <c r="H6039" s="279"/>
      <c r="I6039" s="283"/>
      <c r="J6039" s="222">
        <f>(IF($E6167&lt;&gt;0,$J$2,IF($I6167&lt;&gt;0,$J$2,"")))</f>
        <v>1</v>
      </c>
      <c r="L6039" s="279"/>
      <c r="M6039" s="279"/>
      <c r="N6039" s="283"/>
      <c r="O6039" s="283"/>
      <c r="P6039" s="283"/>
      <c r="Q6039" s="279"/>
      <c r="R6039" s="279"/>
      <c r="S6039" s="283"/>
      <c r="T6039" s="283"/>
      <c r="U6039" s="279"/>
      <c r="V6039" s="283"/>
      <c r="W6039" s="283"/>
    </row>
    <row r="6040" spans="2:24" ht="19.5">
      <c r="B6040" s="896" t="str">
        <f>$B$12</f>
        <v>Несебър</v>
      </c>
      <c r="C6040" s="897"/>
      <c r="D6040" s="898"/>
      <c r="E6040" s="230" t="s">
        <v>1712</v>
      </c>
      <c r="F6040" s="692" t="str">
        <f>$F$12</f>
        <v>5206</v>
      </c>
      <c r="G6040" s="279"/>
      <c r="H6040" s="279"/>
      <c r="I6040" s="283"/>
      <c r="J6040" s="222">
        <f>(IF($E6167&lt;&gt;0,$J$2,IF($I6167&lt;&gt;0,$J$2,"")))</f>
        <v>1</v>
      </c>
      <c r="L6040" s="279"/>
      <c r="M6040" s="279"/>
      <c r="N6040" s="283"/>
      <c r="O6040" s="283"/>
      <c r="P6040" s="283"/>
      <c r="Q6040" s="279"/>
      <c r="R6040" s="279"/>
      <c r="S6040" s="283"/>
      <c r="T6040" s="283"/>
      <c r="U6040" s="279"/>
      <c r="V6040" s="283"/>
      <c r="W6040" s="283"/>
    </row>
    <row r="6041" spans="2:24">
      <c r="B6041" s="693" t="str">
        <f>$B$13</f>
        <v>(наименование на първостепенния разпоредител с бюджет)</v>
      </c>
      <c r="E6041" s="282" t="s">
        <v>1713</v>
      </c>
      <c r="F6041" s="279"/>
      <c r="G6041" s="279"/>
      <c r="H6041" s="279"/>
      <c r="I6041" s="283"/>
      <c r="J6041" s="222">
        <f>(IF($E6167&lt;&gt;0,$J$2,IF($I6167&lt;&gt;0,$J$2,"")))</f>
        <v>1</v>
      </c>
      <c r="L6041" s="279"/>
      <c r="M6041" s="279"/>
      <c r="N6041" s="283"/>
      <c r="O6041" s="283"/>
      <c r="P6041" s="283"/>
      <c r="Q6041" s="279"/>
      <c r="R6041" s="279"/>
      <c r="S6041" s="283"/>
      <c r="T6041" s="283"/>
      <c r="U6041" s="279"/>
      <c r="V6041" s="283"/>
      <c r="W6041" s="283"/>
    </row>
    <row r="6042" spans="2:24" ht="18.75">
      <c r="B6042" s="231"/>
      <c r="D6042" s="444"/>
      <c r="E6042" s="278"/>
      <c r="F6042" s="278"/>
      <c r="G6042" s="278"/>
      <c r="H6042" s="278"/>
      <c r="I6042" s="386"/>
      <c r="J6042" s="222">
        <f>(IF($E6167&lt;&gt;0,$J$2,IF($I6167&lt;&gt;0,$J$2,"")))</f>
        <v>1</v>
      </c>
      <c r="L6042" s="279"/>
      <c r="M6042" s="279"/>
      <c r="N6042" s="283"/>
      <c r="O6042" s="283"/>
      <c r="P6042" s="283"/>
      <c r="Q6042" s="279"/>
      <c r="R6042" s="279"/>
      <c r="S6042" s="283"/>
      <c r="T6042" s="283"/>
      <c r="U6042" s="279"/>
      <c r="V6042" s="283"/>
      <c r="W6042" s="283"/>
    </row>
    <row r="6043" spans="2:24">
      <c r="C6043" s="228"/>
      <c r="D6043" s="229"/>
      <c r="E6043" s="279"/>
      <c r="F6043" s="282"/>
      <c r="G6043" s="282"/>
      <c r="H6043" s="282"/>
      <c r="I6043" s="285" t="s">
        <v>1714</v>
      </c>
      <c r="J6043" s="222">
        <f>(IF($E6167&lt;&gt;0,$J$2,IF($I6167&lt;&gt;0,$J$2,"")))</f>
        <v>1</v>
      </c>
      <c r="L6043" s="284" t="s">
        <v>94</v>
      </c>
      <c r="M6043" s="279"/>
      <c r="N6043" s="283"/>
      <c r="O6043" s="285" t="s">
        <v>1714</v>
      </c>
      <c r="P6043" s="283"/>
      <c r="Q6043" s="284" t="s">
        <v>95</v>
      </c>
      <c r="R6043" s="279"/>
      <c r="S6043" s="283"/>
      <c r="T6043" s="285" t="s">
        <v>1714</v>
      </c>
      <c r="U6043" s="279"/>
      <c r="V6043" s="283"/>
      <c r="W6043" s="285" t="s">
        <v>1714</v>
      </c>
    </row>
    <row r="6044" spans="2:24" ht="18.75">
      <c r="B6044" s="787"/>
      <c r="C6044" s="788"/>
      <c r="D6044" s="789" t="s">
        <v>1093</v>
      </c>
      <c r="E6044" s="790"/>
      <c r="F6044" s="968" t="s">
        <v>1504</v>
      </c>
      <c r="G6044" s="969"/>
      <c r="H6044" s="970"/>
      <c r="I6044" s="971"/>
      <c r="J6044" s="222">
        <f>(IF($E6167&lt;&gt;0,$J$2,IF($I6167&lt;&gt;0,$J$2,"")))</f>
        <v>1</v>
      </c>
      <c r="L6044" s="925" t="s">
        <v>1800</v>
      </c>
      <c r="M6044" s="925" t="s">
        <v>1801</v>
      </c>
      <c r="N6044" s="918" t="s">
        <v>1802</v>
      </c>
      <c r="O6044" s="918" t="s">
        <v>96</v>
      </c>
      <c r="P6044" s="223"/>
      <c r="Q6044" s="918" t="s">
        <v>1803</v>
      </c>
      <c r="R6044" s="918" t="s">
        <v>1804</v>
      </c>
      <c r="S6044" s="918" t="s">
        <v>1805</v>
      </c>
      <c r="T6044" s="918" t="s">
        <v>97</v>
      </c>
      <c r="U6044" s="412" t="s">
        <v>98</v>
      </c>
      <c r="V6044" s="413"/>
      <c r="W6044" s="414"/>
      <c r="X6044" s="292"/>
    </row>
    <row r="6045" spans="2:24" ht="31.5">
      <c r="B6045" s="791" t="s">
        <v>1626</v>
      </c>
      <c r="C6045" s="792" t="s">
        <v>1715</v>
      </c>
      <c r="D6045" s="793" t="s">
        <v>1094</v>
      </c>
      <c r="E6045" s="794"/>
      <c r="F6045" s="717" t="s">
        <v>1505</v>
      </c>
      <c r="G6045" s="717" t="s">
        <v>1506</v>
      </c>
      <c r="H6045" s="717" t="s">
        <v>1503</v>
      </c>
      <c r="I6045" s="717" t="s">
        <v>1087</v>
      </c>
      <c r="J6045" s="222">
        <f>(IF($E6167&lt;&gt;0,$J$2,IF($I6167&lt;&gt;0,$J$2,"")))</f>
        <v>1</v>
      </c>
      <c r="L6045" s="961"/>
      <c r="M6045" s="967"/>
      <c r="N6045" s="961"/>
      <c r="O6045" s="967"/>
      <c r="P6045" s="223"/>
      <c r="Q6045" s="958"/>
      <c r="R6045" s="958"/>
      <c r="S6045" s="958"/>
      <c r="T6045" s="958"/>
      <c r="U6045" s="415">
        <v>2018</v>
      </c>
      <c r="V6045" s="415">
        <v>2019</v>
      </c>
      <c r="W6045" s="415" t="s">
        <v>1806</v>
      </c>
      <c r="X6045" s="416" t="s">
        <v>99</v>
      </c>
    </row>
    <row r="6046" spans="2:24" ht="18.75">
      <c r="B6046" s="616"/>
      <c r="C6046" s="400"/>
      <c r="D6046" s="296" t="s">
        <v>1283</v>
      </c>
      <c r="E6046" s="814"/>
      <c r="F6046" s="297"/>
      <c r="G6046" s="297"/>
      <c r="H6046" s="297"/>
      <c r="I6046" s="487"/>
      <c r="J6046" s="222">
        <f>(IF($E6167&lt;&gt;0,$J$2,IF($I6167&lt;&gt;0,$J$2,"")))</f>
        <v>1</v>
      </c>
      <c r="L6046" s="298" t="s">
        <v>100</v>
      </c>
      <c r="M6046" s="298" t="s">
        <v>101</v>
      </c>
      <c r="N6046" s="299" t="s">
        <v>102</v>
      </c>
      <c r="O6046" s="299" t="s">
        <v>103</v>
      </c>
      <c r="P6046" s="223"/>
      <c r="Q6046" s="614" t="s">
        <v>104</v>
      </c>
      <c r="R6046" s="614" t="s">
        <v>105</v>
      </c>
      <c r="S6046" s="614" t="s">
        <v>106</v>
      </c>
      <c r="T6046" s="614" t="s">
        <v>107</v>
      </c>
      <c r="U6046" s="614" t="s">
        <v>1064</v>
      </c>
      <c r="V6046" s="614" t="s">
        <v>1065</v>
      </c>
      <c r="W6046" s="614" t="s">
        <v>1066</v>
      </c>
      <c r="X6046" s="417" t="s">
        <v>1067</v>
      </c>
    </row>
    <row r="6047" spans="2:24" ht="131.25">
      <c r="B6047" s="237"/>
      <c r="C6047" s="621" t="e">
        <f>VLOOKUP(D6047,OP_LIST2,2,FALSE)</f>
        <v>#N/A</v>
      </c>
      <c r="D6047" s="622" t="s">
        <v>976</v>
      </c>
      <c r="E6047" s="815"/>
      <c r="F6047" s="369"/>
      <c r="G6047" s="369"/>
      <c r="H6047" s="369"/>
      <c r="I6047" s="304"/>
      <c r="J6047" s="222">
        <f>(IF($E6167&lt;&gt;0,$J$2,IF($I6167&lt;&gt;0,$J$2,"")))</f>
        <v>1</v>
      </c>
      <c r="L6047" s="418" t="s">
        <v>1068</v>
      </c>
      <c r="M6047" s="418" t="s">
        <v>1068</v>
      </c>
      <c r="N6047" s="418" t="s">
        <v>1069</v>
      </c>
      <c r="O6047" s="418" t="s">
        <v>1070</v>
      </c>
      <c r="P6047" s="223"/>
      <c r="Q6047" s="418" t="s">
        <v>1068</v>
      </c>
      <c r="R6047" s="418" t="s">
        <v>1068</v>
      </c>
      <c r="S6047" s="418" t="s">
        <v>1095</v>
      </c>
      <c r="T6047" s="418" t="s">
        <v>1072</v>
      </c>
      <c r="U6047" s="418" t="s">
        <v>1068</v>
      </c>
      <c r="V6047" s="418" t="s">
        <v>1068</v>
      </c>
      <c r="W6047" s="418" t="s">
        <v>1068</v>
      </c>
      <c r="X6047" s="307" t="s">
        <v>1073</v>
      </c>
    </row>
    <row r="6048" spans="2:24" ht="18.75">
      <c r="B6048" s="620"/>
      <c r="C6048" s="623">
        <f>VLOOKUP(D6049,EBK_DEIN2,2,FALSE)</f>
        <v>8878</v>
      </c>
      <c r="D6048" s="615" t="s">
        <v>1483</v>
      </c>
      <c r="E6048" s="816"/>
      <c r="F6048" s="369"/>
      <c r="G6048" s="369"/>
      <c r="H6048" s="369"/>
      <c r="I6048" s="304"/>
      <c r="J6048" s="222">
        <f>(IF($E6167&lt;&gt;0,$J$2,IF($I6167&lt;&gt;0,$J$2,"")))</f>
        <v>1</v>
      </c>
      <c r="L6048" s="419"/>
      <c r="M6048" s="419"/>
      <c r="N6048" s="345"/>
      <c r="O6048" s="420"/>
      <c r="P6048" s="223"/>
      <c r="Q6048" s="419"/>
      <c r="R6048" s="419"/>
      <c r="S6048" s="345"/>
      <c r="T6048" s="420"/>
      <c r="U6048" s="419"/>
      <c r="V6048" s="345"/>
      <c r="W6048" s="420"/>
      <c r="X6048" s="421"/>
    </row>
    <row r="6049" spans="2:24" ht="18.75">
      <c r="B6049" s="422"/>
      <c r="C6049" s="239"/>
      <c r="D6049" s="527" t="s">
        <v>968</v>
      </c>
      <c r="E6049" s="816"/>
      <c r="F6049" s="369"/>
      <c r="G6049" s="369"/>
      <c r="H6049" s="369"/>
      <c r="I6049" s="304"/>
      <c r="J6049" s="222">
        <f>(IF($E6167&lt;&gt;0,$J$2,IF($I6167&lt;&gt;0,$J$2,"")))</f>
        <v>1</v>
      </c>
      <c r="L6049" s="419"/>
      <c r="M6049" s="419"/>
      <c r="N6049" s="345"/>
      <c r="O6049" s="423">
        <f>SUMIF(O6052:O6053,"&lt;0")+SUMIF(O6055:O6059,"&lt;0")+SUMIF(O6061:O6068,"&lt;0")+SUMIF(O6070:O6086,"&lt;0")+SUMIF(O6092:O6096,"&lt;0")+SUMIF(O6098:O6103,"&lt;0")+SUMIF(O6106:O6112,"&lt;0")+SUMIF(O6120:O6121,"&lt;0")+SUMIF(O6124:O6129,"&lt;0")+SUMIF(O6131:O6136,"&lt;0")+SUMIF(O6140,"&lt;0")+SUMIF(O6142:O6148,"&lt;0")+SUMIF(O6150:O6152,"&lt;0")+SUMIF(O6154:O6157,"&lt;0")+SUMIF(O6159:O6160,"&lt;0")+SUMIF(O6163,"&lt;0")</f>
        <v>-145200</v>
      </c>
      <c r="P6049" s="223"/>
      <c r="Q6049" s="419"/>
      <c r="R6049" s="419"/>
      <c r="S6049" s="345"/>
      <c r="T6049" s="423">
        <f>SUMIF(T6052:T6053,"&lt;0")+SUMIF(T6055:T6059,"&lt;0")+SUMIF(T6061:T6068,"&lt;0")+SUMIF(T6070:T6086,"&lt;0")+SUMIF(T6092:T6096,"&lt;0")+SUMIF(T6098:T6103,"&lt;0")+SUMIF(T6106:T6112,"&lt;0")+SUMIF(T6120:T6121,"&lt;0")+SUMIF(T6124:T6129,"&lt;0")+SUMIF(T6131:T6136,"&lt;0")+SUMIF(T6140,"&lt;0")+SUMIF(T6142:T6148,"&lt;0")+SUMIF(T6150:T6152,"&lt;0")+SUMIF(T6154:T6157,"&lt;0")+SUMIF(T6159:T6160,"&lt;0")+SUMIF(T6163,"&lt;0")</f>
        <v>-76000</v>
      </c>
      <c r="U6049" s="419"/>
      <c r="V6049" s="345"/>
      <c r="W6049" s="420"/>
      <c r="X6049" s="309"/>
    </row>
    <row r="6050" spans="2:24" ht="18.75">
      <c r="B6050" s="355"/>
      <c r="C6050" s="239"/>
      <c r="D6050" s="293" t="s">
        <v>1096</v>
      </c>
      <c r="E6050" s="816"/>
      <c r="F6050" s="369"/>
      <c r="G6050" s="369"/>
      <c r="H6050" s="369"/>
      <c r="I6050" s="304"/>
      <c r="J6050" s="222">
        <f>(IF($E6167&lt;&gt;0,$J$2,IF($I6167&lt;&gt;0,$J$2,"")))</f>
        <v>1</v>
      </c>
      <c r="L6050" s="419"/>
      <c r="M6050" s="419"/>
      <c r="N6050" s="345"/>
      <c r="O6050" s="420"/>
      <c r="P6050" s="223"/>
      <c r="Q6050" s="419"/>
      <c r="R6050" s="419"/>
      <c r="S6050" s="345"/>
      <c r="T6050" s="420"/>
      <c r="U6050" s="419"/>
      <c r="V6050" s="345"/>
      <c r="W6050" s="420"/>
      <c r="X6050" s="311"/>
    </row>
    <row r="6051" spans="2:24" ht="18.75">
      <c r="B6051" s="795">
        <v>100</v>
      </c>
      <c r="C6051" s="972" t="s">
        <v>1284</v>
      </c>
      <c r="D6051" s="973"/>
      <c r="E6051" s="796"/>
      <c r="F6051" s="797">
        <f>SUM(F6052:F6053)</f>
        <v>0</v>
      </c>
      <c r="G6051" s="798">
        <f>SUM(G6052:G6053)</f>
        <v>57000</v>
      </c>
      <c r="H6051" s="798">
        <f>SUM(H6052:H6053)</f>
        <v>0</v>
      </c>
      <c r="I6051" s="798">
        <f>SUM(I6052:I6053)</f>
        <v>57000</v>
      </c>
      <c r="J6051" s="244">
        <f t="shared" ref="J6051:J6082" si="1861">(IF($E6051&lt;&gt;0,$J$2,IF($I6051&lt;&gt;0,$J$2,"")))</f>
        <v>1</v>
      </c>
      <c r="K6051" s="245"/>
      <c r="L6051" s="312">
        <f>SUM(L6052:L6053)</f>
        <v>0</v>
      </c>
      <c r="M6051" s="313">
        <f>SUM(M6052:M6053)</f>
        <v>0</v>
      </c>
      <c r="N6051" s="424">
        <f>SUM(N6052:N6053)</f>
        <v>57000</v>
      </c>
      <c r="O6051" s="425">
        <f>SUM(O6052:O6053)</f>
        <v>-57000</v>
      </c>
      <c r="P6051" s="245"/>
      <c r="Q6051" s="820"/>
      <c r="R6051" s="821"/>
      <c r="S6051" s="822"/>
      <c r="T6051" s="821"/>
      <c r="U6051" s="821"/>
      <c r="V6051" s="821"/>
      <c r="W6051" s="823"/>
      <c r="X6051" s="314">
        <f t="shared" ref="X6051:X6082" si="1862">T6051-U6051-V6051-W6051</f>
        <v>0</v>
      </c>
    </row>
    <row r="6052" spans="2:24" ht="18.75">
      <c r="B6052" s="140"/>
      <c r="C6052" s="144">
        <v>101</v>
      </c>
      <c r="D6052" s="138" t="s">
        <v>1285</v>
      </c>
      <c r="E6052" s="817"/>
      <c r="F6052" s="452"/>
      <c r="G6052" s="246">
        <v>57000</v>
      </c>
      <c r="H6052" s="246"/>
      <c r="I6052" s="480">
        <f>F6052+G6052+H6052</f>
        <v>57000</v>
      </c>
      <c r="J6052" s="244">
        <f t="shared" si="1861"/>
        <v>1</v>
      </c>
      <c r="K6052" s="245"/>
      <c r="L6052" s="426"/>
      <c r="M6052" s="253"/>
      <c r="N6052" s="316">
        <f>I6052</f>
        <v>57000</v>
      </c>
      <c r="O6052" s="427">
        <f>L6052+M6052-N6052</f>
        <v>-57000</v>
      </c>
      <c r="P6052" s="245"/>
      <c r="Q6052" s="775"/>
      <c r="R6052" s="779"/>
      <c r="S6052" s="779"/>
      <c r="T6052" s="779"/>
      <c r="U6052" s="779"/>
      <c r="V6052" s="779"/>
      <c r="W6052" s="824"/>
      <c r="X6052" s="314">
        <f t="shared" si="1862"/>
        <v>0</v>
      </c>
    </row>
    <row r="6053" spans="2:24" ht="18.75">
      <c r="B6053" s="140"/>
      <c r="C6053" s="137">
        <v>102</v>
      </c>
      <c r="D6053" s="139" t="s">
        <v>1286</v>
      </c>
      <c r="E6053" s="817"/>
      <c r="F6053" s="452"/>
      <c r="G6053" s="246"/>
      <c r="H6053" s="246"/>
      <c r="I6053" s="480">
        <f>F6053+G6053+H6053</f>
        <v>0</v>
      </c>
      <c r="J6053" s="244" t="str">
        <f t="shared" si="1861"/>
        <v/>
      </c>
      <c r="K6053" s="245"/>
      <c r="L6053" s="426"/>
      <c r="M6053" s="253"/>
      <c r="N6053" s="316">
        <f>I6053</f>
        <v>0</v>
      </c>
      <c r="O6053" s="427">
        <f>L6053+M6053-N6053</f>
        <v>0</v>
      </c>
      <c r="P6053" s="245"/>
      <c r="Q6053" s="775"/>
      <c r="R6053" s="779"/>
      <c r="S6053" s="779"/>
      <c r="T6053" s="779"/>
      <c r="U6053" s="779"/>
      <c r="V6053" s="779"/>
      <c r="W6053" s="824"/>
      <c r="X6053" s="314">
        <f t="shared" si="1862"/>
        <v>0</v>
      </c>
    </row>
    <row r="6054" spans="2:24" ht="18.75">
      <c r="B6054" s="799">
        <v>200</v>
      </c>
      <c r="C6054" s="959" t="s">
        <v>1287</v>
      </c>
      <c r="D6054" s="959"/>
      <c r="E6054" s="800"/>
      <c r="F6054" s="801">
        <f>SUM(F6055:F6059)</f>
        <v>0</v>
      </c>
      <c r="G6054" s="802">
        <f>SUM(G6055:G6059)</f>
        <v>1700</v>
      </c>
      <c r="H6054" s="802">
        <f>SUM(H6055:H6059)</f>
        <v>0</v>
      </c>
      <c r="I6054" s="802">
        <f>SUM(I6055:I6059)</f>
        <v>1700</v>
      </c>
      <c r="J6054" s="244">
        <f t="shared" si="1861"/>
        <v>1</v>
      </c>
      <c r="K6054" s="245"/>
      <c r="L6054" s="317">
        <f>SUM(L6055:L6059)</f>
        <v>0</v>
      </c>
      <c r="M6054" s="318">
        <f>SUM(M6055:M6059)</f>
        <v>0</v>
      </c>
      <c r="N6054" s="428">
        <f>SUM(N6055:N6059)</f>
        <v>1700</v>
      </c>
      <c r="O6054" s="429">
        <f>SUM(O6055:O6059)</f>
        <v>-1700</v>
      </c>
      <c r="P6054" s="245"/>
      <c r="Q6054" s="777"/>
      <c r="R6054" s="778"/>
      <c r="S6054" s="778"/>
      <c r="T6054" s="778"/>
      <c r="U6054" s="778"/>
      <c r="V6054" s="778"/>
      <c r="W6054" s="825"/>
      <c r="X6054" s="314">
        <f t="shared" si="1862"/>
        <v>0</v>
      </c>
    </row>
    <row r="6055" spans="2:24" ht="18.75">
      <c r="B6055" s="143"/>
      <c r="C6055" s="144">
        <v>201</v>
      </c>
      <c r="D6055" s="138" t="s">
        <v>1288</v>
      </c>
      <c r="E6055" s="817"/>
      <c r="F6055" s="452"/>
      <c r="G6055" s="246"/>
      <c r="H6055" s="246"/>
      <c r="I6055" s="480">
        <f>F6055+G6055+H6055</f>
        <v>0</v>
      </c>
      <c r="J6055" s="244" t="str">
        <f t="shared" si="1861"/>
        <v/>
      </c>
      <c r="K6055" s="245"/>
      <c r="L6055" s="426"/>
      <c r="M6055" s="253"/>
      <c r="N6055" s="316">
        <f>I6055</f>
        <v>0</v>
      </c>
      <c r="O6055" s="427">
        <f>L6055+M6055-N6055</f>
        <v>0</v>
      </c>
      <c r="P6055" s="245"/>
      <c r="Q6055" s="775"/>
      <c r="R6055" s="779"/>
      <c r="S6055" s="779"/>
      <c r="T6055" s="779"/>
      <c r="U6055" s="779"/>
      <c r="V6055" s="779"/>
      <c r="W6055" s="824"/>
      <c r="X6055" s="314">
        <f t="shared" si="1862"/>
        <v>0</v>
      </c>
    </row>
    <row r="6056" spans="2:24" ht="18.75">
      <c r="B6056" s="136"/>
      <c r="C6056" s="137">
        <v>202</v>
      </c>
      <c r="D6056" s="145" t="s">
        <v>1289</v>
      </c>
      <c r="E6056" s="817"/>
      <c r="F6056" s="452"/>
      <c r="G6056" s="246"/>
      <c r="H6056" s="246"/>
      <c r="I6056" s="480">
        <f>F6056+G6056+H6056</f>
        <v>0</v>
      </c>
      <c r="J6056" s="244" t="str">
        <f t="shared" si="1861"/>
        <v/>
      </c>
      <c r="K6056" s="245"/>
      <c r="L6056" s="426"/>
      <c r="M6056" s="253"/>
      <c r="N6056" s="316">
        <f>I6056</f>
        <v>0</v>
      </c>
      <c r="O6056" s="427">
        <f>L6056+M6056-N6056</f>
        <v>0</v>
      </c>
      <c r="P6056" s="245"/>
      <c r="Q6056" s="775"/>
      <c r="R6056" s="779"/>
      <c r="S6056" s="779"/>
      <c r="T6056" s="779"/>
      <c r="U6056" s="779"/>
      <c r="V6056" s="779"/>
      <c r="W6056" s="824"/>
      <c r="X6056" s="314">
        <f t="shared" si="1862"/>
        <v>0</v>
      </c>
    </row>
    <row r="6057" spans="2:24" ht="31.5">
      <c r="B6057" s="152"/>
      <c r="C6057" s="137">
        <v>205</v>
      </c>
      <c r="D6057" s="145" t="s">
        <v>933</v>
      </c>
      <c r="E6057" s="817"/>
      <c r="F6057" s="452"/>
      <c r="G6057" s="246">
        <v>1700</v>
      </c>
      <c r="H6057" s="246"/>
      <c r="I6057" s="480">
        <f>F6057+G6057+H6057</f>
        <v>1700</v>
      </c>
      <c r="J6057" s="244">
        <f t="shared" si="1861"/>
        <v>1</v>
      </c>
      <c r="K6057" s="245"/>
      <c r="L6057" s="426"/>
      <c r="M6057" s="253"/>
      <c r="N6057" s="316">
        <f>I6057</f>
        <v>1700</v>
      </c>
      <c r="O6057" s="427">
        <f>L6057+M6057-N6057</f>
        <v>-1700</v>
      </c>
      <c r="P6057" s="245"/>
      <c r="Q6057" s="775"/>
      <c r="R6057" s="779"/>
      <c r="S6057" s="779"/>
      <c r="T6057" s="779"/>
      <c r="U6057" s="779"/>
      <c r="V6057" s="779"/>
      <c r="W6057" s="824"/>
      <c r="X6057" s="314">
        <f t="shared" si="1862"/>
        <v>0</v>
      </c>
    </row>
    <row r="6058" spans="2:24" ht="18.75">
      <c r="B6058" s="152"/>
      <c r="C6058" s="137">
        <v>208</v>
      </c>
      <c r="D6058" s="159" t="s">
        <v>934</v>
      </c>
      <c r="E6058" s="817"/>
      <c r="F6058" s="452"/>
      <c r="G6058" s="246"/>
      <c r="H6058" s="246"/>
      <c r="I6058" s="480">
        <f>F6058+G6058+H6058</f>
        <v>0</v>
      </c>
      <c r="J6058" s="244" t="str">
        <f t="shared" si="1861"/>
        <v/>
      </c>
      <c r="K6058" s="245"/>
      <c r="L6058" s="426"/>
      <c r="M6058" s="253"/>
      <c r="N6058" s="316">
        <f>I6058</f>
        <v>0</v>
      </c>
      <c r="O6058" s="427">
        <f>L6058+M6058-N6058</f>
        <v>0</v>
      </c>
      <c r="P6058" s="245"/>
      <c r="Q6058" s="775"/>
      <c r="R6058" s="779"/>
      <c r="S6058" s="779"/>
      <c r="T6058" s="779"/>
      <c r="U6058" s="779"/>
      <c r="V6058" s="779"/>
      <c r="W6058" s="824"/>
      <c r="X6058" s="314">
        <f t="shared" si="1862"/>
        <v>0</v>
      </c>
    </row>
    <row r="6059" spans="2:24" ht="18.75">
      <c r="B6059" s="143"/>
      <c r="C6059" s="142">
        <v>209</v>
      </c>
      <c r="D6059" s="148" t="s">
        <v>935</v>
      </c>
      <c r="E6059" s="817"/>
      <c r="F6059" s="452"/>
      <c r="G6059" s="246"/>
      <c r="H6059" s="246"/>
      <c r="I6059" s="480">
        <f>F6059+G6059+H6059</f>
        <v>0</v>
      </c>
      <c r="J6059" s="244" t="str">
        <f t="shared" si="1861"/>
        <v/>
      </c>
      <c r="K6059" s="245"/>
      <c r="L6059" s="426"/>
      <c r="M6059" s="253"/>
      <c r="N6059" s="316">
        <f>I6059</f>
        <v>0</v>
      </c>
      <c r="O6059" s="427">
        <f>L6059+M6059-N6059</f>
        <v>0</v>
      </c>
      <c r="P6059" s="245"/>
      <c r="Q6059" s="775"/>
      <c r="R6059" s="779"/>
      <c r="S6059" s="779"/>
      <c r="T6059" s="779"/>
      <c r="U6059" s="779"/>
      <c r="V6059" s="779"/>
      <c r="W6059" s="824"/>
      <c r="X6059" s="314">
        <f t="shared" si="1862"/>
        <v>0</v>
      </c>
    </row>
    <row r="6060" spans="2:24" ht="18.75">
      <c r="B6060" s="799">
        <v>500</v>
      </c>
      <c r="C6060" s="960" t="s">
        <v>210</v>
      </c>
      <c r="D6060" s="960"/>
      <c r="E6060" s="800"/>
      <c r="F6060" s="801">
        <f>SUM(F6061:F6067)</f>
        <v>0</v>
      </c>
      <c r="G6060" s="802">
        <f>SUM(G6061:G6067)</f>
        <v>10500</v>
      </c>
      <c r="H6060" s="802">
        <f>SUM(H6061:H6067)</f>
        <v>0</v>
      </c>
      <c r="I6060" s="802">
        <f>SUM(I6061:I6067)</f>
        <v>10500</v>
      </c>
      <c r="J6060" s="244">
        <f t="shared" si="1861"/>
        <v>1</v>
      </c>
      <c r="K6060" s="245"/>
      <c r="L6060" s="317">
        <f>SUM(L6061:L6067)</f>
        <v>0</v>
      </c>
      <c r="M6060" s="318">
        <f>SUM(M6061:M6067)</f>
        <v>0</v>
      </c>
      <c r="N6060" s="428">
        <f>SUM(N6061:N6067)</f>
        <v>10500</v>
      </c>
      <c r="O6060" s="429">
        <f>SUM(O6061:O6067)</f>
        <v>-10500</v>
      </c>
      <c r="P6060" s="245"/>
      <c r="Q6060" s="777"/>
      <c r="R6060" s="778"/>
      <c r="S6060" s="779"/>
      <c r="T6060" s="778"/>
      <c r="U6060" s="778"/>
      <c r="V6060" s="778"/>
      <c r="W6060" s="825"/>
      <c r="X6060" s="314">
        <f t="shared" si="1862"/>
        <v>0</v>
      </c>
    </row>
    <row r="6061" spans="2:24" ht="18.75">
      <c r="B6061" s="143"/>
      <c r="C6061" s="160">
        <v>551</v>
      </c>
      <c r="D6061" s="459" t="s">
        <v>211</v>
      </c>
      <c r="E6061" s="817"/>
      <c r="F6061" s="452"/>
      <c r="G6061" s="246">
        <v>7000</v>
      </c>
      <c r="H6061" s="246"/>
      <c r="I6061" s="480">
        <f t="shared" ref="I6061:I6068" si="1863">F6061+G6061+H6061</f>
        <v>7000</v>
      </c>
      <c r="J6061" s="244">
        <f t="shared" si="1861"/>
        <v>1</v>
      </c>
      <c r="K6061" s="245"/>
      <c r="L6061" s="426"/>
      <c r="M6061" s="253"/>
      <c r="N6061" s="316">
        <f t="shared" ref="N6061:N6068" si="1864">I6061</f>
        <v>7000</v>
      </c>
      <c r="O6061" s="427">
        <f t="shared" ref="O6061:O6068" si="1865">L6061+M6061-N6061</f>
        <v>-7000</v>
      </c>
      <c r="P6061" s="245"/>
      <c r="Q6061" s="775"/>
      <c r="R6061" s="779"/>
      <c r="S6061" s="779"/>
      <c r="T6061" s="779"/>
      <c r="U6061" s="779"/>
      <c r="V6061" s="779"/>
      <c r="W6061" s="824"/>
      <c r="X6061" s="314">
        <f t="shared" si="1862"/>
        <v>0</v>
      </c>
    </row>
    <row r="6062" spans="2:24" ht="18.75">
      <c r="B6062" s="143"/>
      <c r="C6062" s="161">
        <v>552</v>
      </c>
      <c r="D6062" s="460" t="s">
        <v>212</v>
      </c>
      <c r="E6062" s="817"/>
      <c r="F6062" s="452"/>
      <c r="G6062" s="246"/>
      <c r="H6062" s="246"/>
      <c r="I6062" s="480">
        <f t="shared" si="1863"/>
        <v>0</v>
      </c>
      <c r="J6062" s="244" t="str">
        <f t="shared" si="1861"/>
        <v/>
      </c>
      <c r="K6062" s="245"/>
      <c r="L6062" s="426"/>
      <c r="M6062" s="253"/>
      <c r="N6062" s="316">
        <f t="shared" si="1864"/>
        <v>0</v>
      </c>
      <c r="O6062" s="427">
        <f t="shared" si="1865"/>
        <v>0</v>
      </c>
      <c r="P6062" s="245"/>
      <c r="Q6062" s="775"/>
      <c r="R6062" s="779"/>
      <c r="S6062" s="779"/>
      <c r="T6062" s="779"/>
      <c r="U6062" s="779"/>
      <c r="V6062" s="779"/>
      <c r="W6062" s="824"/>
      <c r="X6062" s="314">
        <f t="shared" si="1862"/>
        <v>0</v>
      </c>
    </row>
    <row r="6063" spans="2:24" ht="18.75">
      <c r="B6063" s="143"/>
      <c r="C6063" s="161">
        <v>558</v>
      </c>
      <c r="D6063" s="460" t="s">
        <v>1731</v>
      </c>
      <c r="E6063" s="817"/>
      <c r="F6063" s="452"/>
      <c r="G6063" s="246"/>
      <c r="H6063" s="246"/>
      <c r="I6063" s="480">
        <f t="shared" si="1863"/>
        <v>0</v>
      </c>
      <c r="J6063" s="244" t="str">
        <f t="shared" si="1861"/>
        <v/>
      </c>
      <c r="K6063" s="245"/>
      <c r="L6063" s="426"/>
      <c r="M6063" s="253"/>
      <c r="N6063" s="316">
        <f t="shared" si="1864"/>
        <v>0</v>
      </c>
      <c r="O6063" s="427">
        <f t="shared" si="1865"/>
        <v>0</v>
      </c>
      <c r="P6063" s="245"/>
      <c r="Q6063" s="775"/>
      <c r="R6063" s="779"/>
      <c r="S6063" s="779"/>
      <c r="T6063" s="779"/>
      <c r="U6063" s="779"/>
      <c r="V6063" s="779"/>
      <c r="W6063" s="824"/>
      <c r="X6063" s="314">
        <f t="shared" si="1862"/>
        <v>0</v>
      </c>
    </row>
    <row r="6064" spans="2:24" ht="18.75">
      <c r="B6064" s="143"/>
      <c r="C6064" s="161">
        <v>560</v>
      </c>
      <c r="D6064" s="461" t="s">
        <v>213</v>
      </c>
      <c r="E6064" s="817"/>
      <c r="F6064" s="452"/>
      <c r="G6064" s="246">
        <v>2500</v>
      </c>
      <c r="H6064" s="246"/>
      <c r="I6064" s="480">
        <f t="shared" si="1863"/>
        <v>2500</v>
      </c>
      <c r="J6064" s="244">
        <f t="shared" si="1861"/>
        <v>1</v>
      </c>
      <c r="K6064" s="245"/>
      <c r="L6064" s="426"/>
      <c r="M6064" s="253"/>
      <c r="N6064" s="316">
        <f t="shared" si="1864"/>
        <v>2500</v>
      </c>
      <c r="O6064" s="427">
        <f t="shared" si="1865"/>
        <v>-2500</v>
      </c>
      <c r="P6064" s="245"/>
      <c r="Q6064" s="775"/>
      <c r="R6064" s="779"/>
      <c r="S6064" s="779"/>
      <c r="T6064" s="779"/>
      <c r="U6064" s="779"/>
      <c r="V6064" s="779"/>
      <c r="W6064" s="824"/>
      <c r="X6064" s="314">
        <f t="shared" si="1862"/>
        <v>0</v>
      </c>
    </row>
    <row r="6065" spans="2:24" ht="18.75">
      <c r="B6065" s="143"/>
      <c r="C6065" s="161">
        <v>580</v>
      </c>
      <c r="D6065" s="460" t="s">
        <v>214</v>
      </c>
      <c r="E6065" s="817"/>
      <c r="F6065" s="452"/>
      <c r="G6065" s="246">
        <v>1000</v>
      </c>
      <c r="H6065" s="246"/>
      <c r="I6065" s="480">
        <f t="shared" si="1863"/>
        <v>1000</v>
      </c>
      <c r="J6065" s="244">
        <f t="shared" si="1861"/>
        <v>1</v>
      </c>
      <c r="K6065" s="245"/>
      <c r="L6065" s="426"/>
      <c r="M6065" s="253"/>
      <c r="N6065" s="316">
        <f t="shared" si="1864"/>
        <v>1000</v>
      </c>
      <c r="O6065" s="427">
        <f t="shared" si="1865"/>
        <v>-1000</v>
      </c>
      <c r="P6065" s="245"/>
      <c r="Q6065" s="775"/>
      <c r="R6065" s="779"/>
      <c r="S6065" s="779"/>
      <c r="T6065" s="779"/>
      <c r="U6065" s="779"/>
      <c r="V6065" s="779"/>
      <c r="W6065" s="824"/>
      <c r="X6065" s="314">
        <f t="shared" si="1862"/>
        <v>0</v>
      </c>
    </row>
    <row r="6066" spans="2:24" ht="18.75">
      <c r="B6066" s="143"/>
      <c r="C6066" s="161">
        <v>588</v>
      </c>
      <c r="D6066" s="460" t="s">
        <v>1736</v>
      </c>
      <c r="E6066" s="817"/>
      <c r="F6066" s="452"/>
      <c r="G6066" s="246"/>
      <c r="H6066" s="246"/>
      <c r="I6066" s="480">
        <f t="shared" si="1863"/>
        <v>0</v>
      </c>
      <c r="J6066" s="244" t="str">
        <f t="shared" si="1861"/>
        <v/>
      </c>
      <c r="K6066" s="245"/>
      <c r="L6066" s="426"/>
      <c r="M6066" s="253"/>
      <c r="N6066" s="316">
        <f t="shared" si="1864"/>
        <v>0</v>
      </c>
      <c r="O6066" s="427">
        <f t="shared" si="1865"/>
        <v>0</v>
      </c>
      <c r="P6066" s="245"/>
      <c r="Q6066" s="775"/>
      <c r="R6066" s="779"/>
      <c r="S6066" s="779"/>
      <c r="T6066" s="779"/>
      <c r="U6066" s="779"/>
      <c r="V6066" s="779"/>
      <c r="W6066" s="824"/>
      <c r="X6066" s="314">
        <f t="shared" si="1862"/>
        <v>0</v>
      </c>
    </row>
    <row r="6067" spans="2:24" ht="31.5">
      <c r="B6067" s="143"/>
      <c r="C6067" s="162">
        <v>590</v>
      </c>
      <c r="D6067" s="462" t="s">
        <v>215</v>
      </c>
      <c r="E6067" s="817"/>
      <c r="F6067" s="452"/>
      <c r="G6067" s="246"/>
      <c r="H6067" s="246"/>
      <c r="I6067" s="480">
        <f t="shared" si="1863"/>
        <v>0</v>
      </c>
      <c r="J6067" s="244" t="str">
        <f t="shared" si="1861"/>
        <v/>
      </c>
      <c r="K6067" s="245"/>
      <c r="L6067" s="426"/>
      <c r="M6067" s="253"/>
      <c r="N6067" s="316">
        <f t="shared" si="1864"/>
        <v>0</v>
      </c>
      <c r="O6067" s="427">
        <f t="shared" si="1865"/>
        <v>0</v>
      </c>
      <c r="P6067" s="245"/>
      <c r="Q6067" s="775"/>
      <c r="R6067" s="779"/>
      <c r="S6067" s="779"/>
      <c r="T6067" s="779"/>
      <c r="U6067" s="779"/>
      <c r="V6067" s="779"/>
      <c r="W6067" s="824"/>
      <c r="X6067" s="314">
        <f t="shared" si="1862"/>
        <v>0</v>
      </c>
    </row>
    <row r="6068" spans="2:24" ht="18.75">
      <c r="B6068" s="799">
        <v>800</v>
      </c>
      <c r="C6068" s="960" t="s">
        <v>1097</v>
      </c>
      <c r="D6068" s="960"/>
      <c r="E6068" s="800"/>
      <c r="F6068" s="803"/>
      <c r="G6068" s="804"/>
      <c r="H6068" s="804"/>
      <c r="I6068" s="805">
        <f t="shared" si="1863"/>
        <v>0</v>
      </c>
      <c r="J6068" s="244" t="str">
        <f t="shared" si="1861"/>
        <v/>
      </c>
      <c r="K6068" s="245"/>
      <c r="L6068" s="431"/>
      <c r="M6068" s="255"/>
      <c r="N6068" s="316">
        <f t="shared" si="1864"/>
        <v>0</v>
      </c>
      <c r="O6068" s="427">
        <f t="shared" si="1865"/>
        <v>0</v>
      </c>
      <c r="P6068" s="245"/>
      <c r="Q6068" s="777"/>
      <c r="R6068" s="778"/>
      <c r="S6068" s="779"/>
      <c r="T6068" s="779"/>
      <c r="U6068" s="778"/>
      <c r="V6068" s="779"/>
      <c r="W6068" s="824"/>
      <c r="X6068" s="314">
        <f t="shared" si="1862"/>
        <v>0</v>
      </c>
    </row>
    <row r="6069" spans="2:24" ht="18.75">
      <c r="B6069" s="799">
        <v>1000</v>
      </c>
      <c r="C6069" s="956" t="s">
        <v>217</v>
      </c>
      <c r="D6069" s="956"/>
      <c r="E6069" s="800"/>
      <c r="F6069" s="801">
        <f>SUM(F6070:F6086)</f>
        <v>0</v>
      </c>
      <c r="G6069" s="802">
        <f>SUM(G6070:G6086)</f>
        <v>40000</v>
      </c>
      <c r="H6069" s="802">
        <f>SUM(H6070:H6086)</f>
        <v>0</v>
      </c>
      <c r="I6069" s="802">
        <f>SUM(I6070:I6086)</f>
        <v>40000</v>
      </c>
      <c r="J6069" s="244">
        <f t="shared" si="1861"/>
        <v>1</v>
      </c>
      <c r="K6069" s="245"/>
      <c r="L6069" s="317">
        <f>SUM(L6070:L6086)</f>
        <v>0</v>
      </c>
      <c r="M6069" s="318">
        <f>SUM(M6070:M6086)</f>
        <v>0</v>
      </c>
      <c r="N6069" s="428">
        <f>SUM(N6070:N6086)</f>
        <v>40000</v>
      </c>
      <c r="O6069" s="429">
        <f>SUM(O6070:O6086)</f>
        <v>-40000</v>
      </c>
      <c r="P6069" s="245"/>
      <c r="Q6069" s="317">
        <f t="shared" ref="Q6069:W6069" si="1866">SUM(Q6070:Q6086)</f>
        <v>0</v>
      </c>
      <c r="R6069" s="318">
        <f t="shared" si="1866"/>
        <v>0</v>
      </c>
      <c r="S6069" s="318">
        <f t="shared" si="1866"/>
        <v>40000</v>
      </c>
      <c r="T6069" s="318">
        <f t="shared" si="1866"/>
        <v>-40000</v>
      </c>
      <c r="U6069" s="318">
        <f t="shared" si="1866"/>
        <v>0</v>
      </c>
      <c r="V6069" s="318">
        <f t="shared" si="1866"/>
        <v>0</v>
      </c>
      <c r="W6069" s="429">
        <f t="shared" si="1866"/>
        <v>0</v>
      </c>
      <c r="X6069" s="314">
        <f t="shared" si="1862"/>
        <v>-40000</v>
      </c>
    </row>
    <row r="6070" spans="2:24" ht="18.75">
      <c r="B6070" s="136"/>
      <c r="C6070" s="144">
        <v>1011</v>
      </c>
      <c r="D6070" s="163" t="s">
        <v>218</v>
      </c>
      <c r="E6070" s="817"/>
      <c r="F6070" s="452"/>
      <c r="G6070" s="246">
        <v>12000</v>
      </c>
      <c r="H6070" s="246"/>
      <c r="I6070" s="480">
        <f t="shared" ref="I6070:I6086" si="1867">F6070+G6070+H6070</f>
        <v>12000</v>
      </c>
      <c r="J6070" s="244">
        <f t="shared" si="1861"/>
        <v>1</v>
      </c>
      <c r="K6070" s="245"/>
      <c r="L6070" s="426"/>
      <c r="M6070" s="253"/>
      <c r="N6070" s="316">
        <f t="shared" ref="N6070:N6086" si="1868">I6070</f>
        <v>12000</v>
      </c>
      <c r="O6070" s="427">
        <f t="shared" ref="O6070:O6086" si="1869">L6070+M6070-N6070</f>
        <v>-12000</v>
      </c>
      <c r="P6070" s="245"/>
      <c r="Q6070" s="426"/>
      <c r="R6070" s="253"/>
      <c r="S6070" s="432">
        <f t="shared" ref="S6070:S6077" si="1870">+IF(+(L6070+M6070)&gt;=I6070,+M6070,+(+I6070-L6070))</f>
        <v>12000</v>
      </c>
      <c r="T6070" s="316">
        <f t="shared" ref="T6070:T6077" si="1871">Q6070+R6070-S6070</f>
        <v>-12000</v>
      </c>
      <c r="U6070" s="253"/>
      <c r="V6070" s="253"/>
      <c r="W6070" s="254"/>
      <c r="X6070" s="314">
        <f t="shared" si="1862"/>
        <v>-12000</v>
      </c>
    </row>
    <row r="6071" spans="2:24" ht="18.75">
      <c r="B6071" s="136"/>
      <c r="C6071" s="137">
        <v>1012</v>
      </c>
      <c r="D6071" s="145" t="s">
        <v>219</v>
      </c>
      <c r="E6071" s="817"/>
      <c r="F6071" s="452"/>
      <c r="G6071" s="246">
        <v>12000</v>
      </c>
      <c r="H6071" s="246"/>
      <c r="I6071" s="480">
        <f t="shared" si="1867"/>
        <v>12000</v>
      </c>
      <c r="J6071" s="244">
        <f t="shared" si="1861"/>
        <v>1</v>
      </c>
      <c r="K6071" s="245"/>
      <c r="L6071" s="426"/>
      <c r="M6071" s="253"/>
      <c r="N6071" s="316">
        <f t="shared" si="1868"/>
        <v>12000</v>
      </c>
      <c r="O6071" s="427">
        <f t="shared" si="1869"/>
        <v>-12000</v>
      </c>
      <c r="P6071" s="245"/>
      <c r="Q6071" s="426"/>
      <c r="R6071" s="253"/>
      <c r="S6071" s="432">
        <f t="shared" si="1870"/>
        <v>12000</v>
      </c>
      <c r="T6071" s="316">
        <f t="shared" si="1871"/>
        <v>-12000</v>
      </c>
      <c r="U6071" s="253"/>
      <c r="V6071" s="253"/>
      <c r="W6071" s="254"/>
      <c r="X6071" s="314">
        <f t="shared" si="1862"/>
        <v>-12000</v>
      </c>
    </row>
    <row r="6072" spans="2:24" ht="18.75">
      <c r="B6072" s="136"/>
      <c r="C6072" s="137">
        <v>1013</v>
      </c>
      <c r="D6072" s="145" t="s">
        <v>220</v>
      </c>
      <c r="E6072" s="817"/>
      <c r="F6072" s="452"/>
      <c r="G6072" s="246"/>
      <c r="H6072" s="246"/>
      <c r="I6072" s="480">
        <f t="shared" si="1867"/>
        <v>0</v>
      </c>
      <c r="J6072" s="244" t="str">
        <f t="shared" si="1861"/>
        <v/>
      </c>
      <c r="K6072" s="245"/>
      <c r="L6072" s="426"/>
      <c r="M6072" s="253"/>
      <c r="N6072" s="316">
        <f t="shared" si="1868"/>
        <v>0</v>
      </c>
      <c r="O6072" s="427">
        <f t="shared" si="1869"/>
        <v>0</v>
      </c>
      <c r="P6072" s="245"/>
      <c r="Q6072" s="426"/>
      <c r="R6072" s="253"/>
      <c r="S6072" s="432">
        <f t="shared" si="1870"/>
        <v>0</v>
      </c>
      <c r="T6072" s="316">
        <f t="shared" si="1871"/>
        <v>0</v>
      </c>
      <c r="U6072" s="253"/>
      <c r="V6072" s="253"/>
      <c r="W6072" s="254"/>
      <c r="X6072" s="314">
        <f t="shared" si="1862"/>
        <v>0</v>
      </c>
    </row>
    <row r="6073" spans="2:24" ht="18.75">
      <c r="B6073" s="136"/>
      <c r="C6073" s="137">
        <v>1014</v>
      </c>
      <c r="D6073" s="145" t="s">
        <v>221</v>
      </c>
      <c r="E6073" s="817"/>
      <c r="F6073" s="452"/>
      <c r="G6073" s="246"/>
      <c r="H6073" s="246"/>
      <c r="I6073" s="480">
        <f t="shared" si="1867"/>
        <v>0</v>
      </c>
      <c r="J6073" s="244" t="str">
        <f t="shared" si="1861"/>
        <v/>
      </c>
      <c r="K6073" s="245"/>
      <c r="L6073" s="426"/>
      <c r="M6073" s="253"/>
      <c r="N6073" s="316">
        <f t="shared" si="1868"/>
        <v>0</v>
      </c>
      <c r="O6073" s="427">
        <f t="shared" si="1869"/>
        <v>0</v>
      </c>
      <c r="P6073" s="245"/>
      <c r="Q6073" s="426"/>
      <c r="R6073" s="253"/>
      <c r="S6073" s="432">
        <f t="shared" si="1870"/>
        <v>0</v>
      </c>
      <c r="T6073" s="316">
        <f t="shared" si="1871"/>
        <v>0</v>
      </c>
      <c r="U6073" s="253"/>
      <c r="V6073" s="253"/>
      <c r="W6073" s="254"/>
      <c r="X6073" s="314">
        <f t="shared" si="1862"/>
        <v>0</v>
      </c>
    </row>
    <row r="6074" spans="2:24" ht="18.75">
      <c r="B6074" s="136"/>
      <c r="C6074" s="137">
        <v>1015</v>
      </c>
      <c r="D6074" s="145" t="s">
        <v>222</v>
      </c>
      <c r="E6074" s="817"/>
      <c r="F6074" s="452"/>
      <c r="G6074" s="246">
        <v>5000</v>
      </c>
      <c r="H6074" s="246"/>
      <c r="I6074" s="480">
        <f t="shared" si="1867"/>
        <v>5000</v>
      </c>
      <c r="J6074" s="244">
        <f t="shared" si="1861"/>
        <v>1</v>
      </c>
      <c r="K6074" s="245"/>
      <c r="L6074" s="426"/>
      <c r="M6074" s="253"/>
      <c r="N6074" s="316">
        <f t="shared" si="1868"/>
        <v>5000</v>
      </c>
      <c r="O6074" s="427">
        <f t="shared" si="1869"/>
        <v>-5000</v>
      </c>
      <c r="P6074" s="245"/>
      <c r="Q6074" s="426"/>
      <c r="R6074" s="253"/>
      <c r="S6074" s="432">
        <f t="shared" si="1870"/>
        <v>5000</v>
      </c>
      <c r="T6074" s="316">
        <f t="shared" si="1871"/>
        <v>-5000</v>
      </c>
      <c r="U6074" s="253"/>
      <c r="V6074" s="253"/>
      <c r="W6074" s="254"/>
      <c r="X6074" s="314">
        <f t="shared" si="1862"/>
        <v>-5000</v>
      </c>
    </row>
    <row r="6075" spans="2:24" ht="18.75">
      <c r="B6075" s="136"/>
      <c r="C6075" s="137">
        <v>1016</v>
      </c>
      <c r="D6075" s="145" t="s">
        <v>223</v>
      </c>
      <c r="E6075" s="817"/>
      <c r="F6075" s="452"/>
      <c r="G6075" s="246">
        <v>6000</v>
      </c>
      <c r="H6075" s="246"/>
      <c r="I6075" s="480">
        <f t="shared" si="1867"/>
        <v>6000</v>
      </c>
      <c r="J6075" s="244">
        <f t="shared" si="1861"/>
        <v>1</v>
      </c>
      <c r="K6075" s="245"/>
      <c r="L6075" s="426"/>
      <c r="M6075" s="253"/>
      <c r="N6075" s="316">
        <f t="shared" si="1868"/>
        <v>6000</v>
      </c>
      <c r="O6075" s="427">
        <f t="shared" si="1869"/>
        <v>-6000</v>
      </c>
      <c r="P6075" s="245"/>
      <c r="Q6075" s="426"/>
      <c r="R6075" s="253"/>
      <c r="S6075" s="432">
        <f t="shared" si="1870"/>
        <v>6000</v>
      </c>
      <c r="T6075" s="316">
        <f t="shared" si="1871"/>
        <v>-6000</v>
      </c>
      <c r="U6075" s="253"/>
      <c r="V6075" s="253"/>
      <c r="W6075" s="254"/>
      <c r="X6075" s="314">
        <f t="shared" si="1862"/>
        <v>-6000</v>
      </c>
    </row>
    <row r="6076" spans="2:24" ht="18.75">
      <c r="B6076" s="140"/>
      <c r="C6076" s="164">
        <v>1020</v>
      </c>
      <c r="D6076" s="165" t="s">
        <v>224</v>
      </c>
      <c r="E6076" s="817"/>
      <c r="F6076" s="452"/>
      <c r="G6076" s="246">
        <v>5000</v>
      </c>
      <c r="H6076" s="246"/>
      <c r="I6076" s="480">
        <f t="shared" si="1867"/>
        <v>5000</v>
      </c>
      <c r="J6076" s="244">
        <f t="shared" si="1861"/>
        <v>1</v>
      </c>
      <c r="K6076" s="245"/>
      <c r="L6076" s="426"/>
      <c r="M6076" s="253"/>
      <c r="N6076" s="316">
        <f t="shared" si="1868"/>
        <v>5000</v>
      </c>
      <c r="O6076" s="427">
        <f t="shared" si="1869"/>
        <v>-5000</v>
      </c>
      <c r="P6076" s="245"/>
      <c r="Q6076" s="426"/>
      <c r="R6076" s="253"/>
      <c r="S6076" s="432">
        <f t="shared" si="1870"/>
        <v>5000</v>
      </c>
      <c r="T6076" s="316">
        <f t="shared" si="1871"/>
        <v>-5000</v>
      </c>
      <c r="U6076" s="253"/>
      <c r="V6076" s="253"/>
      <c r="W6076" s="254"/>
      <c r="X6076" s="314">
        <f t="shared" si="1862"/>
        <v>-5000</v>
      </c>
    </row>
    <row r="6077" spans="2:24" ht="18.75">
      <c r="B6077" s="136"/>
      <c r="C6077" s="137">
        <v>1030</v>
      </c>
      <c r="D6077" s="145" t="s">
        <v>225</v>
      </c>
      <c r="E6077" s="817"/>
      <c r="F6077" s="452"/>
      <c r="G6077" s="246"/>
      <c r="H6077" s="246"/>
      <c r="I6077" s="480">
        <f t="shared" si="1867"/>
        <v>0</v>
      </c>
      <c r="J6077" s="244" t="str">
        <f t="shared" si="1861"/>
        <v/>
      </c>
      <c r="K6077" s="245"/>
      <c r="L6077" s="426"/>
      <c r="M6077" s="253"/>
      <c r="N6077" s="316">
        <f t="shared" si="1868"/>
        <v>0</v>
      </c>
      <c r="O6077" s="427">
        <f t="shared" si="1869"/>
        <v>0</v>
      </c>
      <c r="P6077" s="245"/>
      <c r="Q6077" s="426"/>
      <c r="R6077" s="253"/>
      <c r="S6077" s="432">
        <f t="shared" si="1870"/>
        <v>0</v>
      </c>
      <c r="T6077" s="316">
        <f t="shared" si="1871"/>
        <v>0</v>
      </c>
      <c r="U6077" s="253"/>
      <c r="V6077" s="253"/>
      <c r="W6077" s="254"/>
      <c r="X6077" s="314">
        <f t="shared" si="1862"/>
        <v>0</v>
      </c>
    </row>
    <row r="6078" spans="2:24" ht="18.75">
      <c r="B6078" s="136"/>
      <c r="C6078" s="164">
        <v>1051</v>
      </c>
      <c r="D6078" s="167" t="s">
        <v>226</v>
      </c>
      <c r="E6078" s="817"/>
      <c r="F6078" s="452"/>
      <c r="G6078" s="246"/>
      <c r="H6078" s="246"/>
      <c r="I6078" s="480">
        <f t="shared" si="1867"/>
        <v>0</v>
      </c>
      <c r="J6078" s="244" t="str">
        <f t="shared" si="1861"/>
        <v/>
      </c>
      <c r="K6078" s="245"/>
      <c r="L6078" s="426"/>
      <c r="M6078" s="253"/>
      <c r="N6078" s="316">
        <f t="shared" si="1868"/>
        <v>0</v>
      </c>
      <c r="O6078" s="427">
        <f t="shared" si="1869"/>
        <v>0</v>
      </c>
      <c r="P6078" s="245"/>
      <c r="Q6078" s="775"/>
      <c r="R6078" s="779"/>
      <c r="S6078" s="779"/>
      <c r="T6078" s="779"/>
      <c r="U6078" s="779"/>
      <c r="V6078" s="779"/>
      <c r="W6078" s="824"/>
      <c r="X6078" s="314">
        <f t="shared" si="1862"/>
        <v>0</v>
      </c>
    </row>
    <row r="6079" spans="2:24" ht="18.75">
      <c r="B6079" s="136"/>
      <c r="C6079" s="137">
        <v>1052</v>
      </c>
      <c r="D6079" s="145" t="s">
        <v>227</v>
      </c>
      <c r="E6079" s="817"/>
      <c r="F6079" s="452"/>
      <c r="G6079" s="246"/>
      <c r="H6079" s="246"/>
      <c r="I6079" s="480">
        <f t="shared" si="1867"/>
        <v>0</v>
      </c>
      <c r="J6079" s="244" t="str">
        <f t="shared" si="1861"/>
        <v/>
      </c>
      <c r="K6079" s="245"/>
      <c r="L6079" s="426"/>
      <c r="M6079" s="253"/>
      <c r="N6079" s="316">
        <f t="shared" si="1868"/>
        <v>0</v>
      </c>
      <c r="O6079" s="427">
        <f t="shared" si="1869"/>
        <v>0</v>
      </c>
      <c r="P6079" s="245"/>
      <c r="Q6079" s="775"/>
      <c r="R6079" s="779"/>
      <c r="S6079" s="779"/>
      <c r="T6079" s="779"/>
      <c r="U6079" s="779"/>
      <c r="V6079" s="779"/>
      <c r="W6079" s="824"/>
      <c r="X6079" s="314">
        <f t="shared" si="1862"/>
        <v>0</v>
      </c>
    </row>
    <row r="6080" spans="2:24" ht="18.75">
      <c r="B6080" s="136"/>
      <c r="C6080" s="168">
        <v>1053</v>
      </c>
      <c r="D6080" s="169" t="s">
        <v>1737</v>
      </c>
      <c r="E6080" s="817"/>
      <c r="F6080" s="452"/>
      <c r="G6080" s="246"/>
      <c r="H6080" s="246"/>
      <c r="I6080" s="480">
        <f t="shared" si="1867"/>
        <v>0</v>
      </c>
      <c r="J6080" s="244" t="str">
        <f t="shared" si="1861"/>
        <v/>
      </c>
      <c r="K6080" s="245"/>
      <c r="L6080" s="426"/>
      <c r="M6080" s="253"/>
      <c r="N6080" s="316">
        <f t="shared" si="1868"/>
        <v>0</v>
      </c>
      <c r="O6080" s="427">
        <f t="shared" si="1869"/>
        <v>0</v>
      </c>
      <c r="P6080" s="245"/>
      <c r="Q6080" s="775"/>
      <c r="R6080" s="779"/>
      <c r="S6080" s="779"/>
      <c r="T6080" s="779"/>
      <c r="U6080" s="779"/>
      <c r="V6080" s="779"/>
      <c r="W6080" s="824"/>
      <c r="X6080" s="314">
        <f t="shared" si="1862"/>
        <v>0</v>
      </c>
    </row>
    <row r="6081" spans="2:24" ht="18.75">
      <c r="B6081" s="136"/>
      <c r="C6081" s="137">
        <v>1062</v>
      </c>
      <c r="D6081" s="139" t="s">
        <v>228</v>
      </c>
      <c r="E6081" s="817"/>
      <c r="F6081" s="452"/>
      <c r="G6081" s="246"/>
      <c r="H6081" s="246"/>
      <c r="I6081" s="480">
        <f t="shared" si="1867"/>
        <v>0</v>
      </c>
      <c r="J6081" s="244" t="str">
        <f t="shared" si="1861"/>
        <v/>
      </c>
      <c r="K6081" s="245"/>
      <c r="L6081" s="426"/>
      <c r="M6081" s="253"/>
      <c r="N6081" s="316">
        <f t="shared" si="1868"/>
        <v>0</v>
      </c>
      <c r="O6081" s="427">
        <f t="shared" si="1869"/>
        <v>0</v>
      </c>
      <c r="P6081" s="245"/>
      <c r="Q6081" s="426"/>
      <c r="R6081" s="253"/>
      <c r="S6081" s="432">
        <f>+IF(+(L6081+M6081)&gt;=I6081,+M6081,+(+I6081-L6081))</f>
        <v>0</v>
      </c>
      <c r="T6081" s="316">
        <f>Q6081+R6081-S6081</f>
        <v>0</v>
      </c>
      <c r="U6081" s="253"/>
      <c r="V6081" s="253"/>
      <c r="W6081" s="254"/>
      <c r="X6081" s="314">
        <f t="shared" si="1862"/>
        <v>0</v>
      </c>
    </row>
    <row r="6082" spans="2:24" ht="18.75">
      <c r="B6082" s="136"/>
      <c r="C6082" s="137">
        <v>1063</v>
      </c>
      <c r="D6082" s="139" t="s">
        <v>229</v>
      </c>
      <c r="E6082" s="817"/>
      <c r="F6082" s="452"/>
      <c r="G6082" s="246"/>
      <c r="H6082" s="246"/>
      <c r="I6082" s="480">
        <f t="shared" si="1867"/>
        <v>0</v>
      </c>
      <c r="J6082" s="244" t="str">
        <f t="shared" si="1861"/>
        <v/>
      </c>
      <c r="K6082" s="245"/>
      <c r="L6082" s="426"/>
      <c r="M6082" s="253"/>
      <c r="N6082" s="316">
        <f t="shared" si="1868"/>
        <v>0</v>
      </c>
      <c r="O6082" s="427">
        <f t="shared" si="1869"/>
        <v>0</v>
      </c>
      <c r="P6082" s="245"/>
      <c r="Q6082" s="775"/>
      <c r="R6082" s="779"/>
      <c r="S6082" s="779"/>
      <c r="T6082" s="779"/>
      <c r="U6082" s="779"/>
      <c r="V6082" s="779"/>
      <c r="W6082" s="824"/>
      <c r="X6082" s="314">
        <f t="shared" si="1862"/>
        <v>0</v>
      </c>
    </row>
    <row r="6083" spans="2:24" ht="18.75">
      <c r="B6083" s="136"/>
      <c r="C6083" s="168">
        <v>1069</v>
      </c>
      <c r="D6083" s="170" t="s">
        <v>230</v>
      </c>
      <c r="E6083" s="817"/>
      <c r="F6083" s="452"/>
      <c r="G6083" s="246"/>
      <c r="H6083" s="246"/>
      <c r="I6083" s="480">
        <f t="shared" si="1867"/>
        <v>0</v>
      </c>
      <c r="J6083" s="244" t="str">
        <f t="shared" ref="J6083:J6114" si="1872">(IF($E6083&lt;&gt;0,$J$2,IF($I6083&lt;&gt;0,$J$2,"")))</f>
        <v/>
      </c>
      <c r="K6083" s="245"/>
      <c r="L6083" s="426"/>
      <c r="M6083" s="253"/>
      <c r="N6083" s="316">
        <f t="shared" si="1868"/>
        <v>0</v>
      </c>
      <c r="O6083" s="427">
        <f t="shared" si="1869"/>
        <v>0</v>
      </c>
      <c r="P6083" s="245"/>
      <c r="Q6083" s="426"/>
      <c r="R6083" s="253"/>
      <c r="S6083" s="432">
        <f>+IF(+(L6083+M6083)&gt;=I6083,+M6083,+(+I6083-L6083))</f>
        <v>0</v>
      </c>
      <c r="T6083" s="316">
        <f>Q6083+R6083-S6083</f>
        <v>0</v>
      </c>
      <c r="U6083" s="253"/>
      <c r="V6083" s="253"/>
      <c r="W6083" s="254"/>
      <c r="X6083" s="314">
        <f t="shared" ref="X6083:X6114" si="1873">T6083-U6083-V6083-W6083</f>
        <v>0</v>
      </c>
    </row>
    <row r="6084" spans="2:24" ht="31.5">
      <c r="B6084" s="140"/>
      <c r="C6084" s="137">
        <v>1091</v>
      </c>
      <c r="D6084" s="145" t="s">
        <v>231</v>
      </c>
      <c r="E6084" s="817"/>
      <c r="F6084" s="452"/>
      <c r="G6084" s="246"/>
      <c r="H6084" s="246"/>
      <c r="I6084" s="480">
        <f t="shared" si="1867"/>
        <v>0</v>
      </c>
      <c r="J6084" s="244" t="str">
        <f t="shared" si="1872"/>
        <v/>
      </c>
      <c r="K6084" s="245"/>
      <c r="L6084" s="426"/>
      <c r="M6084" s="253"/>
      <c r="N6084" s="316">
        <f t="shared" si="1868"/>
        <v>0</v>
      </c>
      <c r="O6084" s="427">
        <f t="shared" si="1869"/>
        <v>0</v>
      </c>
      <c r="P6084" s="245"/>
      <c r="Q6084" s="426"/>
      <c r="R6084" s="253"/>
      <c r="S6084" s="432">
        <f>+IF(+(L6084+M6084)&gt;=I6084,+M6084,+(+I6084-L6084))</f>
        <v>0</v>
      </c>
      <c r="T6084" s="316">
        <f>Q6084+R6084-S6084</f>
        <v>0</v>
      </c>
      <c r="U6084" s="253"/>
      <c r="V6084" s="253"/>
      <c r="W6084" s="254"/>
      <c r="X6084" s="314">
        <f t="shared" si="1873"/>
        <v>0</v>
      </c>
    </row>
    <row r="6085" spans="2:24" ht="18.75">
      <c r="B6085" s="136"/>
      <c r="C6085" s="137">
        <v>1092</v>
      </c>
      <c r="D6085" s="145" t="s">
        <v>364</v>
      </c>
      <c r="E6085" s="817"/>
      <c r="F6085" s="452"/>
      <c r="G6085" s="246"/>
      <c r="H6085" s="246"/>
      <c r="I6085" s="480">
        <f t="shared" si="1867"/>
        <v>0</v>
      </c>
      <c r="J6085" s="244" t="str">
        <f t="shared" si="1872"/>
        <v/>
      </c>
      <c r="K6085" s="245"/>
      <c r="L6085" s="426"/>
      <c r="M6085" s="253"/>
      <c r="N6085" s="316">
        <f t="shared" si="1868"/>
        <v>0</v>
      </c>
      <c r="O6085" s="427">
        <f t="shared" si="1869"/>
        <v>0</v>
      </c>
      <c r="P6085" s="245"/>
      <c r="Q6085" s="775"/>
      <c r="R6085" s="779"/>
      <c r="S6085" s="779"/>
      <c r="T6085" s="779"/>
      <c r="U6085" s="779"/>
      <c r="V6085" s="779"/>
      <c r="W6085" s="824"/>
      <c r="X6085" s="314">
        <f t="shared" si="1873"/>
        <v>0</v>
      </c>
    </row>
    <row r="6086" spans="2:24" ht="18.75">
      <c r="B6086" s="136"/>
      <c r="C6086" s="142">
        <v>1098</v>
      </c>
      <c r="D6086" s="146" t="s">
        <v>232</v>
      </c>
      <c r="E6086" s="817"/>
      <c r="F6086" s="452"/>
      <c r="G6086" s="246"/>
      <c r="H6086" s="246"/>
      <c r="I6086" s="480">
        <f t="shared" si="1867"/>
        <v>0</v>
      </c>
      <c r="J6086" s="244" t="str">
        <f t="shared" si="1872"/>
        <v/>
      </c>
      <c r="K6086" s="245"/>
      <c r="L6086" s="426"/>
      <c r="M6086" s="253"/>
      <c r="N6086" s="316">
        <f t="shared" si="1868"/>
        <v>0</v>
      </c>
      <c r="O6086" s="427">
        <f t="shared" si="1869"/>
        <v>0</v>
      </c>
      <c r="P6086" s="245"/>
      <c r="Q6086" s="426"/>
      <c r="R6086" s="253"/>
      <c r="S6086" s="432">
        <f>+IF(+(L6086+M6086)&gt;=I6086,+M6086,+(+I6086-L6086))</f>
        <v>0</v>
      </c>
      <c r="T6086" s="316">
        <f>Q6086+R6086-S6086</f>
        <v>0</v>
      </c>
      <c r="U6086" s="253"/>
      <c r="V6086" s="253"/>
      <c r="W6086" s="254"/>
      <c r="X6086" s="314">
        <f t="shared" si="1873"/>
        <v>0</v>
      </c>
    </row>
    <row r="6087" spans="2:24" ht="18.75">
      <c r="B6087" s="799">
        <v>1900</v>
      </c>
      <c r="C6087" s="955" t="s">
        <v>296</v>
      </c>
      <c r="D6087" s="955"/>
      <c r="E6087" s="800"/>
      <c r="F6087" s="801">
        <f>SUM(F6088:F6090)</f>
        <v>0</v>
      </c>
      <c r="G6087" s="802">
        <f>SUM(G6088:G6090)</f>
        <v>0</v>
      </c>
      <c r="H6087" s="802">
        <f>SUM(H6088:H6090)</f>
        <v>0</v>
      </c>
      <c r="I6087" s="802">
        <f>SUM(I6088:I6090)</f>
        <v>0</v>
      </c>
      <c r="J6087" s="244" t="str">
        <f t="shared" si="1872"/>
        <v/>
      </c>
      <c r="K6087" s="245"/>
      <c r="L6087" s="317">
        <f>SUM(L6088:L6090)</f>
        <v>0</v>
      </c>
      <c r="M6087" s="318">
        <f>SUM(M6088:M6090)</f>
        <v>0</v>
      </c>
      <c r="N6087" s="428">
        <f>SUM(N6088:N6090)</f>
        <v>0</v>
      </c>
      <c r="O6087" s="429">
        <f>SUM(O6088:O6090)</f>
        <v>0</v>
      </c>
      <c r="P6087" s="245"/>
      <c r="Q6087" s="777"/>
      <c r="R6087" s="778"/>
      <c r="S6087" s="778"/>
      <c r="T6087" s="778"/>
      <c r="U6087" s="778"/>
      <c r="V6087" s="778"/>
      <c r="W6087" s="825"/>
      <c r="X6087" s="314">
        <f t="shared" si="1873"/>
        <v>0</v>
      </c>
    </row>
    <row r="6088" spans="2:24" ht="18.75">
      <c r="B6088" s="136"/>
      <c r="C6088" s="144">
        <v>1901</v>
      </c>
      <c r="D6088" s="138" t="s">
        <v>297</v>
      </c>
      <c r="E6088" s="817"/>
      <c r="F6088" s="452"/>
      <c r="G6088" s="246"/>
      <c r="H6088" s="246"/>
      <c r="I6088" s="480">
        <f>F6088+G6088+H6088</f>
        <v>0</v>
      </c>
      <c r="J6088" s="244" t="str">
        <f t="shared" si="1872"/>
        <v/>
      </c>
      <c r="K6088" s="245"/>
      <c r="L6088" s="426"/>
      <c r="M6088" s="253"/>
      <c r="N6088" s="316">
        <f>I6088</f>
        <v>0</v>
      </c>
      <c r="O6088" s="427">
        <f>L6088+M6088-N6088</f>
        <v>0</v>
      </c>
      <c r="P6088" s="245"/>
      <c r="Q6088" s="775"/>
      <c r="R6088" s="779"/>
      <c r="S6088" s="779"/>
      <c r="T6088" s="779"/>
      <c r="U6088" s="779"/>
      <c r="V6088" s="779"/>
      <c r="W6088" s="824"/>
      <c r="X6088" s="314">
        <f t="shared" si="1873"/>
        <v>0</v>
      </c>
    </row>
    <row r="6089" spans="2:24" ht="18.75">
      <c r="B6089" s="136"/>
      <c r="C6089" s="137">
        <v>1981</v>
      </c>
      <c r="D6089" s="139" t="s">
        <v>298</v>
      </c>
      <c r="E6089" s="817"/>
      <c r="F6089" s="452"/>
      <c r="G6089" s="246"/>
      <c r="H6089" s="246"/>
      <c r="I6089" s="480">
        <f>F6089+G6089+H6089</f>
        <v>0</v>
      </c>
      <c r="J6089" s="244" t="str">
        <f t="shared" si="1872"/>
        <v/>
      </c>
      <c r="K6089" s="245"/>
      <c r="L6089" s="426"/>
      <c r="M6089" s="253"/>
      <c r="N6089" s="316">
        <f>I6089</f>
        <v>0</v>
      </c>
      <c r="O6089" s="427">
        <f>L6089+M6089-N6089</f>
        <v>0</v>
      </c>
      <c r="P6089" s="245"/>
      <c r="Q6089" s="775"/>
      <c r="R6089" s="779"/>
      <c r="S6089" s="779"/>
      <c r="T6089" s="779"/>
      <c r="U6089" s="779"/>
      <c r="V6089" s="779"/>
      <c r="W6089" s="824"/>
      <c r="X6089" s="314">
        <f t="shared" si="1873"/>
        <v>0</v>
      </c>
    </row>
    <row r="6090" spans="2:24" ht="18.75">
      <c r="B6090" s="136"/>
      <c r="C6090" s="142">
        <v>1991</v>
      </c>
      <c r="D6090" s="141" t="s">
        <v>299</v>
      </c>
      <c r="E6090" s="817"/>
      <c r="F6090" s="452"/>
      <c r="G6090" s="246"/>
      <c r="H6090" s="246"/>
      <c r="I6090" s="480">
        <f>F6090+G6090+H6090</f>
        <v>0</v>
      </c>
      <c r="J6090" s="244" t="str">
        <f t="shared" si="1872"/>
        <v/>
      </c>
      <c r="K6090" s="245"/>
      <c r="L6090" s="426"/>
      <c r="M6090" s="253"/>
      <c r="N6090" s="316">
        <f>I6090</f>
        <v>0</v>
      </c>
      <c r="O6090" s="427">
        <f>L6090+M6090-N6090</f>
        <v>0</v>
      </c>
      <c r="P6090" s="245"/>
      <c r="Q6090" s="775"/>
      <c r="R6090" s="779"/>
      <c r="S6090" s="779"/>
      <c r="T6090" s="779"/>
      <c r="U6090" s="779"/>
      <c r="V6090" s="779"/>
      <c r="W6090" s="824"/>
      <c r="X6090" s="314">
        <f t="shared" si="1873"/>
        <v>0</v>
      </c>
    </row>
    <row r="6091" spans="2:24" ht="18.75">
      <c r="B6091" s="799">
        <v>2100</v>
      </c>
      <c r="C6091" s="955" t="s">
        <v>1106</v>
      </c>
      <c r="D6091" s="955"/>
      <c r="E6091" s="800"/>
      <c r="F6091" s="801">
        <f>SUM(F6092:F6096)</f>
        <v>0</v>
      </c>
      <c r="G6091" s="802">
        <f>SUM(G6092:G6096)</f>
        <v>0</v>
      </c>
      <c r="H6091" s="802">
        <f>SUM(H6092:H6096)</f>
        <v>0</v>
      </c>
      <c r="I6091" s="802">
        <f>SUM(I6092:I6096)</f>
        <v>0</v>
      </c>
      <c r="J6091" s="244" t="str">
        <f t="shared" si="1872"/>
        <v/>
      </c>
      <c r="K6091" s="245"/>
      <c r="L6091" s="317">
        <f>SUM(L6092:L6096)</f>
        <v>0</v>
      </c>
      <c r="M6091" s="318">
        <f>SUM(M6092:M6096)</f>
        <v>0</v>
      </c>
      <c r="N6091" s="428">
        <f>SUM(N6092:N6096)</f>
        <v>0</v>
      </c>
      <c r="O6091" s="429">
        <f>SUM(O6092:O6096)</f>
        <v>0</v>
      </c>
      <c r="P6091" s="245"/>
      <c r="Q6091" s="777"/>
      <c r="R6091" s="778"/>
      <c r="S6091" s="778"/>
      <c r="T6091" s="778"/>
      <c r="U6091" s="778"/>
      <c r="V6091" s="778"/>
      <c r="W6091" s="825"/>
      <c r="X6091" s="314">
        <f t="shared" si="1873"/>
        <v>0</v>
      </c>
    </row>
    <row r="6092" spans="2:24" ht="18.75">
      <c r="B6092" s="136"/>
      <c r="C6092" s="144">
        <v>2110</v>
      </c>
      <c r="D6092" s="147" t="s">
        <v>233</v>
      </c>
      <c r="E6092" s="817"/>
      <c r="F6092" s="452"/>
      <c r="G6092" s="246"/>
      <c r="H6092" s="246"/>
      <c r="I6092" s="480">
        <f>F6092+G6092+H6092</f>
        <v>0</v>
      </c>
      <c r="J6092" s="244" t="str">
        <f t="shared" si="1872"/>
        <v/>
      </c>
      <c r="K6092" s="245"/>
      <c r="L6092" s="426"/>
      <c r="M6092" s="253"/>
      <c r="N6092" s="316">
        <f>I6092</f>
        <v>0</v>
      </c>
      <c r="O6092" s="427">
        <f>L6092+M6092-N6092</f>
        <v>0</v>
      </c>
      <c r="P6092" s="245"/>
      <c r="Q6092" s="775"/>
      <c r="R6092" s="779"/>
      <c r="S6092" s="779"/>
      <c r="T6092" s="779"/>
      <c r="U6092" s="779"/>
      <c r="V6092" s="779"/>
      <c r="W6092" s="824"/>
      <c r="X6092" s="314">
        <f t="shared" si="1873"/>
        <v>0</v>
      </c>
    </row>
    <row r="6093" spans="2:24" ht="18.75">
      <c r="B6093" s="171"/>
      <c r="C6093" s="137">
        <v>2120</v>
      </c>
      <c r="D6093" s="159" t="s">
        <v>234</v>
      </c>
      <c r="E6093" s="817"/>
      <c r="F6093" s="452"/>
      <c r="G6093" s="246"/>
      <c r="H6093" s="246"/>
      <c r="I6093" s="480">
        <f>F6093+G6093+H6093</f>
        <v>0</v>
      </c>
      <c r="J6093" s="244" t="str">
        <f t="shared" si="1872"/>
        <v/>
      </c>
      <c r="K6093" s="245"/>
      <c r="L6093" s="426"/>
      <c r="M6093" s="253"/>
      <c r="N6093" s="316">
        <f>I6093</f>
        <v>0</v>
      </c>
      <c r="O6093" s="427">
        <f>L6093+M6093-N6093</f>
        <v>0</v>
      </c>
      <c r="P6093" s="245"/>
      <c r="Q6093" s="775"/>
      <c r="R6093" s="779"/>
      <c r="S6093" s="779"/>
      <c r="T6093" s="779"/>
      <c r="U6093" s="779"/>
      <c r="V6093" s="779"/>
      <c r="W6093" s="824"/>
      <c r="X6093" s="314">
        <f t="shared" si="1873"/>
        <v>0</v>
      </c>
    </row>
    <row r="6094" spans="2:24" ht="18.75">
      <c r="B6094" s="171"/>
      <c r="C6094" s="137">
        <v>2125</v>
      </c>
      <c r="D6094" s="156" t="s">
        <v>1098</v>
      </c>
      <c r="E6094" s="817"/>
      <c r="F6094" s="452"/>
      <c r="G6094" s="246"/>
      <c r="H6094" s="246"/>
      <c r="I6094" s="480">
        <f>F6094+G6094+H6094</f>
        <v>0</v>
      </c>
      <c r="J6094" s="244" t="str">
        <f t="shared" si="1872"/>
        <v/>
      </c>
      <c r="K6094" s="245"/>
      <c r="L6094" s="426"/>
      <c r="M6094" s="253"/>
      <c r="N6094" s="316">
        <f>I6094</f>
        <v>0</v>
      </c>
      <c r="O6094" s="427">
        <f>L6094+M6094-N6094</f>
        <v>0</v>
      </c>
      <c r="P6094" s="245"/>
      <c r="Q6094" s="775"/>
      <c r="R6094" s="779"/>
      <c r="S6094" s="779"/>
      <c r="T6094" s="779"/>
      <c r="U6094" s="779"/>
      <c r="V6094" s="779"/>
      <c r="W6094" s="824"/>
      <c r="X6094" s="314">
        <f t="shared" si="1873"/>
        <v>0</v>
      </c>
    </row>
    <row r="6095" spans="2:24" ht="18.75">
      <c r="B6095" s="143"/>
      <c r="C6095" s="137">
        <v>2140</v>
      </c>
      <c r="D6095" s="159" t="s">
        <v>236</v>
      </c>
      <c r="E6095" s="817"/>
      <c r="F6095" s="452"/>
      <c r="G6095" s="246"/>
      <c r="H6095" s="246"/>
      <c r="I6095" s="480">
        <f>F6095+G6095+H6095</f>
        <v>0</v>
      </c>
      <c r="J6095" s="244" t="str">
        <f t="shared" si="1872"/>
        <v/>
      </c>
      <c r="K6095" s="245"/>
      <c r="L6095" s="426"/>
      <c r="M6095" s="253"/>
      <c r="N6095" s="316">
        <f>I6095</f>
        <v>0</v>
      </c>
      <c r="O6095" s="427">
        <f>L6095+M6095-N6095</f>
        <v>0</v>
      </c>
      <c r="P6095" s="245"/>
      <c r="Q6095" s="775"/>
      <c r="R6095" s="779"/>
      <c r="S6095" s="779"/>
      <c r="T6095" s="779"/>
      <c r="U6095" s="779"/>
      <c r="V6095" s="779"/>
      <c r="W6095" s="824"/>
      <c r="X6095" s="314">
        <f t="shared" si="1873"/>
        <v>0</v>
      </c>
    </row>
    <row r="6096" spans="2:24" ht="18.75">
      <c r="B6096" s="136"/>
      <c r="C6096" s="142">
        <v>2190</v>
      </c>
      <c r="D6096" s="516" t="s">
        <v>237</v>
      </c>
      <c r="E6096" s="817"/>
      <c r="F6096" s="452"/>
      <c r="G6096" s="246"/>
      <c r="H6096" s="246"/>
      <c r="I6096" s="480">
        <f>F6096+G6096+H6096</f>
        <v>0</v>
      </c>
      <c r="J6096" s="244" t="str">
        <f t="shared" si="1872"/>
        <v/>
      </c>
      <c r="K6096" s="245"/>
      <c r="L6096" s="426"/>
      <c r="M6096" s="253"/>
      <c r="N6096" s="316">
        <f>I6096</f>
        <v>0</v>
      </c>
      <c r="O6096" s="427">
        <f>L6096+M6096-N6096</f>
        <v>0</v>
      </c>
      <c r="P6096" s="245"/>
      <c r="Q6096" s="775"/>
      <c r="R6096" s="779"/>
      <c r="S6096" s="779"/>
      <c r="T6096" s="779"/>
      <c r="U6096" s="779"/>
      <c r="V6096" s="779"/>
      <c r="W6096" s="824"/>
      <c r="X6096" s="314">
        <f t="shared" si="1873"/>
        <v>0</v>
      </c>
    </row>
    <row r="6097" spans="2:24" ht="18.75">
      <c r="B6097" s="799">
        <v>2200</v>
      </c>
      <c r="C6097" s="955" t="s">
        <v>238</v>
      </c>
      <c r="D6097" s="955"/>
      <c r="E6097" s="800"/>
      <c r="F6097" s="801">
        <f>SUM(F6098:F6099)</f>
        <v>0</v>
      </c>
      <c r="G6097" s="802">
        <f>SUM(G6098:G6099)</f>
        <v>0</v>
      </c>
      <c r="H6097" s="802">
        <f>SUM(H6098:H6099)</f>
        <v>0</v>
      </c>
      <c r="I6097" s="802">
        <f>SUM(I6098:I6099)</f>
        <v>0</v>
      </c>
      <c r="J6097" s="244" t="str">
        <f t="shared" si="1872"/>
        <v/>
      </c>
      <c r="K6097" s="245"/>
      <c r="L6097" s="317">
        <f>SUM(L6098:L6099)</f>
        <v>0</v>
      </c>
      <c r="M6097" s="318">
        <f>SUM(M6098:M6099)</f>
        <v>0</v>
      </c>
      <c r="N6097" s="428">
        <f>SUM(N6098:N6099)</f>
        <v>0</v>
      </c>
      <c r="O6097" s="429">
        <f>SUM(O6098:O6099)</f>
        <v>0</v>
      </c>
      <c r="P6097" s="245"/>
      <c r="Q6097" s="777"/>
      <c r="R6097" s="778"/>
      <c r="S6097" s="778"/>
      <c r="T6097" s="778"/>
      <c r="U6097" s="778"/>
      <c r="V6097" s="778"/>
      <c r="W6097" s="825"/>
      <c r="X6097" s="314">
        <f t="shared" si="1873"/>
        <v>0</v>
      </c>
    </row>
    <row r="6098" spans="2:24" ht="18.75">
      <c r="B6098" s="136"/>
      <c r="C6098" s="137">
        <v>2221</v>
      </c>
      <c r="D6098" s="139" t="s">
        <v>1479</v>
      </c>
      <c r="E6098" s="817"/>
      <c r="F6098" s="452"/>
      <c r="G6098" s="246"/>
      <c r="H6098" s="246"/>
      <c r="I6098" s="480">
        <f t="shared" ref="I6098:I6103" si="1874">F6098+G6098+H6098</f>
        <v>0</v>
      </c>
      <c r="J6098" s="244" t="str">
        <f t="shared" si="1872"/>
        <v/>
      </c>
      <c r="K6098" s="245"/>
      <c r="L6098" s="426"/>
      <c r="M6098" s="253"/>
      <c r="N6098" s="316">
        <f t="shared" ref="N6098:N6103" si="1875">I6098</f>
        <v>0</v>
      </c>
      <c r="O6098" s="427">
        <f t="shared" ref="O6098:O6103" si="1876">L6098+M6098-N6098</f>
        <v>0</v>
      </c>
      <c r="P6098" s="245"/>
      <c r="Q6098" s="775"/>
      <c r="R6098" s="779"/>
      <c r="S6098" s="779"/>
      <c r="T6098" s="779"/>
      <c r="U6098" s="779"/>
      <c r="V6098" s="779"/>
      <c r="W6098" s="824"/>
      <c r="X6098" s="314">
        <f t="shared" si="1873"/>
        <v>0</v>
      </c>
    </row>
    <row r="6099" spans="2:24" ht="18.75">
      <c r="B6099" s="136"/>
      <c r="C6099" s="142">
        <v>2224</v>
      </c>
      <c r="D6099" s="141" t="s">
        <v>239</v>
      </c>
      <c r="E6099" s="817"/>
      <c r="F6099" s="452"/>
      <c r="G6099" s="246"/>
      <c r="H6099" s="246"/>
      <c r="I6099" s="480">
        <f t="shared" si="1874"/>
        <v>0</v>
      </c>
      <c r="J6099" s="244" t="str">
        <f t="shared" si="1872"/>
        <v/>
      </c>
      <c r="K6099" s="245"/>
      <c r="L6099" s="426"/>
      <c r="M6099" s="253"/>
      <c r="N6099" s="316">
        <f t="shared" si="1875"/>
        <v>0</v>
      </c>
      <c r="O6099" s="427">
        <f t="shared" si="1876"/>
        <v>0</v>
      </c>
      <c r="P6099" s="245"/>
      <c r="Q6099" s="775"/>
      <c r="R6099" s="779"/>
      <c r="S6099" s="779"/>
      <c r="T6099" s="779"/>
      <c r="U6099" s="779"/>
      <c r="V6099" s="779"/>
      <c r="W6099" s="824"/>
      <c r="X6099" s="314">
        <f t="shared" si="1873"/>
        <v>0</v>
      </c>
    </row>
    <row r="6100" spans="2:24" ht="18.75">
      <c r="B6100" s="799">
        <v>2500</v>
      </c>
      <c r="C6100" s="957" t="s">
        <v>240</v>
      </c>
      <c r="D6100" s="957"/>
      <c r="E6100" s="800"/>
      <c r="F6100" s="803"/>
      <c r="G6100" s="804"/>
      <c r="H6100" s="804"/>
      <c r="I6100" s="805">
        <f t="shared" si="1874"/>
        <v>0</v>
      </c>
      <c r="J6100" s="244" t="str">
        <f t="shared" si="1872"/>
        <v/>
      </c>
      <c r="K6100" s="245"/>
      <c r="L6100" s="431"/>
      <c r="M6100" s="255"/>
      <c r="N6100" s="316">
        <f t="shared" si="1875"/>
        <v>0</v>
      </c>
      <c r="O6100" s="427">
        <f t="shared" si="1876"/>
        <v>0</v>
      </c>
      <c r="P6100" s="245"/>
      <c r="Q6100" s="777"/>
      <c r="R6100" s="778"/>
      <c r="S6100" s="779"/>
      <c r="T6100" s="779"/>
      <c r="U6100" s="778"/>
      <c r="V6100" s="779"/>
      <c r="W6100" s="824"/>
      <c r="X6100" s="314">
        <f t="shared" si="1873"/>
        <v>0</v>
      </c>
    </row>
    <row r="6101" spans="2:24" ht="18.75">
      <c r="B6101" s="799">
        <v>2600</v>
      </c>
      <c r="C6101" s="974" t="s">
        <v>241</v>
      </c>
      <c r="D6101" s="975"/>
      <c r="E6101" s="800"/>
      <c r="F6101" s="803"/>
      <c r="G6101" s="804"/>
      <c r="H6101" s="804"/>
      <c r="I6101" s="805">
        <f t="shared" si="1874"/>
        <v>0</v>
      </c>
      <c r="J6101" s="244" t="str">
        <f t="shared" si="1872"/>
        <v/>
      </c>
      <c r="K6101" s="245"/>
      <c r="L6101" s="431"/>
      <c r="M6101" s="255"/>
      <c r="N6101" s="316">
        <f t="shared" si="1875"/>
        <v>0</v>
      </c>
      <c r="O6101" s="427">
        <f t="shared" si="1876"/>
        <v>0</v>
      </c>
      <c r="P6101" s="245"/>
      <c r="Q6101" s="777"/>
      <c r="R6101" s="778"/>
      <c r="S6101" s="779"/>
      <c r="T6101" s="779"/>
      <c r="U6101" s="778"/>
      <c r="V6101" s="779"/>
      <c r="W6101" s="824"/>
      <c r="X6101" s="314">
        <f t="shared" si="1873"/>
        <v>0</v>
      </c>
    </row>
    <row r="6102" spans="2:24" ht="18.75">
      <c r="B6102" s="799">
        <v>2700</v>
      </c>
      <c r="C6102" s="974" t="s">
        <v>242</v>
      </c>
      <c r="D6102" s="975"/>
      <c r="E6102" s="800"/>
      <c r="F6102" s="803"/>
      <c r="G6102" s="804"/>
      <c r="H6102" s="804"/>
      <c r="I6102" s="805">
        <f t="shared" si="1874"/>
        <v>0</v>
      </c>
      <c r="J6102" s="244" t="str">
        <f t="shared" si="1872"/>
        <v/>
      </c>
      <c r="K6102" s="245"/>
      <c r="L6102" s="431"/>
      <c r="M6102" s="255"/>
      <c r="N6102" s="316">
        <f t="shared" si="1875"/>
        <v>0</v>
      </c>
      <c r="O6102" s="427">
        <f t="shared" si="1876"/>
        <v>0</v>
      </c>
      <c r="P6102" s="245"/>
      <c r="Q6102" s="777"/>
      <c r="R6102" s="778"/>
      <c r="S6102" s="779"/>
      <c r="T6102" s="779"/>
      <c r="U6102" s="778"/>
      <c r="V6102" s="779"/>
      <c r="W6102" s="824"/>
      <c r="X6102" s="314">
        <f t="shared" si="1873"/>
        <v>0</v>
      </c>
    </row>
    <row r="6103" spans="2:24" ht="18.75">
      <c r="B6103" s="799">
        <v>2800</v>
      </c>
      <c r="C6103" s="974" t="s">
        <v>1738</v>
      </c>
      <c r="D6103" s="975"/>
      <c r="E6103" s="800"/>
      <c r="F6103" s="803"/>
      <c r="G6103" s="804"/>
      <c r="H6103" s="804"/>
      <c r="I6103" s="805">
        <f t="shared" si="1874"/>
        <v>0</v>
      </c>
      <c r="J6103" s="244" t="str">
        <f t="shared" si="1872"/>
        <v/>
      </c>
      <c r="K6103" s="245"/>
      <c r="L6103" s="431"/>
      <c r="M6103" s="255"/>
      <c r="N6103" s="316">
        <f t="shared" si="1875"/>
        <v>0</v>
      </c>
      <c r="O6103" s="427">
        <f t="shared" si="1876"/>
        <v>0</v>
      </c>
      <c r="P6103" s="245"/>
      <c r="Q6103" s="777"/>
      <c r="R6103" s="778"/>
      <c r="S6103" s="779"/>
      <c r="T6103" s="779"/>
      <c r="U6103" s="778"/>
      <c r="V6103" s="779"/>
      <c r="W6103" s="824"/>
      <c r="X6103" s="314">
        <f t="shared" si="1873"/>
        <v>0</v>
      </c>
    </row>
    <row r="6104" spans="2:24" ht="18.75">
      <c r="B6104" s="799">
        <v>2900</v>
      </c>
      <c r="C6104" s="965" t="s">
        <v>243</v>
      </c>
      <c r="D6104" s="966"/>
      <c r="E6104" s="800"/>
      <c r="F6104" s="801">
        <f>SUM(F6105:F6112)</f>
        <v>0</v>
      </c>
      <c r="G6104" s="802">
        <f>SUM(G6105:G6112)</f>
        <v>0</v>
      </c>
      <c r="H6104" s="802">
        <f>SUM(H6105:H6112)</f>
        <v>0</v>
      </c>
      <c r="I6104" s="802">
        <f>SUM(I6105:I6112)</f>
        <v>0</v>
      </c>
      <c r="J6104" s="244" t="str">
        <f t="shared" si="1872"/>
        <v/>
      </c>
      <c r="K6104" s="245"/>
      <c r="L6104" s="317">
        <f>SUM(L6105:L6112)</f>
        <v>0</v>
      </c>
      <c r="M6104" s="318">
        <f>SUM(M6105:M6112)</f>
        <v>0</v>
      </c>
      <c r="N6104" s="428">
        <f>SUM(N6105:N6112)</f>
        <v>0</v>
      </c>
      <c r="O6104" s="429">
        <f>SUM(O6105:O6112)</f>
        <v>0</v>
      </c>
      <c r="P6104" s="245"/>
      <c r="Q6104" s="777"/>
      <c r="R6104" s="778"/>
      <c r="S6104" s="778"/>
      <c r="T6104" s="778"/>
      <c r="U6104" s="778"/>
      <c r="V6104" s="778"/>
      <c r="W6104" s="825"/>
      <c r="X6104" s="314">
        <f t="shared" si="1873"/>
        <v>0</v>
      </c>
    </row>
    <row r="6105" spans="2:24" ht="18.75">
      <c r="B6105" s="172"/>
      <c r="C6105" s="144">
        <v>2910</v>
      </c>
      <c r="D6105" s="320" t="s">
        <v>1780</v>
      </c>
      <c r="E6105" s="817"/>
      <c r="F6105" s="452"/>
      <c r="G6105" s="246"/>
      <c r="H6105" s="246"/>
      <c r="I6105" s="480">
        <f t="shared" ref="I6105:I6112" si="1877">F6105+G6105+H6105</f>
        <v>0</v>
      </c>
      <c r="J6105" s="244" t="str">
        <f t="shared" si="1872"/>
        <v/>
      </c>
      <c r="K6105" s="245"/>
      <c r="L6105" s="426"/>
      <c r="M6105" s="253"/>
      <c r="N6105" s="316">
        <f t="shared" ref="N6105:N6112" si="1878">I6105</f>
        <v>0</v>
      </c>
      <c r="O6105" s="427">
        <f t="shared" ref="O6105:O6112" si="1879">L6105+M6105-N6105</f>
        <v>0</v>
      </c>
      <c r="P6105" s="245"/>
      <c r="Q6105" s="775"/>
      <c r="R6105" s="779"/>
      <c r="S6105" s="779"/>
      <c r="T6105" s="779"/>
      <c r="U6105" s="779"/>
      <c r="V6105" s="779"/>
      <c r="W6105" s="824"/>
      <c r="X6105" s="314">
        <f t="shared" si="1873"/>
        <v>0</v>
      </c>
    </row>
    <row r="6106" spans="2:24" ht="18.75">
      <c r="B6106" s="172"/>
      <c r="C6106" s="144">
        <v>2920</v>
      </c>
      <c r="D6106" s="320" t="s">
        <v>244</v>
      </c>
      <c r="E6106" s="817"/>
      <c r="F6106" s="452"/>
      <c r="G6106" s="246"/>
      <c r="H6106" s="246"/>
      <c r="I6106" s="480">
        <f t="shared" si="1877"/>
        <v>0</v>
      </c>
      <c r="J6106" s="244" t="str">
        <f t="shared" si="1872"/>
        <v/>
      </c>
      <c r="K6106" s="245"/>
      <c r="L6106" s="426"/>
      <c r="M6106" s="253"/>
      <c r="N6106" s="316">
        <f t="shared" si="1878"/>
        <v>0</v>
      </c>
      <c r="O6106" s="427">
        <f t="shared" si="1879"/>
        <v>0</v>
      </c>
      <c r="P6106" s="245"/>
      <c r="Q6106" s="775"/>
      <c r="R6106" s="779"/>
      <c r="S6106" s="779"/>
      <c r="T6106" s="779"/>
      <c r="U6106" s="779"/>
      <c r="V6106" s="779"/>
      <c r="W6106" s="824"/>
      <c r="X6106" s="314">
        <f t="shared" si="1873"/>
        <v>0</v>
      </c>
    </row>
    <row r="6107" spans="2:24" ht="31.5">
      <c r="B6107" s="172"/>
      <c r="C6107" s="168">
        <v>2969</v>
      </c>
      <c r="D6107" s="321" t="s">
        <v>245</v>
      </c>
      <c r="E6107" s="817"/>
      <c r="F6107" s="452"/>
      <c r="G6107" s="246"/>
      <c r="H6107" s="246"/>
      <c r="I6107" s="480">
        <f t="shared" si="1877"/>
        <v>0</v>
      </c>
      <c r="J6107" s="244" t="str">
        <f t="shared" si="1872"/>
        <v/>
      </c>
      <c r="K6107" s="245"/>
      <c r="L6107" s="426"/>
      <c r="M6107" s="253"/>
      <c r="N6107" s="316">
        <f t="shared" si="1878"/>
        <v>0</v>
      </c>
      <c r="O6107" s="427">
        <f t="shared" si="1879"/>
        <v>0</v>
      </c>
      <c r="P6107" s="245"/>
      <c r="Q6107" s="775"/>
      <c r="R6107" s="779"/>
      <c r="S6107" s="779"/>
      <c r="T6107" s="779"/>
      <c r="U6107" s="779"/>
      <c r="V6107" s="779"/>
      <c r="W6107" s="824"/>
      <c r="X6107" s="314">
        <f t="shared" si="1873"/>
        <v>0</v>
      </c>
    </row>
    <row r="6108" spans="2:24" ht="31.5">
      <c r="B6108" s="172"/>
      <c r="C6108" s="168">
        <v>2970</v>
      </c>
      <c r="D6108" s="321" t="s">
        <v>246</v>
      </c>
      <c r="E6108" s="817"/>
      <c r="F6108" s="452"/>
      <c r="G6108" s="246"/>
      <c r="H6108" s="246"/>
      <c r="I6108" s="480">
        <f t="shared" si="1877"/>
        <v>0</v>
      </c>
      <c r="J6108" s="244" t="str">
        <f t="shared" si="1872"/>
        <v/>
      </c>
      <c r="K6108" s="245"/>
      <c r="L6108" s="426"/>
      <c r="M6108" s="253"/>
      <c r="N6108" s="316">
        <f t="shared" si="1878"/>
        <v>0</v>
      </c>
      <c r="O6108" s="427">
        <f t="shared" si="1879"/>
        <v>0</v>
      </c>
      <c r="P6108" s="245"/>
      <c r="Q6108" s="775"/>
      <c r="R6108" s="779"/>
      <c r="S6108" s="779"/>
      <c r="T6108" s="779"/>
      <c r="U6108" s="779"/>
      <c r="V6108" s="779"/>
      <c r="W6108" s="824"/>
      <c r="X6108" s="314">
        <f t="shared" si="1873"/>
        <v>0</v>
      </c>
    </row>
    <row r="6109" spans="2:24" ht="18.75">
      <c r="B6109" s="172"/>
      <c r="C6109" s="166">
        <v>2989</v>
      </c>
      <c r="D6109" s="322" t="s">
        <v>247</v>
      </c>
      <c r="E6109" s="817"/>
      <c r="F6109" s="452"/>
      <c r="G6109" s="246"/>
      <c r="H6109" s="246"/>
      <c r="I6109" s="480">
        <f t="shared" si="1877"/>
        <v>0</v>
      </c>
      <c r="J6109" s="244" t="str">
        <f t="shared" si="1872"/>
        <v/>
      </c>
      <c r="K6109" s="245"/>
      <c r="L6109" s="426"/>
      <c r="M6109" s="253"/>
      <c r="N6109" s="316">
        <f t="shared" si="1878"/>
        <v>0</v>
      </c>
      <c r="O6109" s="427">
        <f t="shared" si="1879"/>
        <v>0</v>
      </c>
      <c r="P6109" s="245"/>
      <c r="Q6109" s="775"/>
      <c r="R6109" s="779"/>
      <c r="S6109" s="779"/>
      <c r="T6109" s="779"/>
      <c r="U6109" s="779"/>
      <c r="V6109" s="779"/>
      <c r="W6109" s="824"/>
      <c r="X6109" s="314">
        <f t="shared" si="1873"/>
        <v>0</v>
      </c>
    </row>
    <row r="6110" spans="2:24" ht="31.5">
      <c r="B6110" s="136"/>
      <c r="C6110" s="137">
        <v>2990</v>
      </c>
      <c r="D6110" s="323" t="s">
        <v>1760</v>
      </c>
      <c r="E6110" s="817"/>
      <c r="F6110" s="452"/>
      <c r="G6110" s="246"/>
      <c r="H6110" s="246"/>
      <c r="I6110" s="480">
        <f t="shared" si="1877"/>
        <v>0</v>
      </c>
      <c r="J6110" s="244" t="str">
        <f t="shared" si="1872"/>
        <v/>
      </c>
      <c r="K6110" s="245"/>
      <c r="L6110" s="426"/>
      <c r="M6110" s="253"/>
      <c r="N6110" s="316">
        <f t="shared" si="1878"/>
        <v>0</v>
      </c>
      <c r="O6110" s="427">
        <f t="shared" si="1879"/>
        <v>0</v>
      </c>
      <c r="P6110" s="245"/>
      <c r="Q6110" s="775"/>
      <c r="R6110" s="779"/>
      <c r="S6110" s="779"/>
      <c r="T6110" s="779"/>
      <c r="U6110" s="779"/>
      <c r="V6110" s="779"/>
      <c r="W6110" s="824"/>
      <c r="X6110" s="314">
        <f t="shared" si="1873"/>
        <v>0</v>
      </c>
    </row>
    <row r="6111" spans="2:24" ht="18.75">
      <c r="B6111" s="136"/>
      <c r="C6111" s="137">
        <v>2991</v>
      </c>
      <c r="D6111" s="323" t="s">
        <v>248</v>
      </c>
      <c r="E6111" s="817"/>
      <c r="F6111" s="452"/>
      <c r="G6111" s="246"/>
      <c r="H6111" s="246"/>
      <c r="I6111" s="480">
        <f t="shared" si="1877"/>
        <v>0</v>
      </c>
      <c r="J6111" s="244" t="str">
        <f t="shared" si="1872"/>
        <v/>
      </c>
      <c r="K6111" s="245"/>
      <c r="L6111" s="426"/>
      <c r="M6111" s="253"/>
      <c r="N6111" s="316">
        <f t="shared" si="1878"/>
        <v>0</v>
      </c>
      <c r="O6111" s="427">
        <f t="shared" si="1879"/>
        <v>0</v>
      </c>
      <c r="P6111" s="245"/>
      <c r="Q6111" s="775"/>
      <c r="R6111" s="779"/>
      <c r="S6111" s="779"/>
      <c r="T6111" s="779"/>
      <c r="U6111" s="779"/>
      <c r="V6111" s="779"/>
      <c r="W6111" s="824"/>
      <c r="X6111" s="314">
        <f t="shared" si="1873"/>
        <v>0</v>
      </c>
    </row>
    <row r="6112" spans="2:24" ht="18.75">
      <c r="B6112" s="136"/>
      <c r="C6112" s="142">
        <v>2992</v>
      </c>
      <c r="D6112" s="154" t="s">
        <v>249</v>
      </c>
      <c r="E6112" s="817"/>
      <c r="F6112" s="452"/>
      <c r="G6112" s="246"/>
      <c r="H6112" s="246"/>
      <c r="I6112" s="480">
        <f t="shared" si="1877"/>
        <v>0</v>
      </c>
      <c r="J6112" s="244" t="str">
        <f t="shared" si="1872"/>
        <v/>
      </c>
      <c r="K6112" s="245"/>
      <c r="L6112" s="426"/>
      <c r="M6112" s="253"/>
      <c r="N6112" s="316">
        <f t="shared" si="1878"/>
        <v>0</v>
      </c>
      <c r="O6112" s="427">
        <f t="shared" si="1879"/>
        <v>0</v>
      </c>
      <c r="P6112" s="245"/>
      <c r="Q6112" s="775"/>
      <c r="R6112" s="779"/>
      <c r="S6112" s="779"/>
      <c r="T6112" s="779"/>
      <c r="U6112" s="779"/>
      <c r="V6112" s="779"/>
      <c r="W6112" s="824"/>
      <c r="X6112" s="314">
        <f t="shared" si="1873"/>
        <v>0</v>
      </c>
    </row>
    <row r="6113" spans="2:24" ht="18.75">
      <c r="B6113" s="799">
        <v>3300</v>
      </c>
      <c r="C6113" s="965" t="s">
        <v>250</v>
      </c>
      <c r="D6113" s="965"/>
      <c r="E6113" s="800"/>
      <c r="F6113" s="801">
        <f>SUM(F6114:F6119)</f>
        <v>0</v>
      </c>
      <c r="G6113" s="802">
        <f>SUM(G6114:G6119)</f>
        <v>0</v>
      </c>
      <c r="H6113" s="802">
        <f>SUM(H6114:H6119)</f>
        <v>0</v>
      </c>
      <c r="I6113" s="802">
        <f>SUM(I6114:I6119)</f>
        <v>0</v>
      </c>
      <c r="J6113" s="244" t="str">
        <f t="shared" si="1872"/>
        <v/>
      </c>
      <c r="K6113" s="245"/>
      <c r="L6113" s="777"/>
      <c r="M6113" s="778"/>
      <c r="N6113" s="778"/>
      <c r="O6113" s="825"/>
      <c r="P6113" s="245"/>
      <c r="Q6113" s="777"/>
      <c r="R6113" s="778"/>
      <c r="S6113" s="778"/>
      <c r="T6113" s="778"/>
      <c r="U6113" s="778"/>
      <c r="V6113" s="778"/>
      <c r="W6113" s="825"/>
      <c r="X6113" s="314">
        <f t="shared" si="1873"/>
        <v>0</v>
      </c>
    </row>
    <row r="6114" spans="2:24" ht="18.75">
      <c r="B6114" s="143"/>
      <c r="C6114" s="144">
        <v>3301</v>
      </c>
      <c r="D6114" s="463" t="s">
        <v>251</v>
      </c>
      <c r="E6114" s="817"/>
      <c r="F6114" s="452"/>
      <c r="G6114" s="246"/>
      <c r="H6114" s="246"/>
      <c r="I6114" s="480">
        <f t="shared" ref="I6114:I6122" si="1880">F6114+G6114+H6114</f>
        <v>0</v>
      </c>
      <c r="J6114" s="244" t="str">
        <f t="shared" si="1872"/>
        <v/>
      </c>
      <c r="K6114" s="245"/>
      <c r="L6114" s="775"/>
      <c r="M6114" s="779"/>
      <c r="N6114" s="779"/>
      <c r="O6114" s="824"/>
      <c r="P6114" s="245"/>
      <c r="Q6114" s="775"/>
      <c r="R6114" s="779"/>
      <c r="S6114" s="779"/>
      <c r="T6114" s="779"/>
      <c r="U6114" s="779"/>
      <c r="V6114" s="779"/>
      <c r="W6114" s="824"/>
      <c r="X6114" s="314">
        <f t="shared" si="1873"/>
        <v>0</v>
      </c>
    </row>
    <row r="6115" spans="2:24" ht="18.75">
      <c r="B6115" s="143"/>
      <c r="C6115" s="168">
        <v>3302</v>
      </c>
      <c r="D6115" s="464" t="s">
        <v>1099</v>
      </c>
      <c r="E6115" s="817"/>
      <c r="F6115" s="452"/>
      <c r="G6115" s="246"/>
      <c r="H6115" s="246"/>
      <c r="I6115" s="480">
        <f t="shared" si="1880"/>
        <v>0</v>
      </c>
      <c r="J6115" s="244" t="str">
        <f t="shared" ref="J6115:J6146" si="1881">(IF($E6115&lt;&gt;0,$J$2,IF($I6115&lt;&gt;0,$J$2,"")))</f>
        <v/>
      </c>
      <c r="K6115" s="245"/>
      <c r="L6115" s="775"/>
      <c r="M6115" s="779"/>
      <c r="N6115" s="779"/>
      <c r="O6115" s="824"/>
      <c r="P6115" s="245"/>
      <c r="Q6115" s="775"/>
      <c r="R6115" s="779"/>
      <c r="S6115" s="779"/>
      <c r="T6115" s="779"/>
      <c r="U6115" s="779"/>
      <c r="V6115" s="779"/>
      <c r="W6115" s="824"/>
      <c r="X6115" s="314">
        <f t="shared" ref="X6115:X6146" si="1882">T6115-U6115-V6115-W6115</f>
        <v>0</v>
      </c>
    </row>
    <row r="6116" spans="2:24" ht="18.75">
      <c r="B6116" s="143"/>
      <c r="C6116" s="168">
        <v>3303</v>
      </c>
      <c r="D6116" s="464" t="s">
        <v>253</v>
      </c>
      <c r="E6116" s="817"/>
      <c r="F6116" s="452"/>
      <c r="G6116" s="246"/>
      <c r="H6116" s="246"/>
      <c r="I6116" s="480">
        <f t="shared" si="1880"/>
        <v>0</v>
      </c>
      <c r="J6116" s="244" t="str">
        <f t="shared" si="1881"/>
        <v/>
      </c>
      <c r="K6116" s="245"/>
      <c r="L6116" s="775"/>
      <c r="M6116" s="779"/>
      <c r="N6116" s="779"/>
      <c r="O6116" s="824"/>
      <c r="P6116" s="245"/>
      <c r="Q6116" s="775"/>
      <c r="R6116" s="779"/>
      <c r="S6116" s="779"/>
      <c r="T6116" s="779"/>
      <c r="U6116" s="779"/>
      <c r="V6116" s="779"/>
      <c r="W6116" s="824"/>
      <c r="X6116" s="314">
        <f t="shared" si="1882"/>
        <v>0</v>
      </c>
    </row>
    <row r="6117" spans="2:24" ht="18.75">
      <c r="B6117" s="143"/>
      <c r="C6117" s="166">
        <v>3304</v>
      </c>
      <c r="D6117" s="465" t="s">
        <v>254</v>
      </c>
      <c r="E6117" s="817"/>
      <c r="F6117" s="452"/>
      <c r="G6117" s="246"/>
      <c r="H6117" s="246"/>
      <c r="I6117" s="480">
        <f t="shared" si="1880"/>
        <v>0</v>
      </c>
      <c r="J6117" s="244" t="str">
        <f t="shared" si="1881"/>
        <v/>
      </c>
      <c r="K6117" s="245"/>
      <c r="L6117" s="775"/>
      <c r="M6117" s="779"/>
      <c r="N6117" s="779"/>
      <c r="O6117" s="824"/>
      <c r="P6117" s="245"/>
      <c r="Q6117" s="775"/>
      <c r="R6117" s="779"/>
      <c r="S6117" s="779"/>
      <c r="T6117" s="779"/>
      <c r="U6117" s="779"/>
      <c r="V6117" s="779"/>
      <c r="W6117" s="824"/>
      <c r="X6117" s="314">
        <f t="shared" si="1882"/>
        <v>0</v>
      </c>
    </row>
    <row r="6118" spans="2:24" ht="18.75">
      <c r="B6118" s="143"/>
      <c r="C6118" s="142">
        <v>3305</v>
      </c>
      <c r="D6118" s="466" t="s">
        <v>255</v>
      </c>
      <c r="E6118" s="817"/>
      <c r="F6118" s="452"/>
      <c r="G6118" s="246"/>
      <c r="H6118" s="246"/>
      <c r="I6118" s="480">
        <f t="shared" si="1880"/>
        <v>0</v>
      </c>
      <c r="J6118" s="244" t="str">
        <f t="shared" si="1881"/>
        <v/>
      </c>
      <c r="K6118" s="245"/>
      <c r="L6118" s="775"/>
      <c r="M6118" s="779"/>
      <c r="N6118" s="779"/>
      <c r="O6118" s="824"/>
      <c r="P6118" s="245"/>
      <c r="Q6118" s="775"/>
      <c r="R6118" s="779"/>
      <c r="S6118" s="779"/>
      <c r="T6118" s="779"/>
      <c r="U6118" s="779"/>
      <c r="V6118" s="779"/>
      <c r="W6118" s="824"/>
      <c r="X6118" s="314">
        <f t="shared" si="1882"/>
        <v>0</v>
      </c>
    </row>
    <row r="6119" spans="2:24" ht="31.5">
      <c r="B6119" s="143"/>
      <c r="C6119" s="142">
        <v>3306</v>
      </c>
      <c r="D6119" s="466" t="s">
        <v>1739</v>
      </c>
      <c r="E6119" s="817"/>
      <c r="F6119" s="452"/>
      <c r="G6119" s="246"/>
      <c r="H6119" s="246"/>
      <c r="I6119" s="480">
        <f t="shared" si="1880"/>
        <v>0</v>
      </c>
      <c r="J6119" s="244" t="str">
        <f t="shared" si="1881"/>
        <v/>
      </c>
      <c r="K6119" s="245"/>
      <c r="L6119" s="775"/>
      <c r="M6119" s="779"/>
      <c r="N6119" s="779"/>
      <c r="O6119" s="824"/>
      <c r="P6119" s="245"/>
      <c r="Q6119" s="775"/>
      <c r="R6119" s="779"/>
      <c r="S6119" s="779"/>
      <c r="T6119" s="779"/>
      <c r="U6119" s="779"/>
      <c r="V6119" s="779"/>
      <c r="W6119" s="824"/>
      <c r="X6119" s="314">
        <f t="shared" si="1882"/>
        <v>0</v>
      </c>
    </row>
    <row r="6120" spans="2:24" ht="18.75">
      <c r="B6120" s="799">
        <v>3900</v>
      </c>
      <c r="C6120" s="957" t="s">
        <v>256</v>
      </c>
      <c r="D6120" s="978"/>
      <c r="E6120" s="800"/>
      <c r="F6120" s="803"/>
      <c r="G6120" s="804"/>
      <c r="H6120" s="804"/>
      <c r="I6120" s="805">
        <f t="shared" si="1880"/>
        <v>0</v>
      </c>
      <c r="J6120" s="244" t="str">
        <f t="shared" si="1881"/>
        <v/>
      </c>
      <c r="K6120" s="245"/>
      <c r="L6120" s="431"/>
      <c r="M6120" s="255"/>
      <c r="N6120" s="318">
        <f>I6120</f>
        <v>0</v>
      </c>
      <c r="O6120" s="427">
        <f>L6120+M6120-N6120</f>
        <v>0</v>
      </c>
      <c r="P6120" s="245"/>
      <c r="Q6120" s="431"/>
      <c r="R6120" s="255"/>
      <c r="S6120" s="432">
        <f>+IF(+(L6120+M6120)&gt;=I6120,+M6120,+(+I6120-L6120))</f>
        <v>0</v>
      </c>
      <c r="T6120" s="316">
        <f>Q6120+R6120-S6120</f>
        <v>0</v>
      </c>
      <c r="U6120" s="255"/>
      <c r="V6120" s="255"/>
      <c r="W6120" s="254"/>
      <c r="X6120" s="314">
        <f t="shared" si="1882"/>
        <v>0</v>
      </c>
    </row>
    <row r="6121" spans="2:24" ht="18.75">
      <c r="B6121" s="799">
        <v>4000</v>
      </c>
      <c r="C6121" s="979" t="s">
        <v>257</v>
      </c>
      <c r="D6121" s="979"/>
      <c r="E6121" s="800"/>
      <c r="F6121" s="803"/>
      <c r="G6121" s="804"/>
      <c r="H6121" s="804"/>
      <c r="I6121" s="805">
        <f t="shared" si="1880"/>
        <v>0</v>
      </c>
      <c r="J6121" s="244" t="str">
        <f t="shared" si="1881"/>
        <v/>
      </c>
      <c r="K6121" s="245"/>
      <c r="L6121" s="431"/>
      <c r="M6121" s="255"/>
      <c r="N6121" s="318">
        <f>I6121</f>
        <v>0</v>
      </c>
      <c r="O6121" s="427">
        <f>L6121+M6121-N6121</f>
        <v>0</v>
      </c>
      <c r="P6121" s="245"/>
      <c r="Q6121" s="777"/>
      <c r="R6121" s="778"/>
      <c r="S6121" s="778"/>
      <c r="T6121" s="779"/>
      <c r="U6121" s="778"/>
      <c r="V6121" s="778"/>
      <c r="W6121" s="824"/>
      <c r="X6121" s="314">
        <f t="shared" si="1882"/>
        <v>0</v>
      </c>
    </row>
    <row r="6122" spans="2:24" ht="18.75">
      <c r="B6122" s="799">
        <v>4100</v>
      </c>
      <c r="C6122" s="979" t="s">
        <v>258</v>
      </c>
      <c r="D6122" s="979"/>
      <c r="E6122" s="800"/>
      <c r="F6122" s="803"/>
      <c r="G6122" s="804"/>
      <c r="H6122" s="804"/>
      <c r="I6122" s="805">
        <f t="shared" si="1880"/>
        <v>0</v>
      </c>
      <c r="J6122" s="244" t="str">
        <f t="shared" si="1881"/>
        <v/>
      </c>
      <c r="K6122" s="245"/>
      <c r="L6122" s="777"/>
      <c r="M6122" s="778"/>
      <c r="N6122" s="778"/>
      <c r="O6122" s="825"/>
      <c r="P6122" s="245"/>
      <c r="Q6122" s="777"/>
      <c r="R6122" s="778"/>
      <c r="S6122" s="778"/>
      <c r="T6122" s="778"/>
      <c r="U6122" s="778"/>
      <c r="V6122" s="778"/>
      <c r="W6122" s="825"/>
      <c r="X6122" s="314">
        <f t="shared" si="1882"/>
        <v>0</v>
      </c>
    </row>
    <row r="6123" spans="2:24" ht="18.75">
      <c r="B6123" s="799">
        <v>4200</v>
      </c>
      <c r="C6123" s="965" t="s">
        <v>259</v>
      </c>
      <c r="D6123" s="966"/>
      <c r="E6123" s="800"/>
      <c r="F6123" s="801">
        <f>SUM(F6124:F6129)</f>
        <v>0</v>
      </c>
      <c r="G6123" s="802">
        <f>SUM(G6124:G6129)</f>
        <v>0</v>
      </c>
      <c r="H6123" s="802">
        <f>SUM(H6124:H6129)</f>
        <v>0</v>
      </c>
      <c r="I6123" s="802">
        <f>SUM(I6124:I6129)</f>
        <v>0</v>
      </c>
      <c r="J6123" s="244" t="str">
        <f t="shared" si="1881"/>
        <v/>
      </c>
      <c r="K6123" s="245"/>
      <c r="L6123" s="317">
        <f>SUM(L6124:L6129)</f>
        <v>0</v>
      </c>
      <c r="M6123" s="318">
        <f>SUM(M6124:M6129)</f>
        <v>0</v>
      </c>
      <c r="N6123" s="428">
        <f>SUM(N6124:N6129)</f>
        <v>0</v>
      </c>
      <c r="O6123" s="429">
        <f>SUM(O6124:O6129)</f>
        <v>0</v>
      </c>
      <c r="P6123" s="245"/>
      <c r="Q6123" s="317">
        <f t="shared" ref="Q6123:W6123" si="1883">SUM(Q6124:Q6129)</f>
        <v>0</v>
      </c>
      <c r="R6123" s="318">
        <f t="shared" si="1883"/>
        <v>0</v>
      </c>
      <c r="S6123" s="318">
        <f t="shared" si="1883"/>
        <v>0</v>
      </c>
      <c r="T6123" s="318">
        <f t="shared" si="1883"/>
        <v>0</v>
      </c>
      <c r="U6123" s="318">
        <f t="shared" si="1883"/>
        <v>0</v>
      </c>
      <c r="V6123" s="318">
        <f t="shared" si="1883"/>
        <v>0</v>
      </c>
      <c r="W6123" s="429">
        <f t="shared" si="1883"/>
        <v>0</v>
      </c>
      <c r="X6123" s="314">
        <f t="shared" si="1882"/>
        <v>0</v>
      </c>
    </row>
    <row r="6124" spans="2:24" ht="18.75">
      <c r="B6124" s="173"/>
      <c r="C6124" s="144">
        <v>4201</v>
      </c>
      <c r="D6124" s="138" t="s">
        <v>260</v>
      </c>
      <c r="E6124" s="817"/>
      <c r="F6124" s="452"/>
      <c r="G6124" s="246"/>
      <c r="H6124" s="246"/>
      <c r="I6124" s="480">
        <f t="shared" ref="I6124:I6129" si="1884">F6124+G6124+H6124</f>
        <v>0</v>
      </c>
      <c r="J6124" s="244" t="str">
        <f t="shared" si="1881"/>
        <v/>
      </c>
      <c r="K6124" s="245"/>
      <c r="L6124" s="426"/>
      <c r="M6124" s="253"/>
      <c r="N6124" s="316">
        <f t="shared" ref="N6124:N6129" si="1885">I6124</f>
        <v>0</v>
      </c>
      <c r="O6124" s="427">
        <f t="shared" ref="O6124:O6129" si="1886">L6124+M6124-N6124</f>
        <v>0</v>
      </c>
      <c r="P6124" s="245"/>
      <c r="Q6124" s="426"/>
      <c r="R6124" s="253"/>
      <c r="S6124" s="432">
        <f t="shared" ref="S6124:S6129" si="1887">+IF(+(L6124+M6124)&gt;=I6124,+M6124,+(+I6124-L6124))</f>
        <v>0</v>
      </c>
      <c r="T6124" s="316">
        <f t="shared" ref="T6124:T6129" si="1888">Q6124+R6124-S6124</f>
        <v>0</v>
      </c>
      <c r="U6124" s="253"/>
      <c r="V6124" s="253"/>
      <c r="W6124" s="254"/>
      <c r="X6124" s="314">
        <f t="shared" si="1882"/>
        <v>0</v>
      </c>
    </row>
    <row r="6125" spans="2:24" ht="18.75">
      <c r="B6125" s="173"/>
      <c r="C6125" s="137">
        <v>4202</v>
      </c>
      <c r="D6125" s="139" t="s">
        <v>261</v>
      </c>
      <c r="E6125" s="817"/>
      <c r="F6125" s="452"/>
      <c r="G6125" s="246"/>
      <c r="H6125" s="246"/>
      <c r="I6125" s="480">
        <f t="shared" si="1884"/>
        <v>0</v>
      </c>
      <c r="J6125" s="244" t="str">
        <f t="shared" si="1881"/>
        <v/>
      </c>
      <c r="K6125" s="245"/>
      <c r="L6125" s="426"/>
      <c r="M6125" s="253"/>
      <c r="N6125" s="316">
        <f t="shared" si="1885"/>
        <v>0</v>
      </c>
      <c r="O6125" s="427">
        <f t="shared" si="1886"/>
        <v>0</v>
      </c>
      <c r="P6125" s="245"/>
      <c r="Q6125" s="426"/>
      <c r="R6125" s="253"/>
      <c r="S6125" s="432">
        <f t="shared" si="1887"/>
        <v>0</v>
      </c>
      <c r="T6125" s="316">
        <f t="shared" si="1888"/>
        <v>0</v>
      </c>
      <c r="U6125" s="253"/>
      <c r="V6125" s="253"/>
      <c r="W6125" s="254"/>
      <c r="X6125" s="314">
        <f t="shared" si="1882"/>
        <v>0</v>
      </c>
    </row>
    <row r="6126" spans="2:24" ht="18.75">
      <c r="B6126" s="173"/>
      <c r="C6126" s="137">
        <v>4214</v>
      </c>
      <c r="D6126" s="139" t="s">
        <v>262</v>
      </c>
      <c r="E6126" s="817"/>
      <c r="F6126" s="452"/>
      <c r="G6126" s="246"/>
      <c r="H6126" s="246"/>
      <c r="I6126" s="480">
        <f t="shared" si="1884"/>
        <v>0</v>
      </c>
      <c r="J6126" s="244" t="str">
        <f t="shared" si="1881"/>
        <v/>
      </c>
      <c r="K6126" s="245"/>
      <c r="L6126" s="426"/>
      <c r="M6126" s="253"/>
      <c r="N6126" s="316">
        <f t="shared" si="1885"/>
        <v>0</v>
      </c>
      <c r="O6126" s="427">
        <f t="shared" si="1886"/>
        <v>0</v>
      </c>
      <c r="P6126" s="245"/>
      <c r="Q6126" s="426"/>
      <c r="R6126" s="253"/>
      <c r="S6126" s="432">
        <f t="shared" si="1887"/>
        <v>0</v>
      </c>
      <c r="T6126" s="316">
        <f t="shared" si="1888"/>
        <v>0</v>
      </c>
      <c r="U6126" s="253"/>
      <c r="V6126" s="253"/>
      <c r="W6126" s="254"/>
      <c r="X6126" s="314">
        <f t="shared" si="1882"/>
        <v>0</v>
      </c>
    </row>
    <row r="6127" spans="2:24" ht="18.75">
      <c r="B6127" s="173"/>
      <c r="C6127" s="137">
        <v>4217</v>
      </c>
      <c r="D6127" s="139" t="s">
        <v>263</v>
      </c>
      <c r="E6127" s="817"/>
      <c r="F6127" s="452"/>
      <c r="G6127" s="246"/>
      <c r="H6127" s="246"/>
      <c r="I6127" s="480">
        <f t="shared" si="1884"/>
        <v>0</v>
      </c>
      <c r="J6127" s="244" t="str">
        <f t="shared" si="1881"/>
        <v/>
      </c>
      <c r="K6127" s="245"/>
      <c r="L6127" s="426"/>
      <c r="M6127" s="253"/>
      <c r="N6127" s="316">
        <f t="shared" si="1885"/>
        <v>0</v>
      </c>
      <c r="O6127" s="427">
        <f t="shared" si="1886"/>
        <v>0</v>
      </c>
      <c r="P6127" s="245"/>
      <c r="Q6127" s="426"/>
      <c r="R6127" s="253"/>
      <c r="S6127" s="432">
        <f t="shared" si="1887"/>
        <v>0</v>
      </c>
      <c r="T6127" s="316">
        <f t="shared" si="1888"/>
        <v>0</v>
      </c>
      <c r="U6127" s="253"/>
      <c r="V6127" s="253"/>
      <c r="W6127" s="254"/>
      <c r="X6127" s="314">
        <f t="shared" si="1882"/>
        <v>0</v>
      </c>
    </row>
    <row r="6128" spans="2:24" ht="18.75">
      <c r="B6128" s="173"/>
      <c r="C6128" s="137">
        <v>4218</v>
      </c>
      <c r="D6128" s="145" t="s">
        <v>264</v>
      </c>
      <c r="E6128" s="817"/>
      <c r="F6128" s="452"/>
      <c r="G6128" s="246"/>
      <c r="H6128" s="246"/>
      <c r="I6128" s="480">
        <f t="shared" si="1884"/>
        <v>0</v>
      </c>
      <c r="J6128" s="244" t="str">
        <f t="shared" si="1881"/>
        <v/>
      </c>
      <c r="K6128" s="245"/>
      <c r="L6128" s="426"/>
      <c r="M6128" s="253"/>
      <c r="N6128" s="316">
        <f t="shared" si="1885"/>
        <v>0</v>
      </c>
      <c r="O6128" s="427">
        <f t="shared" si="1886"/>
        <v>0</v>
      </c>
      <c r="P6128" s="245"/>
      <c r="Q6128" s="426"/>
      <c r="R6128" s="253"/>
      <c r="S6128" s="432">
        <f t="shared" si="1887"/>
        <v>0</v>
      </c>
      <c r="T6128" s="316">
        <f t="shared" si="1888"/>
        <v>0</v>
      </c>
      <c r="U6128" s="253"/>
      <c r="V6128" s="253"/>
      <c r="W6128" s="254"/>
      <c r="X6128" s="314">
        <f t="shared" si="1882"/>
        <v>0</v>
      </c>
    </row>
    <row r="6129" spans="2:24" ht="18.75">
      <c r="B6129" s="173"/>
      <c r="C6129" s="137">
        <v>4219</v>
      </c>
      <c r="D6129" s="156" t="s">
        <v>265</v>
      </c>
      <c r="E6129" s="817"/>
      <c r="F6129" s="452"/>
      <c r="G6129" s="246"/>
      <c r="H6129" s="246"/>
      <c r="I6129" s="480">
        <f t="shared" si="1884"/>
        <v>0</v>
      </c>
      <c r="J6129" s="244" t="str">
        <f t="shared" si="1881"/>
        <v/>
      </c>
      <c r="K6129" s="245"/>
      <c r="L6129" s="426"/>
      <c r="M6129" s="253"/>
      <c r="N6129" s="316">
        <f t="shared" si="1885"/>
        <v>0</v>
      </c>
      <c r="O6129" s="427">
        <f t="shared" si="1886"/>
        <v>0</v>
      </c>
      <c r="P6129" s="245"/>
      <c r="Q6129" s="426"/>
      <c r="R6129" s="253"/>
      <c r="S6129" s="432">
        <f t="shared" si="1887"/>
        <v>0</v>
      </c>
      <c r="T6129" s="316">
        <f t="shared" si="1888"/>
        <v>0</v>
      </c>
      <c r="U6129" s="253"/>
      <c r="V6129" s="253"/>
      <c r="W6129" s="254"/>
      <c r="X6129" s="314">
        <f t="shared" si="1882"/>
        <v>0</v>
      </c>
    </row>
    <row r="6130" spans="2:24" ht="18.75">
      <c r="B6130" s="799">
        <v>4300</v>
      </c>
      <c r="C6130" s="955" t="s">
        <v>1740</v>
      </c>
      <c r="D6130" s="955"/>
      <c r="E6130" s="800"/>
      <c r="F6130" s="801">
        <f>SUM(F6131:F6133)</f>
        <v>0</v>
      </c>
      <c r="G6130" s="802">
        <f>SUM(G6131:G6133)</f>
        <v>0</v>
      </c>
      <c r="H6130" s="802">
        <f>SUM(H6131:H6133)</f>
        <v>0</v>
      </c>
      <c r="I6130" s="802">
        <f>SUM(I6131:I6133)</f>
        <v>0</v>
      </c>
      <c r="J6130" s="244" t="str">
        <f t="shared" si="1881"/>
        <v/>
      </c>
      <c r="K6130" s="245"/>
      <c r="L6130" s="317">
        <f>SUM(L6131:L6133)</f>
        <v>0</v>
      </c>
      <c r="M6130" s="318">
        <f>SUM(M6131:M6133)</f>
        <v>0</v>
      </c>
      <c r="N6130" s="428">
        <f>SUM(N6131:N6133)</f>
        <v>0</v>
      </c>
      <c r="O6130" s="429">
        <f>SUM(O6131:O6133)</f>
        <v>0</v>
      </c>
      <c r="P6130" s="245"/>
      <c r="Q6130" s="317">
        <f t="shared" ref="Q6130:W6130" si="1889">SUM(Q6131:Q6133)</f>
        <v>0</v>
      </c>
      <c r="R6130" s="318">
        <f t="shared" si="1889"/>
        <v>0</v>
      </c>
      <c r="S6130" s="318">
        <f t="shared" si="1889"/>
        <v>0</v>
      </c>
      <c r="T6130" s="318">
        <f t="shared" si="1889"/>
        <v>0</v>
      </c>
      <c r="U6130" s="318">
        <f t="shared" si="1889"/>
        <v>0</v>
      </c>
      <c r="V6130" s="318">
        <f t="shared" si="1889"/>
        <v>0</v>
      </c>
      <c r="W6130" s="429">
        <f t="shared" si="1889"/>
        <v>0</v>
      </c>
      <c r="X6130" s="314">
        <f t="shared" si="1882"/>
        <v>0</v>
      </c>
    </row>
    <row r="6131" spans="2:24" ht="18.75">
      <c r="B6131" s="173"/>
      <c r="C6131" s="144">
        <v>4301</v>
      </c>
      <c r="D6131" s="163" t="s">
        <v>266</v>
      </c>
      <c r="E6131" s="817"/>
      <c r="F6131" s="452"/>
      <c r="G6131" s="246"/>
      <c r="H6131" s="246"/>
      <c r="I6131" s="480">
        <f t="shared" ref="I6131:I6136" si="1890">F6131+G6131+H6131</f>
        <v>0</v>
      </c>
      <c r="J6131" s="244" t="str">
        <f t="shared" si="1881"/>
        <v/>
      </c>
      <c r="K6131" s="245"/>
      <c r="L6131" s="426"/>
      <c r="M6131" s="253"/>
      <c r="N6131" s="316">
        <f t="shared" ref="N6131:N6136" si="1891">I6131</f>
        <v>0</v>
      </c>
      <c r="O6131" s="427">
        <f t="shared" ref="O6131:O6136" si="1892">L6131+M6131-N6131</f>
        <v>0</v>
      </c>
      <c r="P6131" s="245"/>
      <c r="Q6131" s="426"/>
      <c r="R6131" s="253"/>
      <c r="S6131" s="432">
        <f t="shared" ref="S6131:S6136" si="1893">+IF(+(L6131+M6131)&gt;=I6131,+M6131,+(+I6131-L6131))</f>
        <v>0</v>
      </c>
      <c r="T6131" s="316">
        <f t="shared" ref="T6131:T6136" si="1894">Q6131+R6131-S6131</f>
        <v>0</v>
      </c>
      <c r="U6131" s="253"/>
      <c r="V6131" s="253"/>
      <c r="W6131" s="254"/>
      <c r="X6131" s="314">
        <f t="shared" si="1882"/>
        <v>0</v>
      </c>
    </row>
    <row r="6132" spans="2:24" ht="18.75">
      <c r="B6132" s="173"/>
      <c r="C6132" s="137">
        <v>4302</v>
      </c>
      <c r="D6132" s="139" t="s">
        <v>1100</v>
      </c>
      <c r="E6132" s="817"/>
      <c r="F6132" s="452"/>
      <c r="G6132" s="246"/>
      <c r="H6132" s="246"/>
      <c r="I6132" s="480">
        <f t="shared" si="1890"/>
        <v>0</v>
      </c>
      <c r="J6132" s="244" t="str">
        <f t="shared" si="1881"/>
        <v/>
      </c>
      <c r="K6132" s="245"/>
      <c r="L6132" s="426"/>
      <c r="M6132" s="253"/>
      <c r="N6132" s="316">
        <f t="shared" si="1891"/>
        <v>0</v>
      </c>
      <c r="O6132" s="427">
        <f t="shared" si="1892"/>
        <v>0</v>
      </c>
      <c r="P6132" s="245"/>
      <c r="Q6132" s="426"/>
      <c r="R6132" s="253"/>
      <c r="S6132" s="432">
        <f t="shared" si="1893"/>
        <v>0</v>
      </c>
      <c r="T6132" s="316">
        <f t="shared" si="1894"/>
        <v>0</v>
      </c>
      <c r="U6132" s="253"/>
      <c r="V6132" s="253"/>
      <c r="W6132" s="254"/>
      <c r="X6132" s="314">
        <f t="shared" si="1882"/>
        <v>0</v>
      </c>
    </row>
    <row r="6133" spans="2:24" ht="18.75">
      <c r="B6133" s="173"/>
      <c r="C6133" s="142">
        <v>4309</v>
      </c>
      <c r="D6133" s="148" t="s">
        <v>268</v>
      </c>
      <c r="E6133" s="817"/>
      <c r="F6133" s="452"/>
      <c r="G6133" s="246"/>
      <c r="H6133" s="246"/>
      <c r="I6133" s="480">
        <f t="shared" si="1890"/>
        <v>0</v>
      </c>
      <c r="J6133" s="244" t="str">
        <f t="shared" si="1881"/>
        <v/>
      </c>
      <c r="K6133" s="245"/>
      <c r="L6133" s="426"/>
      <c r="M6133" s="253"/>
      <c r="N6133" s="316">
        <f t="shared" si="1891"/>
        <v>0</v>
      </c>
      <c r="O6133" s="427">
        <f t="shared" si="1892"/>
        <v>0</v>
      </c>
      <c r="P6133" s="245"/>
      <c r="Q6133" s="426"/>
      <c r="R6133" s="253"/>
      <c r="S6133" s="432">
        <f t="shared" si="1893"/>
        <v>0</v>
      </c>
      <c r="T6133" s="316">
        <f t="shared" si="1894"/>
        <v>0</v>
      </c>
      <c r="U6133" s="253"/>
      <c r="V6133" s="253"/>
      <c r="W6133" s="254"/>
      <c r="X6133" s="314">
        <f t="shared" si="1882"/>
        <v>0</v>
      </c>
    </row>
    <row r="6134" spans="2:24" ht="18.75">
      <c r="B6134" s="799">
        <v>4400</v>
      </c>
      <c r="C6134" s="957" t="s">
        <v>1741</v>
      </c>
      <c r="D6134" s="957"/>
      <c r="E6134" s="800"/>
      <c r="F6134" s="803"/>
      <c r="G6134" s="804"/>
      <c r="H6134" s="804"/>
      <c r="I6134" s="805">
        <f t="shared" si="1890"/>
        <v>0</v>
      </c>
      <c r="J6134" s="244" t="str">
        <f t="shared" si="1881"/>
        <v/>
      </c>
      <c r="K6134" s="245"/>
      <c r="L6134" s="431"/>
      <c r="M6134" s="255"/>
      <c r="N6134" s="318">
        <f t="shared" si="1891"/>
        <v>0</v>
      </c>
      <c r="O6134" s="427">
        <f t="shared" si="1892"/>
        <v>0</v>
      </c>
      <c r="P6134" s="245"/>
      <c r="Q6134" s="431"/>
      <c r="R6134" s="255"/>
      <c r="S6134" s="432">
        <f t="shared" si="1893"/>
        <v>0</v>
      </c>
      <c r="T6134" s="316">
        <f t="shared" si="1894"/>
        <v>0</v>
      </c>
      <c r="U6134" s="255"/>
      <c r="V6134" s="255"/>
      <c r="W6134" s="254"/>
      <c r="X6134" s="314">
        <f t="shared" si="1882"/>
        <v>0</v>
      </c>
    </row>
    <row r="6135" spans="2:24" ht="18.75">
      <c r="B6135" s="799">
        <v>4500</v>
      </c>
      <c r="C6135" s="979" t="s">
        <v>1742</v>
      </c>
      <c r="D6135" s="979"/>
      <c r="E6135" s="800"/>
      <c r="F6135" s="803"/>
      <c r="G6135" s="804"/>
      <c r="H6135" s="804"/>
      <c r="I6135" s="805">
        <f t="shared" si="1890"/>
        <v>0</v>
      </c>
      <c r="J6135" s="244" t="str">
        <f t="shared" si="1881"/>
        <v/>
      </c>
      <c r="K6135" s="245"/>
      <c r="L6135" s="431"/>
      <c r="M6135" s="255"/>
      <c r="N6135" s="318">
        <f t="shared" si="1891"/>
        <v>0</v>
      </c>
      <c r="O6135" s="427">
        <f t="shared" si="1892"/>
        <v>0</v>
      </c>
      <c r="P6135" s="245"/>
      <c r="Q6135" s="431"/>
      <c r="R6135" s="255"/>
      <c r="S6135" s="432">
        <f t="shared" si="1893"/>
        <v>0</v>
      </c>
      <c r="T6135" s="316">
        <f t="shared" si="1894"/>
        <v>0</v>
      </c>
      <c r="U6135" s="255"/>
      <c r="V6135" s="255"/>
      <c r="W6135" s="254"/>
      <c r="X6135" s="314">
        <f t="shared" si="1882"/>
        <v>0</v>
      </c>
    </row>
    <row r="6136" spans="2:24" ht="18.75">
      <c r="B6136" s="799">
        <v>4600</v>
      </c>
      <c r="C6136" s="974" t="s">
        <v>269</v>
      </c>
      <c r="D6136" s="980"/>
      <c r="E6136" s="800"/>
      <c r="F6136" s="803"/>
      <c r="G6136" s="804"/>
      <c r="H6136" s="804"/>
      <c r="I6136" s="805">
        <f t="shared" si="1890"/>
        <v>0</v>
      </c>
      <c r="J6136" s="244" t="str">
        <f t="shared" si="1881"/>
        <v/>
      </c>
      <c r="K6136" s="245"/>
      <c r="L6136" s="431"/>
      <c r="M6136" s="255"/>
      <c r="N6136" s="318">
        <f t="shared" si="1891"/>
        <v>0</v>
      </c>
      <c r="O6136" s="427">
        <f t="shared" si="1892"/>
        <v>0</v>
      </c>
      <c r="P6136" s="245"/>
      <c r="Q6136" s="431"/>
      <c r="R6136" s="255"/>
      <c r="S6136" s="432">
        <f t="shared" si="1893"/>
        <v>0</v>
      </c>
      <c r="T6136" s="316">
        <f t="shared" si="1894"/>
        <v>0</v>
      </c>
      <c r="U6136" s="255"/>
      <c r="V6136" s="255"/>
      <c r="W6136" s="254"/>
      <c r="X6136" s="314">
        <f t="shared" si="1882"/>
        <v>0</v>
      </c>
    </row>
    <row r="6137" spans="2:24" ht="18.75">
      <c r="B6137" s="799">
        <v>4900</v>
      </c>
      <c r="C6137" s="965" t="s">
        <v>300</v>
      </c>
      <c r="D6137" s="965"/>
      <c r="E6137" s="800"/>
      <c r="F6137" s="801">
        <f>+F6138+F6139</f>
        <v>0</v>
      </c>
      <c r="G6137" s="802">
        <f>+G6138+G6139</f>
        <v>0</v>
      </c>
      <c r="H6137" s="802">
        <f>+H6138+H6139</f>
        <v>0</v>
      </c>
      <c r="I6137" s="802">
        <f>+I6138+I6139</f>
        <v>0</v>
      </c>
      <c r="J6137" s="244" t="str">
        <f t="shared" si="1881"/>
        <v/>
      </c>
      <c r="K6137" s="245"/>
      <c r="L6137" s="777"/>
      <c r="M6137" s="778"/>
      <c r="N6137" s="778"/>
      <c r="O6137" s="825"/>
      <c r="P6137" s="245"/>
      <c r="Q6137" s="777"/>
      <c r="R6137" s="778"/>
      <c r="S6137" s="778"/>
      <c r="T6137" s="778"/>
      <c r="U6137" s="778"/>
      <c r="V6137" s="778"/>
      <c r="W6137" s="825"/>
      <c r="X6137" s="314">
        <f t="shared" si="1882"/>
        <v>0</v>
      </c>
    </row>
    <row r="6138" spans="2:24" ht="18.75">
      <c r="B6138" s="173"/>
      <c r="C6138" s="144">
        <v>4901</v>
      </c>
      <c r="D6138" s="174" t="s">
        <v>301</v>
      </c>
      <c r="E6138" s="817"/>
      <c r="F6138" s="452"/>
      <c r="G6138" s="246"/>
      <c r="H6138" s="246"/>
      <c r="I6138" s="480">
        <f>F6138+G6138+H6138</f>
        <v>0</v>
      </c>
      <c r="J6138" s="244" t="str">
        <f t="shared" si="1881"/>
        <v/>
      </c>
      <c r="K6138" s="245"/>
      <c r="L6138" s="775"/>
      <c r="M6138" s="779"/>
      <c r="N6138" s="779"/>
      <c r="O6138" s="824"/>
      <c r="P6138" s="245"/>
      <c r="Q6138" s="775"/>
      <c r="R6138" s="779"/>
      <c r="S6138" s="779"/>
      <c r="T6138" s="779"/>
      <c r="U6138" s="779"/>
      <c r="V6138" s="779"/>
      <c r="W6138" s="824"/>
      <c r="X6138" s="314">
        <f t="shared" si="1882"/>
        <v>0</v>
      </c>
    </row>
    <row r="6139" spans="2:24" ht="18.75">
      <c r="B6139" s="173"/>
      <c r="C6139" s="142">
        <v>4902</v>
      </c>
      <c r="D6139" s="148" t="s">
        <v>302</v>
      </c>
      <c r="E6139" s="817"/>
      <c r="F6139" s="452"/>
      <c r="G6139" s="246"/>
      <c r="H6139" s="246"/>
      <c r="I6139" s="480">
        <f>F6139+G6139+H6139</f>
        <v>0</v>
      </c>
      <c r="J6139" s="244" t="str">
        <f t="shared" si="1881"/>
        <v/>
      </c>
      <c r="K6139" s="245"/>
      <c r="L6139" s="775"/>
      <c r="M6139" s="779"/>
      <c r="N6139" s="779"/>
      <c r="O6139" s="824"/>
      <c r="P6139" s="245"/>
      <c r="Q6139" s="775"/>
      <c r="R6139" s="779"/>
      <c r="S6139" s="779"/>
      <c r="T6139" s="779"/>
      <c r="U6139" s="779"/>
      <c r="V6139" s="779"/>
      <c r="W6139" s="824"/>
      <c r="X6139" s="314">
        <f t="shared" si="1882"/>
        <v>0</v>
      </c>
    </row>
    <row r="6140" spans="2:24" ht="18.75">
      <c r="B6140" s="806">
        <v>5100</v>
      </c>
      <c r="C6140" s="962" t="s">
        <v>270</v>
      </c>
      <c r="D6140" s="962"/>
      <c r="E6140" s="807"/>
      <c r="F6140" s="808"/>
      <c r="G6140" s="809"/>
      <c r="H6140" s="809"/>
      <c r="I6140" s="805">
        <f>F6140+G6140+H6140</f>
        <v>0</v>
      </c>
      <c r="J6140" s="244" t="str">
        <f t="shared" si="1881"/>
        <v/>
      </c>
      <c r="K6140" s="245"/>
      <c r="L6140" s="433"/>
      <c r="M6140" s="434"/>
      <c r="N6140" s="328">
        <f>I6140</f>
        <v>0</v>
      </c>
      <c r="O6140" s="427">
        <f>L6140+M6140-N6140</f>
        <v>0</v>
      </c>
      <c r="P6140" s="245"/>
      <c r="Q6140" s="433"/>
      <c r="R6140" s="434"/>
      <c r="S6140" s="432">
        <f>+IF(+(L6140+M6140)&gt;=I6140,+M6140,+(+I6140-L6140))</f>
        <v>0</v>
      </c>
      <c r="T6140" s="316">
        <f>Q6140+R6140-S6140</f>
        <v>0</v>
      </c>
      <c r="U6140" s="434"/>
      <c r="V6140" s="434"/>
      <c r="W6140" s="254"/>
      <c r="X6140" s="314">
        <f t="shared" si="1882"/>
        <v>0</v>
      </c>
    </row>
    <row r="6141" spans="2:24" ht="18.75">
      <c r="B6141" s="806">
        <v>5200</v>
      </c>
      <c r="C6141" s="977" t="s">
        <v>271</v>
      </c>
      <c r="D6141" s="977"/>
      <c r="E6141" s="807"/>
      <c r="F6141" s="810">
        <f>SUM(F6142:F6148)</f>
        <v>0</v>
      </c>
      <c r="G6141" s="811">
        <f>SUM(G6142:G6148)</f>
        <v>0</v>
      </c>
      <c r="H6141" s="811">
        <f>SUM(H6142:H6148)</f>
        <v>0</v>
      </c>
      <c r="I6141" s="811">
        <f>SUM(I6142:I6148)</f>
        <v>0</v>
      </c>
      <c r="J6141" s="244" t="str">
        <f t="shared" si="1881"/>
        <v/>
      </c>
      <c r="K6141" s="245"/>
      <c r="L6141" s="327">
        <f>SUM(L6142:L6148)</f>
        <v>0</v>
      </c>
      <c r="M6141" s="328">
        <f>SUM(M6142:M6148)</f>
        <v>0</v>
      </c>
      <c r="N6141" s="435">
        <f>SUM(N6142:N6148)</f>
        <v>0</v>
      </c>
      <c r="O6141" s="436">
        <f>SUM(O6142:O6148)</f>
        <v>0</v>
      </c>
      <c r="P6141" s="245"/>
      <c r="Q6141" s="327">
        <f t="shared" ref="Q6141:W6141" si="1895">SUM(Q6142:Q6148)</f>
        <v>0</v>
      </c>
      <c r="R6141" s="328">
        <f t="shared" si="1895"/>
        <v>0</v>
      </c>
      <c r="S6141" s="328">
        <f t="shared" si="1895"/>
        <v>0</v>
      </c>
      <c r="T6141" s="328">
        <f t="shared" si="1895"/>
        <v>0</v>
      </c>
      <c r="U6141" s="328">
        <f t="shared" si="1895"/>
        <v>0</v>
      </c>
      <c r="V6141" s="328">
        <f t="shared" si="1895"/>
        <v>0</v>
      </c>
      <c r="W6141" s="436">
        <f t="shared" si="1895"/>
        <v>0</v>
      </c>
      <c r="X6141" s="314">
        <f t="shared" si="1882"/>
        <v>0</v>
      </c>
    </row>
    <row r="6142" spans="2:24" ht="18.75">
      <c r="B6142" s="175"/>
      <c r="C6142" s="176">
        <v>5201</v>
      </c>
      <c r="D6142" s="177" t="s">
        <v>272</v>
      </c>
      <c r="E6142" s="818"/>
      <c r="F6142" s="477"/>
      <c r="G6142" s="437"/>
      <c r="H6142" s="437"/>
      <c r="I6142" s="480">
        <f t="shared" ref="I6142:I6148" si="1896">F6142+G6142+H6142</f>
        <v>0</v>
      </c>
      <c r="J6142" s="244" t="str">
        <f t="shared" si="1881"/>
        <v/>
      </c>
      <c r="K6142" s="245"/>
      <c r="L6142" s="438"/>
      <c r="M6142" s="439"/>
      <c r="N6142" s="331">
        <f t="shared" ref="N6142:N6148" si="1897">I6142</f>
        <v>0</v>
      </c>
      <c r="O6142" s="427">
        <f t="shared" ref="O6142:O6148" si="1898">L6142+M6142-N6142</f>
        <v>0</v>
      </c>
      <c r="P6142" s="245"/>
      <c r="Q6142" s="438"/>
      <c r="R6142" s="439"/>
      <c r="S6142" s="432">
        <f t="shared" ref="S6142:S6148" si="1899">+IF(+(L6142+M6142)&gt;=I6142,+M6142,+(+I6142-L6142))</f>
        <v>0</v>
      </c>
      <c r="T6142" s="316">
        <f t="shared" ref="T6142:T6148" si="1900">Q6142+R6142-S6142</f>
        <v>0</v>
      </c>
      <c r="U6142" s="439"/>
      <c r="V6142" s="439"/>
      <c r="W6142" s="254"/>
      <c r="X6142" s="314">
        <f t="shared" si="1882"/>
        <v>0</v>
      </c>
    </row>
    <row r="6143" spans="2:24" ht="18.75">
      <c r="B6143" s="175"/>
      <c r="C6143" s="178">
        <v>5202</v>
      </c>
      <c r="D6143" s="179" t="s">
        <v>273</v>
      </c>
      <c r="E6143" s="818"/>
      <c r="F6143" s="477"/>
      <c r="G6143" s="437"/>
      <c r="H6143" s="437"/>
      <c r="I6143" s="480">
        <f t="shared" si="1896"/>
        <v>0</v>
      </c>
      <c r="J6143" s="244" t="str">
        <f t="shared" si="1881"/>
        <v/>
      </c>
      <c r="K6143" s="245"/>
      <c r="L6143" s="438"/>
      <c r="M6143" s="439"/>
      <c r="N6143" s="331">
        <f t="shared" si="1897"/>
        <v>0</v>
      </c>
      <c r="O6143" s="427">
        <f t="shared" si="1898"/>
        <v>0</v>
      </c>
      <c r="P6143" s="245"/>
      <c r="Q6143" s="438"/>
      <c r="R6143" s="439"/>
      <c r="S6143" s="432">
        <f t="shared" si="1899"/>
        <v>0</v>
      </c>
      <c r="T6143" s="316">
        <f t="shared" si="1900"/>
        <v>0</v>
      </c>
      <c r="U6143" s="439"/>
      <c r="V6143" s="439"/>
      <c r="W6143" s="254"/>
      <c r="X6143" s="314">
        <f t="shared" si="1882"/>
        <v>0</v>
      </c>
    </row>
    <row r="6144" spans="2:24" ht="18.75">
      <c r="B6144" s="175"/>
      <c r="C6144" s="178">
        <v>5203</v>
      </c>
      <c r="D6144" s="179" t="s">
        <v>956</v>
      </c>
      <c r="E6144" s="818"/>
      <c r="F6144" s="477"/>
      <c r="G6144" s="437"/>
      <c r="H6144" s="437"/>
      <c r="I6144" s="480">
        <f t="shared" si="1896"/>
        <v>0</v>
      </c>
      <c r="J6144" s="244" t="str">
        <f t="shared" si="1881"/>
        <v/>
      </c>
      <c r="K6144" s="245"/>
      <c r="L6144" s="438"/>
      <c r="M6144" s="439"/>
      <c r="N6144" s="331">
        <f t="shared" si="1897"/>
        <v>0</v>
      </c>
      <c r="O6144" s="427">
        <f t="shared" si="1898"/>
        <v>0</v>
      </c>
      <c r="P6144" s="245"/>
      <c r="Q6144" s="438"/>
      <c r="R6144" s="439"/>
      <c r="S6144" s="432">
        <f t="shared" si="1899"/>
        <v>0</v>
      </c>
      <c r="T6144" s="316">
        <f t="shared" si="1900"/>
        <v>0</v>
      </c>
      <c r="U6144" s="439"/>
      <c r="V6144" s="439"/>
      <c r="W6144" s="254"/>
      <c r="X6144" s="314">
        <f t="shared" si="1882"/>
        <v>0</v>
      </c>
    </row>
    <row r="6145" spans="2:24" ht="18.75">
      <c r="B6145" s="175"/>
      <c r="C6145" s="178">
        <v>5204</v>
      </c>
      <c r="D6145" s="179" t="s">
        <v>957</v>
      </c>
      <c r="E6145" s="818"/>
      <c r="F6145" s="477"/>
      <c r="G6145" s="437"/>
      <c r="H6145" s="437"/>
      <c r="I6145" s="480">
        <f t="shared" si="1896"/>
        <v>0</v>
      </c>
      <c r="J6145" s="244" t="str">
        <f t="shared" si="1881"/>
        <v/>
      </c>
      <c r="K6145" s="245"/>
      <c r="L6145" s="438"/>
      <c r="M6145" s="439"/>
      <c r="N6145" s="331">
        <f t="shared" si="1897"/>
        <v>0</v>
      </c>
      <c r="O6145" s="427">
        <f t="shared" si="1898"/>
        <v>0</v>
      </c>
      <c r="P6145" s="245"/>
      <c r="Q6145" s="438"/>
      <c r="R6145" s="439"/>
      <c r="S6145" s="432">
        <f t="shared" si="1899"/>
        <v>0</v>
      </c>
      <c r="T6145" s="316">
        <f t="shared" si="1900"/>
        <v>0</v>
      </c>
      <c r="U6145" s="439"/>
      <c r="V6145" s="439"/>
      <c r="W6145" s="254"/>
      <c r="X6145" s="314">
        <f t="shared" si="1882"/>
        <v>0</v>
      </c>
    </row>
    <row r="6146" spans="2:24" ht="18.75">
      <c r="B6146" s="175"/>
      <c r="C6146" s="178">
        <v>5205</v>
      </c>
      <c r="D6146" s="179" t="s">
        <v>958</v>
      </c>
      <c r="E6146" s="818"/>
      <c r="F6146" s="477"/>
      <c r="G6146" s="437"/>
      <c r="H6146" s="437"/>
      <c r="I6146" s="480">
        <f t="shared" si="1896"/>
        <v>0</v>
      </c>
      <c r="J6146" s="244" t="str">
        <f t="shared" si="1881"/>
        <v/>
      </c>
      <c r="K6146" s="245"/>
      <c r="L6146" s="438"/>
      <c r="M6146" s="439"/>
      <c r="N6146" s="331">
        <f t="shared" si="1897"/>
        <v>0</v>
      </c>
      <c r="O6146" s="427">
        <f t="shared" si="1898"/>
        <v>0</v>
      </c>
      <c r="P6146" s="245"/>
      <c r="Q6146" s="438"/>
      <c r="R6146" s="439"/>
      <c r="S6146" s="432">
        <f t="shared" si="1899"/>
        <v>0</v>
      </c>
      <c r="T6146" s="316">
        <f t="shared" si="1900"/>
        <v>0</v>
      </c>
      <c r="U6146" s="439"/>
      <c r="V6146" s="439"/>
      <c r="W6146" s="254"/>
      <c r="X6146" s="314">
        <f t="shared" si="1882"/>
        <v>0</v>
      </c>
    </row>
    <row r="6147" spans="2:24" ht="18.75">
      <c r="B6147" s="175"/>
      <c r="C6147" s="178">
        <v>5206</v>
      </c>
      <c r="D6147" s="179" t="s">
        <v>959</v>
      </c>
      <c r="E6147" s="818"/>
      <c r="F6147" s="477"/>
      <c r="G6147" s="437"/>
      <c r="H6147" s="437"/>
      <c r="I6147" s="480">
        <f t="shared" si="1896"/>
        <v>0</v>
      </c>
      <c r="J6147" s="244" t="str">
        <f t="shared" ref="J6147:J6167" si="1901">(IF($E6147&lt;&gt;0,$J$2,IF($I6147&lt;&gt;0,$J$2,"")))</f>
        <v/>
      </c>
      <c r="K6147" s="245"/>
      <c r="L6147" s="438"/>
      <c r="M6147" s="439"/>
      <c r="N6147" s="331">
        <f t="shared" si="1897"/>
        <v>0</v>
      </c>
      <c r="O6147" s="427">
        <f t="shared" si="1898"/>
        <v>0</v>
      </c>
      <c r="P6147" s="245"/>
      <c r="Q6147" s="438"/>
      <c r="R6147" s="439"/>
      <c r="S6147" s="432">
        <f t="shared" si="1899"/>
        <v>0</v>
      </c>
      <c r="T6147" s="316">
        <f t="shared" si="1900"/>
        <v>0</v>
      </c>
      <c r="U6147" s="439"/>
      <c r="V6147" s="439"/>
      <c r="W6147" s="254"/>
      <c r="X6147" s="314">
        <f t="shared" ref="X6147:X6178" si="1902">T6147-U6147-V6147-W6147</f>
        <v>0</v>
      </c>
    </row>
    <row r="6148" spans="2:24" ht="18.75">
      <c r="B6148" s="175"/>
      <c r="C6148" s="180">
        <v>5219</v>
      </c>
      <c r="D6148" s="181" t="s">
        <v>960</v>
      </c>
      <c r="E6148" s="818"/>
      <c r="F6148" s="477"/>
      <c r="G6148" s="437"/>
      <c r="H6148" s="437"/>
      <c r="I6148" s="480">
        <f t="shared" si="1896"/>
        <v>0</v>
      </c>
      <c r="J6148" s="244" t="str">
        <f t="shared" si="1901"/>
        <v/>
      </c>
      <c r="K6148" s="245"/>
      <c r="L6148" s="438"/>
      <c r="M6148" s="439"/>
      <c r="N6148" s="331">
        <f t="shared" si="1897"/>
        <v>0</v>
      </c>
      <c r="O6148" s="427">
        <f t="shared" si="1898"/>
        <v>0</v>
      </c>
      <c r="P6148" s="245"/>
      <c r="Q6148" s="438"/>
      <c r="R6148" s="439"/>
      <c r="S6148" s="432">
        <f t="shared" si="1899"/>
        <v>0</v>
      </c>
      <c r="T6148" s="316">
        <f t="shared" si="1900"/>
        <v>0</v>
      </c>
      <c r="U6148" s="439"/>
      <c r="V6148" s="439"/>
      <c r="W6148" s="254"/>
      <c r="X6148" s="314">
        <f t="shared" si="1902"/>
        <v>0</v>
      </c>
    </row>
    <row r="6149" spans="2:24" ht="18.75">
      <c r="B6149" s="806">
        <v>5300</v>
      </c>
      <c r="C6149" s="981" t="s">
        <v>961</v>
      </c>
      <c r="D6149" s="981"/>
      <c r="E6149" s="807"/>
      <c r="F6149" s="810">
        <f>SUM(F6150:F6151)</f>
        <v>0</v>
      </c>
      <c r="G6149" s="811">
        <f>SUM(G6150:G6151)</f>
        <v>36000</v>
      </c>
      <c r="H6149" s="811">
        <f>SUM(H6150:H6151)</f>
        <v>0</v>
      </c>
      <c r="I6149" s="811">
        <f>SUM(I6150:I6151)</f>
        <v>36000</v>
      </c>
      <c r="J6149" s="244">
        <f t="shared" si="1901"/>
        <v>1</v>
      </c>
      <c r="K6149" s="245"/>
      <c r="L6149" s="327">
        <f>SUM(L6150:L6151)</f>
        <v>0</v>
      </c>
      <c r="M6149" s="328">
        <f>SUM(M6150:M6151)</f>
        <v>0</v>
      </c>
      <c r="N6149" s="435">
        <f>SUM(N6150:N6151)</f>
        <v>36000</v>
      </c>
      <c r="O6149" s="436">
        <f>SUM(O6150:O6151)</f>
        <v>-36000</v>
      </c>
      <c r="P6149" s="245"/>
      <c r="Q6149" s="327">
        <f t="shared" ref="Q6149:W6149" si="1903">SUM(Q6150:Q6151)</f>
        <v>0</v>
      </c>
      <c r="R6149" s="328">
        <f t="shared" si="1903"/>
        <v>0</v>
      </c>
      <c r="S6149" s="328">
        <f t="shared" si="1903"/>
        <v>36000</v>
      </c>
      <c r="T6149" s="328">
        <f t="shared" si="1903"/>
        <v>-36000</v>
      </c>
      <c r="U6149" s="328">
        <f t="shared" si="1903"/>
        <v>0</v>
      </c>
      <c r="V6149" s="328">
        <f t="shared" si="1903"/>
        <v>0</v>
      </c>
      <c r="W6149" s="436">
        <f t="shared" si="1903"/>
        <v>0</v>
      </c>
      <c r="X6149" s="314">
        <f t="shared" si="1902"/>
        <v>-36000</v>
      </c>
    </row>
    <row r="6150" spans="2:24" ht="18.75">
      <c r="B6150" s="175"/>
      <c r="C6150" s="176">
        <v>5301</v>
      </c>
      <c r="D6150" s="177" t="s">
        <v>1480</v>
      </c>
      <c r="E6150" s="818"/>
      <c r="F6150" s="477"/>
      <c r="G6150" s="437"/>
      <c r="H6150" s="437"/>
      <c r="I6150" s="480">
        <f>F6150+G6150+H6150</f>
        <v>0</v>
      </c>
      <c r="J6150" s="244" t="str">
        <f t="shared" si="1901"/>
        <v/>
      </c>
      <c r="K6150" s="245"/>
      <c r="L6150" s="438"/>
      <c r="M6150" s="439"/>
      <c r="N6150" s="331">
        <f>I6150</f>
        <v>0</v>
      </c>
      <c r="O6150" s="427">
        <f>L6150+M6150-N6150</f>
        <v>0</v>
      </c>
      <c r="P6150" s="245"/>
      <c r="Q6150" s="438"/>
      <c r="R6150" s="439"/>
      <c r="S6150" s="432">
        <f>+IF(+(L6150+M6150)&gt;=I6150,+M6150,+(+I6150-L6150))</f>
        <v>0</v>
      </c>
      <c r="T6150" s="316">
        <f>Q6150+R6150-S6150</f>
        <v>0</v>
      </c>
      <c r="U6150" s="439"/>
      <c r="V6150" s="439"/>
      <c r="W6150" s="254"/>
      <c r="X6150" s="314">
        <f t="shared" si="1902"/>
        <v>0</v>
      </c>
    </row>
    <row r="6151" spans="2:24" ht="18.75">
      <c r="B6151" s="175"/>
      <c r="C6151" s="180">
        <v>5309</v>
      </c>
      <c r="D6151" s="181" t="s">
        <v>962</v>
      </c>
      <c r="E6151" s="818"/>
      <c r="F6151" s="477"/>
      <c r="G6151" s="437">
        <v>36000</v>
      </c>
      <c r="H6151" s="437"/>
      <c r="I6151" s="480">
        <f>F6151+G6151+H6151</f>
        <v>36000</v>
      </c>
      <c r="J6151" s="244">
        <f t="shared" si="1901"/>
        <v>1</v>
      </c>
      <c r="K6151" s="245"/>
      <c r="L6151" s="438"/>
      <c r="M6151" s="439"/>
      <c r="N6151" s="331">
        <f>I6151</f>
        <v>36000</v>
      </c>
      <c r="O6151" s="427">
        <f>L6151+M6151-N6151</f>
        <v>-36000</v>
      </c>
      <c r="P6151" s="245"/>
      <c r="Q6151" s="438"/>
      <c r="R6151" s="439"/>
      <c r="S6151" s="432">
        <f>+IF(+(L6151+M6151)&gt;=I6151,+M6151,+(+I6151-L6151))</f>
        <v>36000</v>
      </c>
      <c r="T6151" s="316">
        <f>Q6151+R6151-S6151</f>
        <v>-36000</v>
      </c>
      <c r="U6151" s="439"/>
      <c r="V6151" s="439"/>
      <c r="W6151" s="254"/>
      <c r="X6151" s="314">
        <f t="shared" si="1902"/>
        <v>-36000</v>
      </c>
    </row>
    <row r="6152" spans="2:24" ht="18.75">
      <c r="B6152" s="806">
        <v>5400</v>
      </c>
      <c r="C6152" s="962" t="s">
        <v>1049</v>
      </c>
      <c r="D6152" s="962"/>
      <c r="E6152" s="807"/>
      <c r="F6152" s="808"/>
      <c r="G6152" s="809"/>
      <c r="H6152" s="809"/>
      <c r="I6152" s="805">
        <f>F6152+G6152+H6152</f>
        <v>0</v>
      </c>
      <c r="J6152" s="244" t="str">
        <f t="shared" si="1901"/>
        <v/>
      </c>
      <c r="K6152" s="245"/>
      <c r="L6152" s="433"/>
      <c r="M6152" s="434"/>
      <c r="N6152" s="328">
        <f>I6152</f>
        <v>0</v>
      </c>
      <c r="O6152" s="427">
        <f>L6152+M6152-N6152</f>
        <v>0</v>
      </c>
      <c r="P6152" s="245"/>
      <c r="Q6152" s="433"/>
      <c r="R6152" s="434"/>
      <c r="S6152" s="432">
        <f>+IF(+(L6152+M6152)&gt;=I6152,+M6152,+(+I6152-L6152))</f>
        <v>0</v>
      </c>
      <c r="T6152" s="316">
        <f>Q6152+R6152-S6152</f>
        <v>0</v>
      </c>
      <c r="U6152" s="434"/>
      <c r="V6152" s="434"/>
      <c r="W6152" s="254"/>
      <c r="X6152" s="314">
        <f t="shared" si="1902"/>
        <v>0</v>
      </c>
    </row>
    <row r="6153" spans="2:24" ht="18.75">
      <c r="B6153" s="799">
        <v>5500</v>
      </c>
      <c r="C6153" s="965" t="s">
        <v>1050</v>
      </c>
      <c r="D6153" s="965"/>
      <c r="E6153" s="800"/>
      <c r="F6153" s="801">
        <f>SUM(F6154:F6157)</f>
        <v>0</v>
      </c>
      <c r="G6153" s="802">
        <f>SUM(G6154:G6157)</f>
        <v>0</v>
      </c>
      <c r="H6153" s="802">
        <f>SUM(H6154:H6157)</f>
        <v>0</v>
      </c>
      <c r="I6153" s="802">
        <f>SUM(I6154:I6157)</f>
        <v>0</v>
      </c>
      <c r="J6153" s="244" t="str">
        <f t="shared" si="1901"/>
        <v/>
      </c>
      <c r="K6153" s="245"/>
      <c r="L6153" s="317">
        <f>SUM(L6154:L6157)</f>
        <v>0</v>
      </c>
      <c r="M6153" s="318">
        <f>SUM(M6154:M6157)</f>
        <v>0</v>
      </c>
      <c r="N6153" s="428">
        <f>SUM(N6154:N6157)</f>
        <v>0</v>
      </c>
      <c r="O6153" s="429">
        <f>SUM(O6154:O6157)</f>
        <v>0</v>
      </c>
      <c r="P6153" s="245"/>
      <c r="Q6153" s="317">
        <f t="shared" ref="Q6153:W6153" si="1904">SUM(Q6154:Q6157)</f>
        <v>0</v>
      </c>
      <c r="R6153" s="318">
        <f t="shared" si="1904"/>
        <v>0</v>
      </c>
      <c r="S6153" s="318">
        <f t="shared" si="1904"/>
        <v>0</v>
      </c>
      <c r="T6153" s="318">
        <f t="shared" si="1904"/>
        <v>0</v>
      </c>
      <c r="U6153" s="318">
        <f t="shared" si="1904"/>
        <v>0</v>
      </c>
      <c r="V6153" s="318">
        <f t="shared" si="1904"/>
        <v>0</v>
      </c>
      <c r="W6153" s="429">
        <f t="shared" si="1904"/>
        <v>0</v>
      </c>
      <c r="X6153" s="314">
        <f t="shared" si="1902"/>
        <v>0</v>
      </c>
    </row>
    <row r="6154" spans="2:24" ht="18.75">
      <c r="B6154" s="173"/>
      <c r="C6154" s="144">
        <v>5501</v>
      </c>
      <c r="D6154" s="163" t="s">
        <v>1051</v>
      </c>
      <c r="E6154" s="817"/>
      <c r="F6154" s="452"/>
      <c r="G6154" s="246"/>
      <c r="H6154" s="246"/>
      <c r="I6154" s="480">
        <f>F6154+G6154+H6154</f>
        <v>0</v>
      </c>
      <c r="J6154" s="244" t="str">
        <f t="shared" si="1901"/>
        <v/>
      </c>
      <c r="K6154" s="245"/>
      <c r="L6154" s="426"/>
      <c r="M6154" s="253"/>
      <c r="N6154" s="316">
        <f>I6154</f>
        <v>0</v>
      </c>
      <c r="O6154" s="427">
        <f>L6154+M6154-N6154</f>
        <v>0</v>
      </c>
      <c r="P6154" s="245"/>
      <c r="Q6154" s="426"/>
      <c r="R6154" s="253"/>
      <c r="S6154" s="432">
        <f>+IF(+(L6154+M6154)&gt;=I6154,+M6154,+(+I6154-L6154))</f>
        <v>0</v>
      </c>
      <c r="T6154" s="316">
        <f>Q6154+R6154-S6154</f>
        <v>0</v>
      </c>
      <c r="U6154" s="253"/>
      <c r="V6154" s="253"/>
      <c r="W6154" s="254"/>
      <c r="X6154" s="314">
        <f t="shared" si="1902"/>
        <v>0</v>
      </c>
    </row>
    <row r="6155" spans="2:24" ht="18.75">
      <c r="B6155" s="173"/>
      <c r="C6155" s="137">
        <v>5502</v>
      </c>
      <c r="D6155" s="145" t="s">
        <v>1052</v>
      </c>
      <c r="E6155" s="817"/>
      <c r="F6155" s="452"/>
      <c r="G6155" s="246"/>
      <c r="H6155" s="246"/>
      <c r="I6155" s="480">
        <f>F6155+G6155+H6155</f>
        <v>0</v>
      </c>
      <c r="J6155" s="244" t="str">
        <f t="shared" si="1901"/>
        <v/>
      </c>
      <c r="K6155" s="245"/>
      <c r="L6155" s="426"/>
      <c r="M6155" s="253"/>
      <c r="N6155" s="316">
        <f>I6155</f>
        <v>0</v>
      </c>
      <c r="O6155" s="427">
        <f>L6155+M6155-N6155</f>
        <v>0</v>
      </c>
      <c r="P6155" s="245"/>
      <c r="Q6155" s="426"/>
      <c r="R6155" s="253"/>
      <c r="S6155" s="432">
        <f>+IF(+(L6155+M6155)&gt;=I6155,+M6155,+(+I6155-L6155))</f>
        <v>0</v>
      </c>
      <c r="T6155" s="316">
        <f>Q6155+R6155-S6155</f>
        <v>0</v>
      </c>
      <c r="U6155" s="253"/>
      <c r="V6155" s="253"/>
      <c r="W6155" s="254"/>
      <c r="X6155" s="314">
        <f t="shared" si="1902"/>
        <v>0</v>
      </c>
    </row>
    <row r="6156" spans="2:24" ht="18.75">
      <c r="B6156" s="173"/>
      <c r="C6156" s="137">
        <v>5503</v>
      </c>
      <c r="D6156" s="139" t="s">
        <v>1053</v>
      </c>
      <c r="E6156" s="817"/>
      <c r="F6156" s="452"/>
      <c r="G6156" s="246"/>
      <c r="H6156" s="246"/>
      <c r="I6156" s="480">
        <f>F6156+G6156+H6156</f>
        <v>0</v>
      </c>
      <c r="J6156" s="244" t="str">
        <f t="shared" si="1901"/>
        <v/>
      </c>
      <c r="K6156" s="245"/>
      <c r="L6156" s="426"/>
      <c r="M6156" s="253"/>
      <c r="N6156" s="316">
        <f>I6156</f>
        <v>0</v>
      </c>
      <c r="O6156" s="427">
        <f>L6156+M6156-N6156</f>
        <v>0</v>
      </c>
      <c r="P6156" s="245"/>
      <c r="Q6156" s="426"/>
      <c r="R6156" s="253"/>
      <c r="S6156" s="432">
        <f>+IF(+(L6156+M6156)&gt;=I6156,+M6156,+(+I6156-L6156))</f>
        <v>0</v>
      </c>
      <c r="T6156" s="316">
        <f>Q6156+R6156-S6156</f>
        <v>0</v>
      </c>
      <c r="U6156" s="253"/>
      <c r="V6156" s="253"/>
      <c r="W6156" s="254"/>
      <c r="X6156" s="314">
        <f t="shared" si="1902"/>
        <v>0</v>
      </c>
    </row>
    <row r="6157" spans="2:24" ht="18.75">
      <c r="B6157" s="173"/>
      <c r="C6157" s="137">
        <v>5504</v>
      </c>
      <c r="D6157" s="145" t="s">
        <v>1054</v>
      </c>
      <c r="E6157" s="817"/>
      <c r="F6157" s="452"/>
      <c r="G6157" s="246"/>
      <c r="H6157" s="246"/>
      <c r="I6157" s="480">
        <f>F6157+G6157+H6157</f>
        <v>0</v>
      </c>
      <c r="J6157" s="244" t="str">
        <f t="shared" si="1901"/>
        <v/>
      </c>
      <c r="K6157" s="245"/>
      <c r="L6157" s="426"/>
      <c r="M6157" s="253"/>
      <c r="N6157" s="316">
        <f>I6157</f>
        <v>0</v>
      </c>
      <c r="O6157" s="427">
        <f>L6157+M6157-N6157</f>
        <v>0</v>
      </c>
      <c r="P6157" s="245"/>
      <c r="Q6157" s="426"/>
      <c r="R6157" s="253"/>
      <c r="S6157" s="432">
        <f>+IF(+(L6157+M6157)&gt;=I6157,+M6157,+(+I6157-L6157))</f>
        <v>0</v>
      </c>
      <c r="T6157" s="316">
        <f>Q6157+R6157-S6157</f>
        <v>0</v>
      </c>
      <c r="U6157" s="253"/>
      <c r="V6157" s="253"/>
      <c r="W6157" s="254"/>
      <c r="X6157" s="314">
        <f t="shared" si="1902"/>
        <v>0</v>
      </c>
    </row>
    <row r="6158" spans="2:24" ht="18.75">
      <c r="B6158" s="799">
        <v>5700</v>
      </c>
      <c r="C6158" s="963" t="s">
        <v>1055</v>
      </c>
      <c r="D6158" s="964"/>
      <c r="E6158" s="807"/>
      <c r="F6158" s="810">
        <f>SUM(F6159:F6161)</f>
        <v>0</v>
      </c>
      <c r="G6158" s="811">
        <f>SUM(G6159:G6161)</f>
        <v>0</v>
      </c>
      <c r="H6158" s="811">
        <f>SUM(H6159:H6161)</f>
        <v>0</v>
      </c>
      <c r="I6158" s="811">
        <f>SUM(I6159:I6161)</f>
        <v>0</v>
      </c>
      <c r="J6158" s="244" t="str">
        <f t="shared" si="1901"/>
        <v/>
      </c>
      <c r="K6158" s="245"/>
      <c r="L6158" s="327">
        <f>SUM(L6159:L6161)</f>
        <v>0</v>
      </c>
      <c r="M6158" s="328">
        <f>SUM(M6159:M6161)</f>
        <v>0</v>
      </c>
      <c r="N6158" s="435">
        <f>SUM(N6159:N6160)</f>
        <v>0</v>
      </c>
      <c r="O6158" s="436">
        <f>SUM(O6159:O6161)</f>
        <v>0</v>
      </c>
      <c r="P6158" s="245"/>
      <c r="Q6158" s="327">
        <f>SUM(Q6159:Q6161)</f>
        <v>0</v>
      </c>
      <c r="R6158" s="328">
        <f>SUM(R6159:R6161)</f>
        <v>0</v>
      </c>
      <c r="S6158" s="328">
        <f>SUM(S6159:S6161)</f>
        <v>0</v>
      </c>
      <c r="T6158" s="328">
        <f>SUM(T6159:T6161)</f>
        <v>0</v>
      </c>
      <c r="U6158" s="328">
        <f>SUM(U6159:U6161)</f>
        <v>0</v>
      </c>
      <c r="V6158" s="328">
        <f>SUM(V6159:V6160)</f>
        <v>0</v>
      </c>
      <c r="W6158" s="436">
        <f>SUM(W6159:W6161)</f>
        <v>0</v>
      </c>
      <c r="X6158" s="314">
        <f t="shared" si="1902"/>
        <v>0</v>
      </c>
    </row>
    <row r="6159" spans="2:24" ht="18.75">
      <c r="B6159" s="175"/>
      <c r="C6159" s="176">
        <v>5701</v>
      </c>
      <c r="D6159" s="177" t="s">
        <v>1056</v>
      </c>
      <c r="E6159" s="818"/>
      <c r="F6159" s="477"/>
      <c r="G6159" s="437"/>
      <c r="H6159" s="437"/>
      <c r="I6159" s="480">
        <f>F6159+G6159+H6159</f>
        <v>0</v>
      </c>
      <c r="J6159" s="244" t="str">
        <f t="shared" si="1901"/>
        <v/>
      </c>
      <c r="K6159" s="245"/>
      <c r="L6159" s="438"/>
      <c r="M6159" s="439"/>
      <c r="N6159" s="331">
        <f>I6159</f>
        <v>0</v>
      </c>
      <c r="O6159" s="427">
        <f>L6159+M6159-N6159</f>
        <v>0</v>
      </c>
      <c r="P6159" s="245"/>
      <c r="Q6159" s="438"/>
      <c r="R6159" s="439"/>
      <c r="S6159" s="432">
        <f>+IF(+(L6159+M6159)&gt;=I6159,+M6159,+(+I6159-L6159))</f>
        <v>0</v>
      </c>
      <c r="T6159" s="316">
        <f>Q6159+R6159-S6159</f>
        <v>0</v>
      </c>
      <c r="U6159" s="439"/>
      <c r="V6159" s="439"/>
      <c r="W6159" s="254"/>
      <c r="X6159" s="314">
        <f t="shared" si="1902"/>
        <v>0</v>
      </c>
    </row>
    <row r="6160" spans="2:24" ht="18.75">
      <c r="B6160" s="175"/>
      <c r="C6160" s="180">
        <v>5702</v>
      </c>
      <c r="D6160" s="181" t="s">
        <v>1057</v>
      </c>
      <c r="E6160" s="818"/>
      <c r="F6160" s="477"/>
      <c r="G6160" s="437"/>
      <c r="H6160" s="437"/>
      <c r="I6160" s="480">
        <f>F6160+G6160+H6160</f>
        <v>0</v>
      </c>
      <c r="J6160" s="244" t="str">
        <f t="shared" si="1901"/>
        <v/>
      </c>
      <c r="K6160" s="245"/>
      <c r="L6160" s="438"/>
      <c r="M6160" s="439"/>
      <c r="N6160" s="331">
        <f>I6160</f>
        <v>0</v>
      </c>
      <c r="O6160" s="427">
        <f>L6160+M6160-N6160</f>
        <v>0</v>
      </c>
      <c r="P6160" s="245"/>
      <c r="Q6160" s="438"/>
      <c r="R6160" s="439"/>
      <c r="S6160" s="432">
        <f>+IF(+(L6160+M6160)&gt;=I6160,+M6160,+(+I6160-L6160))</f>
        <v>0</v>
      </c>
      <c r="T6160" s="316">
        <f>Q6160+R6160-S6160</f>
        <v>0</v>
      </c>
      <c r="U6160" s="439"/>
      <c r="V6160" s="439"/>
      <c r="W6160" s="254"/>
      <c r="X6160" s="314">
        <f t="shared" si="1902"/>
        <v>0</v>
      </c>
    </row>
    <row r="6161" spans="2:24" ht="18.75">
      <c r="B6161" s="136"/>
      <c r="C6161" s="182">
        <v>4071</v>
      </c>
      <c r="D6161" s="467" t="s">
        <v>1058</v>
      </c>
      <c r="E6161" s="817"/>
      <c r="F6161" s="458"/>
      <c r="G6161" s="275"/>
      <c r="H6161" s="275"/>
      <c r="I6161" s="480">
        <f>F6161+G6161+H6161</f>
        <v>0</v>
      </c>
      <c r="J6161" s="244" t="str">
        <f t="shared" si="1901"/>
        <v/>
      </c>
      <c r="K6161" s="245"/>
      <c r="L6161" s="826"/>
      <c r="M6161" s="779"/>
      <c r="N6161" s="779"/>
      <c r="O6161" s="827"/>
      <c r="P6161" s="245"/>
      <c r="Q6161" s="775"/>
      <c r="R6161" s="779"/>
      <c r="S6161" s="779"/>
      <c r="T6161" s="779"/>
      <c r="U6161" s="779"/>
      <c r="V6161" s="779"/>
      <c r="W6161" s="824"/>
      <c r="X6161" s="314">
        <f t="shared" si="1902"/>
        <v>0</v>
      </c>
    </row>
    <row r="6162" spans="2:24">
      <c r="B6162" s="173"/>
      <c r="C6162" s="183"/>
      <c r="D6162" s="335"/>
      <c r="E6162" s="819"/>
      <c r="F6162" s="249"/>
      <c r="G6162" s="249"/>
      <c r="H6162" s="249"/>
      <c r="I6162" s="250"/>
      <c r="J6162" s="244" t="str">
        <f t="shared" si="1901"/>
        <v/>
      </c>
      <c r="K6162" s="245"/>
      <c r="L6162" s="440"/>
      <c r="M6162" s="441"/>
      <c r="N6162" s="324"/>
      <c r="O6162" s="325"/>
      <c r="P6162" s="245"/>
      <c r="Q6162" s="440"/>
      <c r="R6162" s="441"/>
      <c r="S6162" s="324"/>
      <c r="T6162" s="324"/>
      <c r="U6162" s="441"/>
      <c r="V6162" s="324"/>
      <c r="W6162" s="325"/>
      <c r="X6162" s="325"/>
    </row>
    <row r="6163" spans="2:24" ht="18.75">
      <c r="B6163" s="812">
        <v>98</v>
      </c>
      <c r="C6163" s="976" t="s">
        <v>1059</v>
      </c>
      <c r="D6163" s="955"/>
      <c r="E6163" s="800"/>
      <c r="F6163" s="803"/>
      <c r="G6163" s="804"/>
      <c r="H6163" s="804"/>
      <c r="I6163" s="805">
        <f>F6163+G6163+H6163</f>
        <v>0</v>
      </c>
      <c r="J6163" s="244" t="str">
        <f t="shared" si="1901"/>
        <v/>
      </c>
      <c r="K6163" s="245"/>
      <c r="L6163" s="431"/>
      <c r="M6163" s="255"/>
      <c r="N6163" s="318">
        <f>I6163</f>
        <v>0</v>
      </c>
      <c r="O6163" s="427">
        <f>L6163+M6163-N6163</f>
        <v>0</v>
      </c>
      <c r="P6163" s="245"/>
      <c r="Q6163" s="431"/>
      <c r="R6163" s="255"/>
      <c r="S6163" s="432">
        <f>+IF(+(L6163+M6163)&gt;=I6163,+M6163,+(+I6163-L6163))</f>
        <v>0</v>
      </c>
      <c r="T6163" s="316">
        <f>Q6163+R6163-S6163</f>
        <v>0</v>
      </c>
      <c r="U6163" s="255"/>
      <c r="V6163" s="255"/>
      <c r="W6163" s="254"/>
      <c r="X6163" s="314">
        <f>T6163-U6163-V6163-W6163</f>
        <v>0</v>
      </c>
    </row>
    <row r="6164" spans="2:24">
      <c r="B6164" s="184"/>
      <c r="C6164" s="336" t="s">
        <v>1060</v>
      </c>
      <c r="D6164" s="337"/>
      <c r="E6164" s="398"/>
      <c r="F6164" s="398"/>
      <c r="G6164" s="398"/>
      <c r="H6164" s="398"/>
      <c r="I6164" s="338"/>
      <c r="J6164" s="244" t="str">
        <f t="shared" si="1901"/>
        <v/>
      </c>
      <c r="K6164" s="245"/>
      <c r="L6164" s="339"/>
      <c r="M6164" s="340"/>
      <c r="N6164" s="340"/>
      <c r="O6164" s="341"/>
      <c r="P6164" s="245"/>
      <c r="Q6164" s="339"/>
      <c r="R6164" s="340"/>
      <c r="S6164" s="340"/>
      <c r="T6164" s="340"/>
      <c r="U6164" s="340"/>
      <c r="V6164" s="340"/>
      <c r="W6164" s="341"/>
      <c r="X6164" s="341"/>
    </row>
    <row r="6165" spans="2:24">
      <c r="B6165" s="184"/>
      <c r="C6165" s="342" t="s">
        <v>1061</v>
      </c>
      <c r="D6165" s="335"/>
      <c r="E6165" s="386"/>
      <c r="F6165" s="386"/>
      <c r="G6165" s="386"/>
      <c r="H6165" s="386"/>
      <c r="I6165" s="308"/>
      <c r="J6165" s="244" t="str">
        <f t="shared" si="1901"/>
        <v/>
      </c>
      <c r="K6165" s="245"/>
      <c r="L6165" s="343"/>
      <c r="M6165" s="344"/>
      <c r="N6165" s="344"/>
      <c r="O6165" s="345"/>
      <c r="P6165" s="245"/>
      <c r="Q6165" s="343"/>
      <c r="R6165" s="344"/>
      <c r="S6165" s="344"/>
      <c r="T6165" s="344"/>
      <c r="U6165" s="344"/>
      <c r="V6165" s="344"/>
      <c r="W6165" s="345"/>
      <c r="X6165" s="345"/>
    </row>
    <row r="6166" spans="2:24">
      <c r="B6166" s="185"/>
      <c r="C6166" s="346" t="s">
        <v>1743</v>
      </c>
      <c r="D6166" s="347"/>
      <c r="E6166" s="399"/>
      <c r="F6166" s="399"/>
      <c r="G6166" s="399"/>
      <c r="H6166" s="399"/>
      <c r="I6166" s="310"/>
      <c r="J6166" s="244" t="str">
        <f t="shared" si="1901"/>
        <v/>
      </c>
      <c r="K6166" s="245"/>
      <c r="L6166" s="348"/>
      <c r="M6166" s="349"/>
      <c r="N6166" s="349"/>
      <c r="O6166" s="350"/>
      <c r="P6166" s="245"/>
      <c r="Q6166" s="348"/>
      <c r="R6166" s="349"/>
      <c r="S6166" s="349"/>
      <c r="T6166" s="349"/>
      <c r="U6166" s="349"/>
      <c r="V6166" s="349"/>
      <c r="W6166" s="350"/>
      <c r="X6166" s="350"/>
    </row>
    <row r="6167" spans="2:24" ht="18.75">
      <c r="B6167" s="719"/>
      <c r="C6167" s="720" t="s">
        <v>1281</v>
      </c>
      <c r="D6167" s="721" t="s">
        <v>1062</v>
      </c>
      <c r="E6167" s="813"/>
      <c r="F6167" s="813">
        <f>SUM(F6051,F6054,F6060,F6068,F6069,F6087,F6091,F6097,F6100,F6101,F6102,F6103,F6104,F6113,F6120,F6121,F6122,F6123,F6130,F6134,F6135,F6136,F6137,F6140,F6141,F6149,F6152,F6153,F6158)+F6163</f>
        <v>0</v>
      </c>
      <c r="G6167" s="813">
        <f>SUM(G6051,G6054,G6060,G6068,G6069,G6087,G6091,G6097,G6100,G6101,G6102,G6103,G6104,G6113,G6120,G6121,G6122,G6123,G6130,G6134,G6135,G6136,G6137,G6140,G6141,G6149,G6152,G6153,G6158)+G6163</f>
        <v>145200</v>
      </c>
      <c r="H6167" s="813">
        <f>SUM(H6051,H6054,H6060,H6068,H6069,H6087,H6091,H6097,H6100,H6101,H6102,H6103,H6104,H6113,H6120,H6121,H6122,H6123,H6130,H6134,H6135,H6136,H6137,H6140,H6141,H6149,H6152,H6153,H6158)+H6163</f>
        <v>0</v>
      </c>
      <c r="I6167" s="813">
        <f>SUM(I6051,I6054,I6060,I6068,I6069,I6087,I6091,I6097,I6100,I6101,I6102,I6103,I6104,I6113,I6120,I6121,I6122,I6123,I6130,I6134,I6135,I6136,I6137,I6140,I6141,I6149,I6152,I6153,I6158)+I6163</f>
        <v>145200</v>
      </c>
      <c r="J6167" s="244">
        <f t="shared" si="1901"/>
        <v>1</v>
      </c>
      <c r="K6167" s="442" t="str">
        <f>LEFT(C6048,1)</f>
        <v>8</v>
      </c>
      <c r="L6167" s="277">
        <f>SUM(L6051,L6054,L6060,L6068,L6069,L6087,L6091,L6097,L6100,L6101,L6102,L6103,L6104,L6113,L6120,L6121,L6122,L6123,L6130,L6134,L6135,L6136,L6137,L6140,L6141,L6149,L6152,L6153,L6158)+L6163</f>
        <v>0</v>
      </c>
      <c r="M6167" s="277">
        <f>SUM(M6051,M6054,M6060,M6068,M6069,M6087,M6091,M6097,M6100,M6101,M6102,M6103,M6104,M6113,M6120,M6121,M6122,M6123,M6130,M6134,M6135,M6136,M6137,M6140,M6141,M6149,M6152,M6153,M6158)+M6163</f>
        <v>0</v>
      </c>
      <c r="N6167" s="277">
        <f>SUM(N6051,N6054,N6060,N6068,N6069,N6087,N6091,N6097,N6100,N6101,N6102,N6103,N6104,N6113,N6120,N6121,N6122,N6123,N6130,N6134,N6135,N6136,N6137,N6140,N6141,N6149,N6152,N6153,N6158)+N6163</f>
        <v>145200</v>
      </c>
      <c r="O6167" s="277">
        <f>SUM(O6051,O6054,O6060,O6068,O6069,O6087,O6091,O6097,O6100,O6101,O6102,O6103,O6104,O6113,O6120,O6121,O6122,O6123,O6130,O6134,O6135,O6136,O6137,O6140,O6141,O6149,O6152,O6153,O6158)+O6163</f>
        <v>-145200</v>
      </c>
      <c r="P6167" s="223"/>
      <c r="Q6167" s="277">
        <f t="shared" ref="Q6167:W6167" si="1905">SUM(Q6051,Q6054,Q6060,Q6068,Q6069,Q6087,Q6091,Q6097,Q6100,Q6101,Q6102,Q6103,Q6104,Q6113,Q6120,Q6121,Q6122,Q6123,Q6130,Q6134,Q6135,Q6136,Q6137,Q6140,Q6141,Q6149,Q6152,Q6153,Q6158)+Q6163</f>
        <v>0</v>
      </c>
      <c r="R6167" s="277">
        <f t="shared" si="1905"/>
        <v>0</v>
      </c>
      <c r="S6167" s="277">
        <f t="shared" si="1905"/>
        <v>76000</v>
      </c>
      <c r="T6167" s="277">
        <f t="shared" si="1905"/>
        <v>-76000</v>
      </c>
      <c r="U6167" s="277">
        <f t="shared" si="1905"/>
        <v>0</v>
      </c>
      <c r="V6167" s="277">
        <f t="shared" si="1905"/>
        <v>0</v>
      </c>
      <c r="W6167" s="277">
        <f t="shared" si="1905"/>
        <v>0</v>
      </c>
      <c r="X6167" s="314">
        <f>T6167-U6167-V6167-W6167</f>
        <v>-76000</v>
      </c>
    </row>
    <row r="6168" spans="2:24">
      <c r="B6168" s="664" t="s">
        <v>32</v>
      </c>
      <c r="C6168" s="186"/>
      <c r="I6168" s="220"/>
      <c r="J6168" s="222">
        <f>J6167</f>
        <v>1</v>
      </c>
      <c r="P6168"/>
    </row>
    <row r="6169" spans="2:24">
      <c r="B6169" s="395"/>
      <c r="C6169" s="395"/>
      <c r="D6169" s="396"/>
      <c r="E6169" s="395"/>
      <c r="F6169" s="395"/>
      <c r="G6169" s="395"/>
      <c r="H6169" s="395"/>
      <c r="I6169" s="397"/>
      <c r="J6169" s="222">
        <f>J6167</f>
        <v>1</v>
      </c>
      <c r="L6169" s="395"/>
      <c r="M6169" s="395"/>
      <c r="N6169" s="397"/>
      <c r="O6169" s="397"/>
      <c r="P6169" s="397"/>
      <c r="Q6169" s="395"/>
      <c r="R6169" s="395"/>
      <c r="S6169" s="397"/>
      <c r="T6169" s="397"/>
      <c r="U6169" s="395"/>
      <c r="V6169" s="397"/>
      <c r="W6169" s="397"/>
      <c r="X6169" s="397"/>
    </row>
    <row r="6170" spans="2:24" ht="18.75">
      <c r="B6170" s="405"/>
      <c r="C6170" s="405"/>
      <c r="D6170" s="405"/>
      <c r="E6170" s="405"/>
      <c r="F6170" s="405"/>
      <c r="G6170" s="405"/>
      <c r="H6170" s="405"/>
      <c r="I6170" s="488"/>
      <c r="J6170" s="443">
        <f>(IF(E6167&lt;&gt;0,$G$2,IF(I6167&lt;&gt;0,$G$2,"")))</f>
        <v>0</v>
      </c>
    </row>
    <row r="6171" spans="2:24" ht="18.75">
      <c r="B6171" s="405"/>
      <c r="C6171" s="405"/>
      <c r="D6171" s="478"/>
      <c r="E6171" s="405"/>
      <c r="F6171" s="405"/>
      <c r="G6171" s="405"/>
      <c r="H6171" s="405"/>
      <c r="I6171" s="488"/>
      <c r="J6171" s="443" t="str">
        <f>(IF(E6168&lt;&gt;0,$G$2,IF(I6168&lt;&gt;0,$G$2,"")))</f>
        <v/>
      </c>
    </row>
    <row r="6172" spans="2:24">
      <c r="E6172" s="279"/>
      <c r="F6172" s="279"/>
      <c r="G6172" s="279"/>
      <c r="H6172" s="279"/>
      <c r="I6172" s="283"/>
      <c r="J6172" s="222">
        <f>(IF($E6306&lt;&gt;0,$J$2,IF($I6306&lt;&gt;0,$J$2,"")))</f>
        <v>1</v>
      </c>
      <c r="L6172" s="279"/>
      <c r="M6172" s="279"/>
      <c r="N6172" s="283"/>
      <c r="O6172" s="283"/>
      <c r="P6172" s="283"/>
      <c r="Q6172" s="279"/>
      <c r="R6172" s="279"/>
      <c r="S6172" s="283"/>
      <c r="T6172" s="283"/>
      <c r="U6172" s="279"/>
      <c r="V6172" s="283"/>
      <c r="W6172" s="283"/>
    </row>
    <row r="6173" spans="2:24">
      <c r="C6173" s="228"/>
      <c r="D6173" s="229"/>
      <c r="E6173" s="279"/>
      <c r="F6173" s="279"/>
      <c r="G6173" s="279"/>
      <c r="H6173" s="279"/>
      <c r="I6173" s="283"/>
      <c r="J6173" s="222">
        <f>(IF($E6306&lt;&gt;0,$J$2,IF($I6306&lt;&gt;0,$J$2,"")))</f>
        <v>1</v>
      </c>
      <c r="L6173" s="279"/>
      <c r="M6173" s="279"/>
      <c r="N6173" s="283"/>
      <c r="O6173" s="283"/>
      <c r="P6173" s="283"/>
      <c r="Q6173" s="279"/>
      <c r="R6173" s="279"/>
      <c r="S6173" s="283"/>
      <c r="T6173" s="283"/>
      <c r="U6173" s="279"/>
      <c r="V6173" s="283"/>
      <c r="W6173" s="283"/>
    </row>
    <row r="6174" spans="2:24">
      <c r="B6174" s="910" t="str">
        <f>$B$7</f>
        <v>БЮДЖЕТ - НАЧАЛЕН ПЛАН
ПО ПЪЛНА ЕДИННА БЮДЖЕТНА КЛАСИФИКАЦИЯ</v>
      </c>
      <c r="C6174" s="911"/>
      <c r="D6174" s="911"/>
      <c r="E6174" s="279"/>
      <c r="F6174" s="279"/>
      <c r="G6174" s="279"/>
      <c r="H6174" s="279"/>
      <c r="I6174" s="283"/>
      <c r="J6174" s="222">
        <f>(IF($E6306&lt;&gt;0,$J$2,IF($I6306&lt;&gt;0,$J$2,"")))</f>
        <v>1</v>
      </c>
      <c r="L6174" s="279"/>
      <c r="M6174" s="279"/>
      <c r="N6174" s="283"/>
      <c r="O6174" s="283"/>
      <c r="P6174" s="283"/>
      <c r="Q6174" s="279"/>
      <c r="R6174" s="279"/>
      <c r="S6174" s="283"/>
      <c r="T6174" s="283"/>
      <c r="U6174" s="279"/>
      <c r="V6174" s="283"/>
      <c r="W6174" s="283"/>
    </row>
    <row r="6175" spans="2:24">
      <c r="C6175" s="228"/>
      <c r="D6175" s="229"/>
      <c r="E6175" s="280" t="s">
        <v>1711</v>
      </c>
      <c r="F6175" s="280" t="s">
        <v>1568</v>
      </c>
      <c r="G6175" s="279"/>
      <c r="H6175" s="279"/>
      <c r="I6175" s="283"/>
      <c r="J6175" s="222">
        <f>(IF($E6306&lt;&gt;0,$J$2,IF($I6306&lt;&gt;0,$J$2,"")))</f>
        <v>1</v>
      </c>
      <c r="L6175" s="279"/>
      <c r="M6175" s="279"/>
      <c r="N6175" s="283"/>
      <c r="O6175" s="283"/>
      <c r="P6175" s="283"/>
      <c r="Q6175" s="279"/>
      <c r="R6175" s="279"/>
      <c r="S6175" s="283"/>
      <c r="T6175" s="283"/>
      <c r="U6175" s="279"/>
      <c r="V6175" s="283"/>
      <c r="W6175" s="283"/>
    </row>
    <row r="6176" spans="2:24" ht="18.75">
      <c r="B6176" s="912" t="str">
        <f>$B$9</f>
        <v>Несебър</v>
      </c>
      <c r="C6176" s="913"/>
      <c r="D6176" s="914"/>
      <c r="E6176" s="690">
        <f>$E$9</f>
        <v>43101</v>
      </c>
      <c r="F6176" s="691">
        <f>$F$9</f>
        <v>43465</v>
      </c>
      <c r="G6176" s="279"/>
      <c r="H6176" s="279"/>
      <c r="I6176" s="283"/>
      <c r="J6176" s="222">
        <f>(IF($E6306&lt;&gt;0,$J$2,IF($I6306&lt;&gt;0,$J$2,"")))</f>
        <v>1</v>
      </c>
      <c r="L6176" s="279"/>
      <c r="M6176" s="279"/>
      <c r="N6176" s="283"/>
      <c r="O6176" s="283"/>
      <c r="P6176" s="283"/>
      <c r="Q6176" s="279"/>
      <c r="R6176" s="279"/>
      <c r="S6176" s="283"/>
      <c r="T6176" s="283"/>
      <c r="U6176" s="279"/>
      <c r="V6176" s="283"/>
      <c r="W6176" s="283"/>
    </row>
    <row r="6177" spans="2:24">
      <c r="B6177" s="231" t="str">
        <f>$B$10</f>
        <v>(наименование на разпоредителя с бюджет)</v>
      </c>
      <c r="E6177" s="279"/>
      <c r="F6177" s="281">
        <f>$F$10</f>
        <v>0</v>
      </c>
      <c r="G6177" s="279"/>
      <c r="H6177" s="279"/>
      <c r="I6177" s="283"/>
      <c r="J6177" s="222">
        <f>(IF($E6306&lt;&gt;0,$J$2,IF($I6306&lt;&gt;0,$J$2,"")))</f>
        <v>1</v>
      </c>
      <c r="L6177" s="279"/>
      <c r="M6177" s="279"/>
      <c r="N6177" s="283"/>
      <c r="O6177" s="283"/>
      <c r="P6177" s="283"/>
      <c r="Q6177" s="279"/>
      <c r="R6177" s="279"/>
      <c r="S6177" s="283"/>
      <c r="T6177" s="283"/>
      <c r="U6177" s="279"/>
      <c r="V6177" s="283"/>
      <c r="W6177" s="283"/>
    </row>
    <row r="6178" spans="2:24">
      <c r="B6178" s="231"/>
      <c r="E6178" s="282"/>
      <c r="F6178" s="279"/>
      <c r="G6178" s="279"/>
      <c r="H6178" s="279"/>
      <c r="I6178" s="283"/>
      <c r="J6178" s="222">
        <f>(IF($E6306&lt;&gt;0,$J$2,IF($I6306&lt;&gt;0,$J$2,"")))</f>
        <v>1</v>
      </c>
      <c r="L6178" s="279"/>
      <c r="M6178" s="279"/>
      <c r="N6178" s="283"/>
      <c r="O6178" s="283"/>
      <c r="P6178" s="283"/>
      <c r="Q6178" s="279"/>
      <c r="R6178" s="279"/>
      <c r="S6178" s="283"/>
      <c r="T6178" s="283"/>
      <c r="U6178" s="279"/>
      <c r="V6178" s="283"/>
      <c r="W6178" s="283"/>
    </row>
    <row r="6179" spans="2:24" ht="19.5">
      <c r="B6179" s="896" t="str">
        <f>$B$12</f>
        <v>Несебър</v>
      </c>
      <c r="C6179" s="897"/>
      <c r="D6179" s="898"/>
      <c r="E6179" s="230" t="s">
        <v>1712</v>
      </c>
      <c r="F6179" s="692" t="str">
        <f>$F$12</f>
        <v>5206</v>
      </c>
      <c r="G6179" s="279"/>
      <c r="H6179" s="279"/>
      <c r="I6179" s="283"/>
      <c r="J6179" s="222">
        <f>(IF($E6306&lt;&gt;0,$J$2,IF($I6306&lt;&gt;0,$J$2,"")))</f>
        <v>1</v>
      </c>
      <c r="L6179" s="279"/>
      <c r="M6179" s="279"/>
      <c r="N6179" s="283"/>
      <c r="O6179" s="283"/>
      <c r="P6179" s="283"/>
      <c r="Q6179" s="279"/>
      <c r="R6179" s="279"/>
      <c r="S6179" s="283"/>
      <c r="T6179" s="283"/>
      <c r="U6179" s="279"/>
      <c r="V6179" s="283"/>
      <c r="W6179" s="283"/>
    </row>
    <row r="6180" spans="2:24">
      <c r="B6180" s="693" t="str">
        <f>$B$13</f>
        <v>(наименование на първостепенния разпоредител с бюджет)</v>
      </c>
      <c r="E6180" s="282" t="s">
        <v>1713</v>
      </c>
      <c r="F6180" s="279"/>
      <c r="G6180" s="279"/>
      <c r="H6180" s="279"/>
      <c r="I6180" s="283"/>
      <c r="J6180" s="222">
        <f>(IF($E6306&lt;&gt;0,$J$2,IF($I6306&lt;&gt;0,$J$2,"")))</f>
        <v>1</v>
      </c>
      <c r="L6180" s="279"/>
      <c r="M6180" s="279"/>
      <c r="N6180" s="283"/>
      <c r="O6180" s="283"/>
      <c r="P6180" s="283"/>
      <c r="Q6180" s="279"/>
      <c r="R6180" s="279"/>
      <c r="S6180" s="283"/>
      <c r="T6180" s="283"/>
      <c r="U6180" s="279"/>
      <c r="V6180" s="283"/>
      <c r="W6180" s="283"/>
    </row>
    <row r="6181" spans="2:24" ht="18.75">
      <c r="B6181" s="231"/>
      <c r="D6181" s="444"/>
      <c r="E6181" s="278"/>
      <c r="F6181" s="278"/>
      <c r="G6181" s="278"/>
      <c r="H6181" s="278"/>
      <c r="I6181" s="386"/>
      <c r="J6181" s="222">
        <f>(IF($E6306&lt;&gt;0,$J$2,IF($I6306&lt;&gt;0,$J$2,"")))</f>
        <v>1</v>
      </c>
      <c r="L6181" s="279"/>
      <c r="M6181" s="279"/>
      <c r="N6181" s="283"/>
      <c r="O6181" s="283"/>
      <c r="P6181" s="283"/>
      <c r="Q6181" s="279"/>
      <c r="R6181" s="279"/>
      <c r="S6181" s="283"/>
      <c r="T6181" s="283"/>
      <c r="U6181" s="279"/>
      <c r="V6181" s="283"/>
      <c r="W6181" s="283"/>
    </row>
    <row r="6182" spans="2:24">
      <c r="C6182" s="228"/>
      <c r="D6182" s="229"/>
      <c r="E6182" s="279"/>
      <c r="F6182" s="282"/>
      <c r="G6182" s="282"/>
      <c r="H6182" s="282"/>
      <c r="I6182" s="285" t="s">
        <v>1714</v>
      </c>
      <c r="J6182" s="222">
        <f>(IF($E6306&lt;&gt;0,$J$2,IF($I6306&lt;&gt;0,$J$2,"")))</f>
        <v>1</v>
      </c>
      <c r="L6182" s="284" t="s">
        <v>94</v>
      </c>
      <c r="M6182" s="279"/>
      <c r="N6182" s="283"/>
      <c r="O6182" s="285" t="s">
        <v>1714</v>
      </c>
      <c r="P6182" s="283"/>
      <c r="Q6182" s="284" t="s">
        <v>95</v>
      </c>
      <c r="R6182" s="279"/>
      <c r="S6182" s="283"/>
      <c r="T6182" s="285" t="s">
        <v>1714</v>
      </c>
      <c r="U6182" s="279"/>
      <c r="V6182" s="283"/>
      <c r="W6182" s="285" t="s">
        <v>1714</v>
      </c>
    </row>
    <row r="6183" spans="2:24" ht="18.75">
      <c r="B6183" s="787"/>
      <c r="C6183" s="788"/>
      <c r="D6183" s="789" t="s">
        <v>1093</v>
      </c>
      <c r="E6183" s="790"/>
      <c r="F6183" s="968" t="s">
        <v>1504</v>
      </c>
      <c r="G6183" s="969"/>
      <c r="H6183" s="970"/>
      <c r="I6183" s="971"/>
      <c r="J6183" s="222">
        <f>(IF($E6306&lt;&gt;0,$J$2,IF($I6306&lt;&gt;0,$J$2,"")))</f>
        <v>1</v>
      </c>
      <c r="L6183" s="925" t="s">
        <v>1800</v>
      </c>
      <c r="M6183" s="925" t="s">
        <v>1801</v>
      </c>
      <c r="N6183" s="918" t="s">
        <v>1802</v>
      </c>
      <c r="O6183" s="918" t="s">
        <v>96</v>
      </c>
      <c r="P6183" s="223"/>
      <c r="Q6183" s="918" t="s">
        <v>1803</v>
      </c>
      <c r="R6183" s="918" t="s">
        <v>1804</v>
      </c>
      <c r="S6183" s="918" t="s">
        <v>1805</v>
      </c>
      <c r="T6183" s="918" t="s">
        <v>97</v>
      </c>
      <c r="U6183" s="412" t="s">
        <v>98</v>
      </c>
      <c r="V6183" s="413"/>
      <c r="W6183" s="414"/>
      <c r="X6183" s="292"/>
    </row>
    <row r="6184" spans="2:24" ht="31.5">
      <c r="B6184" s="791" t="s">
        <v>1626</v>
      </c>
      <c r="C6184" s="792" t="s">
        <v>1715</v>
      </c>
      <c r="D6184" s="793" t="s">
        <v>1094</v>
      </c>
      <c r="E6184" s="794"/>
      <c r="F6184" s="717" t="s">
        <v>1505</v>
      </c>
      <c r="G6184" s="717" t="s">
        <v>1506</v>
      </c>
      <c r="H6184" s="717" t="s">
        <v>1503</v>
      </c>
      <c r="I6184" s="717" t="s">
        <v>1087</v>
      </c>
      <c r="J6184" s="222">
        <f>(IF($E6306&lt;&gt;0,$J$2,IF($I6306&lt;&gt;0,$J$2,"")))</f>
        <v>1</v>
      </c>
      <c r="L6184" s="961"/>
      <c r="M6184" s="967"/>
      <c r="N6184" s="961"/>
      <c r="O6184" s="967"/>
      <c r="P6184" s="223"/>
      <c r="Q6184" s="958"/>
      <c r="R6184" s="958"/>
      <c r="S6184" s="958"/>
      <c r="T6184" s="958"/>
      <c r="U6184" s="415">
        <v>2018</v>
      </c>
      <c r="V6184" s="415">
        <v>2019</v>
      </c>
      <c r="W6184" s="415" t="s">
        <v>1806</v>
      </c>
      <c r="X6184" s="416" t="s">
        <v>99</v>
      </c>
    </row>
    <row r="6185" spans="2:24" ht="18.75">
      <c r="B6185" s="616"/>
      <c r="C6185" s="400"/>
      <c r="D6185" s="296" t="s">
        <v>1283</v>
      </c>
      <c r="E6185" s="814"/>
      <c r="F6185" s="297"/>
      <c r="G6185" s="297"/>
      <c r="H6185" s="297"/>
      <c r="I6185" s="487"/>
      <c r="J6185" s="222">
        <f>(IF($E6306&lt;&gt;0,$J$2,IF($I6306&lt;&gt;0,$J$2,"")))</f>
        <v>1</v>
      </c>
      <c r="L6185" s="298" t="s">
        <v>100</v>
      </c>
      <c r="M6185" s="298" t="s">
        <v>101</v>
      </c>
      <c r="N6185" s="299" t="s">
        <v>102</v>
      </c>
      <c r="O6185" s="299" t="s">
        <v>103</v>
      </c>
      <c r="P6185" s="223"/>
      <c r="Q6185" s="614" t="s">
        <v>104</v>
      </c>
      <c r="R6185" s="614" t="s">
        <v>105</v>
      </c>
      <c r="S6185" s="614" t="s">
        <v>106</v>
      </c>
      <c r="T6185" s="614" t="s">
        <v>107</v>
      </c>
      <c r="U6185" s="614" t="s">
        <v>1064</v>
      </c>
      <c r="V6185" s="614" t="s">
        <v>1065</v>
      </c>
      <c r="W6185" s="614" t="s">
        <v>1066</v>
      </c>
      <c r="X6185" s="417" t="s">
        <v>1067</v>
      </c>
    </row>
    <row r="6186" spans="2:24" ht="131.25">
      <c r="B6186" s="237"/>
      <c r="C6186" s="621" t="e">
        <f>VLOOKUP(D6186,OP_LIST2,2,FALSE)</f>
        <v>#N/A</v>
      </c>
      <c r="D6186" s="622" t="s">
        <v>976</v>
      </c>
      <c r="E6186" s="815"/>
      <c r="F6186" s="369"/>
      <c r="G6186" s="369"/>
      <c r="H6186" s="369"/>
      <c r="I6186" s="304"/>
      <c r="J6186" s="222">
        <f>(IF($E6306&lt;&gt;0,$J$2,IF($I6306&lt;&gt;0,$J$2,"")))</f>
        <v>1</v>
      </c>
      <c r="L6186" s="418" t="s">
        <v>1068</v>
      </c>
      <c r="M6186" s="418" t="s">
        <v>1068</v>
      </c>
      <c r="N6186" s="418" t="s">
        <v>1069</v>
      </c>
      <c r="O6186" s="418" t="s">
        <v>1070</v>
      </c>
      <c r="P6186" s="223"/>
      <c r="Q6186" s="418" t="s">
        <v>1068</v>
      </c>
      <c r="R6186" s="418" t="s">
        <v>1068</v>
      </c>
      <c r="S6186" s="418" t="s">
        <v>1095</v>
      </c>
      <c r="T6186" s="418" t="s">
        <v>1072</v>
      </c>
      <c r="U6186" s="418" t="s">
        <v>1068</v>
      </c>
      <c r="V6186" s="418" t="s">
        <v>1068</v>
      </c>
      <c r="W6186" s="418" t="s">
        <v>1068</v>
      </c>
      <c r="X6186" s="307" t="s">
        <v>1073</v>
      </c>
    </row>
    <row r="6187" spans="2:24" ht="18.75">
      <c r="B6187" s="620"/>
      <c r="C6187" s="623">
        <f>VLOOKUP(D6188,EBK_DEIN2,2,FALSE)</f>
        <v>8898</v>
      </c>
      <c r="D6187" s="615" t="s">
        <v>1483</v>
      </c>
      <c r="E6187" s="816"/>
      <c r="F6187" s="369"/>
      <c r="G6187" s="369"/>
      <c r="H6187" s="369"/>
      <c r="I6187" s="304"/>
      <c r="J6187" s="222">
        <f>(IF($E6306&lt;&gt;0,$J$2,IF($I6306&lt;&gt;0,$J$2,"")))</f>
        <v>1</v>
      </c>
      <c r="L6187" s="419"/>
      <c r="M6187" s="419"/>
      <c r="N6187" s="345"/>
      <c r="O6187" s="420"/>
      <c r="P6187" s="223"/>
      <c r="Q6187" s="419"/>
      <c r="R6187" s="419"/>
      <c r="S6187" s="345"/>
      <c r="T6187" s="420"/>
      <c r="U6187" s="419"/>
      <c r="V6187" s="345"/>
      <c r="W6187" s="420"/>
      <c r="X6187" s="421"/>
    </row>
    <row r="6188" spans="2:24" ht="18.75">
      <c r="B6188" s="422"/>
      <c r="C6188" s="239"/>
      <c r="D6188" s="527" t="s">
        <v>972</v>
      </c>
      <c r="E6188" s="816"/>
      <c r="F6188" s="369"/>
      <c r="G6188" s="369"/>
      <c r="H6188" s="369"/>
      <c r="I6188" s="304"/>
      <c r="J6188" s="222">
        <f>(IF($E6306&lt;&gt;0,$J$2,IF($I6306&lt;&gt;0,$J$2,"")))</f>
        <v>1</v>
      </c>
      <c r="L6188" s="419"/>
      <c r="M6188" s="419"/>
      <c r="N6188" s="345"/>
      <c r="O6188" s="423">
        <f>SUMIF(O6191:O6192,"&lt;0")+SUMIF(O6194:O6198,"&lt;0")+SUMIF(O6200:O6207,"&lt;0")+SUMIF(O6209:O6225,"&lt;0")+SUMIF(O6231:O6235,"&lt;0")+SUMIF(O6237:O6242,"&lt;0")+SUMIF(O6245:O6251,"&lt;0")+SUMIF(O6259:O6260,"&lt;0")+SUMIF(O6263:O6268,"&lt;0")+SUMIF(O6270:O6275,"&lt;0")+SUMIF(O6279,"&lt;0")+SUMIF(O6281:O6287,"&lt;0")+SUMIF(O6289:O6291,"&lt;0")+SUMIF(O6293:O6296,"&lt;0")+SUMIF(O6298:O6299,"&lt;0")+SUMIF(O6302,"&lt;0")</f>
        <v>-2341629</v>
      </c>
      <c r="P6188" s="223"/>
      <c r="Q6188" s="419"/>
      <c r="R6188" s="419"/>
      <c r="S6188" s="345"/>
      <c r="T6188" s="423">
        <f>SUMIF(T6191:T6192,"&lt;0")+SUMIF(T6194:T6198,"&lt;0")+SUMIF(T6200:T6207,"&lt;0")+SUMIF(T6209:T6225,"&lt;0")+SUMIF(T6231:T6235,"&lt;0")+SUMIF(T6237:T6242,"&lt;0")+SUMIF(T6245:T6251,"&lt;0")+SUMIF(T6259:T6260,"&lt;0")+SUMIF(T6263:T6268,"&lt;0")+SUMIF(T6270:T6275,"&lt;0")+SUMIF(T6279,"&lt;0")+SUMIF(T6281:T6287,"&lt;0")+SUMIF(T6289:T6291,"&lt;0")+SUMIF(T6293:T6296,"&lt;0")+SUMIF(T6298:T6299,"&lt;0")+SUMIF(T6302,"&lt;0")</f>
        <v>-517029</v>
      </c>
      <c r="U6188" s="419"/>
      <c r="V6188" s="345"/>
      <c r="W6188" s="420"/>
      <c r="X6188" s="309"/>
    </row>
    <row r="6189" spans="2:24" ht="18.75">
      <c r="B6189" s="355"/>
      <c r="C6189" s="239"/>
      <c r="D6189" s="293" t="s">
        <v>1096</v>
      </c>
      <c r="E6189" s="816"/>
      <c r="F6189" s="369"/>
      <c r="G6189" s="369"/>
      <c r="H6189" s="369"/>
      <c r="I6189" s="304"/>
      <c r="J6189" s="222">
        <f>(IF($E6306&lt;&gt;0,$J$2,IF($I6306&lt;&gt;0,$J$2,"")))</f>
        <v>1</v>
      </c>
      <c r="L6189" s="419"/>
      <c r="M6189" s="419"/>
      <c r="N6189" s="345"/>
      <c r="O6189" s="420"/>
      <c r="P6189" s="223"/>
      <c r="Q6189" s="419"/>
      <c r="R6189" s="419"/>
      <c r="S6189" s="345"/>
      <c r="T6189" s="420"/>
      <c r="U6189" s="419"/>
      <c r="V6189" s="345"/>
      <c r="W6189" s="420"/>
      <c r="X6189" s="311"/>
    </row>
    <row r="6190" spans="2:24" ht="18.75">
      <c r="B6190" s="795">
        <v>100</v>
      </c>
      <c r="C6190" s="972" t="s">
        <v>1284</v>
      </c>
      <c r="D6190" s="973"/>
      <c r="E6190" s="796"/>
      <c r="F6190" s="797">
        <f>SUM(F6191:F6192)</f>
        <v>0</v>
      </c>
      <c r="G6190" s="798">
        <f>SUM(G6191:G6192)</f>
        <v>1485000</v>
      </c>
      <c r="H6190" s="798">
        <f>SUM(H6191:H6192)</f>
        <v>0</v>
      </c>
      <c r="I6190" s="798">
        <f>SUM(I6191:I6192)</f>
        <v>1485000</v>
      </c>
      <c r="J6190" s="244">
        <f t="shared" ref="J6190:J6221" si="1906">(IF($E6190&lt;&gt;0,$J$2,IF($I6190&lt;&gt;0,$J$2,"")))</f>
        <v>1</v>
      </c>
      <c r="K6190" s="245"/>
      <c r="L6190" s="312">
        <f>SUM(L6191:L6192)</f>
        <v>0</v>
      </c>
      <c r="M6190" s="313">
        <f>SUM(M6191:M6192)</f>
        <v>0</v>
      </c>
      <c r="N6190" s="424">
        <f>SUM(N6191:N6192)</f>
        <v>1485000</v>
      </c>
      <c r="O6190" s="425">
        <f>SUM(O6191:O6192)</f>
        <v>-1485000</v>
      </c>
      <c r="P6190" s="245"/>
      <c r="Q6190" s="820"/>
      <c r="R6190" s="821"/>
      <c r="S6190" s="822"/>
      <c r="T6190" s="821"/>
      <c r="U6190" s="821"/>
      <c r="V6190" s="821"/>
      <c r="W6190" s="823"/>
      <c r="X6190" s="314">
        <f t="shared" ref="X6190:X6221" si="1907">T6190-U6190-V6190-W6190</f>
        <v>0</v>
      </c>
    </row>
    <row r="6191" spans="2:24" ht="18.75">
      <c r="B6191" s="140"/>
      <c r="C6191" s="144">
        <v>101</v>
      </c>
      <c r="D6191" s="138" t="s">
        <v>1285</v>
      </c>
      <c r="E6191" s="817"/>
      <c r="F6191" s="452"/>
      <c r="G6191" s="246">
        <v>1485000</v>
      </c>
      <c r="H6191" s="246"/>
      <c r="I6191" s="480">
        <f>F6191+G6191+H6191</f>
        <v>1485000</v>
      </c>
      <c r="J6191" s="244">
        <f t="shared" si="1906"/>
        <v>1</v>
      </c>
      <c r="K6191" s="245"/>
      <c r="L6191" s="426"/>
      <c r="M6191" s="253"/>
      <c r="N6191" s="316">
        <f>I6191</f>
        <v>1485000</v>
      </c>
      <c r="O6191" s="427">
        <f>L6191+M6191-N6191</f>
        <v>-1485000</v>
      </c>
      <c r="P6191" s="245"/>
      <c r="Q6191" s="775"/>
      <c r="R6191" s="779"/>
      <c r="S6191" s="779"/>
      <c r="T6191" s="779"/>
      <c r="U6191" s="779"/>
      <c r="V6191" s="779"/>
      <c r="W6191" s="824"/>
      <c r="X6191" s="314">
        <f t="shared" si="1907"/>
        <v>0</v>
      </c>
    </row>
    <row r="6192" spans="2:24" ht="18.75">
      <c r="B6192" s="140"/>
      <c r="C6192" s="137">
        <v>102</v>
      </c>
      <c r="D6192" s="139" t="s">
        <v>1286</v>
      </c>
      <c r="E6192" s="817"/>
      <c r="F6192" s="452"/>
      <c r="G6192" s="246"/>
      <c r="H6192" s="246"/>
      <c r="I6192" s="480">
        <f>F6192+G6192+H6192</f>
        <v>0</v>
      </c>
      <c r="J6192" s="244" t="str">
        <f t="shared" si="1906"/>
        <v/>
      </c>
      <c r="K6192" s="245"/>
      <c r="L6192" s="426"/>
      <c r="M6192" s="253"/>
      <c r="N6192" s="316">
        <f>I6192</f>
        <v>0</v>
      </c>
      <c r="O6192" s="427">
        <f>L6192+M6192-N6192</f>
        <v>0</v>
      </c>
      <c r="P6192" s="245"/>
      <c r="Q6192" s="775"/>
      <c r="R6192" s="779"/>
      <c r="S6192" s="779"/>
      <c r="T6192" s="779"/>
      <c r="U6192" s="779"/>
      <c r="V6192" s="779"/>
      <c r="W6192" s="824"/>
      <c r="X6192" s="314">
        <f t="shared" si="1907"/>
        <v>0</v>
      </c>
    </row>
    <row r="6193" spans="2:24" ht="18.75">
      <c r="B6193" s="799">
        <v>200</v>
      </c>
      <c r="C6193" s="959" t="s">
        <v>1287</v>
      </c>
      <c r="D6193" s="959"/>
      <c r="E6193" s="800"/>
      <c r="F6193" s="801">
        <f>SUM(F6194:F6198)</f>
        <v>0</v>
      </c>
      <c r="G6193" s="802">
        <f>SUM(G6194:G6198)</f>
        <v>47300</v>
      </c>
      <c r="H6193" s="802">
        <f>SUM(H6194:H6198)</f>
        <v>0</v>
      </c>
      <c r="I6193" s="802">
        <f>SUM(I6194:I6198)</f>
        <v>47300</v>
      </c>
      <c r="J6193" s="244">
        <f t="shared" si="1906"/>
        <v>1</v>
      </c>
      <c r="K6193" s="245"/>
      <c r="L6193" s="317">
        <f>SUM(L6194:L6198)</f>
        <v>0</v>
      </c>
      <c r="M6193" s="318">
        <f>SUM(M6194:M6198)</f>
        <v>0</v>
      </c>
      <c r="N6193" s="428">
        <f>SUM(N6194:N6198)</f>
        <v>47300</v>
      </c>
      <c r="O6193" s="429">
        <f>SUM(O6194:O6198)</f>
        <v>-47300</v>
      </c>
      <c r="P6193" s="245"/>
      <c r="Q6193" s="777"/>
      <c r="R6193" s="778"/>
      <c r="S6193" s="778"/>
      <c r="T6193" s="778"/>
      <c r="U6193" s="778"/>
      <c r="V6193" s="778"/>
      <c r="W6193" s="825"/>
      <c r="X6193" s="314">
        <f t="shared" si="1907"/>
        <v>0</v>
      </c>
    </row>
    <row r="6194" spans="2:24" ht="18.75">
      <c r="B6194" s="143"/>
      <c r="C6194" s="144">
        <v>201</v>
      </c>
      <c r="D6194" s="138" t="s">
        <v>1288</v>
      </c>
      <c r="E6194" s="817"/>
      <c r="F6194" s="452"/>
      <c r="G6194" s="246"/>
      <c r="H6194" s="246"/>
      <c r="I6194" s="480">
        <f>F6194+G6194+H6194</f>
        <v>0</v>
      </c>
      <c r="J6194" s="244" t="str">
        <f t="shared" si="1906"/>
        <v/>
      </c>
      <c r="K6194" s="245"/>
      <c r="L6194" s="426"/>
      <c r="M6194" s="253"/>
      <c r="N6194" s="316">
        <f>I6194</f>
        <v>0</v>
      </c>
      <c r="O6194" s="427">
        <f>L6194+M6194-N6194</f>
        <v>0</v>
      </c>
      <c r="P6194" s="245"/>
      <c r="Q6194" s="775"/>
      <c r="R6194" s="779"/>
      <c r="S6194" s="779"/>
      <c r="T6194" s="779"/>
      <c r="U6194" s="779"/>
      <c r="V6194" s="779"/>
      <c r="W6194" s="824"/>
      <c r="X6194" s="314">
        <f t="shared" si="1907"/>
        <v>0</v>
      </c>
    </row>
    <row r="6195" spans="2:24" ht="18.75">
      <c r="B6195" s="136"/>
      <c r="C6195" s="137">
        <v>202</v>
      </c>
      <c r="D6195" s="145" t="s">
        <v>1289</v>
      </c>
      <c r="E6195" s="817"/>
      <c r="F6195" s="452"/>
      <c r="G6195" s="246"/>
      <c r="H6195" s="246"/>
      <c r="I6195" s="480">
        <f>F6195+G6195+H6195</f>
        <v>0</v>
      </c>
      <c r="J6195" s="244" t="str">
        <f t="shared" si="1906"/>
        <v/>
      </c>
      <c r="K6195" s="245"/>
      <c r="L6195" s="426"/>
      <c r="M6195" s="253"/>
      <c r="N6195" s="316">
        <f>I6195</f>
        <v>0</v>
      </c>
      <c r="O6195" s="427">
        <f>L6195+M6195-N6195</f>
        <v>0</v>
      </c>
      <c r="P6195" s="245"/>
      <c r="Q6195" s="775"/>
      <c r="R6195" s="779"/>
      <c r="S6195" s="779"/>
      <c r="T6195" s="779"/>
      <c r="U6195" s="779"/>
      <c r="V6195" s="779"/>
      <c r="W6195" s="824"/>
      <c r="X6195" s="314">
        <f t="shared" si="1907"/>
        <v>0</v>
      </c>
    </row>
    <row r="6196" spans="2:24" ht="31.5">
      <c r="B6196" s="152"/>
      <c r="C6196" s="137">
        <v>205</v>
      </c>
      <c r="D6196" s="145" t="s">
        <v>933</v>
      </c>
      <c r="E6196" s="817"/>
      <c r="F6196" s="452"/>
      <c r="G6196" s="246">
        <v>41300</v>
      </c>
      <c r="H6196" s="246"/>
      <c r="I6196" s="480">
        <f>F6196+G6196+H6196</f>
        <v>41300</v>
      </c>
      <c r="J6196" s="244">
        <f t="shared" si="1906"/>
        <v>1</v>
      </c>
      <c r="K6196" s="245"/>
      <c r="L6196" s="426"/>
      <c r="M6196" s="253"/>
      <c r="N6196" s="316">
        <f>I6196</f>
        <v>41300</v>
      </c>
      <c r="O6196" s="427">
        <f>L6196+M6196-N6196</f>
        <v>-41300</v>
      </c>
      <c r="P6196" s="245"/>
      <c r="Q6196" s="775"/>
      <c r="R6196" s="779"/>
      <c r="S6196" s="779"/>
      <c r="T6196" s="779"/>
      <c r="U6196" s="779"/>
      <c r="V6196" s="779"/>
      <c r="W6196" s="824"/>
      <c r="X6196" s="314">
        <f t="shared" si="1907"/>
        <v>0</v>
      </c>
    </row>
    <row r="6197" spans="2:24" ht="18.75">
      <c r="B6197" s="152"/>
      <c r="C6197" s="137">
        <v>208</v>
      </c>
      <c r="D6197" s="159" t="s">
        <v>934</v>
      </c>
      <c r="E6197" s="817"/>
      <c r="F6197" s="452"/>
      <c r="G6197" s="246">
        <v>6000</v>
      </c>
      <c r="H6197" s="246"/>
      <c r="I6197" s="480">
        <f>F6197+G6197+H6197</f>
        <v>6000</v>
      </c>
      <c r="J6197" s="244">
        <f t="shared" si="1906"/>
        <v>1</v>
      </c>
      <c r="K6197" s="245"/>
      <c r="L6197" s="426"/>
      <c r="M6197" s="253"/>
      <c r="N6197" s="316">
        <f>I6197</f>
        <v>6000</v>
      </c>
      <c r="O6197" s="427">
        <f>L6197+M6197-N6197</f>
        <v>-6000</v>
      </c>
      <c r="P6197" s="245"/>
      <c r="Q6197" s="775"/>
      <c r="R6197" s="779"/>
      <c r="S6197" s="779"/>
      <c r="T6197" s="779"/>
      <c r="U6197" s="779"/>
      <c r="V6197" s="779"/>
      <c r="W6197" s="824"/>
      <c r="X6197" s="314">
        <f t="shared" si="1907"/>
        <v>0</v>
      </c>
    </row>
    <row r="6198" spans="2:24" ht="18.75">
      <c r="B6198" s="143"/>
      <c r="C6198" s="142">
        <v>209</v>
      </c>
      <c r="D6198" s="148" t="s">
        <v>935</v>
      </c>
      <c r="E6198" s="817"/>
      <c r="F6198" s="452"/>
      <c r="G6198" s="246"/>
      <c r="H6198" s="246"/>
      <c r="I6198" s="480">
        <f>F6198+G6198+H6198</f>
        <v>0</v>
      </c>
      <c r="J6198" s="244" t="str">
        <f t="shared" si="1906"/>
        <v/>
      </c>
      <c r="K6198" s="245"/>
      <c r="L6198" s="426"/>
      <c r="M6198" s="253"/>
      <c r="N6198" s="316">
        <f>I6198</f>
        <v>0</v>
      </c>
      <c r="O6198" s="427">
        <f>L6198+M6198-N6198</f>
        <v>0</v>
      </c>
      <c r="P6198" s="245"/>
      <c r="Q6198" s="775"/>
      <c r="R6198" s="779"/>
      <c r="S6198" s="779"/>
      <c r="T6198" s="779"/>
      <c r="U6198" s="779"/>
      <c r="V6198" s="779"/>
      <c r="W6198" s="824"/>
      <c r="X6198" s="314">
        <f t="shared" si="1907"/>
        <v>0</v>
      </c>
    </row>
    <row r="6199" spans="2:24" ht="18.75">
      <c r="B6199" s="799">
        <v>500</v>
      </c>
      <c r="C6199" s="960" t="s">
        <v>210</v>
      </c>
      <c r="D6199" s="960"/>
      <c r="E6199" s="800"/>
      <c r="F6199" s="801">
        <f>SUM(F6200:F6206)</f>
        <v>0</v>
      </c>
      <c r="G6199" s="802">
        <f>SUM(G6200:G6206)</f>
        <v>290300</v>
      </c>
      <c r="H6199" s="802">
        <f>SUM(H6200:H6206)</f>
        <v>0</v>
      </c>
      <c r="I6199" s="802">
        <f>SUM(I6200:I6206)</f>
        <v>290300</v>
      </c>
      <c r="J6199" s="244">
        <f t="shared" si="1906"/>
        <v>1</v>
      </c>
      <c r="K6199" s="245"/>
      <c r="L6199" s="317">
        <f>SUM(L6200:L6206)</f>
        <v>0</v>
      </c>
      <c r="M6199" s="318">
        <f>SUM(M6200:M6206)</f>
        <v>0</v>
      </c>
      <c r="N6199" s="428">
        <f>SUM(N6200:N6206)</f>
        <v>290300</v>
      </c>
      <c r="O6199" s="429">
        <f>SUM(O6200:O6206)</f>
        <v>-290300</v>
      </c>
      <c r="P6199" s="245"/>
      <c r="Q6199" s="777"/>
      <c r="R6199" s="778"/>
      <c r="S6199" s="779"/>
      <c r="T6199" s="778"/>
      <c r="U6199" s="778"/>
      <c r="V6199" s="778"/>
      <c r="W6199" s="825"/>
      <c r="X6199" s="314">
        <f t="shared" si="1907"/>
        <v>0</v>
      </c>
    </row>
    <row r="6200" spans="2:24" ht="18.75">
      <c r="B6200" s="143"/>
      <c r="C6200" s="160">
        <v>551</v>
      </c>
      <c r="D6200" s="459" t="s">
        <v>211</v>
      </c>
      <c r="E6200" s="817"/>
      <c r="F6200" s="452"/>
      <c r="G6200" s="246">
        <v>180800</v>
      </c>
      <c r="H6200" s="246"/>
      <c r="I6200" s="480">
        <f t="shared" ref="I6200:I6207" si="1908">F6200+G6200+H6200</f>
        <v>180800</v>
      </c>
      <c r="J6200" s="244">
        <f t="shared" si="1906"/>
        <v>1</v>
      </c>
      <c r="K6200" s="245"/>
      <c r="L6200" s="426"/>
      <c r="M6200" s="253"/>
      <c r="N6200" s="316">
        <f t="shared" ref="N6200:N6207" si="1909">I6200</f>
        <v>180800</v>
      </c>
      <c r="O6200" s="427">
        <f t="shared" ref="O6200:O6207" si="1910">L6200+M6200-N6200</f>
        <v>-180800</v>
      </c>
      <c r="P6200" s="245"/>
      <c r="Q6200" s="775"/>
      <c r="R6200" s="779"/>
      <c r="S6200" s="779"/>
      <c r="T6200" s="779"/>
      <c r="U6200" s="779"/>
      <c r="V6200" s="779"/>
      <c r="W6200" s="824"/>
      <c r="X6200" s="314">
        <f t="shared" si="1907"/>
        <v>0</v>
      </c>
    </row>
    <row r="6201" spans="2:24" ht="18.75">
      <c r="B6201" s="143"/>
      <c r="C6201" s="161">
        <v>552</v>
      </c>
      <c r="D6201" s="460" t="s">
        <v>212</v>
      </c>
      <c r="E6201" s="817"/>
      <c r="F6201" s="452"/>
      <c r="G6201" s="246"/>
      <c r="H6201" s="246"/>
      <c r="I6201" s="480">
        <f t="shared" si="1908"/>
        <v>0</v>
      </c>
      <c r="J6201" s="244" t="str">
        <f t="shared" si="1906"/>
        <v/>
      </c>
      <c r="K6201" s="245"/>
      <c r="L6201" s="426"/>
      <c r="M6201" s="253"/>
      <c r="N6201" s="316">
        <f t="shared" si="1909"/>
        <v>0</v>
      </c>
      <c r="O6201" s="427">
        <f t="shared" si="1910"/>
        <v>0</v>
      </c>
      <c r="P6201" s="245"/>
      <c r="Q6201" s="775"/>
      <c r="R6201" s="779"/>
      <c r="S6201" s="779"/>
      <c r="T6201" s="779"/>
      <c r="U6201" s="779"/>
      <c r="V6201" s="779"/>
      <c r="W6201" s="824"/>
      <c r="X6201" s="314">
        <f t="shared" si="1907"/>
        <v>0</v>
      </c>
    </row>
    <row r="6202" spans="2:24" ht="18.75">
      <c r="B6202" s="143"/>
      <c r="C6202" s="161">
        <v>558</v>
      </c>
      <c r="D6202" s="460" t="s">
        <v>1731</v>
      </c>
      <c r="E6202" s="817"/>
      <c r="F6202" s="452"/>
      <c r="G6202" s="246"/>
      <c r="H6202" s="246"/>
      <c r="I6202" s="480">
        <f t="shared" si="1908"/>
        <v>0</v>
      </c>
      <c r="J6202" s="244" t="str">
        <f t="shared" si="1906"/>
        <v/>
      </c>
      <c r="K6202" s="245"/>
      <c r="L6202" s="426"/>
      <c r="M6202" s="253"/>
      <c r="N6202" s="316">
        <f t="shared" si="1909"/>
        <v>0</v>
      </c>
      <c r="O6202" s="427">
        <f t="shared" si="1910"/>
        <v>0</v>
      </c>
      <c r="P6202" s="245"/>
      <c r="Q6202" s="775"/>
      <c r="R6202" s="779"/>
      <c r="S6202" s="779"/>
      <c r="T6202" s="779"/>
      <c r="U6202" s="779"/>
      <c r="V6202" s="779"/>
      <c r="W6202" s="824"/>
      <c r="X6202" s="314">
        <f t="shared" si="1907"/>
        <v>0</v>
      </c>
    </row>
    <row r="6203" spans="2:24" ht="18.75">
      <c r="B6203" s="143"/>
      <c r="C6203" s="161">
        <v>560</v>
      </c>
      <c r="D6203" s="461" t="s">
        <v>213</v>
      </c>
      <c r="E6203" s="817"/>
      <c r="F6203" s="452"/>
      <c r="G6203" s="246">
        <v>75500</v>
      </c>
      <c r="H6203" s="246"/>
      <c r="I6203" s="480">
        <f t="shared" si="1908"/>
        <v>75500</v>
      </c>
      <c r="J6203" s="244">
        <f t="shared" si="1906"/>
        <v>1</v>
      </c>
      <c r="K6203" s="245"/>
      <c r="L6203" s="426"/>
      <c r="M6203" s="253"/>
      <c r="N6203" s="316">
        <f t="shared" si="1909"/>
        <v>75500</v>
      </c>
      <c r="O6203" s="427">
        <f t="shared" si="1910"/>
        <v>-75500</v>
      </c>
      <c r="P6203" s="245"/>
      <c r="Q6203" s="775"/>
      <c r="R6203" s="779"/>
      <c r="S6203" s="779"/>
      <c r="T6203" s="779"/>
      <c r="U6203" s="779"/>
      <c r="V6203" s="779"/>
      <c r="W6203" s="824"/>
      <c r="X6203" s="314">
        <f t="shared" si="1907"/>
        <v>0</v>
      </c>
    </row>
    <row r="6204" spans="2:24" ht="18.75">
      <c r="B6204" s="143"/>
      <c r="C6204" s="161">
        <v>580</v>
      </c>
      <c r="D6204" s="460" t="s">
        <v>214</v>
      </c>
      <c r="E6204" s="817"/>
      <c r="F6204" s="452"/>
      <c r="G6204" s="246">
        <v>34000</v>
      </c>
      <c r="H6204" s="246"/>
      <c r="I6204" s="480">
        <f t="shared" si="1908"/>
        <v>34000</v>
      </c>
      <c r="J6204" s="244">
        <f t="shared" si="1906"/>
        <v>1</v>
      </c>
      <c r="K6204" s="245"/>
      <c r="L6204" s="426"/>
      <c r="M6204" s="253"/>
      <c r="N6204" s="316">
        <f t="shared" si="1909"/>
        <v>34000</v>
      </c>
      <c r="O6204" s="427">
        <f t="shared" si="1910"/>
        <v>-34000</v>
      </c>
      <c r="P6204" s="245"/>
      <c r="Q6204" s="775"/>
      <c r="R6204" s="779"/>
      <c r="S6204" s="779"/>
      <c r="T6204" s="779"/>
      <c r="U6204" s="779"/>
      <c r="V6204" s="779"/>
      <c r="W6204" s="824"/>
      <c r="X6204" s="314">
        <f t="shared" si="1907"/>
        <v>0</v>
      </c>
    </row>
    <row r="6205" spans="2:24" ht="18.75">
      <c r="B6205" s="143"/>
      <c r="C6205" s="161">
        <v>588</v>
      </c>
      <c r="D6205" s="460" t="s">
        <v>1736</v>
      </c>
      <c r="E6205" s="817"/>
      <c r="F6205" s="452"/>
      <c r="G6205" s="246"/>
      <c r="H6205" s="246"/>
      <c r="I6205" s="480">
        <f t="shared" si="1908"/>
        <v>0</v>
      </c>
      <c r="J6205" s="244" t="str">
        <f t="shared" si="1906"/>
        <v/>
      </c>
      <c r="K6205" s="245"/>
      <c r="L6205" s="426"/>
      <c r="M6205" s="253"/>
      <c r="N6205" s="316">
        <f t="shared" si="1909"/>
        <v>0</v>
      </c>
      <c r="O6205" s="427">
        <f t="shared" si="1910"/>
        <v>0</v>
      </c>
      <c r="P6205" s="245"/>
      <c r="Q6205" s="775"/>
      <c r="R6205" s="779"/>
      <c r="S6205" s="779"/>
      <c r="T6205" s="779"/>
      <c r="U6205" s="779"/>
      <c r="V6205" s="779"/>
      <c r="W6205" s="824"/>
      <c r="X6205" s="314">
        <f t="shared" si="1907"/>
        <v>0</v>
      </c>
    </row>
    <row r="6206" spans="2:24" ht="31.5">
      <c r="B6206" s="143"/>
      <c r="C6206" s="162">
        <v>590</v>
      </c>
      <c r="D6206" s="462" t="s">
        <v>215</v>
      </c>
      <c r="E6206" s="817"/>
      <c r="F6206" s="452"/>
      <c r="G6206" s="246"/>
      <c r="H6206" s="246"/>
      <c r="I6206" s="480">
        <f t="shared" si="1908"/>
        <v>0</v>
      </c>
      <c r="J6206" s="244" t="str">
        <f t="shared" si="1906"/>
        <v/>
      </c>
      <c r="K6206" s="245"/>
      <c r="L6206" s="426"/>
      <c r="M6206" s="253"/>
      <c r="N6206" s="316">
        <f t="shared" si="1909"/>
        <v>0</v>
      </c>
      <c r="O6206" s="427">
        <f t="shared" si="1910"/>
        <v>0</v>
      </c>
      <c r="P6206" s="245"/>
      <c r="Q6206" s="775"/>
      <c r="R6206" s="779"/>
      <c r="S6206" s="779"/>
      <c r="T6206" s="779"/>
      <c r="U6206" s="779"/>
      <c r="V6206" s="779"/>
      <c r="W6206" s="824"/>
      <c r="X6206" s="314">
        <f t="shared" si="1907"/>
        <v>0</v>
      </c>
    </row>
    <row r="6207" spans="2:24" ht="18.75">
      <c r="B6207" s="799">
        <v>800</v>
      </c>
      <c r="C6207" s="960" t="s">
        <v>1097</v>
      </c>
      <c r="D6207" s="960"/>
      <c r="E6207" s="800"/>
      <c r="F6207" s="803"/>
      <c r="G6207" s="804"/>
      <c r="H6207" s="804"/>
      <c r="I6207" s="805">
        <f t="shared" si="1908"/>
        <v>0</v>
      </c>
      <c r="J6207" s="244" t="str">
        <f t="shared" si="1906"/>
        <v/>
      </c>
      <c r="K6207" s="245"/>
      <c r="L6207" s="431"/>
      <c r="M6207" s="255"/>
      <c r="N6207" s="316">
        <f t="shared" si="1909"/>
        <v>0</v>
      </c>
      <c r="O6207" s="427">
        <f t="shared" si="1910"/>
        <v>0</v>
      </c>
      <c r="P6207" s="245"/>
      <c r="Q6207" s="777"/>
      <c r="R6207" s="778"/>
      <c r="S6207" s="779"/>
      <c r="T6207" s="779"/>
      <c r="U6207" s="778"/>
      <c r="V6207" s="779"/>
      <c r="W6207" s="824"/>
      <c r="X6207" s="314">
        <f t="shared" si="1907"/>
        <v>0</v>
      </c>
    </row>
    <row r="6208" spans="2:24" ht="18.75">
      <c r="B6208" s="799">
        <v>1000</v>
      </c>
      <c r="C6208" s="956" t="s">
        <v>217</v>
      </c>
      <c r="D6208" s="956"/>
      <c r="E6208" s="800"/>
      <c r="F6208" s="801">
        <f>SUM(F6209:F6225)</f>
        <v>0</v>
      </c>
      <c r="G6208" s="802">
        <f>SUM(G6209:G6225)</f>
        <v>519029</v>
      </c>
      <c r="H6208" s="802">
        <f>SUM(H6209:H6225)</f>
        <v>0</v>
      </c>
      <c r="I6208" s="802">
        <f>SUM(I6209:I6225)</f>
        <v>519029</v>
      </c>
      <c r="J6208" s="244">
        <f t="shared" si="1906"/>
        <v>1</v>
      </c>
      <c r="K6208" s="245"/>
      <c r="L6208" s="317">
        <f>SUM(L6209:L6225)</f>
        <v>0</v>
      </c>
      <c r="M6208" s="318">
        <f>SUM(M6209:M6225)</f>
        <v>0</v>
      </c>
      <c r="N6208" s="428">
        <f>SUM(N6209:N6225)</f>
        <v>519029</v>
      </c>
      <c r="O6208" s="429">
        <f>SUM(O6209:O6225)</f>
        <v>-519029</v>
      </c>
      <c r="P6208" s="245"/>
      <c r="Q6208" s="317">
        <f t="shared" ref="Q6208:W6208" si="1911">SUM(Q6209:Q6225)</f>
        <v>0</v>
      </c>
      <c r="R6208" s="318">
        <f t="shared" si="1911"/>
        <v>0</v>
      </c>
      <c r="S6208" s="318">
        <f t="shared" si="1911"/>
        <v>517029</v>
      </c>
      <c r="T6208" s="318">
        <f t="shared" si="1911"/>
        <v>-517029</v>
      </c>
      <c r="U6208" s="318">
        <f t="shared" si="1911"/>
        <v>0</v>
      </c>
      <c r="V6208" s="318">
        <f t="shared" si="1911"/>
        <v>0</v>
      </c>
      <c r="W6208" s="429">
        <f t="shared" si="1911"/>
        <v>0</v>
      </c>
      <c r="X6208" s="314">
        <f t="shared" si="1907"/>
        <v>-517029</v>
      </c>
    </row>
    <row r="6209" spans="2:24" ht="18.75">
      <c r="B6209" s="136"/>
      <c r="C6209" s="144">
        <v>1011</v>
      </c>
      <c r="D6209" s="163" t="s">
        <v>218</v>
      </c>
      <c r="E6209" s="817"/>
      <c r="F6209" s="452"/>
      <c r="G6209" s="246"/>
      <c r="H6209" s="246"/>
      <c r="I6209" s="480">
        <f t="shared" ref="I6209:I6225" si="1912">F6209+G6209+H6209</f>
        <v>0</v>
      </c>
      <c r="J6209" s="244" t="str">
        <f t="shared" si="1906"/>
        <v/>
      </c>
      <c r="K6209" s="245"/>
      <c r="L6209" s="426"/>
      <c r="M6209" s="253"/>
      <c r="N6209" s="316">
        <f t="shared" ref="N6209:N6225" si="1913">I6209</f>
        <v>0</v>
      </c>
      <c r="O6209" s="427">
        <f t="shared" ref="O6209:O6225" si="1914">L6209+M6209-N6209</f>
        <v>0</v>
      </c>
      <c r="P6209" s="245"/>
      <c r="Q6209" s="426"/>
      <c r="R6209" s="253"/>
      <c r="S6209" s="432">
        <f t="shared" ref="S6209:S6216" si="1915">+IF(+(L6209+M6209)&gt;=I6209,+M6209,+(+I6209-L6209))</f>
        <v>0</v>
      </c>
      <c r="T6209" s="316">
        <f t="shared" ref="T6209:T6216" si="1916">Q6209+R6209-S6209</f>
        <v>0</v>
      </c>
      <c r="U6209" s="253"/>
      <c r="V6209" s="253"/>
      <c r="W6209" s="254"/>
      <c r="X6209" s="314">
        <f t="shared" si="1907"/>
        <v>0</v>
      </c>
    </row>
    <row r="6210" spans="2:24" ht="18.75">
      <c r="B6210" s="136"/>
      <c r="C6210" s="137">
        <v>1012</v>
      </c>
      <c r="D6210" s="145" t="s">
        <v>219</v>
      </c>
      <c r="E6210" s="817"/>
      <c r="F6210" s="452"/>
      <c r="G6210" s="246"/>
      <c r="H6210" s="246"/>
      <c r="I6210" s="480">
        <f t="shared" si="1912"/>
        <v>0</v>
      </c>
      <c r="J6210" s="244" t="str">
        <f t="shared" si="1906"/>
        <v/>
      </c>
      <c r="K6210" s="245"/>
      <c r="L6210" s="426"/>
      <c r="M6210" s="253"/>
      <c r="N6210" s="316">
        <f t="shared" si="1913"/>
        <v>0</v>
      </c>
      <c r="O6210" s="427">
        <f t="shared" si="1914"/>
        <v>0</v>
      </c>
      <c r="P6210" s="245"/>
      <c r="Q6210" s="426"/>
      <c r="R6210" s="253"/>
      <c r="S6210" s="432">
        <f t="shared" si="1915"/>
        <v>0</v>
      </c>
      <c r="T6210" s="316">
        <f t="shared" si="1916"/>
        <v>0</v>
      </c>
      <c r="U6210" s="253"/>
      <c r="V6210" s="253"/>
      <c r="W6210" s="254"/>
      <c r="X6210" s="314">
        <f t="shared" si="1907"/>
        <v>0</v>
      </c>
    </row>
    <row r="6211" spans="2:24" ht="18.75">
      <c r="B6211" s="136"/>
      <c r="C6211" s="137">
        <v>1013</v>
      </c>
      <c r="D6211" s="145" t="s">
        <v>220</v>
      </c>
      <c r="E6211" s="817"/>
      <c r="F6211" s="452"/>
      <c r="G6211" s="246">
        <v>45000</v>
      </c>
      <c r="H6211" s="246"/>
      <c r="I6211" s="480">
        <f t="shared" si="1912"/>
        <v>45000</v>
      </c>
      <c r="J6211" s="244">
        <f t="shared" si="1906"/>
        <v>1</v>
      </c>
      <c r="K6211" s="245"/>
      <c r="L6211" s="426"/>
      <c r="M6211" s="253"/>
      <c r="N6211" s="316">
        <f t="shared" si="1913"/>
        <v>45000</v>
      </c>
      <c r="O6211" s="427">
        <f t="shared" si="1914"/>
        <v>-45000</v>
      </c>
      <c r="P6211" s="245"/>
      <c r="Q6211" s="426"/>
      <c r="R6211" s="253"/>
      <c r="S6211" s="432">
        <f t="shared" si="1915"/>
        <v>45000</v>
      </c>
      <c r="T6211" s="316">
        <f t="shared" si="1916"/>
        <v>-45000</v>
      </c>
      <c r="U6211" s="253"/>
      <c r="V6211" s="253"/>
      <c r="W6211" s="254"/>
      <c r="X6211" s="314">
        <f t="shared" si="1907"/>
        <v>-45000</v>
      </c>
    </row>
    <row r="6212" spans="2:24" ht="18.75">
      <c r="B6212" s="136"/>
      <c r="C6212" s="137">
        <v>1014</v>
      </c>
      <c r="D6212" s="145" t="s">
        <v>221</v>
      </c>
      <c r="E6212" s="817"/>
      <c r="F6212" s="452"/>
      <c r="G6212" s="246"/>
      <c r="H6212" s="246"/>
      <c r="I6212" s="480">
        <f t="shared" si="1912"/>
        <v>0</v>
      </c>
      <c r="J6212" s="244" t="str">
        <f t="shared" si="1906"/>
        <v/>
      </c>
      <c r="K6212" s="245"/>
      <c r="L6212" s="426"/>
      <c r="M6212" s="253"/>
      <c r="N6212" s="316">
        <f t="shared" si="1913"/>
        <v>0</v>
      </c>
      <c r="O6212" s="427">
        <f t="shared" si="1914"/>
        <v>0</v>
      </c>
      <c r="P6212" s="245"/>
      <c r="Q6212" s="426"/>
      <c r="R6212" s="253"/>
      <c r="S6212" s="432">
        <f t="shared" si="1915"/>
        <v>0</v>
      </c>
      <c r="T6212" s="316">
        <f t="shared" si="1916"/>
        <v>0</v>
      </c>
      <c r="U6212" s="253"/>
      <c r="V6212" s="253"/>
      <c r="W6212" s="254"/>
      <c r="X6212" s="314">
        <f t="shared" si="1907"/>
        <v>0</v>
      </c>
    </row>
    <row r="6213" spans="2:24" ht="18.75">
      <c r="B6213" s="136"/>
      <c r="C6213" s="137">
        <v>1015</v>
      </c>
      <c r="D6213" s="145" t="s">
        <v>222</v>
      </c>
      <c r="E6213" s="817"/>
      <c r="F6213" s="452"/>
      <c r="G6213" s="246">
        <v>175529</v>
      </c>
      <c r="H6213" s="246"/>
      <c r="I6213" s="480">
        <f t="shared" si="1912"/>
        <v>175529</v>
      </c>
      <c r="J6213" s="244">
        <f t="shared" si="1906"/>
        <v>1</v>
      </c>
      <c r="K6213" s="245"/>
      <c r="L6213" s="426"/>
      <c r="M6213" s="253"/>
      <c r="N6213" s="316">
        <f t="shared" si="1913"/>
        <v>175529</v>
      </c>
      <c r="O6213" s="427">
        <f t="shared" si="1914"/>
        <v>-175529</v>
      </c>
      <c r="P6213" s="245"/>
      <c r="Q6213" s="426"/>
      <c r="R6213" s="253"/>
      <c r="S6213" s="432">
        <f t="shared" si="1915"/>
        <v>175529</v>
      </c>
      <c r="T6213" s="316">
        <f t="shared" si="1916"/>
        <v>-175529</v>
      </c>
      <c r="U6213" s="253"/>
      <c r="V6213" s="253"/>
      <c r="W6213" s="254"/>
      <c r="X6213" s="314">
        <f t="shared" si="1907"/>
        <v>-175529</v>
      </c>
    </row>
    <row r="6214" spans="2:24" ht="18.75">
      <c r="B6214" s="136"/>
      <c r="C6214" s="137">
        <v>1016</v>
      </c>
      <c r="D6214" s="145" t="s">
        <v>223</v>
      </c>
      <c r="E6214" s="817"/>
      <c r="F6214" s="452"/>
      <c r="G6214" s="246">
        <v>21500</v>
      </c>
      <c r="H6214" s="246"/>
      <c r="I6214" s="480">
        <f t="shared" si="1912"/>
        <v>21500</v>
      </c>
      <c r="J6214" s="244">
        <f t="shared" si="1906"/>
        <v>1</v>
      </c>
      <c r="K6214" s="245"/>
      <c r="L6214" s="426"/>
      <c r="M6214" s="253"/>
      <c r="N6214" s="316">
        <f t="shared" si="1913"/>
        <v>21500</v>
      </c>
      <c r="O6214" s="427">
        <f t="shared" si="1914"/>
        <v>-21500</v>
      </c>
      <c r="P6214" s="245"/>
      <c r="Q6214" s="426"/>
      <c r="R6214" s="253"/>
      <c r="S6214" s="432">
        <f t="shared" si="1915"/>
        <v>21500</v>
      </c>
      <c r="T6214" s="316">
        <f t="shared" si="1916"/>
        <v>-21500</v>
      </c>
      <c r="U6214" s="253"/>
      <c r="V6214" s="253"/>
      <c r="W6214" s="254"/>
      <c r="X6214" s="314">
        <f t="shared" si="1907"/>
        <v>-21500</v>
      </c>
    </row>
    <row r="6215" spans="2:24" ht="18.75">
      <c r="B6215" s="140"/>
      <c r="C6215" s="164">
        <v>1020</v>
      </c>
      <c r="D6215" s="165" t="s">
        <v>224</v>
      </c>
      <c r="E6215" s="817"/>
      <c r="F6215" s="452"/>
      <c r="G6215" s="246">
        <v>255000</v>
      </c>
      <c r="H6215" s="246"/>
      <c r="I6215" s="480">
        <f t="shared" si="1912"/>
        <v>255000</v>
      </c>
      <c r="J6215" s="244">
        <f t="shared" si="1906"/>
        <v>1</v>
      </c>
      <c r="K6215" s="245"/>
      <c r="L6215" s="426"/>
      <c r="M6215" s="253"/>
      <c r="N6215" s="316">
        <f t="shared" si="1913"/>
        <v>255000</v>
      </c>
      <c r="O6215" s="427">
        <f t="shared" si="1914"/>
        <v>-255000</v>
      </c>
      <c r="P6215" s="245"/>
      <c r="Q6215" s="426"/>
      <c r="R6215" s="253"/>
      <c r="S6215" s="432">
        <f t="shared" si="1915"/>
        <v>255000</v>
      </c>
      <c r="T6215" s="316">
        <f t="shared" si="1916"/>
        <v>-255000</v>
      </c>
      <c r="U6215" s="253"/>
      <c r="V6215" s="253"/>
      <c r="W6215" s="254"/>
      <c r="X6215" s="314">
        <f t="shared" si="1907"/>
        <v>-255000</v>
      </c>
    </row>
    <row r="6216" spans="2:24" ht="18.75">
      <c r="B6216" s="136"/>
      <c r="C6216" s="137">
        <v>1030</v>
      </c>
      <c r="D6216" s="145" t="s">
        <v>225</v>
      </c>
      <c r="E6216" s="817"/>
      <c r="F6216" s="452"/>
      <c r="G6216" s="246">
        <v>15000</v>
      </c>
      <c r="H6216" s="246"/>
      <c r="I6216" s="480">
        <f t="shared" si="1912"/>
        <v>15000</v>
      </c>
      <c r="J6216" s="244">
        <f t="shared" si="1906"/>
        <v>1</v>
      </c>
      <c r="K6216" s="245"/>
      <c r="L6216" s="426"/>
      <c r="M6216" s="253"/>
      <c r="N6216" s="316">
        <f t="shared" si="1913"/>
        <v>15000</v>
      </c>
      <c r="O6216" s="427">
        <f t="shared" si="1914"/>
        <v>-15000</v>
      </c>
      <c r="P6216" s="245"/>
      <c r="Q6216" s="426"/>
      <c r="R6216" s="253"/>
      <c r="S6216" s="432">
        <f t="shared" si="1915"/>
        <v>15000</v>
      </c>
      <c r="T6216" s="316">
        <f t="shared" si="1916"/>
        <v>-15000</v>
      </c>
      <c r="U6216" s="253"/>
      <c r="V6216" s="253"/>
      <c r="W6216" s="254"/>
      <c r="X6216" s="314">
        <f t="shared" si="1907"/>
        <v>-15000</v>
      </c>
    </row>
    <row r="6217" spans="2:24" ht="18.75">
      <c r="B6217" s="136"/>
      <c r="C6217" s="164">
        <v>1051</v>
      </c>
      <c r="D6217" s="167" t="s">
        <v>226</v>
      </c>
      <c r="E6217" s="817"/>
      <c r="F6217" s="452"/>
      <c r="G6217" s="246">
        <v>2000</v>
      </c>
      <c r="H6217" s="246"/>
      <c r="I6217" s="480">
        <f t="shared" si="1912"/>
        <v>2000</v>
      </c>
      <c r="J6217" s="244">
        <f t="shared" si="1906"/>
        <v>1</v>
      </c>
      <c r="K6217" s="245"/>
      <c r="L6217" s="426"/>
      <c r="M6217" s="253"/>
      <c r="N6217" s="316">
        <f t="shared" si="1913"/>
        <v>2000</v>
      </c>
      <c r="O6217" s="427">
        <f t="shared" si="1914"/>
        <v>-2000</v>
      </c>
      <c r="P6217" s="245"/>
      <c r="Q6217" s="775"/>
      <c r="R6217" s="779"/>
      <c r="S6217" s="779"/>
      <c r="T6217" s="779"/>
      <c r="U6217" s="779"/>
      <c r="V6217" s="779"/>
      <c r="W6217" s="824"/>
      <c r="X6217" s="314">
        <f t="shared" si="1907"/>
        <v>0</v>
      </c>
    </row>
    <row r="6218" spans="2:24" ht="18.75">
      <c r="B6218" s="136"/>
      <c r="C6218" s="137">
        <v>1052</v>
      </c>
      <c r="D6218" s="145" t="s">
        <v>227</v>
      </c>
      <c r="E6218" s="817"/>
      <c r="F6218" s="452"/>
      <c r="G6218" s="246"/>
      <c r="H6218" s="246"/>
      <c r="I6218" s="480">
        <f t="shared" si="1912"/>
        <v>0</v>
      </c>
      <c r="J6218" s="244" t="str">
        <f t="shared" si="1906"/>
        <v/>
      </c>
      <c r="K6218" s="245"/>
      <c r="L6218" s="426"/>
      <c r="M6218" s="253"/>
      <c r="N6218" s="316">
        <f t="shared" si="1913"/>
        <v>0</v>
      </c>
      <c r="O6218" s="427">
        <f t="shared" si="1914"/>
        <v>0</v>
      </c>
      <c r="P6218" s="245"/>
      <c r="Q6218" s="775"/>
      <c r="R6218" s="779"/>
      <c r="S6218" s="779"/>
      <c r="T6218" s="779"/>
      <c r="U6218" s="779"/>
      <c r="V6218" s="779"/>
      <c r="W6218" s="824"/>
      <c r="X6218" s="314">
        <f t="shared" si="1907"/>
        <v>0</v>
      </c>
    </row>
    <row r="6219" spans="2:24" ht="18.75">
      <c r="B6219" s="136"/>
      <c r="C6219" s="168">
        <v>1053</v>
      </c>
      <c r="D6219" s="169" t="s">
        <v>1737</v>
      </c>
      <c r="E6219" s="817"/>
      <c r="F6219" s="452"/>
      <c r="G6219" s="246"/>
      <c r="H6219" s="246"/>
      <c r="I6219" s="480">
        <f t="shared" si="1912"/>
        <v>0</v>
      </c>
      <c r="J6219" s="244" t="str">
        <f t="shared" si="1906"/>
        <v/>
      </c>
      <c r="K6219" s="245"/>
      <c r="L6219" s="426"/>
      <c r="M6219" s="253"/>
      <c r="N6219" s="316">
        <f t="shared" si="1913"/>
        <v>0</v>
      </c>
      <c r="O6219" s="427">
        <f t="shared" si="1914"/>
        <v>0</v>
      </c>
      <c r="P6219" s="245"/>
      <c r="Q6219" s="775"/>
      <c r="R6219" s="779"/>
      <c r="S6219" s="779"/>
      <c r="T6219" s="779"/>
      <c r="U6219" s="779"/>
      <c r="V6219" s="779"/>
      <c r="W6219" s="824"/>
      <c r="X6219" s="314">
        <f t="shared" si="1907"/>
        <v>0</v>
      </c>
    </row>
    <row r="6220" spans="2:24" ht="18.75">
      <c r="B6220" s="136"/>
      <c r="C6220" s="137">
        <v>1062</v>
      </c>
      <c r="D6220" s="139" t="s">
        <v>228</v>
      </c>
      <c r="E6220" s="817"/>
      <c r="F6220" s="452"/>
      <c r="G6220" s="246">
        <v>5000</v>
      </c>
      <c r="H6220" s="246"/>
      <c r="I6220" s="480">
        <f t="shared" si="1912"/>
        <v>5000</v>
      </c>
      <c r="J6220" s="244">
        <f t="shared" si="1906"/>
        <v>1</v>
      </c>
      <c r="K6220" s="245"/>
      <c r="L6220" s="426"/>
      <c r="M6220" s="253"/>
      <c r="N6220" s="316">
        <f t="shared" si="1913"/>
        <v>5000</v>
      </c>
      <c r="O6220" s="427">
        <f t="shared" si="1914"/>
        <v>-5000</v>
      </c>
      <c r="P6220" s="245"/>
      <c r="Q6220" s="426"/>
      <c r="R6220" s="253"/>
      <c r="S6220" s="432">
        <f>+IF(+(L6220+M6220)&gt;=I6220,+M6220,+(+I6220-L6220))</f>
        <v>5000</v>
      </c>
      <c r="T6220" s="316">
        <f>Q6220+R6220-S6220</f>
        <v>-5000</v>
      </c>
      <c r="U6220" s="253"/>
      <c r="V6220" s="253"/>
      <c r="W6220" s="254"/>
      <c r="X6220" s="314">
        <f t="shared" si="1907"/>
        <v>-5000</v>
      </c>
    </row>
    <row r="6221" spans="2:24" ht="18.75">
      <c r="B6221" s="136"/>
      <c r="C6221" s="137">
        <v>1063</v>
      </c>
      <c r="D6221" s="139" t="s">
        <v>229</v>
      </c>
      <c r="E6221" s="817"/>
      <c r="F6221" s="452"/>
      <c r="G6221" s="246"/>
      <c r="H6221" s="246"/>
      <c r="I6221" s="480">
        <f t="shared" si="1912"/>
        <v>0</v>
      </c>
      <c r="J6221" s="244" t="str">
        <f t="shared" si="1906"/>
        <v/>
      </c>
      <c r="K6221" s="245"/>
      <c r="L6221" s="426"/>
      <c r="M6221" s="253"/>
      <c r="N6221" s="316">
        <f t="shared" si="1913"/>
        <v>0</v>
      </c>
      <c r="O6221" s="427">
        <f t="shared" si="1914"/>
        <v>0</v>
      </c>
      <c r="P6221" s="245"/>
      <c r="Q6221" s="775"/>
      <c r="R6221" s="779"/>
      <c r="S6221" s="779"/>
      <c r="T6221" s="779"/>
      <c r="U6221" s="779"/>
      <c r="V6221" s="779"/>
      <c r="W6221" s="824"/>
      <c r="X6221" s="314">
        <f t="shared" si="1907"/>
        <v>0</v>
      </c>
    </row>
    <row r="6222" spans="2:24" ht="18.75">
      <c r="B6222" s="136"/>
      <c r="C6222" s="168">
        <v>1069</v>
      </c>
      <c r="D6222" s="170" t="s">
        <v>230</v>
      </c>
      <c r="E6222" s="817"/>
      <c r="F6222" s="452"/>
      <c r="G6222" s="246"/>
      <c r="H6222" s="246"/>
      <c r="I6222" s="480">
        <f t="shared" si="1912"/>
        <v>0</v>
      </c>
      <c r="J6222" s="244" t="str">
        <f t="shared" ref="J6222:J6253" si="1917">(IF($E6222&lt;&gt;0,$J$2,IF($I6222&lt;&gt;0,$J$2,"")))</f>
        <v/>
      </c>
      <c r="K6222" s="245"/>
      <c r="L6222" s="426"/>
      <c r="M6222" s="253"/>
      <c r="N6222" s="316">
        <f t="shared" si="1913"/>
        <v>0</v>
      </c>
      <c r="O6222" s="427">
        <f t="shared" si="1914"/>
        <v>0</v>
      </c>
      <c r="P6222" s="245"/>
      <c r="Q6222" s="426"/>
      <c r="R6222" s="253"/>
      <c r="S6222" s="432">
        <f>+IF(+(L6222+M6222)&gt;=I6222,+M6222,+(+I6222-L6222))</f>
        <v>0</v>
      </c>
      <c r="T6222" s="316">
        <f>Q6222+R6222-S6222</f>
        <v>0</v>
      </c>
      <c r="U6222" s="253"/>
      <c r="V6222" s="253"/>
      <c r="W6222" s="254"/>
      <c r="X6222" s="314">
        <f t="shared" ref="X6222:X6253" si="1918">T6222-U6222-V6222-W6222</f>
        <v>0</v>
      </c>
    </row>
    <row r="6223" spans="2:24" ht="31.5">
      <c r="B6223" s="140"/>
      <c r="C6223" s="137">
        <v>1091</v>
      </c>
      <c r="D6223" s="145" t="s">
        <v>231</v>
      </c>
      <c r="E6223" s="817"/>
      <c r="F6223" s="452"/>
      <c r="G6223" s="246"/>
      <c r="H6223" s="246"/>
      <c r="I6223" s="480">
        <f t="shared" si="1912"/>
        <v>0</v>
      </c>
      <c r="J6223" s="244" t="str">
        <f t="shared" si="1917"/>
        <v/>
      </c>
      <c r="K6223" s="245"/>
      <c r="L6223" s="426"/>
      <c r="M6223" s="253"/>
      <c r="N6223" s="316">
        <f t="shared" si="1913"/>
        <v>0</v>
      </c>
      <c r="O6223" s="427">
        <f t="shared" si="1914"/>
        <v>0</v>
      </c>
      <c r="P6223" s="245"/>
      <c r="Q6223" s="426"/>
      <c r="R6223" s="253"/>
      <c r="S6223" s="432">
        <f>+IF(+(L6223+M6223)&gt;=I6223,+M6223,+(+I6223-L6223))</f>
        <v>0</v>
      </c>
      <c r="T6223" s="316">
        <f>Q6223+R6223-S6223</f>
        <v>0</v>
      </c>
      <c r="U6223" s="253"/>
      <c r="V6223" s="253"/>
      <c r="W6223" s="254"/>
      <c r="X6223" s="314">
        <f t="shared" si="1918"/>
        <v>0</v>
      </c>
    </row>
    <row r="6224" spans="2:24" ht="18.75">
      <c r="B6224" s="136"/>
      <c r="C6224" s="137">
        <v>1092</v>
      </c>
      <c r="D6224" s="145" t="s">
        <v>364</v>
      </c>
      <c r="E6224" s="817"/>
      <c r="F6224" s="452"/>
      <c r="G6224" s="246"/>
      <c r="H6224" s="246"/>
      <c r="I6224" s="480">
        <f t="shared" si="1912"/>
        <v>0</v>
      </c>
      <c r="J6224" s="244" t="str">
        <f t="shared" si="1917"/>
        <v/>
      </c>
      <c r="K6224" s="245"/>
      <c r="L6224" s="426"/>
      <c r="M6224" s="253"/>
      <c r="N6224" s="316">
        <f t="shared" si="1913"/>
        <v>0</v>
      </c>
      <c r="O6224" s="427">
        <f t="shared" si="1914"/>
        <v>0</v>
      </c>
      <c r="P6224" s="245"/>
      <c r="Q6224" s="775"/>
      <c r="R6224" s="779"/>
      <c r="S6224" s="779"/>
      <c r="T6224" s="779"/>
      <c r="U6224" s="779"/>
      <c r="V6224" s="779"/>
      <c r="W6224" s="824"/>
      <c r="X6224" s="314">
        <f t="shared" si="1918"/>
        <v>0</v>
      </c>
    </row>
    <row r="6225" spans="2:24" ht="18.75">
      <c r="B6225" s="136"/>
      <c r="C6225" s="142">
        <v>1098</v>
      </c>
      <c r="D6225" s="146" t="s">
        <v>232</v>
      </c>
      <c r="E6225" s="817"/>
      <c r="F6225" s="452"/>
      <c r="G6225" s="246"/>
      <c r="H6225" s="246"/>
      <c r="I6225" s="480">
        <f t="shared" si="1912"/>
        <v>0</v>
      </c>
      <c r="J6225" s="244" t="str">
        <f t="shared" si="1917"/>
        <v/>
      </c>
      <c r="K6225" s="245"/>
      <c r="L6225" s="426"/>
      <c r="M6225" s="253"/>
      <c r="N6225" s="316">
        <f t="shared" si="1913"/>
        <v>0</v>
      </c>
      <c r="O6225" s="427">
        <f t="shared" si="1914"/>
        <v>0</v>
      </c>
      <c r="P6225" s="245"/>
      <c r="Q6225" s="426"/>
      <c r="R6225" s="253"/>
      <c r="S6225" s="432">
        <f>+IF(+(L6225+M6225)&gt;=I6225,+M6225,+(+I6225-L6225))</f>
        <v>0</v>
      </c>
      <c r="T6225" s="316">
        <f>Q6225+R6225-S6225</f>
        <v>0</v>
      </c>
      <c r="U6225" s="253"/>
      <c r="V6225" s="253"/>
      <c r="W6225" s="254"/>
      <c r="X6225" s="314">
        <f t="shared" si="1918"/>
        <v>0</v>
      </c>
    </row>
    <row r="6226" spans="2:24" ht="18.75">
      <c r="B6226" s="799">
        <v>1900</v>
      </c>
      <c r="C6226" s="955" t="s">
        <v>296</v>
      </c>
      <c r="D6226" s="955"/>
      <c r="E6226" s="800"/>
      <c r="F6226" s="801">
        <f>SUM(F6227:F6229)</f>
        <v>0</v>
      </c>
      <c r="G6226" s="802">
        <f>SUM(G6227:G6229)</f>
        <v>2500</v>
      </c>
      <c r="H6226" s="802">
        <f>SUM(H6227:H6229)</f>
        <v>0</v>
      </c>
      <c r="I6226" s="802">
        <f>SUM(I6227:I6229)</f>
        <v>2500</v>
      </c>
      <c r="J6226" s="244">
        <f t="shared" si="1917"/>
        <v>1</v>
      </c>
      <c r="K6226" s="245"/>
      <c r="L6226" s="317">
        <f>SUM(L6227:L6229)</f>
        <v>0</v>
      </c>
      <c r="M6226" s="318">
        <f>SUM(M6227:M6229)</f>
        <v>0</v>
      </c>
      <c r="N6226" s="428">
        <f>SUM(N6227:N6229)</f>
        <v>2500</v>
      </c>
      <c r="O6226" s="429">
        <f>SUM(O6227:O6229)</f>
        <v>-2500</v>
      </c>
      <c r="P6226" s="245"/>
      <c r="Q6226" s="777"/>
      <c r="R6226" s="778"/>
      <c r="S6226" s="778"/>
      <c r="T6226" s="778"/>
      <c r="U6226" s="778"/>
      <c r="V6226" s="778"/>
      <c r="W6226" s="825"/>
      <c r="X6226" s="314">
        <f t="shared" si="1918"/>
        <v>0</v>
      </c>
    </row>
    <row r="6227" spans="2:24" ht="18.75">
      <c r="B6227" s="136"/>
      <c r="C6227" s="144">
        <v>1901</v>
      </c>
      <c r="D6227" s="138" t="s">
        <v>297</v>
      </c>
      <c r="E6227" s="817"/>
      <c r="F6227" s="452"/>
      <c r="G6227" s="246">
        <v>1500</v>
      </c>
      <c r="H6227" s="246"/>
      <c r="I6227" s="480">
        <f>F6227+G6227+H6227</f>
        <v>1500</v>
      </c>
      <c r="J6227" s="244">
        <f t="shared" si="1917"/>
        <v>1</v>
      </c>
      <c r="K6227" s="245"/>
      <c r="L6227" s="426"/>
      <c r="M6227" s="253"/>
      <c r="N6227" s="316">
        <f>I6227</f>
        <v>1500</v>
      </c>
      <c r="O6227" s="427">
        <f>L6227+M6227-N6227</f>
        <v>-1500</v>
      </c>
      <c r="P6227" s="245"/>
      <c r="Q6227" s="775"/>
      <c r="R6227" s="779"/>
      <c r="S6227" s="779"/>
      <c r="T6227" s="779"/>
      <c r="U6227" s="779"/>
      <c r="V6227" s="779"/>
      <c r="W6227" s="824"/>
      <c r="X6227" s="314">
        <f t="shared" si="1918"/>
        <v>0</v>
      </c>
    </row>
    <row r="6228" spans="2:24" ht="18.75">
      <c r="B6228" s="136"/>
      <c r="C6228" s="137">
        <v>1981</v>
      </c>
      <c r="D6228" s="139" t="s">
        <v>298</v>
      </c>
      <c r="E6228" s="817"/>
      <c r="F6228" s="452"/>
      <c r="G6228" s="246"/>
      <c r="H6228" s="246"/>
      <c r="I6228" s="480">
        <f>F6228+G6228+H6228</f>
        <v>0</v>
      </c>
      <c r="J6228" s="244" t="str">
        <f t="shared" si="1917"/>
        <v/>
      </c>
      <c r="K6228" s="245"/>
      <c r="L6228" s="426"/>
      <c r="M6228" s="253"/>
      <c r="N6228" s="316">
        <f>I6228</f>
        <v>0</v>
      </c>
      <c r="O6228" s="427">
        <f>L6228+M6228-N6228</f>
        <v>0</v>
      </c>
      <c r="P6228" s="245"/>
      <c r="Q6228" s="775"/>
      <c r="R6228" s="779"/>
      <c r="S6228" s="779"/>
      <c r="T6228" s="779"/>
      <c r="U6228" s="779"/>
      <c r="V6228" s="779"/>
      <c r="W6228" s="824"/>
      <c r="X6228" s="314">
        <f t="shared" si="1918"/>
        <v>0</v>
      </c>
    </row>
    <row r="6229" spans="2:24" ht="18.75">
      <c r="B6229" s="136"/>
      <c r="C6229" s="142">
        <v>1991</v>
      </c>
      <c r="D6229" s="141" t="s">
        <v>299</v>
      </c>
      <c r="E6229" s="817"/>
      <c r="F6229" s="452"/>
      <c r="G6229" s="246">
        <v>1000</v>
      </c>
      <c r="H6229" s="246"/>
      <c r="I6229" s="480">
        <f>F6229+G6229+H6229</f>
        <v>1000</v>
      </c>
      <c r="J6229" s="244">
        <f t="shared" si="1917"/>
        <v>1</v>
      </c>
      <c r="K6229" s="245"/>
      <c r="L6229" s="426"/>
      <c r="M6229" s="253"/>
      <c r="N6229" s="316">
        <f>I6229</f>
        <v>1000</v>
      </c>
      <c r="O6229" s="427">
        <f>L6229+M6229-N6229</f>
        <v>-1000</v>
      </c>
      <c r="P6229" s="245"/>
      <c r="Q6229" s="775"/>
      <c r="R6229" s="779"/>
      <c r="S6229" s="779"/>
      <c r="T6229" s="779"/>
      <c r="U6229" s="779"/>
      <c r="V6229" s="779"/>
      <c r="W6229" s="824"/>
      <c r="X6229" s="314">
        <f t="shared" si="1918"/>
        <v>0</v>
      </c>
    </row>
    <row r="6230" spans="2:24" ht="18.75">
      <c r="B6230" s="799">
        <v>2100</v>
      </c>
      <c r="C6230" s="955" t="s">
        <v>1106</v>
      </c>
      <c r="D6230" s="955"/>
      <c r="E6230" s="800"/>
      <c r="F6230" s="801">
        <f>SUM(F6231:F6235)</f>
        <v>0</v>
      </c>
      <c r="G6230" s="802">
        <f>SUM(G6231:G6235)</f>
        <v>0</v>
      </c>
      <c r="H6230" s="802">
        <f>SUM(H6231:H6235)</f>
        <v>0</v>
      </c>
      <c r="I6230" s="802">
        <f>SUM(I6231:I6235)</f>
        <v>0</v>
      </c>
      <c r="J6230" s="244" t="str">
        <f t="shared" si="1917"/>
        <v/>
      </c>
      <c r="K6230" s="245"/>
      <c r="L6230" s="317">
        <f>SUM(L6231:L6235)</f>
        <v>0</v>
      </c>
      <c r="M6230" s="318">
        <f>SUM(M6231:M6235)</f>
        <v>0</v>
      </c>
      <c r="N6230" s="428">
        <f>SUM(N6231:N6235)</f>
        <v>0</v>
      </c>
      <c r="O6230" s="429">
        <f>SUM(O6231:O6235)</f>
        <v>0</v>
      </c>
      <c r="P6230" s="245"/>
      <c r="Q6230" s="777"/>
      <c r="R6230" s="778"/>
      <c r="S6230" s="778"/>
      <c r="T6230" s="778"/>
      <c r="U6230" s="778"/>
      <c r="V6230" s="778"/>
      <c r="W6230" s="825"/>
      <c r="X6230" s="314">
        <f t="shared" si="1918"/>
        <v>0</v>
      </c>
    </row>
    <row r="6231" spans="2:24" ht="18.75">
      <c r="B6231" s="136"/>
      <c r="C6231" s="144">
        <v>2110</v>
      </c>
      <c r="D6231" s="147" t="s">
        <v>233</v>
      </c>
      <c r="E6231" s="817"/>
      <c r="F6231" s="452"/>
      <c r="G6231" s="246"/>
      <c r="H6231" s="246"/>
      <c r="I6231" s="480">
        <f>F6231+G6231+H6231</f>
        <v>0</v>
      </c>
      <c r="J6231" s="244" t="str">
        <f t="shared" si="1917"/>
        <v/>
      </c>
      <c r="K6231" s="245"/>
      <c r="L6231" s="426"/>
      <c r="M6231" s="253"/>
      <c r="N6231" s="316">
        <f>I6231</f>
        <v>0</v>
      </c>
      <c r="O6231" s="427">
        <f>L6231+M6231-N6231</f>
        <v>0</v>
      </c>
      <c r="P6231" s="245"/>
      <c r="Q6231" s="775"/>
      <c r="R6231" s="779"/>
      <c r="S6231" s="779"/>
      <c r="T6231" s="779"/>
      <c r="U6231" s="779"/>
      <c r="V6231" s="779"/>
      <c r="W6231" s="824"/>
      <c r="X6231" s="314">
        <f t="shared" si="1918"/>
        <v>0</v>
      </c>
    </row>
    <row r="6232" spans="2:24" ht="18.75">
      <c r="B6232" s="171"/>
      <c r="C6232" s="137">
        <v>2120</v>
      </c>
      <c r="D6232" s="159" t="s">
        <v>234</v>
      </c>
      <c r="E6232" s="817"/>
      <c r="F6232" s="452"/>
      <c r="G6232" s="246"/>
      <c r="H6232" s="246"/>
      <c r="I6232" s="480">
        <f>F6232+G6232+H6232</f>
        <v>0</v>
      </c>
      <c r="J6232" s="244" t="str">
        <f t="shared" si="1917"/>
        <v/>
      </c>
      <c r="K6232" s="245"/>
      <c r="L6232" s="426"/>
      <c r="M6232" s="253"/>
      <c r="N6232" s="316">
        <f>I6232</f>
        <v>0</v>
      </c>
      <c r="O6232" s="427">
        <f>L6232+M6232-N6232</f>
        <v>0</v>
      </c>
      <c r="P6232" s="245"/>
      <c r="Q6232" s="775"/>
      <c r="R6232" s="779"/>
      <c r="S6232" s="779"/>
      <c r="T6232" s="779"/>
      <c r="U6232" s="779"/>
      <c r="V6232" s="779"/>
      <c r="W6232" s="824"/>
      <c r="X6232" s="314">
        <f t="shared" si="1918"/>
        <v>0</v>
      </c>
    </row>
    <row r="6233" spans="2:24" ht="18.75">
      <c r="B6233" s="171"/>
      <c r="C6233" s="137">
        <v>2125</v>
      </c>
      <c r="D6233" s="156" t="s">
        <v>1098</v>
      </c>
      <c r="E6233" s="817"/>
      <c r="F6233" s="452"/>
      <c r="G6233" s="246"/>
      <c r="H6233" s="246"/>
      <c r="I6233" s="480">
        <f>F6233+G6233+H6233</f>
        <v>0</v>
      </c>
      <c r="J6233" s="244" t="str">
        <f t="shared" si="1917"/>
        <v/>
      </c>
      <c r="K6233" s="245"/>
      <c r="L6233" s="426"/>
      <c r="M6233" s="253"/>
      <c r="N6233" s="316">
        <f>I6233</f>
        <v>0</v>
      </c>
      <c r="O6233" s="427">
        <f>L6233+M6233-N6233</f>
        <v>0</v>
      </c>
      <c r="P6233" s="245"/>
      <c r="Q6233" s="775"/>
      <c r="R6233" s="779"/>
      <c r="S6233" s="779"/>
      <c r="T6233" s="779"/>
      <c r="U6233" s="779"/>
      <c r="V6233" s="779"/>
      <c r="W6233" s="824"/>
      <c r="X6233" s="314">
        <f t="shared" si="1918"/>
        <v>0</v>
      </c>
    </row>
    <row r="6234" spans="2:24" ht="18.75">
      <c r="B6234" s="143"/>
      <c r="C6234" s="137">
        <v>2140</v>
      </c>
      <c r="D6234" s="159" t="s">
        <v>236</v>
      </c>
      <c r="E6234" s="817"/>
      <c r="F6234" s="452"/>
      <c r="G6234" s="246"/>
      <c r="H6234" s="246"/>
      <c r="I6234" s="480">
        <f>F6234+G6234+H6234</f>
        <v>0</v>
      </c>
      <c r="J6234" s="244" t="str">
        <f t="shared" si="1917"/>
        <v/>
      </c>
      <c r="K6234" s="245"/>
      <c r="L6234" s="426"/>
      <c r="M6234" s="253"/>
      <c r="N6234" s="316">
        <f>I6234</f>
        <v>0</v>
      </c>
      <c r="O6234" s="427">
        <f>L6234+M6234-N6234</f>
        <v>0</v>
      </c>
      <c r="P6234" s="245"/>
      <c r="Q6234" s="775"/>
      <c r="R6234" s="779"/>
      <c r="S6234" s="779"/>
      <c r="T6234" s="779"/>
      <c r="U6234" s="779"/>
      <c r="V6234" s="779"/>
      <c r="W6234" s="824"/>
      <c r="X6234" s="314">
        <f t="shared" si="1918"/>
        <v>0</v>
      </c>
    </row>
    <row r="6235" spans="2:24" ht="18.75">
      <c r="B6235" s="136"/>
      <c r="C6235" s="142">
        <v>2190</v>
      </c>
      <c r="D6235" s="516" t="s">
        <v>237</v>
      </c>
      <c r="E6235" s="817"/>
      <c r="F6235" s="452"/>
      <c r="G6235" s="246"/>
      <c r="H6235" s="246"/>
      <c r="I6235" s="480">
        <f>F6235+G6235+H6235</f>
        <v>0</v>
      </c>
      <c r="J6235" s="244" t="str">
        <f t="shared" si="1917"/>
        <v/>
      </c>
      <c r="K6235" s="245"/>
      <c r="L6235" s="426"/>
      <c r="M6235" s="253"/>
      <c r="N6235" s="316">
        <f>I6235</f>
        <v>0</v>
      </c>
      <c r="O6235" s="427">
        <f>L6235+M6235-N6235</f>
        <v>0</v>
      </c>
      <c r="P6235" s="245"/>
      <c r="Q6235" s="775"/>
      <c r="R6235" s="779"/>
      <c r="S6235" s="779"/>
      <c r="T6235" s="779"/>
      <c r="U6235" s="779"/>
      <c r="V6235" s="779"/>
      <c r="W6235" s="824"/>
      <c r="X6235" s="314">
        <f t="shared" si="1918"/>
        <v>0</v>
      </c>
    </row>
    <row r="6236" spans="2:24" ht="18.75">
      <c r="B6236" s="799">
        <v>2200</v>
      </c>
      <c r="C6236" s="955" t="s">
        <v>238</v>
      </c>
      <c r="D6236" s="955"/>
      <c r="E6236" s="800"/>
      <c r="F6236" s="801">
        <f>SUM(F6237:F6238)</f>
        <v>0</v>
      </c>
      <c r="G6236" s="802">
        <f>SUM(G6237:G6238)</f>
        <v>0</v>
      </c>
      <c r="H6236" s="802">
        <f>SUM(H6237:H6238)</f>
        <v>0</v>
      </c>
      <c r="I6236" s="802">
        <f>SUM(I6237:I6238)</f>
        <v>0</v>
      </c>
      <c r="J6236" s="244" t="str">
        <f t="shared" si="1917"/>
        <v/>
      </c>
      <c r="K6236" s="245"/>
      <c r="L6236" s="317">
        <f>SUM(L6237:L6238)</f>
        <v>0</v>
      </c>
      <c r="M6236" s="318">
        <f>SUM(M6237:M6238)</f>
        <v>0</v>
      </c>
      <c r="N6236" s="428">
        <f>SUM(N6237:N6238)</f>
        <v>0</v>
      </c>
      <c r="O6236" s="429">
        <f>SUM(O6237:O6238)</f>
        <v>0</v>
      </c>
      <c r="P6236" s="245"/>
      <c r="Q6236" s="777"/>
      <c r="R6236" s="778"/>
      <c r="S6236" s="778"/>
      <c r="T6236" s="778"/>
      <c r="U6236" s="778"/>
      <c r="V6236" s="778"/>
      <c r="W6236" s="825"/>
      <c r="X6236" s="314">
        <f t="shared" si="1918"/>
        <v>0</v>
      </c>
    </row>
    <row r="6237" spans="2:24" ht="18.75">
      <c r="B6237" s="136"/>
      <c r="C6237" s="137">
        <v>2221</v>
      </c>
      <c r="D6237" s="139" t="s">
        <v>1479</v>
      </c>
      <c r="E6237" s="817"/>
      <c r="F6237" s="452"/>
      <c r="G6237" s="246"/>
      <c r="H6237" s="246"/>
      <c r="I6237" s="480">
        <f t="shared" ref="I6237:I6242" si="1919">F6237+G6237+H6237</f>
        <v>0</v>
      </c>
      <c r="J6237" s="244" t="str">
        <f t="shared" si="1917"/>
        <v/>
      </c>
      <c r="K6237" s="245"/>
      <c r="L6237" s="426"/>
      <c r="M6237" s="253"/>
      <c r="N6237" s="316">
        <f t="shared" ref="N6237:N6242" si="1920">I6237</f>
        <v>0</v>
      </c>
      <c r="O6237" s="427">
        <f t="shared" ref="O6237:O6242" si="1921">L6237+M6237-N6237</f>
        <v>0</v>
      </c>
      <c r="P6237" s="245"/>
      <c r="Q6237" s="775"/>
      <c r="R6237" s="779"/>
      <c r="S6237" s="779"/>
      <c r="T6237" s="779"/>
      <c r="U6237" s="779"/>
      <c r="V6237" s="779"/>
      <c r="W6237" s="824"/>
      <c r="X6237" s="314">
        <f t="shared" si="1918"/>
        <v>0</v>
      </c>
    </row>
    <row r="6238" spans="2:24" ht="18.75">
      <c r="B6238" s="136"/>
      <c r="C6238" s="142">
        <v>2224</v>
      </c>
      <c r="D6238" s="141" t="s">
        <v>239</v>
      </c>
      <c r="E6238" s="817"/>
      <c r="F6238" s="452"/>
      <c r="G6238" s="246"/>
      <c r="H6238" s="246"/>
      <c r="I6238" s="480">
        <f t="shared" si="1919"/>
        <v>0</v>
      </c>
      <c r="J6238" s="244" t="str">
        <f t="shared" si="1917"/>
        <v/>
      </c>
      <c r="K6238" s="245"/>
      <c r="L6238" s="426"/>
      <c r="M6238" s="253"/>
      <c r="N6238" s="316">
        <f t="shared" si="1920"/>
        <v>0</v>
      </c>
      <c r="O6238" s="427">
        <f t="shared" si="1921"/>
        <v>0</v>
      </c>
      <c r="P6238" s="245"/>
      <c r="Q6238" s="775"/>
      <c r="R6238" s="779"/>
      <c r="S6238" s="779"/>
      <c r="T6238" s="779"/>
      <c r="U6238" s="779"/>
      <c r="V6238" s="779"/>
      <c r="W6238" s="824"/>
      <c r="X6238" s="314">
        <f t="shared" si="1918"/>
        <v>0</v>
      </c>
    </row>
    <row r="6239" spans="2:24" ht="18.75">
      <c r="B6239" s="799">
        <v>2500</v>
      </c>
      <c r="C6239" s="957" t="s">
        <v>240</v>
      </c>
      <c r="D6239" s="957"/>
      <c r="E6239" s="800"/>
      <c r="F6239" s="803"/>
      <c r="G6239" s="804"/>
      <c r="H6239" s="804"/>
      <c r="I6239" s="805">
        <f t="shared" si="1919"/>
        <v>0</v>
      </c>
      <c r="J6239" s="244" t="str">
        <f t="shared" si="1917"/>
        <v/>
      </c>
      <c r="K6239" s="245"/>
      <c r="L6239" s="431"/>
      <c r="M6239" s="255"/>
      <c r="N6239" s="316">
        <f t="shared" si="1920"/>
        <v>0</v>
      </c>
      <c r="O6239" s="427">
        <f t="shared" si="1921"/>
        <v>0</v>
      </c>
      <c r="P6239" s="245"/>
      <c r="Q6239" s="777"/>
      <c r="R6239" s="778"/>
      <c r="S6239" s="779"/>
      <c r="T6239" s="779"/>
      <c r="U6239" s="778"/>
      <c r="V6239" s="779"/>
      <c r="W6239" s="824"/>
      <c r="X6239" s="314">
        <f t="shared" si="1918"/>
        <v>0</v>
      </c>
    </row>
    <row r="6240" spans="2:24" ht="18.75">
      <c r="B6240" s="799">
        <v>2600</v>
      </c>
      <c r="C6240" s="974" t="s">
        <v>241</v>
      </c>
      <c r="D6240" s="975"/>
      <c r="E6240" s="800"/>
      <c r="F6240" s="803"/>
      <c r="G6240" s="804"/>
      <c r="H6240" s="804"/>
      <c r="I6240" s="805">
        <f t="shared" si="1919"/>
        <v>0</v>
      </c>
      <c r="J6240" s="244" t="str">
        <f t="shared" si="1917"/>
        <v/>
      </c>
      <c r="K6240" s="245"/>
      <c r="L6240" s="431"/>
      <c r="M6240" s="255"/>
      <c r="N6240" s="316">
        <f t="shared" si="1920"/>
        <v>0</v>
      </c>
      <c r="O6240" s="427">
        <f t="shared" si="1921"/>
        <v>0</v>
      </c>
      <c r="P6240" s="245"/>
      <c r="Q6240" s="777"/>
      <c r="R6240" s="778"/>
      <c r="S6240" s="779"/>
      <c r="T6240" s="779"/>
      <c r="U6240" s="778"/>
      <c r="V6240" s="779"/>
      <c r="W6240" s="824"/>
      <c r="X6240" s="314">
        <f t="shared" si="1918"/>
        <v>0</v>
      </c>
    </row>
    <row r="6241" spans="2:24" ht="18.75">
      <c r="B6241" s="799">
        <v>2700</v>
      </c>
      <c r="C6241" s="974" t="s">
        <v>242</v>
      </c>
      <c r="D6241" s="975"/>
      <c r="E6241" s="800"/>
      <c r="F6241" s="803"/>
      <c r="G6241" s="804"/>
      <c r="H6241" s="804"/>
      <c r="I6241" s="805">
        <f t="shared" si="1919"/>
        <v>0</v>
      </c>
      <c r="J6241" s="244" t="str">
        <f t="shared" si="1917"/>
        <v/>
      </c>
      <c r="K6241" s="245"/>
      <c r="L6241" s="431"/>
      <c r="M6241" s="255"/>
      <c r="N6241" s="316">
        <f t="shared" si="1920"/>
        <v>0</v>
      </c>
      <c r="O6241" s="427">
        <f t="shared" si="1921"/>
        <v>0</v>
      </c>
      <c r="P6241" s="245"/>
      <c r="Q6241" s="777"/>
      <c r="R6241" s="778"/>
      <c r="S6241" s="779"/>
      <c r="T6241" s="779"/>
      <c r="U6241" s="778"/>
      <c r="V6241" s="779"/>
      <c r="W6241" s="824"/>
      <c r="X6241" s="314">
        <f t="shared" si="1918"/>
        <v>0</v>
      </c>
    </row>
    <row r="6242" spans="2:24" ht="18.75">
      <c r="B6242" s="799">
        <v>2800</v>
      </c>
      <c r="C6242" s="974" t="s">
        <v>1738</v>
      </c>
      <c r="D6242" s="975"/>
      <c r="E6242" s="800"/>
      <c r="F6242" s="803"/>
      <c r="G6242" s="804"/>
      <c r="H6242" s="804"/>
      <c r="I6242" s="805">
        <f t="shared" si="1919"/>
        <v>0</v>
      </c>
      <c r="J6242" s="244" t="str">
        <f t="shared" si="1917"/>
        <v/>
      </c>
      <c r="K6242" s="245"/>
      <c r="L6242" s="431"/>
      <c r="M6242" s="255"/>
      <c r="N6242" s="316">
        <f t="shared" si="1920"/>
        <v>0</v>
      </c>
      <c r="O6242" s="427">
        <f t="shared" si="1921"/>
        <v>0</v>
      </c>
      <c r="P6242" s="245"/>
      <c r="Q6242" s="777"/>
      <c r="R6242" s="778"/>
      <c r="S6242" s="779"/>
      <c r="T6242" s="779"/>
      <c r="U6242" s="778"/>
      <c r="V6242" s="779"/>
      <c r="W6242" s="824"/>
      <c r="X6242" s="314">
        <f t="shared" si="1918"/>
        <v>0</v>
      </c>
    </row>
    <row r="6243" spans="2:24" ht="18.75">
      <c r="B6243" s="799">
        <v>2900</v>
      </c>
      <c r="C6243" s="965" t="s">
        <v>243</v>
      </c>
      <c r="D6243" s="966"/>
      <c r="E6243" s="800"/>
      <c r="F6243" s="801">
        <f>SUM(F6244:F6251)</f>
        <v>0</v>
      </c>
      <c r="G6243" s="802">
        <f>SUM(G6244:G6251)</f>
        <v>0</v>
      </c>
      <c r="H6243" s="802">
        <f>SUM(H6244:H6251)</f>
        <v>0</v>
      </c>
      <c r="I6243" s="802">
        <f>SUM(I6244:I6251)</f>
        <v>0</v>
      </c>
      <c r="J6243" s="244" t="str">
        <f t="shared" si="1917"/>
        <v/>
      </c>
      <c r="K6243" s="245"/>
      <c r="L6243" s="317">
        <f>SUM(L6244:L6251)</f>
        <v>0</v>
      </c>
      <c r="M6243" s="318">
        <f>SUM(M6244:M6251)</f>
        <v>0</v>
      </c>
      <c r="N6243" s="428">
        <f>SUM(N6244:N6251)</f>
        <v>0</v>
      </c>
      <c r="O6243" s="429">
        <f>SUM(O6244:O6251)</f>
        <v>0</v>
      </c>
      <c r="P6243" s="245"/>
      <c r="Q6243" s="777"/>
      <c r="R6243" s="778"/>
      <c r="S6243" s="778"/>
      <c r="T6243" s="778"/>
      <c r="U6243" s="778"/>
      <c r="V6243" s="778"/>
      <c r="W6243" s="825"/>
      <c r="X6243" s="314">
        <f t="shared" si="1918"/>
        <v>0</v>
      </c>
    </row>
    <row r="6244" spans="2:24" ht="18.75">
      <c r="B6244" s="172"/>
      <c r="C6244" s="144">
        <v>2910</v>
      </c>
      <c r="D6244" s="320" t="s">
        <v>1780</v>
      </c>
      <c r="E6244" s="817"/>
      <c r="F6244" s="452"/>
      <c r="G6244" s="246"/>
      <c r="H6244" s="246"/>
      <c r="I6244" s="480">
        <f t="shared" ref="I6244:I6251" si="1922">F6244+G6244+H6244</f>
        <v>0</v>
      </c>
      <c r="J6244" s="244" t="str">
        <f t="shared" si="1917"/>
        <v/>
      </c>
      <c r="K6244" s="245"/>
      <c r="L6244" s="426"/>
      <c r="M6244" s="253"/>
      <c r="N6244" s="316">
        <f t="shared" ref="N6244:N6251" si="1923">I6244</f>
        <v>0</v>
      </c>
      <c r="O6244" s="427">
        <f t="shared" ref="O6244:O6251" si="1924">L6244+M6244-N6244</f>
        <v>0</v>
      </c>
      <c r="P6244" s="245"/>
      <c r="Q6244" s="775"/>
      <c r="R6244" s="779"/>
      <c r="S6244" s="779"/>
      <c r="T6244" s="779"/>
      <c r="U6244" s="779"/>
      <c r="V6244" s="779"/>
      <c r="W6244" s="824"/>
      <c r="X6244" s="314">
        <f t="shared" si="1918"/>
        <v>0</v>
      </c>
    </row>
    <row r="6245" spans="2:24" ht="18.75">
      <c r="B6245" s="172"/>
      <c r="C6245" s="144">
        <v>2920</v>
      </c>
      <c r="D6245" s="320" t="s">
        <v>244</v>
      </c>
      <c r="E6245" s="817"/>
      <c r="F6245" s="452"/>
      <c r="G6245" s="246"/>
      <c r="H6245" s="246"/>
      <c r="I6245" s="480">
        <f t="shared" si="1922"/>
        <v>0</v>
      </c>
      <c r="J6245" s="244" t="str">
        <f t="shared" si="1917"/>
        <v/>
      </c>
      <c r="K6245" s="245"/>
      <c r="L6245" s="426"/>
      <c r="M6245" s="253"/>
      <c r="N6245" s="316">
        <f t="shared" si="1923"/>
        <v>0</v>
      </c>
      <c r="O6245" s="427">
        <f t="shared" si="1924"/>
        <v>0</v>
      </c>
      <c r="P6245" s="245"/>
      <c r="Q6245" s="775"/>
      <c r="R6245" s="779"/>
      <c r="S6245" s="779"/>
      <c r="T6245" s="779"/>
      <c r="U6245" s="779"/>
      <c r="V6245" s="779"/>
      <c r="W6245" s="824"/>
      <c r="X6245" s="314">
        <f t="shared" si="1918"/>
        <v>0</v>
      </c>
    </row>
    <row r="6246" spans="2:24" ht="31.5">
      <c r="B6246" s="172"/>
      <c r="C6246" s="168">
        <v>2969</v>
      </c>
      <c r="D6246" s="321" t="s">
        <v>245</v>
      </c>
      <c r="E6246" s="817"/>
      <c r="F6246" s="452"/>
      <c r="G6246" s="246"/>
      <c r="H6246" s="246"/>
      <c r="I6246" s="480">
        <f t="shared" si="1922"/>
        <v>0</v>
      </c>
      <c r="J6246" s="244" t="str">
        <f t="shared" si="1917"/>
        <v/>
      </c>
      <c r="K6246" s="245"/>
      <c r="L6246" s="426"/>
      <c r="M6246" s="253"/>
      <c r="N6246" s="316">
        <f t="shared" si="1923"/>
        <v>0</v>
      </c>
      <c r="O6246" s="427">
        <f t="shared" si="1924"/>
        <v>0</v>
      </c>
      <c r="P6246" s="245"/>
      <c r="Q6246" s="775"/>
      <c r="R6246" s="779"/>
      <c r="S6246" s="779"/>
      <c r="T6246" s="779"/>
      <c r="U6246" s="779"/>
      <c r="V6246" s="779"/>
      <c r="W6246" s="824"/>
      <c r="X6246" s="314">
        <f t="shared" si="1918"/>
        <v>0</v>
      </c>
    </row>
    <row r="6247" spans="2:24" ht="31.5">
      <c r="B6247" s="172"/>
      <c r="C6247" s="168">
        <v>2970</v>
      </c>
      <c r="D6247" s="321" t="s">
        <v>246</v>
      </c>
      <c r="E6247" s="817"/>
      <c r="F6247" s="452"/>
      <c r="G6247" s="246"/>
      <c r="H6247" s="246"/>
      <c r="I6247" s="480">
        <f t="shared" si="1922"/>
        <v>0</v>
      </c>
      <c r="J6247" s="244" t="str">
        <f t="shared" si="1917"/>
        <v/>
      </c>
      <c r="K6247" s="245"/>
      <c r="L6247" s="426"/>
      <c r="M6247" s="253"/>
      <c r="N6247" s="316">
        <f t="shared" si="1923"/>
        <v>0</v>
      </c>
      <c r="O6247" s="427">
        <f t="shared" si="1924"/>
        <v>0</v>
      </c>
      <c r="P6247" s="245"/>
      <c r="Q6247" s="775"/>
      <c r="R6247" s="779"/>
      <c r="S6247" s="779"/>
      <c r="T6247" s="779"/>
      <c r="U6247" s="779"/>
      <c r="V6247" s="779"/>
      <c r="W6247" s="824"/>
      <c r="X6247" s="314">
        <f t="shared" si="1918"/>
        <v>0</v>
      </c>
    </row>
    <row r="6248" spans="2:24" ht="18.75">
      <c r="B6248" s="172"/>
      <c r="C6248" s="166">
        <v>2989</v>
      </c>
      <c r="D6248" s="322" t="s">
        <v>247</v>
      </c>
      <c r="E6248" s="817"/>
      <c r="F6248" s="452"/>
      <c r="G6248" s="246"/>
      <c r="H6248" s="246"/>
      <c r="I6248" s="480">
        <f t="shared" si="1922"/>
        <v>0</v>
      </c>
      <c r="J6248" s="244" t="str">
        <f t="shared" si="1917"/>
        <v/>
      </c>
      <c r="K6248" s="245"/>
      <c r="L6248" s="426"/>
      <c r="M6248" s="253"/>
      <c r="N6248" s="316">
        <f t="shared" si="1923"/>
        <v>0</v>
      </c>
      <c r="O6248" s="427">
        <f t="shared" si="1924"/>
        <v>0</v>
      </c>
      <c r="P6248" s="245"/>
      <c r="Q6248" s="775"/>
      <c r="R6248" s="779"/>
      <c r="S6248" s="779"/>
      <c r="T6248" s="779"/>
      <c r="U6248" s="779"/>
      <c r="V6248" s="779"/>
      <c r="W6248" s="824"/>
      <c r="X6248" s="314">
        <f t="shared" si="1918"/>
        <v>0</v>
      </c>
    </row>
    <row r="6249" spans="2:24" ht="31.5">
      <c r="B6249" s="136"/>
      <c r="C6249" s="137">
        <v>2990</v>
      </c>
      <c r="D6249" s="323" t="s">
        <v>1760</v>
      </c>
      <c r="E6249" s="817"/>
      <c r="F6249" s="452"/>
      <c r="G6249" s="246"/>
      <c r="H6249" s="246"/>
      <c r="I6249" s="480">
        <f t="shared" si="1922"/>
        <v>0</v>
      </c>
      <c r="J6249" s="244" t="str">
        <f t="shared" si="1917"/>
        <v/>
      </c>
      <c r="K6249" s="245"/>
      <c r="L6249" s="426"/>
      <c r="M6249" s="253"/>
      <c r="N6249" s="316">
        <f t="shared" si="1923"/>
        <v>0</v>
      </c>
      <c r="O6249" s="427">
        <f t="shared" si="1924"/>
        <v>0</v>
      </c>
      <c r="P6249" s="245"/>
      <c r="Q6249" s="775"/>
      <c r="R6249" s="779"/>
      <c r="S6249" s="779"/>
      <c r="T6249" s="779"/>
      <c r="U6249" s="779"/>
      <c r="V6249" s="779"/>
      <c r="W6249" s="824"/>
      <c r="X6249" s="314">
        <f t="shared" si="1918"/>
        <v>0</v>
      </c>
    </row>
    <row r="6250" spans="2:24" ht="18.75">
      <c r="B6250" s="136"/>
      <c r="C6250" s="137">
        <v>2991</v>
      </c>
      <c r="D6250" s="323" t="s">
        <v>248</v>
      </c>
      <c r="E6250" s="817"/>
      <c r="F6250" s="452"/>
      <c r="G6250" s="246"/>
      <c r="H6250" s="246"/>
      <c r="I6250" s="480">
        <f t="shared" si="1922"/>
        <v>0</v>
      </c>
      <c r="J6250" s="244" t="str">
        <f t="shared" si="1917"/>
        <v/>
      </c>
      <c r="K6250" s="245"/>
      <c r="L6250" s="426"/>
      <c r="M6250" s="253"/>
      <c r="N6250" s="316">
        <f t="shared" si="1923"/>
        <v>0</v>
      </c>
      <c r="O6250" s="427">
        <f t="shared" si="1924"/>
        <v>0</v>
      </c>
      <c r="P6250" s="245"/>
      <c r="Q6250" s="775"/>
      <c r="R6250" s="779"/>
      <c r="S6250" s="779"/>
      <c r="T6250" s="779"/>
      <c r="U6250" s="779"/>
      <c r="V6250" s="779"/>
      <c r="W6250" s="824"/>
      <c r="X6250" s="314">
        <f t="shared" si="1918"/>
        <v>0</v>
      </c>
    </row>
    <row r="6251" spans="2:24" ht="18.75">
      <c r="B6251" s="136"/>
      <c r="C6251" s="142">
        <v>2992</v>
      </c>
      <c r="D6251" s="154" t="s">
        <v>249</v>
      </c>
      <c r="E6251" s="817"/>
      <c r="F6251" s="452"/>
      <c r="G6251" s="246"/>
      <c r="H6251" s="246"/>
      <c r="I6251" s="480">
        <f t="shared" si="1922"/>
        <v>0</v>
      </c>
      <c r="J6251" s="244" t="str">
        <f t="shared" si="1917"/>
        <v/>
      </c>
      <c r="K6251" s="245"/>
      <c r="L6251" s="426"/>
      <c r="M6251" s="253"/>
      <c r="N6251" s="316">
        <f t="shared" si="1923"/>
        <v>0</v>
      </c>
      <c r="O6251" s="427">
        <f t="shared" si="1924"/>
        <v>0</v>
      </c>
      <c r="P6251" s="245"/>
      <c r="Q6251" s="775"/>
      <c r="R6251" s="779"/>
      <c r="S6251" s="779"/>
      <c r="T6251" s="779"/>
      <c r="U6251" s="779"/>
      <c r="V6251" s="779"/>
      <c r="W6251" s="824"/>
      <c r="X6251" s="314">
        <f t="shared" si="1918"/>
        <v>0</v>
      </c>
    </row>
    <row r="6252" spans="2:24" ht="18.75">
      <c r="B6252" s="799">
        <v>3300</v>
      </c>
      <c r="C6252" s="965" t="s">
        <v>250</v>
      </c>
      <c r="D6252" s="965"/>
      <c r="E6252" s="800"/>
      <c r="F6252" s="801">
        <f>SUM(F6253:F6258)</f>
        <v>0</v>
      </c>
      <c r="G6252" s="802">
        <f>SUM(G6253:G6258)</f>
        <v>0</v>
      </c>
      <c r="H6252" s="802">
        <f>SUM(H6253:H6258)</f>
        <v>0</v>
      </c>
      <c r="I6252" s="802">
        <f>SUM(I6253:I6258)</f>
        <v>0</v>
      </c>
      <c r="J6252" s="244" t="str">
        <f t="shared" si="1917"/>
        <v/>
      </c>
      <c r="K6252" s="245"/>
      <c r="L6252" s="777"/>
      <c r="M6252" s="778"/>
      <c r="N6252" s="778"/>
      <c r="O6252" s="825"/>
      <c r="P6252" s="245"/>
      <c r="Q6252" s="777"/>
      <c r="R6252" s="778"/>
      <c r="S6252" s="778"/>
      <c r="T6252" s="778"/>
      <c r="U6252" s="778"/>
      <c r="V6252" s="778"/>
      <c r="W6252" s="825"/>
      <c r="X6252" s="314">
        <f t="shared" si="1918"/>
        <v>0</v>
      </c>
    </row>
    <row r="6253" spans="2:24" ht="18.75">
      <c r="B6253" s="143"/>
      <c r="C6253" s="144">
        <v>3301</v>
      </c>
      <c r="D6253" s="463" t="s">
        <v>251</v>
      </c>
      <c r="E6253" s="817"/>
      <c r="F6253" s="452"/>
      <c r="G6253" s="246"/>
      <c r="H6253" s="246"/>
      <c r="I6253" s="480">
        <f t="shared" ref="I6253:I6261" si="1925">F6253+G6253+H6253</f>
        <v>0</v>
      </c>
      <c r="J6253" s="244" t="str">
        <f t="shared" si="1917"/>
        <v/>
      </c>
      <c r="K6253" s="245"/>
      <c r="L6253" s="775"/>
      <c r="M6253" s="779"/>
      <c r="N6253" s="779"/>
      <c r="O6253" s="824"/>
      <c r="P6253" s="245"/>
      <c r="Q6253" s="775"/>
      <c r="R6253" s="779"/>
      <c r="S6253" s="779"/>
      <c r="T6253" s="779"/>
      <c r="U6253" s="779"/>
      <c r="V6253" s="779"/>
      <c r="W6253" s="824"/>
      <c r="X6253" s="314">
        <f t="shared" si="1918"/>
        <v>0</v>
      </c>
    </row>
    <row r="6254" spans="2:24" ht="18.75">
      <c r="B6254" s="143"/>
      <c r="C6254" s="168">
        <v>3302</v>
      </c>
      <c r="D6254" s="464" t="s">
        <v>1099</v>
      </c>
      <c r="E6254" s="817"/>
      <c r="F6254" s="452"/>
      <c r="G6254" s="246"/>
      <c r="H6254" s="246"/>
      <c r="I6254" s="480">
        <f t="shared" si="1925"/>
        <v>0</v>
      </c>
      <c r="J6254" s="244" t="str">
        <f t="shared" ref="J6254:J6285" si="1926">(IF($E6254&lt;&gt;0,$J$2,IF($I6254&lt;&gt;0,$J$2,"")))</f>
        <v/>
      </c>
      <c r="K6254" s="245"/>
      <c r="L6254" s="775"/>
      <c r="M6254" s="779"/>
      <c r="N6254" s="779"/>
      <c r="O6254" s="824"/>
      <c r="P6254" s="245"/>
      <c r="Q6254" s="775"/>
      <c r="R6254" s="779"/>
      <c r="S6254" s="779"/>
      <c r="T6254" s="779"/>
      <c r="U6254" s="779"/>
      <c r="V6254" s="779"/>
      <c r="W6254" s="824"/>
      <c r="X6254" s="314">
        <f t="shared" ref="X6254:X6285" si="1927">T6254-U6254-V6254-W6254</f>
        <v>0</v>
      </c>
    </row>
    <row r="6255" spans="2:24" ht="18.75">
      <c r="B6255" s="143"/>
      <c r="C6255" s="168">
        <v>3303</v>
      </c>
      <c r="D6255" s="464" t="s">
        <v>253</v>
      </c>
      <c r="E6255" s="817"/>
      <c r="F6255" s="452"/>
      <c r="G6255" s="246"/>
      <c r="H6255" s="246"/>
      <c r="I6255" s="480">
        <f t="shared" si="1925"/>
        <v>0</v>
      </c>
      <c r="J6255" s="244" t="str">
        <f t="shared" si="1926"/>
        <v/>
      </c>
      <c r="K6255" s="245"/>
      <c r="L6255" s="775"/>
      <c r="M6255" s="779"/>
      <c r="N6255" s="779"/>
      <c r="O6255" s="824"/>
      <c r="P6255" s="245"/>
      <c r="Q6255" s="775"/>
      <c r="R6255" s="779"/>
      <c r="S6255" s="779"/>
      <c r="T6255" s="779"/>
      <c r="U6255" s="779"/>
      <c r="V6255" s="779"/>
      <c r="W6255" s="824"/>
      <c r="X6255" s="314">
        <f t="shared" si="1927"/>
        <v>0</v>
      </c>
    </row>
    <row r="6256" spans="2:24" ht="18.75">
      <c r="B6256" s="143"/>
      <c r="C6256" s="166">
        <v>3304</v>
      </c>
      <c r="D6256" s="465" t="s">
        <v>254</v>
      </c>
      <c r="E6256" s="817"/>
      <c r="F6256" s="452"/>
      <c r="G6256" s="246"/>
      <c r="H6256" s="246"/>
      <c r="I6256" s="480">
        <f t="shared" si="1925"/>
        <v>0</v>
      </c>
      <c r="J6256" s="244" t="str">
        <f t="shared" si="1926"/>
        <v/>
      </c>
      <c r="K6256" s="245"/>
      <c r="L6256" s="775"/>
      <c r="M6256" s="779"/>
      <c r="N6256" s="779"/>
      <c r="O6256" s="824"/>
      <c r="P6256" s="245"/>
      <c r="Q6256" s="775"/>
      <c r="R6256" s="779"/>
      <c r="S6256" s="779"/>
      <c r="T6256" s="779"/>
      <c r="U6256" s="779"/>
      <c r="V6256" s="779"/>
      <c r="W6256" s="824"/>
      <c r="X6256" s="314">
        <f t="shared" si="1927"/>
        <v>0</v>
      </c>
    </row>
    <row r="6257" spans="2:24" ht="18.75">
      <c r="B6257" s="143"/>
      <c r="C6257" s="142">
        <v>3305</v>
      </c>
      <c r="D6257" s="466" t="s">
        <v>255</v>
      </c>
      <c r="E6257" s="817"/>
      <c r="F6257" s="452"/>
      <c r="G6257" s="246"/>
      <c r="H6257" s="246"/>
      <c r="I6257" s="480">
        <f t="shared" si="1925"/>
        <v>0</v>
      </c>
      <c r="J6257" s="244" t="str">
        <f t="shared" si="1926"/>
        <v/>
      </c>
      <c r="K6257" s="245"/>
      <c r="L6257" s="775"/>
      <c r="M6257" s="779"/>
      <c r="N6257" s="779"/>
      <c r="O6257" s="824"/>
      <c r="P6257" s="245"/>
      <c r="Q6257" s="775"/>
      <c r="R6257" s="779"/>
      <c r="S6257" s="779"/>
      <c r="T6257" s="779"/>
      <c r="U6257" s="779"/>
      <c r="V6257" s="779"/>
      <c r="W6257" s="824"/>
      <c r="X6257" s="314">
        <f t="shared" si="1927"/>
        <v>0</v>
      </c>
    </row>
    <row r="6258" spans="2:24" ht="31.5">
      <c r="B6258" s="143"/>
      <c r="C6258" s="142">
        <v>3306</v>
      </c>
      <c r="D6258" s="466" t="s">
        <v>1739</v>
      </c>
      <c r="E6258" s="817"/>
      <c r="F6258" s="452"/>
      <c r="G6258" s="246"/>
      <c r="H6258" s="246"/>
      <c r="I6258" s="480">
        <f t="shared" si="1925"/>
        <v>0</v>
      </c>
      <c r="J6258" s="244" t="str">
        <f t="shared" si="1926"/>
        <v/>
      </c>
      <c r="K6258" s="245"/>
      <c r="L6258" s="775"/>
      <c r="M6258" s="779"/>
      <c r="N6258" s="779"/>
      <c r="O6258" s="824"/>
      <c r="P6258" s="245"/>
      <c r="Q6258" s="775"/>
      <c r="R6258" s="779"/>
      <c r="S6258" s="779"/>
      <c r="T6258" s="779"/>
      <c r="U6258" s="779"/>
      <c r="V6258" s="779"/>
      <c r="W6258" s="824"/>
      <c r="X6258" s="314">
        <f t="shared" si="1927"/>
        <v>0</v>
      </c>
    </row>
    <row r="6259" spans="2:24" ht="18.75">
      <c r="B6259" s="799">
        <v>3900</v>
      </c>
      <c r="C6259" s="957" t="s">
        <v>256</v>
      </c>
      <c r="D6259" s="978"/>
      <c r="E6259" s="800"/>
      <c r="F6259" s="803"/>
      <c r="G6259" s="804"/>
      <c r="H6259" s="804"/>
      <c r="I6259" s="805">
        <f t="shared" si="1925"/>
        <v>0</v>
      </c>
      <c r="J6259" s="244" t="str">
        <f t="shared" si="1926"/>
        <v/>
      </c>
      <c r="K6259" s="245"/>
      <c r="L6259" s="431"/>
      <c r="M6259" s="255"/>
      <c r="N6259" s="318">
        <f>I6259</f>
        <v>0</v>
      </c>
      <c r="O6259" s="427">
        <f>L6259+M6259-N6259</f>
        <v>0</v>
      </c>
      <c r="P6259" s="245"/>
      <c r="Q6259" s="431"/>
      <c r="R6259" s="255"/>
      <c r="S6259" s="432">
        <f>+IF(+(L6259+M6259)&gt;=I6259,+M6259,+(+I6259-L6259))</f>
        <v>0</v>
      </c>
      <c r="T6259" s="316">
        <f>Q6259+R6259-S6259</f>
        <v>0</v>
      </c>
      <c r="U6259" s="255"/>
      <c r="V6259" s="255"/>
      <c r="W6259" s="254"/>
      <c r="X6259" s="314">
        <f t="shared" si="1927"/>
        <v>0</v>
      </c>
    </row>
    <row r="6260" spans="2:24" ht="18.75">
      <c r="B6260" s="799">
        <v>4000</v>
      </c>
      <c r="C6260" s="979" t="s">
        <v>257</v>
      </c>
      <c r="D6260" s="979"/>
      <c r="E6260" s="800"/>
      <c r="F6260" s="803"/>
      <c r="G6260" s="804"/>
      <c r="H6260" s="804"/>
      <c r="I6260" s="805">
        <f t="shared" si="1925"/>
        <v>0</v>
      </c>
      <c r="J6260" s="244" t="str">
        <f t="shared" si="1926"/>
        <v/>
      </c>
      <c r="K6260" s="245"/>
      <c r="L6260" s="431"/>
      <c r="M6260" s="255"/>
      <c r="N6260" s="318">
        <f>I6260</f>
        <v>0</v>
      </c>
      <c r="O6260" s="427">
        <f>L6260+M6260-N6260</f>
        <v>0</v>
      </c>
      <c r="P6260" s="245"/>
      <c r="Q6260" s="777"/>
      <c r="R6260" s="778"/>
      <c r="S6260" s="778"/>
      <c r="T6260" s="779"/>
      <c r="U6260" s="778"/>
      <c r="V6260" s="778"/>
      <c r="W6260" s="824"/>
      <c r="X6260" s="314">
        <f t="shared" si="1927"/>
        <v>0</v>
      </c>
    </row>
    <row r="6261" spans="2:24" ht="18.75">
      <c r="B6261" s="799">
        <v>4100</v>
      </c>
      <c r="C6261" s="979" t="s">
        <v>258</v>
      </c>
      <c r="D6261" s="979"/>
      <c r="E6261" s="800"/>
      <c r="F6261" s="803"/>
      <c r="G6261" s="804"/>
      <c r="H6261" s="804"/>
      <c r="I6261" s="805">
        <f t="shared" si="1925"/>
        <v>0</v>
      </c>
      <c r="J6261" s="244" t="str">
        <f t="shared" si="1926"/>
        <v/>
      </c>
      <c r="K6261" s="245"/>
      <c r="L6261" s="777"/>
      <c r="M6261" s="778"/>
      <c r="N6261" s="778"/>
      <c r="O6261" s="825"/>
      <c r="P6261" s="245"/>
      <c r="Q6261" s="777"/>
      <c r="R6261" s="778"/>
      <c r="S6261" s="778"/>
      <c r="T6261" s="778"/>
      <c r="U6261" s="778"/>
      <c r="V6261" s="778"/>
      <c r="W6261" s="825"/>
      <c r="X6261" s="314">
        <f t="shared" si="1927"/>
        <v>0</v>
      </c>
    </row>
    <row r="6262" spans="2:24" ht="18.75">
      <c r="B6262" s="799">
        <v>4200</v>
      </c>
      <c r="C6262" s="965" t="s">
        <v>259</v>
      </c>
      <c r="D6262" s="966"/>
      <c r="E6262" s="800"/>
      <c r="F6262" s="801">
        <f>SUM(F6263:F6268)</f>
        <v>0</v>
      </c>
      <c r="G6262" s="802">
        <f>SUM(G6263:G6268)</f>
        <v>0</v>
      </c>
      <c r="H6262" s="802">
        <f>SUM(H6263:H6268)</f>
        <v>0</v>
      </c>
      <c r="I6262" s="802">
        <f>SUM(I6263:I6268)</f>
        <v>0</v>
      </c>
      <c r="J6262" s="244" t="str">
        <f t="shared" si="1926"/>
        <v/>
      </c>
      <c r="K6262" s="245"/>
      <c r="L6262" s="317">
        <f>SUM(L6263:L6268)</f>
        <v>0</v>
      </c>
      <c r="M6262" s="318">
        <f>SUM(M6263:M6268)</f>
        <v>0</v>
      </c>
      <c r="N6262" s="428">
        <f>SUM(N6263:N6268)</f>
        <v>0</v>
      </c>
      <c r="O6262" s="429">
        <f>SUM(O6263:O6268)</f>
        <v>0</v>
      </c>
      <c r="P6262" s="245"/>
      <c r="Q6262" s="317">
        <f t="shared" ref="Q6262:W6262" si="1928">SUM(Q6263:Q6268)</f>
        <v>0</v>
      </c>
      <c r="R6262" s="318">
        <f t="shared" si="1928"/>
        <v>0</v>
      </c>
      <c r="S6262" s="318">
        <f t="shared" si="1928"/>
        <v>0</v>
      </c>
      <c r="T6262" s="318">
        <f t="shared" si="1928"/>
        <v>0</v>
      </c>
      <c r="U6262" s="318">
        <f t="shared" si="1928"/>
        <v>0</v>
      </c>
      <c r="V6262" s="318">
        <f t="shared" si="1928"/>
        <v>0</v>
      </c>
      <c r="W6262" s="429">
        <f t="shared" si="1928"/>
        <v>0</v>
      </c>
      <c r="X6262" s="314">
        <f t="shared" si="1927"/>
        <v>0</v>
      </c>
    </row>
    <row r="6263" spans="2:24" ht="18.75">
      <c r="B6263" s="173"/>
      <c r="C6263" s="144">
        <v>4201</v>
      </c>
      <c r="D6263" s="138" t="s">
        <v>260</v>
      </c>
      <c r="E6263" s="817"/>
      <c r="F6263" s="452"/>
      <c r="G6263" s="246"/>
      <c r="H6263" s="246"/>
      <c r="I6263" s="480">
        <f t="shared" ref="I6263:I6268" si="1929">F6263+G6263+H6263</f>
        <v>0</v>
      </c>
      <c r="J6263" s="244" t="str">
        <f t="shared" si="1926"/>
        <v/>
      </c>
      <c r="K6263" s="245"/>
      <c r="L6263" s="426"/>
      <c r="M6263" s="253"/>
      <c r="N6263" s="316">
        <f t="shared" ref="N6263:N6268" si="1930">I6263</f>
        <v>0</v>
      </c>
      <c r="O6263" s="427">
        <f t="shared" ref="O6263:O6268" si="1931">L6263+M6263-N6263</f>
        <v>0</v>
      </c>
      <c r="P6263" s="245"/>
      <c r="Q6263" s="426"/>
      <c r="R6263" s="253"/>
      <c r="S6263" s="432">
        <f t="shared" ref="S6263:S6268" si="1932">+IF(+(L6263+M6263)&gt;=I6263,+M6263,+(+I6263-L6263))</f>
        <v>0</v>
      </c>
      <c r="T6263" s="316">
        <f t="shared" ref="T6263:T6268" si="1933">Q6263+R6263-S6263</f>
        <v>0</v>
      </c>
      <c r="U6263" s="253"/>
      <c r="V6263" s="253"/>
      <c r="W6263" s="254"/>
      <c r="X6263" s="314">
        <f t="shared" si="1927"/>
        <v>0</v>
      </c>
    </row>
    <row r="6264" spans="2:24" ht="18.75">
      <c r="B6264" s="173"/>
      <c r="C6264" s="137">
        <v>4202</v>
      </c>
      <c r="D6264" s="139" t="s">
        <v>261</v>
      </c>
      <c r="E6264" s="817"/>
      <c r="F6264" s="452"/>
      <c r="G6264" s="246"/>
      <c r="H6264" s="246"/>
      <c r="I6264" s="480">
        <f t="shared" si="1929"/>
        <v>0</v>
      </c>
      <c r="J6264" s="244" t="str">
        <f t="shared" si="1926"/>
        <v/>
      </c>
      <c r="K6264" s="245"/>
      <c r="L6264" s="426"/>
      <c r="M6264" s="253"/>
      <c r="N6264" s="316">
        <f t="shared" si="1930"/>
        <v>0</v>
      </c>
      <c r="O6264" s="427">
        <f t="shared" si="1931"/>
        <v>0</v>
      </c>
      <c r="P6264" s="245"/>
      <c r="Q6264" s="426"/>
      <c r="R6264" s="253"/>
      <c r="S6264" s="432">
        <f t="shared" si="1932"/>
        <v>0</v>
      </c>
      <c r="T6264" s="316">
        <f t="shared" si="1933"/>
        <v>0</v>
      </c>
      <c r="U6264" s="253"/>
      <c r="V6264" s="253"/>
      <c r="W6264" s="254"/>
      <c r="X6264" s="314">
        <f t="shared" si="1927"/>
        <v>0</v>
      </c>
    </row>
    <row r="6265" spans="2:24" ht="18.75">
      <c r="B6265" s="173"/>
      <c r="C6265" s="137">
        <v>4214</v>
      </c>
      <c r="D6265" s="139" t="s">
        <v>262</v>
      </c>
      <c r="E6265" s="817"/>
      <c r="F6265" s="452"/>
      <c r="G6265" s="246"/>
      <c r="H6265" s="246"/>
      <c r="I6265" s="480">
        <f t="shared" si="1929"/>
        <v>0</v>
      </c>
      <c r="J6265" s="244" t="str">
        <f t="shared" si="1926"/>
        <v/>
      </c>
      <c r="K6265" s="245"/>
      <c r="L6265" s="426"/>
      <c r="M6265" s="253"/>
      <c r="N6265" s="316">
        <f t="shared" si="1930"/>
        <v>0</v>
      </c>
      <c r="O6265" s="427">
        <f t="shared" si="1931"/>
        <v>0</v>
      </c>
      <c r="P6265" s="245"/>
      <c r="Q6265" s="426"/>
      <c r="R6265" s="253"/>
      <c r="S6265" s="432">
        <f t="shared" si="1932"/>
        <v>0</v>
      </c>
      <c r="T6265" s="316">
        <f t="shared" si="1933"/>
        <v>0</v>
      </c>
      <c r="U6265" s="253"/>
      <c r="V6265" s="253"/>
      <c r="W6265" s="254"/>
      <c r="X6265" s="314">
        <f t="shared" si="1927"/>
        <v>0</v>
      </c>
    </row>
    <row r="6266" spans="2:24" ht="18.75">
      <c r="B6266" s="173"/>
      <c r="C6266" s="137">
        <v>4217</v>
      </c>
      <c r="D6266" s="139" t="s">
        <v>263</v>
      </c>
      <c r="E6266" s="817"/>
      <c r="F6266" s="452"/>
      <c r="G6266" s="246"/>
      <c r="H6266" s="246"/>
      <c r="I6266" s="480">
        <f t="shared" si="1929"/>
        <v>0</v>
      </c>
      <c r="J6266" s="244" t="str">
        <f t="shared" si="1926"/>
        <v/>
      </c>
      <c r="K6266" s="245"/>
      <c r="L6266" s="426"/>
      <c r="M6266" s="253"/>
      <c r="N6266" s="316">
        <f t="shared" si="1930"/>
        <v>0</v>
      </c>
      <c r="O6266" s="427">
        <f t="shared" si="1931"/>
        <v>0</v>
      </c>
      <c r="P6266" s="245"/>
      <c r="Q6266" s="426"/>
      <c r="R6266" s="253"/>
      <c r="S6266" s="432">
        <f t="shared" si="1932"/>
        <v>0</v>
      </c>
      <c r="T6266" s="316">
        <f t="shared" si="1933"/>
        <v>0</v>
      </c>
      <c r="U6266" s="253"/>
      <c r="V6266" s="253"/>
      <c r="W6266" s="254"/>
      <c r="X6266" s="314">
        <f t="shared" si="1927"/>
        <v>0</v>
      </c>
    </row>
    <row r="6267" spans="2:24" ht="18.75">
      <c r="B6267" s="173"/>
      <c r="C6267" s="137">
        <v>4218</v>
      </c>
      <c r="D6267" s="145" t="s">
        <v>264</v>
      </c>
      <c r="E6267" s="817"/>
      <c r="F6267" s="452"/>
      <c r="G6267" s="246"/>
      <c r="H6267" s="246"/>
      <c r="I6267" s="480">
        <f t="shared" si="1929"/>
        <v>0</v>
      </c>
      <c r="J6267" s="244" t="str">
        <f t="shared" si="1926"/>
        <v/>
      </c>
      <c r="K6267" s="245"/>
      <c r="L6267" s="426"/>
      <c r="M6267" s="253"/>
      <c r="N6267" s="316">
        <f t="shared" si="1930"/>
        <v>0</v>
      </c>
      <c r="O6267" s="427">
        <f t="shared" si="1931"/>
        <v>0</v>
      </c>
      <c r="P6267" s="245"/>
      <c r="Q6267" s="426"/>
      <c r="R6267" s="253"/>
      <c r="S6267" s="432">
        <f t="shared" si="1932"/>
        <v>0</v>
      </c>
      <c r="T6267" s="316">
        <f t="shared" si="1933"/>
        <v>0</v>
      </c>
      <c r="U6267" s="253"/>
      <c r="V6267" s="253"/>
      <c r="W6267" s="254"/>
      <c r="X6267" s="314">
        <f t="shared" si="1927"/>
        <v>0</v>
      </c>
    </row>
    <row r="6268" spans="2:24" ht="18.75">
      <c r="B6268" s="173"/>
      <c r="C6268" s="137">
        <v>4219</v>
      </c>
      <c r="D6268" s="156" t="s">
        <v>265</v>
      </c>
      <c r="E6268" s="817"/>
      <c r="F6268" s="452"/>
      <c r="G6268" s="246"/>
      <c r="H6268" s="246"/>
      <c r="I6268" s="480">
        <f t="shared" si="1929"/>
        <v>0</v>
      </c>
      <c r="J6268" s="244" t="str">
        <f t="shared" si="1926"/>
        <v/>
      </c>
      <c r="K6268" s="245"/>
      <c r="L6268" s="426"/>
      <c r="M6268" s="253"/>
      <c r="N6268" s="316">
        <f t="shared" si="1930"/>
        <v>0</v>
      </c>
      <c r="O6268" s="427">
        <f t="shared" si="1931"/>
        <v>0</v>
      </c>
      <c r="P6268" s="245"/>
      <c r="Q6268" s="426"/>
      <c r="R6268" s="253"/>
      <c r="S6268" s="432">
        <f t="shared" si="1932"/>
        <v>0</v>
      </c>
      <c r="T6268" s="316">
        <f t="shared" si="1933"/>
        <v>0</v>
      </c>
      <c r="U6268" s="253"/>
      <c r="V6268" s="253"/>
      <c r="W6268" s="254"/>
      <c r="X6268" s="314">
        <f t="shared" si="1927"/>
        <v>0</v>
      </c>
    </row>
    <row r="6269" spans="2:24" ht="18.75">
      <c r="B6269" s="799">
        <v>4300</v>
      </c>
      <c r="C6269" s="955" t="s">
        <v>1740</v>
      </c>
      <c r="D6269" s="955"/>
      <c r="E6269" s="800"/>
      <c r="F6269" s="801">
        <f>SUM(F6270:F6272)</f>
        <v>0</v>
      </c>
      <c r="G6269" s="802">
        <f>SUM(G6270:G6272)</f>
        <v>0</v>
      </c>
      <c r="H6269" s="802">
        <f>SUM(H6270:H6272)</f>
        <v>0</v>
      </c>
      <c r="I6269" s="802">
        <f>SUM(I6270:I6272)</f>
        <v>0</v>
      </c>
      <c r="J6269" s="244" t="str">
        <f t="shared" si="1926"/>
        <v/>
      </c>
      <c r="K6269" s="245"/>
      <c r="L6269" s="317">
        <f>SUM(L6270:L6272)</f>
        <v>0</v>
      </c>
      <c r="M6269" s="318">
        <f>SUM(M6270:M6272)</f>
        <v>0</v>
      </c>
      <c r="N6269" s="428">
        <f>SUM(N6270:N6272)</f>
        <v>0</v>
      </c>
      <c r="O6269" s="429">
        <f>SUM(O6270:O6272)</f>
        <v>0</v>
      </c>
      <c r="P6269" s="245"/>
      <c r="Q6269" s="317">
        <f t="shared" ref="Q6269:W6269" si="1934">SUM(Q6270:Q6272)</f>
        <v>0</v>
      </c>
      <c r="R6269" s="318">
        <f t="shared" si="1934"/>
        <v>0</v>
      </c>
      <c r="S6269" s="318">
        <f t="shared" si="1934"/>
        <v>0</v>
      </c>
      <c r="T6269" s="318">
        <f t="shared" si="1934"/>
        <v>0</v>
      </c>
      <c r="U6269" s="318">
        <f t="shared" si="1934"/>
        <v>0</v>
      </c>
      <c r="V6269" s="318">
        <f t="shared" si="1934"/>
        <v>0</v>
      </c>
      <c r="W6269" s="429">
        <f t="shared" si="1934"/>
        <v>0</v>
      </c>
      <c r="X6269" s="314">
        <f t="shared" si="1927"/>
        <v>0</v>
      </c>
    </row>
    <row r="6270" spans="2:24" ht="18.75">
      <c r="B6270" s="173"/>
      <c r="C6270" s="144">
        <v>4301</v>
      </c>
      <c r="D6270" s="163" t="s">
        <v>266</v>
      </c>
      <c r="E6270" s="817"/>
      <c r="F6270" s="452"/>
      <c r="G6270" s="246"/>
      <c r="H6270" s="246"/>
      <c r="I6270" s="480">
        <f t="shared" ref="I6270:I6275" si="1935">F6270+G6270+H6270</f>
        <v>0</v>
      </c>
      <c r="J6270" s="244" t="str">
        <f t="shared" si="1926"/>
        <v/>
      </c>
      <c r="K6270" s="245"/>
      <c r="L6270" s="426"/>
      <c r="M6270" s="253"/>
      <c r="N6270" s="316">
        <f t="shared" ref="N6270:N6275" si="1936">I6270</f>
        <v>0</v>
      </c>
      <c r="O6270" s="427">
        <f t="shared" ref="O6270:O6275" si="1937">L6270+M6270-N6270</f>
        <v>0</v>
      </c>
      <c r="P6270" s="245"/>
      <c r="Q6270" s="426"/>
      <c r="R6270" s="253"/>
      <c r="S6270" s="432">
        <f t="shared" ref="S6270:S6275" si="1938">+IF(+(L6270+M6270)&gt;=I6270,+M6270,+(+I6270-L6270))</f>
        <v>0</v>
      </c>
      <c r="T6270" s="316">
        <f t="shared" ref="T6270:T6275" si="1939">Q6270+R6270-S6270</f>
        <v>0</v>
      </c>
      <c r="U6270" s="253"/>
      <c r="V6270" s="253"/>
      <c r="W6270" s="254"/>
      <c r="X6270" s="314">
        <f t="shared" si="1927"/>
        <v>0</v>
      </c>
    </row>
    <row r="6271" spans="2:24" ht="18.75">
      <c r="B6271" s="173"/>
      <c r="C6271" s="137">
        <v>4302</v>
      </c>
      <c r="D6271" s="139" t="s">
        <v>1100</v>
      </c>
      <c r="E6271" s="817"/>
      <c r="F6271" s="452"/>
      <c r="G6271" s="246"/>
      <c r="H6271" s="246"/>
      <c r="I6271" s="480">
        <f t="shared" si="1935"/>
        <v>0</v>
      </c>
      <c r="J6271" s="244" t="str">
        <f t="shared" si="1926"/>
        <v/>
      </c>
      <c r="K6271" s="245"/>
      <c r="L6271" s="426"/>
      <c r="M6271" s="253"/>
      <c r="N6271" s="316">
        <f t="shared" si="1936"/>
        <v>0</v>
      </c>
      <c r="O6271" s="427">
        <f t="shared" si="1937"/>
        <v>0</v>
      </c>
      <c r="P6271" s="245"/>
      <c r="Q6271" s="426"/>
      <c r="R6271" s="253"/>
      <c r="S6271" s="432">
        <f t="shared" si="1938"/>
        <v>0</v>
      </c>
      <c r="T6271" s="316">
        <f t="shared" si="1939"/>
        <v>0</v>
      </c>
      <c r="U6271" s="253"/>
      <c r="V6271" s="253"/>
      <c r="W6271" s="254"/>
      <c r="X6271" s="314">
        <f t="shared" si="1927"/>
        <v>0</v>
      </c>
    </row>
    <row r="6272" spans="2:24" ht="18.75">
      <c r="B6272" s="173"/>
      <c r="C6272" s="142">
        <v>4309</v>
      </c>
      <c r="D6272" s="148" t="s">
        <v>268</v>
      </c>
      <c r="E6272" s="817"/>
      <c r="F6272" s="452"/>
      <c r="G6272" s="246"/>
      <c r="H6272" s="246"/>
      <c r="I6272" s="480">
        <f t="shared" si="1935"/>
        <v>0</v>
      </c>
      <c r="J6272" s="244" t="str">
        <f t="shared" si="1926"/>
        <v/>
      </c>
      <c r="K6272" s="245"/>
      <c r="L6272" s="426"/>
      <c r="M6272" s="253"/>
      <c r="N6272" s="316">
        <f t="shared" si="1936"/>
        <v>0</v>
      </c>
      <c r="O6272" s="427">
        <f t="shared" si="1937"/>
        <v>0</v>
      </c>
      <c r="P6272" s="245"/>
      <c r="Q6272" s="426"/>
      <c r="R6272" s="253"/>
      <c r="S6272" s="432">
        <f t="shared" si="1938"/>
        <v>0</v>
      </c>
      <c r="T6272" s="316">
        <f t="shared" si="1939"/>
        <v>0</v>
      </c>
      <c r="U6272" s="253"/>
      <c r="V6272" s="253"/>
      <c r="W6272" s="254"/>
      <c r="X6272" s="314">
        <f t="shared" si="1927"/>
        <v>0</v>
      </c>
    </row>
    <row r="6273" spans="2:24" ht="18.75">
      <c r="B6273" s="799">
        <v>4400</v>
      </c>
      <c r="C6273" s="957" t="s">
        <v>1741</v>
      </c>
      <c r="D6273" s="957"/>
      <c r="E6273" s="800"/>
      <c r="F6273" s="803"/>
      <c r="G6273" s="804"/>
      <c r="H6273" s="804"/>
      <c r="I6273" s="805">
        <f t="shared" si="1935"/>
        <v>0</v>
      </c>
      <c r="J6273" s="244" t="str">
        <f t="shared" si="1926"/>
        <v/>
      </c>
      <c r="K6273" s="245"/>
      <c r="L6273" s="431"/>
      <c r="M6273" s="255"/>
      <c r="N6273" s="318">
        <f t="shared" si="1936"/>
        <v>0</v>
      </c>
      <c r="O6273" s="427">
        <f t="shared" si="1937"/>
        <v>0</v>
      </c>
      <c r="P6273" s="245"/>
      <c r="Q6273" s="431"/>
      <c r="R6273" s="255"/>
      <c r="S6273" s="432">
        <f t="shared" si="1938"/>
        <v>0</v>
      </c>
      <c r="T6273" s="316">
        <f t="shared" si="1939"/>
        <v>0</v>
      </c>
      <c r="U6273" s="255"/>
      <c r="V6273" s="255"/>
      <c r="W6273" s="254"/>
      <c r="X6273" s="314">
        <f t="shared" si="1927"/>
        <v>0</v>
      </c>
    </row>
    <row r="6274" spans="2:24" ht="18.75">
      <c r="B6274" s="799">
        <v>4500</v>
      </c>
      <c r="C6274" s="979" t="s">
        <v>1742</v>
      </c>
      <c r="D6274" s="979"/>
      <c r="E6274" s="800"/>
      <c r="F6274" s="803"/>
      <c r="G6274" s="804"/>
      <c r="H6274" s="804"/>
      <c r="I6274" s="805">
        <f t="shared" si="1935"/>
        <v>0</v>
      </c>
      <c r="J6274" s="244" t="str">
        <f t="shared" si="1926"/>
        <v/>
      </c>
      <c r="K6274" s="245"/>
      <c r="L6274" s="431"/>
      <c r="M6274" s="255"/>
      <c r="N6274" s="318">
        <f t="shared" si="1936"/>
        <v>0</v>
      </c>
      <c r="O6274" s="427">
        <f t="shared" si="1937"/>
        <v>0</v>
      </c>
      <c r="P6274" s="245"/>
      <c r="Q6274" s="431"/>
      <c r="R6274" s="255"/>
      <c r="S6274" s="432">
        <f t="shared" si="1938"/>
        <v>0</v>
      </c>
      <c r="T6274" s="316">
        <f t="shared" si="1939"/>
        <v>0</v>
      </c>
      <c r="U6274" s="255"/>
      <c r="V6274" s="255"/>
      <c r="W6274" s="254"/>
      <c r="X6274" s="314">
        <f t="shared" si="1927"/>
        <v>0</v>
      </c>
    </row>
    <row r="6275" spans="2:24" ht="18.75">
      <c r="B6275" s="799">
        <v>4600</v>
      </c>
      <c r="C6275" s="974" t="s">
        <v>269</v>
      </c>
      <c r="D6275" s="980"/>
      <c r="E6275" s="800"/>
      <c r="F6275" s="803"/>
      <c r="G6275" s="804"/>
      <c r="H6275" s="804"/>
      <c r="I6275" s="805">
        <f t="shared" si="1935"/>
        <v>0</v>
      </c>
      <c r="J6275" s="244" t="str">
        <f t="shared" si="1926"/>
        <v/>
      </c>
      <c r="K6275" s="245"/>
      <c r="L6275" s="431"/>
      <c r="M6275" s="255"/>
      <c r="N6275" s="318">
        <f t="shared" si="1936"/>
        <v>0</v>
      </c>
      <c r="O6275" s="427">
        <f t="shared" si="1937"/>
        <v>0</v>
      </c>
      <c r="P6275" s="245"/>
      <c r="Q6275" s="431"/>
      <c r="R6275" s="255"/>
      <c r="S6275" s="432">
        <f t="shared" si="1938"/>
        <v>0</v>
      </c>
      <c r="T6275" s="316">
        <f t="shared" si="1939"/>
        <v>0</v>
      </c>
      <c r="U6275" s="255"/>
      <c r="V6275" s="255"/>
      <c r="W6275" s="254"/>
      <c r="X6275" s="314">
        <f t="shared" si="1927"/>
        <v>0</v>
      </c>
    </row>
    <row r="6276" spans="2:24" ht="18.75">
      <c r="B6276" s="799">
        <v>4900</v>
      </c>
      <c r="C6276" s="965" t="s">
        <v>300</v>
      </c>
      <c r="D6276" s="965"/>
      <c r="E6276" s="800"/>
      <c r="F6276" s="801">
        <f>+F6277+F6278</f>
        <v>0</v>
      </c>
      <c r="G6276" s="802">
        <f>+G6277+G6278</f>
        <v>0</v>
      </c>
      <c r="H6276" s="802">
        <f>+H6277+H6278</f>
        <v>0</v>
      </c>
      <c r="I6276" s="802">
        <f>+I6277+I6278</f>
        <v>0</v>
      </c>
      <c r="J6276" s="244" t="str">
        <f t="shared" si="1926"/>
        <v/>
      </c>
      <c r="K6276" s="245"/>
      <c r="L6276" s="777"/>
      <c r="M6276" s="778"/>
      <c r="N6276" s="778"/>
      <c r="O6276" s="825"/>
      <c r="P6276" s="245"/>
      <c r="Q6276" s="777"/>
      <c r="R6276" s="778"/>
      <c r="S6276" s="778"/>
      <c r="T6276" s="778"/>
      <c r="U6276" s="778"/>
      <c r="V6276" s="778"/>
      <c r="W6276" s="825"/>
      <c r="X6276" s="314">
        <f t="shared" si="1927"/>
        <v>0</v>
      </c>
    </row>
    <row r="6277" spans="2:24" ht="18.75">
      <c r="B6277" s="173"/>
      <c r="C6277" s="144">
        <v>4901</v>
      </c>
      <c r="D6277" s="174" t="s">
        <v>301</v>
      </c>
      <c r="E6277" s="817"/>
      <c r="F6277" s="452"/>
      <c r="G6277" s="246"/>
      <c r="H6277" s="246"/>
      <c r="I6277" s="480">
        <f>F6277+G6277+H6277</f>
        <v>0</v>
      </c>
      <c r="J6277" s="244" t="str">
        <f t="shared" si="1926"/>
        <v/>
      </c>
      <c r="K6277" s="245"/>
      <c r="L6277" s="775"/>
      <c r="M6277" s="779"/>
      <c r="N6277" s="779"/>
      <c r="O6277" s="824"/>
      <c r="P6277" s="245"/>
      <c r="Q6277" s="775"/>
      <c r="R6277" s="779"/>
      <c r="S6277" s="779"/>
      <c r="T6277" s="779"/>
      <c r="U6277" s="779"/>
      <c r="V6277" s="779"/>
      <c r="W6277" s="824"/>
      <c r="X6277" s="314">
        <f t="shared" si="1927"/>
        <v>0</v>
      </c>
    </row>
    <row r="6278" spans="2:24" ht="18.75">
      <c r="B6278" s="173"/>
      <c r="C6278" s="142">
        <v>4902</v>
      </c>
      <c r="D6278" s="148" t="s">
        <v>302</v>
      </c>
      <c r="E6278" s="817"/>
      <c r="F6278" s="452"/>
      <c r="G6278" s="246"/>
      <c r="H6278" s="246"/>
      <c r="I6278" s="480">
        <f>F6278+G6278+H6278</f>
        <v>0</v>
      </c>
      <c r="J6278" s="244" t="str">
        <f t="shared" si="1926"/>
        <v/>
      </c>
      <c r="K6278" s="245"/>
      <c r="L6278" s="775"/>
      <c r="M6278" s="779"/>
      <c r="N6278" s="779"/>
      <c r="O6278" s="824"/>
      <c r="P6278" s="245"/>
      <c r="Q6278" s="775"/>
      <c r="R6278" s="779"/>
      <c r="S6278" s="779"/>
      <c r="T6278" s="779"/>
      <c r="U6278" s="779"/>
      <c r="V6278" s="779"/>
      <c r="W6278" s="824"/>
      <c r="X6278" s="314">
        <f t="shared" si="1927"/>
        <v>0</v>
      </c>
    </row>
    <row r="6279" spans="2:24" ht="18.75">
      <c r="B6279" s="806">
        <v>5100</v>
      </c>
      <c r="C6279" s="962" t="s">
        <v>270</v>
      </c>
      <c r="D6279" s="962"/>
      <c r="E6279" s="807"/>
      <c r="F6279" s="808"/>
      <c r="G6279" s="809"/>
      <c r="H6279" s="809"/>
      <c r="I6279" s="805">
        <f>F6279+G6279+H6279</f>
        <v>0</v>
      </c>
      <c r="J6279" s="244" t="str">
        <f t="shared" si="1926"/>
        <v/>
      </c>
      <c r="K6279" s="245"/>
      <c r="L6279" s="433"/>
      <c r="M6279" s="434"/>
      <c r="N6279" s="328">
        <f>I6279</f>
        <v>0</v>
      </c>
      <c r="O6279" s="427">
        <f>L6279+M6279-N6279</f>
        <v>0</v>
      </c>
      <c r="P6279" s="245"/>
      <c r="Q6279" s="433"/>
      <c r="R6279" s="434"/>
      <c r="S6279" s="432">
        <f>+IF(+(L6279+M6279)&gt;=I6279,+M6279,+(+I6279-L6279))</f>
        <v>0</v>
      </c>
      <c r="T6279" s="316">
        <f>Q6279+R6279-S6279</f>
        <v>0</v>
      </c>
      <c r="U6279" s="434"/>
      <c r="V6279" s="434"/>
      <c r="W6279" s="254"/>
      <c r="X6279" s="314">
        <f t="shared" si="1927"/>
        <v>0</v>
      </c>
    </row>
    <row r="6280" spans="2:24" ht="18.75">
      <c r="B6280" s="806">
        <v>5200</v>
      </c>
      <c r="C6280" s="977" t="s">
        <v>271</v>
      </c>
      <c r="D6280" s="977"/>
      <c r="E6280" s="807"/>
      <c r="F6280" s="810">
        <f>SUM(F6281:F6287)</f>
        <v>0</v>
      </c>
      <c r="G6280" s="811">
        <f>SUM(G6281:G6287)</f>
        <v>0</v>
      </c>
      <c r="H6280" s="811">
        <f>SUM(H6281:H6287)</f>
        <v>0</v>
      </c>
      <c r="I6280" s="811">
        <f>SUM(I6281:I6287)</f>
        <v>0</v>
      </c>
      <c r="J6280" s="244" t="str">
        <f t="shared" si="1926"/>
        <v/>
      </c>
      <c r="K6280" s="245"/>
      <c r="L6280" s="327">
        <f>SUM(L6281:L6287)</f>
        <v>0</v>
      </c>
      <c r="M6280" s="328">
        <f>SUM(M6281:M6287)</f>
        <v>0</v>
      </c>
      <c r="N6280" s="435">
        <f>SUM(N6281:N6287)</f>
        <v>0</v>
      </c>
      <c r="O6280" s="436">
        <f>SUM(O6281:O6287)</f>
        <v>0</v>
      </c>
      <c r="P6280" s="245"/>
      <c r="Q6280" s="327">
        <f t="shared" ref="Q6280:W6280" si="1940">SUM(Q6281:Q6287)</f>
        <v>0</v>
      </c>
      <c r="R6280" s="328">
        <f t="shared" si="1940"/>
        <v>0</v>
      </c>
      <c r="S6280" s="328">
        <f t="shared" si="1940"/>
        <v>0</v>
      </c>
      <c r="T6280" s="328">
        <f t="shared" si="1940"/>
        <v>0</v>
      </c>
      <c r="U6280" s="328">
        <f t="shared" si="1940"/>
        <v>0</v>
      </c>
      <c r="V6280" s="328">
        <f t="shared" si="1940"/>
        <v>0</v>
      </c>
      <c r="W6280" s="436">
        <f t="shared" si="1940"/>
        <v>0</v>
      </c>
      <c r="X6280" s="314">
        <f t="shared" si="1927"/>
        <v>0</v>
      </c>
    </row>
    <row r="6281" spans="2:24" ht="18.75">
      <c r="B6281" s="175"/>
      <c r="C6281" s="176">
        <v>5201</v>
      </c>
      <c r="D6281" s="177" t="s">
        <v>272</v>
      </c>
      <c r="E6281" s="818"/>
      <c r="F6281" s="477"/>
      <c r="G6281" s="437"/>
      <c r="H6281" s="437"/>
      <c r="I6281" s="480">
        <f t="shared" ref="I6281:I6287" si="1941">F6281+G6281+H6281</f>
        <v>0</v>
      </c>
      <c r="J6281" s="244" t="str">
        <f t="shared" si="1926"/>
        <v/>
      </c>
      <c r="K6281" s="245"/>
      <c r="L6281" s="438"/>
      <c r="M6281" s="439"/>
      <c r="N6281" s="331">
        <f t="shared" ref="N6281:N6287" si="1942">I6281</f>
        <v>0</v>
      </c>
      <c r="O6281" s="427">
        <f t="shared" ref="O6281:O6287" si="1943">L6281+M6281-N6281</f>
        <v>0</v>
      </c>
      <c r="P6281" s="245"/>
      <c r="Q6281" s="438"/>
      <c r="R6281" s="439"/>
      <c r="S6281" s="432">
        <f t="shared" ref="S6281:S6287" si="1944">+IF(+(L6281+M6281)&gt;=I6281,+M6281,+(+I6281-L6281))</f>
        <v>0</v>
      </c>
      <c r="T6281" s="316">
        <f t="shared" ref="T6281:T6287" si="1945">Q6281+R6281-S6281</f>
        <v>0</v>
      </c>
      <c r="U6281" s="439"/>
      <c r="V6281" s="439"/>
      <c r="W6281" s="254"/>
      <c r="X6281" s="314">
        <f t="shared" si="1927"/>
        <v>0</v>
      </c>
    </row>
    <row r="6282" spans="2:24" ht="18.75">
      <c r="B6282" s="175"/>
      <c r="C6282" s="178">
        <v>5202</v>
      </c>
      <c r="D6282" s="179" t="s">
        <v>273</v>
      </c>
      <c r="E6282" s="818"/>
      <c r="F6282" s="477"/>
      <c r="G6282" s="437"/>
      <c r="H6282" s="437"/>
      <c r="I6282" s="480">
        <f t="shared" si="1941"/>
        <v>0</v>
      </c>
      <c r="J6282" s="244" t="str">
        <f t="shared" si="1926"/>
        <v/>
      </c>
      <c r="K6282" s="245"/>
      <c r="L6282" s="438"/>
      <c r="M6282" s="439"/>
      <c r="N6282" s="331">
        <f t="shared" si="1942"/>
        <v>0</v>
      </c>
      <c r="O6282" s="427">
        <f t="shared" si="1943"/>
        <v>0</v>
      </c>
      <c r="P6282" s="245"/>
      <c r="Q6282" s="438"/>
      <c r="R6282" s="439"/>
      <c r="S6282" s="432">
        <f t="shared" si="1944"/>
        <v>0</v>
      </c>
      <c r="T6282" s="316">
        <f t="shared" si="1945"/>
        <v>0</v>
      </c>
      <c r="U6282" s="439"/>
      <c r="V6282" s="439"/>
      <c r="W6282" s="254"/>
      <c r="X6282" s="314">
        <f t="shared" si="1927"/>
        <v>0</v>
      </c>
    </row>
    <row r="6283" spans="2:24" ht="18.75">
      <c r="B6283" s="175"/>
      <c r="C6283" s="178">
        <v>5203</v>
      </c>
      <c r="D6283" s="179" t="s">
        <v>956</v>
      </c>
      <c r="E6283" s="818"/>
      <c r="F6283" s="477"/>
      <c r="G6283" s="437"/>
      <c r="H6283" s="437"/>
      <c r="I6283" s="480">
        <f t="shared" si="1941"/>
        <v>0</v>
      </c>
      <c r="J6283" s="244" t="str">
        <f t="shared" si="1926"/>
        <v/>
      </c>
      <c r="K6283" s="245"/>
      <c r="L6283" s="438"/>
      <c r="M6283" s="439"/>
      <c r="N6283" s="331">
        <f t="shared" si="1942"/>
        <v>0</v>
      </c>
      <c r="O6283" s="427">
        <f t="shared" si="1943"/>
        <v>0</v>
      </c>
      <c r="P6283" s="245"/>
      <c r="Q6283" s="438"/>
      <c r="R6283" s="439"/>
      <c r="S6283" s="432">
        <f t="shared" si="1944"/>
        <v>0</v>
      </c>
      <c r="T6283" s="316">
        <f t="shared" si="1945"/>
        <v>0</v>
      </c>
      <c r="U6283" s="439"/>
      <c r="V6283" s="439"/>
      <c r="W6283" s="254"/>
      <c r="X6283" s="314">
        <f t="shared" si="1927"/>
        <v>0</v>
      </c>
    </row>
    <row r="6284" spans="2:24" ht="18.75">
      <c r="B6284" s="175"/>
      <c r="C6284" s="178">
        <v>5204</v>
      </c>
      <c r="D6284" s="179" t="s">
        <v>957</v>
      </c>
      <c r="E6284" s="818"/>
      <c r="F6284" s="477"/>
      <c r="G6284" s="437"/>
      <c r="H6284" s="437"/>
      <c r="I6284" s="480">
        <f t="shared" si="1941"/>
        <v>0</v>
      </c>
      <c r="J6284" s="244" t="str">
        <f t="shared" si="1926"/>
        <v/>
      </c>
      <c r="K6284" s="245"/>
      <c r="L6284" s="438"/>
      <c r="M6284" s="439"/>
      <c r="N6284" s="331">
        <f t="shared" si="1942"/>
        <v>0</v>
      </c>
      <c r="O6284" s="427">
        <f t="shared" si="1943"/>
        <v>0</v>
      </c>
      <c r="P6284" s="245"/>
      <c r="Q6284" s="438"/>
      <c r="R6284" s="439"/>
      <c r="S6284" s="432">
        <f t="shared" si="1944"/>
        <v>0</v>
      </c>
      <c r="T6284" s="316">
        <f t="shared" si="1945"/>
        <v>0</v>
      </c>
      <c r="U6284" s="439"/>
      <c r="V6284" s="439"/>
      <c r="W6284" s="254"/>
      <c r="X6284" s="314">
        <f t="shared" si="1927"/>
        <v>0</v>
      </c>
    </row>
    <row r="6285" spans="2:24" ht="18.75">
      <c r="B6285" s="175"/>
      <c r="C6285" s="178">
        <v>5205</v>
      </c>
      <c r="D6285" s="179" t="s">
        <v>958</v>
      </c>
      <c r="E6285" s="818"/>
      <c r="F6285" s="477"/>
      <c r="G6285" s="437"/>
      <c r="H6285" s="437"/>
      <c r="I6285" s="480">
        <f t="shared" si="1941"/>
        <v>0</v>
      </c>
      <c r="J6285" s="244" t="str">
        <f t="shared" si="1926"/>
        <v/>
      </c>
      <c r="K6285" s="245"/>
      <c r="L6285" s="438"/>
      <c r="M6285" s="439"/>
      <c r="N6285" s="331">
        <f t="shared" si="1942"/>
        <v>0</v>
      </c>
      <c r="O6285" s="427">
        <f t="shared" si="1943"/>
        <v>0</v>
      </c>
      <c r="P6285" s="245"/>
      <c r="Q6285" s="438"/>
      <c r="R6285" s="439"/>
      <c r="S6285" s="432">
        <f t="shared" si="1944"/>
        <v>0</v>
      </c>
      <c r="T6285" s="316">
        <f t="shared" si="1945"/>
        <v>0</v>
      </c>
      <c r="U6285" s="439"/>
      <c r="V6285" s="439"/>
      <c r="W6285" s="254"/>
      <c r="X6285" s="314">
        <f t="shared" si="1927"/>
        <v>0</v>
      </c>
    </row>
    <row r="6286" spans="2:24" ht="18.75">
      <c r="B6286" s="175"/>
      <c r="C6286" s="178">
        <v>5206</v>
      </c>
      <c r="D6286" s="179" t="s">
        <v>959</v>
      </c>
      <c r="E6286" s="818"/>
      <c r="F6286" s="477"/>
      <c r="G6286" s="437"/>
      <c r="H6286" s="437"/>
      <c r="I6286" s="480">
        <f t="shared" si="1941"/>
        <v>0</v>
      </c>
      <c r="J6286" s="244" t="str">
        <f t="shared" ref="J6286:J6306" si="1946">(IF($E6286&lt;&gt;0,$J$2,IF($I6286&lt;&gt;0,$J$2,"")))</f>
        <v/>
      </c>
      <c r="K6286" s="245"/>
      <c r="L6286" s="438"/>
      <c r="M6286" s="439"/>
      <c r="N6286" s="331">
        <f t="shared" si="1942"/>
        <v>0</v>
      </c>
      <c r="O6286" s="427">
        <f t="shared" si="1943"/>
        <v>0</v>
      </c>
      <c r="P6286" s="245"/>
      <c r="Q6286" s="438"/>
      <c r="R6286" s="439"/>
      <c r="S6286" s="432">
        <f t="shared" si="1944"/>
        <v>0</v>
      </c>
      <c r="T6286" s="316">
        <f t="shared" si="1945"/>
        <v>0</v>
      </c>
      <c r="U6286" s="439"/>
      <c r="V6286" s="439"/>
      <c r="W6286" s="254"/>
      <c r="X6286" s="314">
        <f t="shared" ref="X6286:X6317" si="1947">T6286-U6286-V6286-W6286</f>
        <v>0</v>
      </c>
    </row>
    <row r="6287" spans="2:24" ht="18.75">
      <c r="B6287" s="175"/>
      <c r="C6287" s="180">
        <v>5219</v>
      </c>
      <c r="D6287" s="181" t="s">
        <v>960</v>
      </c>
      <c r="E6287" s="818"/>
      <c r="F6287" s="477"/>
      <c r="G6287" s="437"/>
      <c r="H6287" s="437"/>
      <c r="I6287" s="480">
        <f t="shared" si="1941"/>
        <v>0</v>
      </c>
      <c r="J6287" s="244" t="str">
        <f t="shared" si="1946"/>
        <v/>
      </c>
      <c r="K6287" s="245"/>
      <c r="L6287" s="438"/>
      <c r="M6287" s="439"/>
      <c r="N6287" s="331">
        <f t="shared" si="1942"/>
        <v>0</v>
      </c>
      <c r="O6287" s="427">
        <f t="shared" si="1943"/>
        <v>0</v>
      </c>
      <c r="P6287" s="245"/>
      <c r="Q6287" s="438"/>
      <c r="R6287" s="439"/>
      <c r="S6287" s="432">
        <f t="shared" si="1944"/>
        <v>0</v>
      </c>
      <c r="T6287" s="316">
        <f t="shared" si="1945"/>
        <v>0</v>
      </c>
      <c r="U6287" s="439"/>
      <c r="V6287" s="439"/>
      <c r="W6287" s="254"/>
      <c r="X6287" s="314">
        <f t="shared" si="1947"/>
        <v>0</v>
      </c>
    </row>
    <row r="6288" spans="2:24" ht="18.75">
      <c r="B6288" s="806">
        <v>5300</v>
      </c>
      <c r="C6288" s="981" t="s">
        <v>961</v>
      </c>
      <c r="D6288" s="981"/>
      <c r="E6288" s="807"/>
      <c r="F6288" s="810">
        <f>SUM(F6289:F6290)</f>
        <v>0</v>
      </c>
      <c r="G6288" s="811">
        <f>SUM(G6289:G6290)</f>
        <v>0</v>
      </c>
      <c r="H6288" s="811">
        <f>SUM(H6289:H6290)</f>
        <v>0</v>
      </c>
      <c r="I6288" s="811">
        <f>SUM(I6289:I6290)</f>
        <v>0</v>
      </c>
      <c r="J6288" s="244" t="str">
        <f t="shared" si="1946"/>
        <v/>
      </c>
      <c r="K6288" s="245"/>
      <c r="L6288" s="327">
        <f>SUM(L6289:L6290)</f>
        <v>0</v>
      </c>
      <c r="M6288" s="328">
        <f>SUM(M6289:M6290)</f>
        <v>0</v>
      </c>
      <c r="N6288" s="435">
        <f>SUM(N6289:N6290)</f>
        <v>0</v>
      </c>
      <c r="O6288" s="436">
        <f>SUM(O6289:O6290)</f>
        <v>0</v>
      </c>
      <c r="P6288" s="245"/>
      <c r="Q6288" s="327">
        <f t="shared" ref="Q6288:W6288" si="1948">SUM(Q6289:Q6290)</f>
        <v>0</v>
      </c>
      <c r="R6288" s="328">
        <f t="shared" si="1948"/>
        <v>0</v>
      </c>
      <c r="S6288" s="328">
        <f t="shared" si="1948"/>
        <v>0</v>
      </c>
      <c r="T6288" s="328">
        <f t="shared" si="1948"/>
        <v>0</v>
      </c>
      <c r="U6288" s="328">
        <f t="shared" si="1948"/>
        <v>0</v>
      </c>
      <c r="V6288" s="328">
        <f t="shared" si="1948"/>
        <v>0</v>
      </c>
      <c r="W6288" s="436">
        <f t="shared" si="1948"/>
        <v>0</v>
      </c>
      <c r="X6288" s="314">
        <f t="shared" si="1947"/>
        <v>0</v>
      </c>
    </row>
    <row r="6289" spans="2:24" ht="18.75">
      <c r="B6289" s="175"/>
      <c r="C6289" s="176">
        <v>5301</v>
      </c>
      <c r="D6289" s="177" t="s">
        <v>1480</v>
      </c>
      <c r="E6289" s="818"/>
      <c r="F6289" s="477"/>
      <c r="G6289" s="437"/>
      <c r="H6289" s="437"/>
      <c r="I6289" s="480">
        <f>F6289+G6289+H6289</f>
        <v>0</v>
      </c>
      <c r="J6289" s="244" t="str">
        <f t="shared" si="1946"/>
        <v/>
      </c>
      <c r="K6289" s="245"/>
      <c r="L6289" s="438"/>
      <c r="M6289" s="439"/>
      <c r="N6289" s="331">
        <f>I6289</f>
        <v>0</v>
      </c>
      <c r="O6289" s="427">
        <f>L6289+M6289-N6289</f>
        <v>0</v>
      </c>
      <c r="P6289" s="245"/>
      <c r="Q6289" s="438"/>
      <c r="R6289" s="439"/>
      <c r="S6289" s="432">
        <f>+IF(+(L6289+M6289)&gt;=I6289,+M6289,+(+I6289-L6289))</f>
        <v>0</v>
      </c>
      <c r="T6289" s="316">
        <f>Q6289+R6289-S6289</f>
        <v>0</v>
      </c>
      <c r="U6289" s="439"/>
      <c r="V6289" s="439"/>
      <c r="W6289" s="254"/>
      <c r="X6289" s="314">
        <f t="shared" si="1947"/>
        <v>0</v>
      </c>
    </row>
    <row r="6290" spans="2:24" ht="18.75">
      <c r="B6290" s="175"/>
      <c r="C6290" s="180">
        <v>5309</v>
      </c>
      <c r="D6290" s="181" t="s">
        <v>962</v>
      </c>
      <c r="E6290" s="818"/>
      <c r="F6290" s="477"/>
      <c r="G6290" s="437"/>
      <c r="H6290" s="437"/>
      <c r="I6290" s="480">
        <f>F6290+G6290+H6290</f>
        <v>0</v>
      </c>
      <c r="J6290" s="244" t="str">
        <f t="shared" si="1946"/>
        <v/>
      </c>
      <c r="K6290" s="245"/>
      <c r="L6290" s="438"/>
      <c r="M6290" s="439"/>
      <c r="N6290" s="331">
        <f>I6290</f>
        <v>0</v>
      </c>
      <c r="O6290" s="427">
        <f>L6290+M6290-N6290</f>
        <v>0</v>
      </c>
      <c r="P6290" s="245"/>
      <c r="Q6290" s="438"/>
      <c r="R6290" s="439"/>
      <c r="S6290" s="432">
        <f>+IF(+(L6290+M6290)&gt;=I6290,+M6290,+(+I6290-L6290))</f>
        <v>0</v>
      </c>
      <c r="T6290" s="316">
        <f>Q6290+R6290-S6290</f>
        <v>0</v>
      </c>
      <c r="U6290" s="439"/>
      <c r="V6290" s="439"/>
      <c r="W6290" s="254"/>
      <c r="X6290" s="314">
        <f t="shared" si="1947"/>
        <v>0</v>
      </c>
    </row>
    <row r="6291" spans="2:24" ht="18.75">
      <c r="B6291" s="806">
        <v>5400</v>
      </c>
      <c r="C6291" s="962" t="s">
        <v>1049</v>
      </c>
      <c r="D6291" s="962"/>
      <c r="E6291" s="807"/>
      <c r="F6291" s="808"/>
      <c r="G6291" s="809"/>
      <c r="H6291" s="809"/>
      <c r="I6291" s="805">
        <f>F6291+G6291+H6291</f>
        <v>0</v>
      </c>
      <c r="J6291" s="244" t="str">
        <f t="shared" si="1946"/>
        <v/>
      </c>
      <c r="K6291" s="245"/>
      <c r="L6291" s="433"/>
      <c r="M6291" s="434"/>
      <c r="N6291" s="328">
        <f>I6291</f>
        <v>0</v>
      </c>
      <c r="O6291" s="427">
        <f>L6291+M6291-N6291</f>
        <v>0</v>
      </c>
      <c r="P6291" s="245"/>
      <c r="Q6291" s="433"/>
      <c r="R6291" s="434"/>
      <c r="S6291" s="432">
        <f>+IF(+(L6291+M6291)&gt;=I6291,+M6291,+(+I6291-L6291))</f>
        <v>0</v>
      </c>
      <c r="T6291" s="316">
        <f>Q6291+R6291-S6291</f>
        <v>0</v>
      </c>
      <c r="U6291" s="434"/>
      <c r="V6291" s="434"/>
      <c r="W6291" s="254"/>
      <c r="X6291" s="314">
        <f t="shared" si="1947"/>
        <v>0</v>
      </c>
    </row>
    <row r="6292" spans="2:24" ht="18.75">
      <c r="B6292" s="799">
        <v>5500</v>
      </c>
      <c r="C6292" s="965" t="s">
        <v>1050</v>
      </c>
      <c r="D6292" s="965"/>
      <c r="E6292" s="800"/>
      <c r="F6292" s="801">
        <f>SUM(F6293:F6296)</f>
        <v>0</v>
      </c>
      <c r="G6292" s="802">
        <f>SUM(G6293:G6296)</f>
        <v>0</v>
      </c>
      <c r="H6292" s="802">
        <f>SUM(H6293:H6296)</f>
        <v>0</v>
      </c>
      <c r="I6292" s="802">
        <f>SUM(I6293:I6296)</f>
        <v>0</v>
      </c>
      <c r="J6292" s="244" t="str">
        <f t="shared" si="1946"/>
        <v/>
      </c>
      <c r="K6292" s="245"/>
      <c r="L6292" s="317">
        <f>SUM(L6293:L6296)</f>
        <v>0</v>
      </c>
      <c r="M6292" s="318">
        <f>SUM(M6293:M6296)</f>
        <v>0</v>
      </c>
      <c r="N6292" s="428">
        <f>SUM(N6293:N6296)</f>
        <v>0</v>
      </c>
      <c r="O6292" s="429">
        <f>SUM(O6293:O6296)</f>
        <v>0</v>
      </c>
      <c r="P6292" s="245"/>
      <c r="Q6292" s="317">
        <f t="shared" ref="Q6292:W6292" si="1949">SUM(Q6293:Q6296)</f>
        <v>0</v>
      </c>
      <c r="R6292" s="318">
        <f t="shared" si="1949"/>
        <v>0</v>
      </c>
      <c r="S6292" s="318">
        <f t="shared" si="1949"/>
        <v>0</v>
      </c>
      <c r="T6292" s="318">
        <f t="shared" si="1949"/>
        <v>0</v>
      </c>
      <c r="U6292" s="318">
        <f t="shared" si="1949"/>
        <v>0</v>
      </c>
      <c r="V6292" s="318">
        <f t="shared" si="1949"/>
        <v>0</v>
      </c>
      <c r="W6292" s="429">
        <f t="shared" si="1949"/>
        <v>0</v>
      </c>
      <c r="X6292" s="314">
        <f t="shared" si="1947"/>
        <v>0</v>
      </c>
    </row>
    <row r="6293" spans="2:24" ht="18.75">
      <c r="B6293" s="173"/>
      <c r="C6293" s="144">
        <v>5501</v>
      </c>
      <c r="D6293" s="163" t="s">
        <v>1051</v>
      </c>
      <c r="E6293" s="817"/>
      <c r="F6293" s="452"/>
      <c r="G6293" s="246"/>
      <c r="H6293" s="246"/>
      <c r="I6293" s="480">
        <f>F6293+G6293+H6293</f>
        <v>0</v>
      </c>
      <c r="J6293" s="244" t="str">
        <f t="shared" si="1946"/>
        <v/>
      </c>
      <c r="K6293" s="245"/>
      <c r="L6293" s="426"/>
      <c r="M6293" s="253"/>
      <c r="N6293" s="316">
        <f>I6293</f>
        <v>0</v>
      </c>
      <c r="O6293" s="427">
        <f>L6293+M6293-N6293</f>
        <v>0</v>
      </c>
      <c r="P6293" s="245"/>
      <c r="Q6293" s="426"/>
      <c r="R6293" s="253"/>
      <c r="S6293" s="432">
        <f>+IF(+(L6293+M6293)&gt;=I6293,+M6293,+(+I6293-L6293))</f>
        <v>0</v>
      </c>
      <c r="T6293" s="316">
        <f>Q6293+R6293-S6293</f>
        <v>0</v>
      </c>
      <c r="U6293" s="253"/>
      <c r="V6293" s="253"/>
      <c r="W6293" s="254"/>
      <c r="X6293" s="314">
        <f t="shared" si="1947"/>
        <v>0</v>
      </c>
    </row>
    <row r="6294" spans="2:24" ht="18.75">
      <c r="B6294" s="173"/>
      <c r="C6294" s="137">
        <v>5502</v>
      </c>
      <c r="D6294" s="145" t="s">
        <v>1052</v>
      </c>
      <c r="E6294" s="817"/>
      <c r="F6294" s="452"/>
      <c r="G6294" s="246"/>
      <c r="H6294" s="246"/>
      <c r="I6294" s="480">
        <f>F6294+G6294+H6294</f>
        <v>0</v>
      </c>
      <c r="J6294" s="244" t="str">
        <f t="shared" si="1946"/>
        <v/>
      </c>
      <c r="K6294" s="245"/>
      <c r="L6294" s="426"/>
      <c r="M6294" s="253"/>
      <c r="N6294" s="316">
        <f>I6294</f>
        <v>0</v>
      </c>
      <c r="O6294" s="427">
        <f>L6294+M6294-N6294</f>
        <v>0</v>
      </c>
      <c r="P6294" s="245"/>
      <c r="Q6294" s="426"/>
      <c r="R6294" s="253"/>
      <c r="S6294" s="432">
        <f>+IF(+(L6294+M6294)&gt;=I6294,+M6294,+(+I6294-L6294))</f>
        <v>0</v>
      </c>
      <c r="T6294" s="316">
        <f>Q6294+R6294-S6294</f>
        <v>0</v>
      </c>
      <c r="U6294" s="253"/>
      <c r="V6294" s="253"/>
      <c r="W6294" s="254"/>
      <c r="X6294" s="314">
        <f t="shared" si="1947"/>
        <v>0</v>
      </c>
    </row>
    <row r="6295" spans="2:24" ht="18.75">
      <c r="B6295" s="173"/>
      <c r="C6295" s="137">
        <v>5503</v>
      </c>
      <c r="D6295" s="139" t="s">
        <v>1053</v>
      </c>
      <c r="E6295" s="817"/>
      <c r="F6295" s="452"/>
      <c r="G6295" s="246"/>
      <c r="H6295" s="246"/>
      <c r="I6295" s="480">
        <f>F6295+G6295+H6295</f>
        <v>0</v>
      </c>
      <c r="J6295" s="244" t="str">
        <f t="shared" si="1946"/>
        <v/>
      </c>
      <c r="K6295" s="245"/>
      <c r="L6295" s="426"/>
      <c r="M6295" s="253"/>
      <c r="N6295" s="316">
        <f>I6295</f>
        <v>0</v>
      </c>
      <c r="O6295" s="427">
        <f>L6295+M6295-N6295</f>
        <v>0</v>
      </c>
      <c r="P6295" s="245"/>
      <c r="Q6295" s="426"/>
      <c r="R6295" s="253"/>
      <c r="S6295" s="432">
        <f>+IF(+(L6295+M6295)&gt;=I6295,+M6295,+(+I6295-L6295))</f>
        <v>0</v>
      </c>
      <c r="T6295" s="316">
        <f>Q6295+R6295-S6295</f>
        <v>0</v>
      </c>
      <c r="U6295" s="253"/>
      <c r="V6295" s="253"/>
      <c r="W6295" s="254"/>
      <c r="X6295" s="314">
        <f t="shared" si="1947"/>
        <v>0</v>
      </c>
    </row>
    <row r="6296" spans="2:24" ht="18.75">
      <c r="B6296" s="173"/>
      <c r="C6296" s="137">
        <v>5504</v>
      </c>
      <c r="D6296" s="145" t="s">
        <v>1054</v>
      </c>
      <c r="E6296" s="817"/>
      <c r="F6296" s="452"/>
      <c r="G6296" s="246"/>
      <c r="H6296" s="246"/>
      <c r="I6296" s="480">
        <f>F6296+G6296+H6296</f>
        <v>0</v>
      </c>
      <c r="J6296" s="244" t="str">
        <f t="shared" si="1946"/>
        <v/>
      </c>
      <c r="K6296" s="245"/>
      <c r="L6296" s="426"/>
      <c r="M6296" s="253"/>
      <c r="N6296" s="316">
        <f>I6296</f>
        <v>0</v>
      </c>
      <c r="O6296" s="427">
        <f>L6296+M6296-N6296</f>
        <v>0</v>
      </c>
      <c r="P6296" s="245"/>
      <c r="Q6296" s="426"/>
      <c r="R6296" s="253"/>
      <c r="S6296" s="432">
        <f>+IF(+(L6296+M6296)&gt;=I6296,+M6296,+(+I6296-L6296))</f>
        <v>0</v>
      </c>
      <c r="T6296" s="316">
        <f>Q6296+R6296-S6296</f>
        <v>0</v>
      </c>
      <c r="U6296" s="253"/>
      <c r="V6296" s="253"/>
      <c r="W6296" s="254"/>
      <c r="X6296" s="314">
        <f t="shared" si="1947"/>
        <v>0</v>
      </c>
    </row>
    <row r="6297" spans="2:24" ht="18.75">
      <c r="B6297" s="799">
        <v>5700</v>
      </c>
      <c r="C6297" s="963" t="s">
        <v>1055</v>
      </c>
      <c r="D6297" s="964"/>
      <c r="E6297" s="807"/>
      <c r="F6297" s="810">
        <f>SUM(F6298:F6300)</f>
        <v>0</v>
      </c>
      <c r="G6297" s="811">
        <f>SUM(G6298:G6300)</f>
        <v>0</v>
      </c>
      <c r="H6297" s="811">
        <f>SUM(H6298:H6300)</f>
        <v>0</v>
      </c>
      <c r="I6297" s="811">
        <f>SUM(I6298:I6300)</f>
        <v>0</v>
      </c>
      <c r="J6297" s="244" t="str">
        <f t="shared" si="1946"/>
        <v/>
      </c>
      <c r="K6297" s="245"/>
      <c r="L6297" s="327">
        <f>SUM(L6298:L6300)</f>
        <v>0</v>
      </c>
      <c r="M6297" s="328">
        <f>SUM(M6298:M6300)</f>
        <v>0</v>
      </c>
      <c r="N6297" s="435">
        <f>SUM(N6298:N6299)</f>
        <v>0</v>
      </c>
      <c r="O6297" s="436">
        <f>SUM(O6298:O6300)</f>
        <v>0</v>
      </c>
      <c r="P6297" s="245"/>
      <c r="Q6297" s="327">
        <f>SUM(Q6298:Q6300)</f>
        <v>0</v>
      </c>
      <c r="R6297" s="328">
        <f>SUM(R6298:R6300)</f>
        <v>0</v>
      </c>
      <c r="S6297" s="328">
        <f>SUM(S6298:S6300)</f>
        <v>0</v>
      </c>
      <c r="T6297" s="328">
        <f>SUM(T6298:T6300)</f>
        <v>0</v>
      </c>
      <c r="U6297" s="328">
        <f>SUM(U6298:U6300)</f>
        <v>0</v>
      </c>
      <c r="V6297" s="328">
        <f>SUM(V6298:V6299)</f>
        <v>0</v>
      </c>
      <c r="W6297" s="436">
        <f>SUM(W6298:W6300)</f>
        <v>0</v>
      </c>
      <c r="X6297" s="314">
        <f t="shared" si="1947"/>
        <v>0</v>
      </c>
    </row>
    <row r="6298" spans="2:24" ht="18.75">
      <c r="B6298" s="175"/>
      <c r="C6298" s="176">
        <v>5701</v>
      </c>
      <c r="D6298" s="177" t="s">
        <v>1056</v>
      </c>
      <c r="E6298" s="818"/>
      <c r="F6298" s="477"/>
      <c r="G6298" s="437"/>
      <c r="H6298" s="437"/>
      <c r="I6298" s="480">
        <f>F6298+G6298+H6298</f>
        <v>0</v>
      </c>
      <c r="J6298" s="244" t="str">
        <f t="shared" si="1946"/>
        <v/>
      </c>
      <c r="K6298" s="245"/>
      <c r="L6298" s="438"/>
      <c r="M6298" s="439"/>
      <c r="N6298" s="331">
        <f>I6298</f>
        <v>0</v>
      </c>
      <c r="O6298" s="427">
        <f>L6298+M6298-N6298</f>
        <v>0</v>
      </c>
      <c r="P6298" s="245"/>
      <c r="Q6298" s="438"/>
      <c r="R6298" s="439"/>
      <c r="S6298" s="432">
        <f>+IF(+(L6298+M6298)&gt;=I6298,+M6298,+(+I6298-L6298))</f>
        <v>0</v>
      </c>
      <c r="T6298" s="316">
        <f>Q6298+R6298-S6298</f>
        <v>0</v>
      </c>
      <c r="U6298" s="439"/>
      <c r="V6298" s="439"/>
      <c r="W6298" s="254"/>
      <c r="X6298" s="314">
        <f t="shared" si="1947"/>
        <v>0</v>
      </c>
    </row>
    <row r="6299" spans="2:24" ht="18.75">
      <c r="B6299" s="175"/>
      <c r="C6299" s="180">
        <v>5702</v>
      </c>
      <c r="D6299" s="181" t="s">
        <v>1057</v>
      </c>
      <c r="E6299" s="818"/>
      <c r="F6299" s="477"/>
      <c r="G6299" s="437"/>
      <c r="H6299" s="437"/>
      <c r="I6299" s="480">
        <f>F6299+G6299+H6299</f>
        <v>0</v>
      </c>
      <c r="J6299" s="244" t="str">
        <f t="shared" si="1946"/>
        <v/>
      </c>
      <c r="K6299" s="245"/>
      <c r="L6299" s="438"/>
      <c r="M6299" s="439"/>
      <c r="N6299" s="331">
        <f>I6299</f>
        <v>0</v>
      </c>
      <c r="O6299" s="427">
        <f>L6299+M6299-N6299</f>
        <v>0</v>
      </c>
      <c r="P6299" s="245"/>
      <c r="Q6299" s="438"/>
      <c r="R6299" s="439"/>
      <c r="S6299" s="432">
        <f>+IF(+(L6299+M6299)&gt;=I6299,+M6299,+(+I6299-L6299))</f>
        <v>0</v>
      </c>
      <c r="T6299" s="316">
        <f>Q6299+R6299-S6299</f>
        <v>0</v>
      </c>
      <c r="U6299" s="439"/>
      <c r="V6299" s="439"/>
      <c r="W6299" s="254"/>
      <c r="X6299" s="314">
        <f t="shared" si="1947"/>
        <v>0</v>
      </c>
    </row>
    <row r="6300" spans="2:24" ht="18.75">
      <c r="B6300" s="136"/>
      <c r="C6300" s="182">
        <v>4071</v>
      </c>
      <c r="D6300" s="467" t="s">
        <v>1058</v>
      </c>
      <c r="E6300" s="817"/>
      <c r="F6300" s="458"/>
      <c r="G6300" s="275"/>
      <c r="H6300" s="275"/>
      <c r="I6300" s="480">
        <f>F6300+G6300+H6300</f>
        <v>0</v>
      </c>
      <c r="J6300" s="244" t="str">
        <f t="shared" si="1946"/>
        <v/>
      </c>
      <c r="K6300" s="245"/>
      <c r="L6300" s="826"/>
      <c r="M6300" s="779"/>
      <c r="N6300" s="779"/>
      <c r="O6300" s="827"/>
      <c r="P6300" s="245"/>
      <c r="Q6300" s="775"/>
      <c r="R6300" s="779"/>
      <c r="S6300" s="779"/>
      <c r="T6300" s="779"/>
      <c r="U6300" s="779"/>
      <c r="V6300" s="779"/>
      <c r="W6300" s="824"/>
      <c r="X6300" s="314">
        <f t="shared" si="1947"/>
        <v>0</v>
      </c>
    </row>
    <row r="6301" spans="2:24">
      <c r="B6301" s="173"/>
      <c r="C6301" s="183"/>
      <c r="D6301" s="335"/>
      <c r="E6301" s="819"/>
      <c r="F6301" s="249"/>
      <c r="G6301" s="249"/>
      <c r="H6301" s="249"/>
      <c r="I6301" s="250"/>
      <c r="J6301" s="244" t="str">
        <f t="shared" si="1946"/>
        <v/>
      </c>
      <c r="K6301" s="245"/>
      <c r="L6301" s="440"/>
      <c r="M6301" s="441"/>
      <c r="N6301" s="324"/>
      <c r="O6301" s="325"/>
      <c r="P6301" s="245"/>
      <c r="Q6301" s="440"/>
      <c r="R6301" s="441"/>
      <c r="S6301" s="324"/>
      <c r="T6301" s="324"/>
      <c r="U6301" s="441"/>
      <c r="V6301" s="324"/>
      <c r="W6301" s="325"/>
      <c r="X6301" s="325"/>
    </row>
    <row r="6302" spans="2:24" ht="18.75">
      <c r="B6302" s="812">
        <v>98</v>
      </c>
      <c r="C6302" s="976" t="s">
        <v>1059</v>
      </c>
      <c r="D6302" s="955"/>
      <c r="E6302" s="800"/>
      <c r="F6302" s="803"/>
      <c r="G6302" s="804"/>
      <c r="H6302" s="804"/>
      <c r="I6302" s="805">
        <f>F6302+G6302+H6302</f>
        <v>0</v>
      </c>
      <c r="J6302" s="244" t="str">
        <f t="shared" si="1946"/>
        <v/>
      </c>
      <c r="K6302" s="245"/>
      <c r="L6302" s="431"/>
      <c r="M6302" s="255"/>
      <c r="N6302" s="318">
        <f>I6302</f>
        <v>0</v>
      </c>
      <c r="O6302" s="427">
        <f>L6302+M6302-N6302</f>
        <v>0</v>
      </c>
      <c r="P6302" s="245"/>
      <c r="Q6302" s="431"/>
      <c r="R6302" s="255"/>
      <c r="S6302" s="432">
        <f>+IF(+(L6302+M6302)&gt;=I6302,+M6302,+(+I6302-L6302))</f>
        <v>0</v>
      </c>
      <c r="T6302" s="316">
        <f>Q6302+R6302-S6302</f>
        <v>0</v>
      </c>
      <c r="U6302" s="255"/>
      <c r="V6302" s="255"/>
      <c r="W6302" s="254"/>
      <c r="X6302" s="314">
        <f>T6302-U6302-V6302-W6302</f>
        <v>0</v>
      </c>
    </row>
    <row r="6303" spans="2:24">
      <c r="B6303" s="184"/>
      <c r="C6303" s="336" t="s">
        <v>1060</v>
      </c>
      <c r="D6303" s="337"/>
      <c r="E6303" s="398"/>
      <c r="F6303" s="398"/>
      <c r="G6303" s="398"/>
      <c r="H6303" s="398"/>
      <c r="I6303" s="338"/>
      <c r="J6303" s="244" t="str">
        <f t="shared" si="1946"/>
        <v/>
      </c>
      <c r="K6303" s="245"/>
      <c r="L6303" s="339"/>
      <c r="M6303" s="340"/>
      <c r="N6303" s="340"/>
      <c r="O6303" s="341"/>
      <c r="P6303" s="245"/>
      <c r="Q6303" s="339"/>
      <c r="R6303" s="340"/>
      <c r="S6303" s="340"/>
      <c r="T6303" s="340"/>
      <c r="U6303" s="340"/>
      <c r="V6303" s="340"/>
      <c r="W6303" s="341"/>
      <c r="X6303" s="341"/>
    </row>
    <row r="6304" spans="2:24">
      <c r="B6304" s="184"/>
      <c r="C6304" s="342" t="s">
        <v>1061</v>
      </c>
      <c r="D6304" s="335"/>
      <c r="E6304" s="386"/>
      <c r="F6304" s="386"/>
      <c r="G6304" s="386"/>
      <c r="H6304" s="386"/>
      <c r="I6304" s="308"/>
      <c r="J6304" s="244" t="str">
        <f t="shared" si="1946"/>
        <v/>
      </c>
      <c r="K6304" s="245"/>
      <c r="L6304" s="343"/>
      <c r="M6304" s="344"/>
      <c r="N6304" s="344"/>
      <c r="O6304" s="345"/>
      <c r="P6304" s="245"/>
      <c r="Q6304" s="343"/>
      <c r="R6304" s="344"/>
      <c r="S6304" s="344"/>
      <c r="T6304" s="344"/>
      <c r="U6304" s="344"/>
      <c r="V6304" s="344"/>
      <c r="W6304" s="345"/>
      <c r="X6304" s="345"/>
    </row>
    <row r="6305" spans="2:24">
      <c r="B6305" s="185"/>
      <c r="C6305" s="346" t="s">
        <v>1743</v>
      </c>
      <c r="D6305" s="347"/>
      <c r="E6305" s="399"/>
      <c r="F6305" s="399"/>
      <c r="G6305" s="399"/>
      <c r="H6305" s="399"/>
      <c r="I6305" s="310"/>
      <c r="J6305" s="244" t="str">
        <f t="shared" si="1946"/>
        <v/>
      </c>
      <c r="K6305" s="245"/>
      <c r="L6305" s="348"/>
      <c r="M6305" s="349"/>
      <c r="N6305" s="349"/>
      <c r="O6305" s="350"/>
      <c r="P6305" s="245"/>
      <c r="Q6305" s="348"/>
      <c r="R6305" s="349"/>
      <c r="S6305" s="349"/>
      <c r="T6305" s="349"/>
      <c r="U6305" s="349"/>
      <c r="V6305" s="349"/>
      <c r="W6305" s="350"/>
      <c r="X6305" s="350"/>
    </row>
    <row r="6306" spans="2:24" ht="18.75">
      <c r="B6306" s="719"/>
      <c r="C6306" s="720" t="s">
        <v>1281</v>
      </c>
      <c r="D6306" s="721" t="s">
        <v>1062</v>
      </c>
      <c r="E6306" s="813"/>
      <c r="F6306" s="813">
        <f>SUM(F6190,F6193,F6199,F6207,F6208,F6226,F6230,F6236,F6239,F6240,F6241,F6242,F6243,F6252,F6259,F6260,F6261,F6262,F6269,F6273,F6274,F6275,F6276,F6279,F6280,F6288,F6291,F6292,F6297)+F6302</f>
        <v>0</v>
      </c>
      <c r="G6306" s="813">
        <f>SUM(G6190,G6193,G6199,G6207,G6208,G6226,G6230,G6236,G6239,G6240,G6241,G6242,G6243,G6252,G6259,G6260,G6261,G6262,G6269,G6273,G6274,G6275,G6276,G6279,G6280,G6288,G6291,G6292,G6297)+G6302</f>
        <v>2344129</v>
      </c>
      <c r="H6306" s="813">
        <f>SUM(H6190,H6193,H6199,H6207,H6208,H6226,H6230,H6236,H6239,H6240,H6241,H6242,H6243,H6252,H6259,H6260,H6261,H6262,H6269,H6273,H6274,H6275,H6276,H6279,H6280,H6288,H6291,H6292,H6297)+H6302</f>
        <v>0</v>
      </c>
      <c r="I6306" s="813">
        <f>SUM(I6190,I6193,I6199,I6207,I6208,I6226,I6230,I6236,I6239,I6240,I6241,I6242,I6243,I6252,I6259,I6260,I6261,I6262,I6269,I6273,I6274,I6275,I6276,I6279,I6280,I6288,I6291,I6292,I6297)+I6302</f>
        <v>2344129</v>
      </c>
      <c r="J6306" s="244">
        <f t="shared" si="1946"/>
        <v>1</v>
      </c>
      <c r="K6306" s="442" t="str">
        <f>LEFT(C6187,1)</f>
        <v>8</v>
      </c>
      <c r="L6306" s="277">
        <f>SUM(L6190,L6193,L6199,L6207,L6208,L6226,L6230,L6236,L6239,L6240,L6241,L6242,L6243,L6252,L6259,L6260,L6261,L6262,L6269,L6273,L6274,L6275,L6276,L6279,L6280,L6288,L6291,L6292,L6297)+L6302</f>
        <v>0</v>
      </c>
      <c r="M6306" s="277">
        <f>SUM(M6190,M6193,M6199,M6207,M6208,M6226,M6230,M6236,M6239,M6240,M6241,M6242,M6243,M6252,M6259,M6260,M6261,M6262,M6269,M6273,M6274,M6275,M6276,M6279,M6280,M6288,M6291,M6292,M6297)+M6302</f>
        <v>0</v>
      </c>
      <c r="N6306" s="277">
        <f>SUM(N6190,N6193,N6199,N6207,N6208,N6226,N6230,N6236,N6239,N6240,N6241,N6242,N6243,N6252,N6259,N6260,N6261,N6262,N6269,N6273,N6274,N6275,N6276,N6279,N6280,N6288,N6291,N6292,N6297)+N6302</f>
        <v>2344129</v>
      </c>
      <c r="O6306" s="277">
        <f>SUM(O6190,O6193,O6199,O6207,O6208,O6226,O6230,O6236,O6239,O6240,O6241,O6242,O6243,O6252,O6259,O6260,O6261,O6262,O6269,O6273,O6274,O6275,O6276,O6279,O6280,O6288,O6291,O6292,O6297)+O6302</f>
        <v>-2344129</v>
      </c>
      <c r="P6306" s="223"/>
      <c r="Q6306" s="277">
        <f t="shared" ref="Q6306:W6306" si="1950">SUM(Q6190,Q6193,Q6199,Q6207,Q6208,Q6226,Q6230,Q6236,Q6239,Q6240,Q6241,Q6242,Q6243,Q6252,Q6259,Q6260,Q6261,Q6262,Q6269,Q6273,Q6274,Q6275,Q6276,Q6279,Q6280,Q6288,Q6291,Q6292,Q6297)+Q6302</f>
        <v>0</v>
      </c>
      <c r="R6306" s="277">
        <f t="shared" si="1950"/>
        <v>0</v>
      </c>
      <c r="S6306" s="277">
        <f t="shared" si="1950"/>
        <v>517029</v>
      </c>
      <c r="T6306" s="277">
        <f t="shared" si="1950"/>
        <v>-517029</v>
      </c>
      <c r="U6306" s="277">
        <f t="shared" si="1950"/>
        <v>0</v>
      </c>
      <c r="V6306" s="277">
        <f t="shared" si="1950"/>
        <v>0</v>
      </c>
      <c r="W6306" s="277">
        <f t="shared" si="1950"/>
        <v>0</v>
      </c>
      <c r="X6306" s="314">
        <f>T6306-U6306-V6306-W6306</f>
        <v>-517029</v>
      </c>
    </row>
    <row r="6307" spans="2:24">
      <c r="B6307" s="664" t="s">
        <v>32</v>
      </c>
      <c r="C6307" s="186"/>
      <c r="I6307" s="220"/>
      <c r="J6307" s="222">
        <f>J6306</f>
        <v>1</v>
      </c>
      <c r="P6307"/>
    </row>
    <row r="6308" spans="2:24">
      <c r="B6308" s="395"/>
      <c r="C6308" s="395"/>
      <c r="D6308" s="396"/>
      <c r="E6308" s="395"/>
      <c r="F6308" s="395"/>
      <c r="G6308" s="395"/>
      <c r="H6308" s="395"/>
      <c r="I6308" s="397"/>
      <c r="J6308" s="222">
        <f>J6306</f>
        <v>1</v>
      </c>
      <c r="L6308" s="395"/>
      <c r="M6308" s="395"/>
      <c r="N6308" s="397"/>
      <c r="O6308" s="397"/>
      <c r="P6308" s="397"/>
      <c r="Q6308" s="395"/>
      <c r="R6308" s="395"/>
      <c r="S6308" s="397"/>
      <c r="T6308" s="397"/>
      <c r="U6308" s="395"/>
      <c r="V6308" s="397"/>
      <c r="W6308" s="397"/>
      <c r="X6308" s="397"/>
    </row>
    <row r="6309" spans="2:24" ht="18.75">
      <c r="B6309" s="405"/>
      <c r="C6309" s="405"/>
      <c r="D6309" s="405"/>
      <c r="E6309" s="405"/>
      <c r="F6309" s="405"/>
      <c r="G6309" s="405"/>
      <c r="H6309" s="405"/>
      <c r="I6309" s="488"/>
      <c r="J6309" s="443">
        <f>(IF(E6306&lt;&gt;0,$G$2,IF(I6306&lt;&gt;0,$G$2,"")))</f>
        <v>0</v>
      </c>
    </row>
    <row r="6310" spans="2:24" ht="18.75">
      <c r="B6310" s="405"/>
      <c r="C6310" s="405"/>
      <c r="D6310" s="478"/>
      <c r="E6310" s="405"/>
      <c r="F6310" s="405"/>
      <c r="G6310" s="405"/>
      <c r="H6310" s="405"/>
      <c r="I6310" s="488"/>
      <c r="J6310" s="443" t="str">
        <f>(IF(E6307&lt;&gt;0,$G$2,IF(I6307&lt;&gt;0,$G$2,"")))</f>
        <v/>
      </c>
    </row>
    <row r="6311" spans="2:24">
      <c r="E6311" s="279"/>
      <c r="F6311" s="279"/>
      <c r="G6311" s="279"/>
      <c r="H6311" s="279"/>
      <c r="I6311" s="283"/>
      <c r="J6311" s="222">
        <f>(IF($E6445&lt;&gt;0,$J$2,IF($I6445&lt;&gt;0,$J$2,"")))</f>
        <v>1</v>
      </c>
      <c r="L6311" s="279"/>
      <c r="M6311" s="279"/>
      <c r="N6311" s="283"/>
      <c r="O6311" s="283"/>
      <c r="P6311" s="283"/>
      <c r="Q6311" s="279"/>
      <c r="R6311" s="279"/>
      <c r="S6311" s="283"/>
      <c r="T6311" s="283"/>
      <c r="U6311" s="279"/>
      <c r="V6311" s="283"/>
      <c r="W6311" s="283"/>
    </row>
    <row r="6312" spans="2:24">
      <c r="C6312" s="228"/>
      <c r="D6312" s="229"/>
      <c r="E6312" s="279"/>
      <c r="F6312" s="279"/>
      <c r="G6312" s="279"/>
      <c r="H6312" s="279"/>
      <c r="I6312" s="283"/>
      <c r="J6312" s="222">
        <f>(IF($E6445&lt;&gt;0,$J$2,IF($I6445&lt;&gt;0,$J$2,"")))</f>
        <v>1</v>
      </c>
      <c r="L6312" s="279"/>
      <c r="M6312" s="279"/>
      <c r="N6312" s="283"/>
      <c r="O6312" s="283"/>
      <c r="P6312" s="283"/>
      <c r="Q6312" s="279"/>
      <c r="R6312" s="279"/>
      <c r="S6312" s="283"/>
      <c r="T6312" s="283"/>
      <c r="U6312" s="279"/>
      <c r="V6312" s="283"/>
      <c r="W6312" s="283"/>
    </row>
    <row r="6313" spans="2:24">
      <c r="B6313" s="910" t="str">
        <f>$B$7</f>
        <v>БЮДЖЕТ - НАЧАЛЕН ПЛАН
ПО ПЪЛНА ЕДИННА БЮДЖЕТНА КЛАСИФИКАЦИЯ</v>
      </c>
      <c r="C6313" s="911"/>
      <c r="D6313" s="911"/>
      <c r="E6313" s="279"/>
      <c r="F6313" s="279"/>
      <c r="G6313" s="279"/>
      <c r="H6313" s="279"/>
      <c r="I6313" s="283"/>
      <c r="J6313" s="222">
        <f>(IF($E6445&lt;&gt;0,$J$2,IF($I6445&lt;&gt;0,$J$2,"")))</f>
        <v>1</v>
      </c>
      <c r="L6313" s="279"/>
      <c r="M6313" s="279"/>
      <c r="N6313" s="283"/>
      <c r="O6313" s="283"/>
      <c r="P6313" s="283"/>
      <c r="Q6313" s="279"/>
      <c r="R6313" s="279"/>
      <c r="S6313" s="283"/>
      <c r="T6313" s="283"/>
      <c r="U6313" s="279"/>
      <c r="V6313" s="283"/>
      <c r="W6313" s="283"/>
    </row>
    <row r="6314" spans="2:24">
      <c r="C6314" s="228"/>
      <c r="D6314" s="229"/>
      <c r="E6314" s="280" t="s">
        <v>1711</v>
      </c>
      <c r="F6314" s="280" t="s">
        <v>1568</v>
      </c>
      <c r="G6314" s="279"/>
      <c r="H6314" s="279"/>
      <c r="I6314" s="283"/>
      <c r="J6314" s="222">
        <f>(IF($E6445&lt;&gt;0,$J$2,IF($I6445&lt;&gt;0,$J$2,"")))</f>
        <v>1</v>
      </c>
      <c r="L6314" s="279"/>
      <c r="M6314" s="279"/>
      <c r="N6314" s="283"/>
      <c r="O6314" s="283"/>
      <c r="P6314" s="283"/>
      <c r="Q6314" s="279"/>
      <c r="R6314" s="279"/>
      <c r="S6314" s="283"/>
      <c r="T6314" s="283"/>
      <c r="U6314" s="279"/>
      <c r="V6314" s="283"/>
      <c r="W6314" s="283"/>
    </row>
    <row r="6315" spans="2:24" ht="18.75">
      <c r="B6315" s="912" t="str">
        <f>$B$9</f>
        <v>Несебър</v>
      </c>
      <c r="C6315" s="913"/>
      <c r="D6315" s="914"/>
      <c r="E6315" s="690">
        <f>$E$9</f>
        <v>43101</v>
      </c>
      <c r="F6315" s="691">
        <f>$F$9</f>
        <v>43465</v>
      </c>
      <c r="G6315" s="279"/>
      <c r="H6315" s="279"/>
      <c r="I6315" s="283"/>
      <c r="J6315" s="222">
        <f>(IF($E6445&lt;&gt;0,$J$2,IF($I6445&lt;&gt;0,$J$2,"")))</f>
        <v>1</v>
      </c>
      <c r="L6315" s="279"/>
      <c r="M6315" s="279"/>
      <c r="N6315" s="283"/>
      <c r="O6315" s="283"/>
      <c r="P6315" s="283"/>
      <c r="Q6315" s="279"/>
      <c r="R6315" s="279"/>
      <c r="S6315" s="283"/>
      <c r="T6315" s="283"/>
      <c r="U6315" s="279"/>
      <c r="V6315" s="283"/>
      <c r="W6315" s="283"/>
    </row>
    <row r="6316" spans="2:24">
      <c r="B6316" s="231" t="str">
        <f>$B$10</f>
        <v>(наименование на разпоредителя с бюджет)</v>
      </c>
      <c r="E6316" s="279"/>
      <c r="F6316" s="281">
        <f>$F$10</f>
        <v>0</v>
      </c>
      <c r="G6316" s="279"/>
      <c r="H6316" s="279"/>
      <c r="I6316" s="283"/>
      <c r="J6316" s="222">
        <f>(IF($E6445&lt;&gt;0,$J$2,IF($I6445&lt;&gt;0,$J$2,"")))</f>
        <v>1</v>
      </c>
      <c r="L6316" s="279"/>
      <c r="M6316" s="279"/>
      <c r="N6316" s="283"/>
      <c r="O6316" s="283"/>
      <c r="P6316" s="283"/>
      <c r="Q6316" s="279"/>
      <c r="R6316" s="279"/>
      <c r="S6316" s="283"/>
      <c r="T6316" s="283"/>
      <c r="U6316" s="279"/>
      <c r="V6316" s="283"/>
      <c r="W6316" s="283"/>
    </row>
    <row r="6317" spans="2:24">
      <c r="B6317" s="231"/>
      <c r="E6317" s="282"/>
      <c r="F6317" s="279"/>
      <c r="G6317" s="279"/>
      <c r="H6317" s="279"/>
      <c r="I6317" s="283"/>
      <c r="J6317" s="222">
        <f>(IF($E6445&lt;&gt;0,$J$2,IF($I6445&lt;&gt;0,$J$2,"")))</f>
        <v>1</v>
      </c>
      <c r="L6317" s="279"/>
      <c r="M6317" s="279"/>
      <c r="N6317" s="283"/>
      <c r="O6317" s="283"/>
      <c r="P6317" s="283"/>
      <c r="Q6317" s="279"/>
      <c r="R6317" s="279"/>
      <c r="S6317" s="283"/>
      <c r="T6317" s="283"/>
      <c r="U6317" s="279"/>
      <c r="V6317" s="283"/>
      <c r="W6317" s="283"/>
    </row>
    <row r="6318" spans="2:24" ht="19.5">
      <c r="B6318" s="896" t="str">
        <f>$B$12</f>
        <v>Несебър</v>
      </c>
      <c r="C6318" s="897"/>
      <c r="D6318" s="898"/>
      <c r="E6318" s="230" t="s">
        <v>1712</v>
      </c>
      <c r="F6318" s="692" t="str">
        <f>$F$12</f>
        <v>5206</v>
      </c>
      <c r="G6318" s="279"/>
      <c r="H6318" s="279"/>
      <c r="I6318" s="283"/>
      <c r="J6318" s="222">
        <f>(IF($E6445&lt;&gt;0,$J$2,IF($I6445&lt;&gt;0,$J$2,"")))</f>
        <v>1</v>
      </c>
      <c r="L6318" s="279"/>
      <c r="M6318" s="279"/>
      <c r="N6318" s="283"/>
      <c r="O6318" s="283"/>
      <c r="P6318" s="283"/>
      <c r="Q6318" s="279"/>
      <c r="R6318" s="279"/>
      <c r="S6318" s="283"/>
      <c r="T6318" s="283"/>
      <c r="U6318" s="279"/>
      <c r="V6318" s="283"/>
      <c r="W6318" s="283"/>
    </row>
    <row r="6319" spans="2:24">
      <c r="B6319" s="693" t="str">
        <f>$B$13</f>
        <v>(наименование на първостепенния разпоредител с бюджет)</v>
      </c>
      <c r="E6319" s="282" t="s">
        <v>1713</v>
      </c>
      <c r="F6319" s="279"/>
      <c r="G6319" s="279"/>
      <c r="H6319" s="279"/>
      <c r="I6319" s="283"/>
      <c r="J6319" s="222">
        <f>(IF($E6445&lt;&gt;0,$J$2,IF($I6445&lt;&gt;0,$J$2,"")))</f>
        <v>1</v>
      </c>
      <c r="L6319" s="279"/>
      <c r="M6319" s="279"/>
      <c r="N6319" s="283"/>
      <c r="O6319" s="283"/>
      <c r="P6319" s="283"/>
      <c r="Q6319" s="279"/>
      <c r="R6319" s="279"/>
      <c r="S6319" s="283"/>
      <c r="T6319" s="283"/>
      <c r="U6319" s="279"/>
      <c r="V6319" s="283"/>
      <c r="W6319" s="283"/>
    </row>
    <row r="6320" spans="2:24" ht="18.75">
      <c r="B6320" s="231"/>
      <c r="D6320" s="444"/>
      <c r="E6320" s="278"/>
      <c r="F6320" s="278"/>
      <c r="G6320" s="278"/>
      <c r="H6320" s="278"/>
      <c r="I6320" s="386"/>
      <c r="J6320" s="222">
        <f>(IF($E6445&lt;&gt;0,$J$2,IF($I6445&lt;&gt;0,$J$2,"")))</f>
        <v>1</v>
      </c>
      <c r="L6320" s="279"/>
      <c r="M6320" s="279"/>
      <c r="N6320" s="283"/>
      <c r="O6320" s="283"/>
      <c r="P6320" s="283"/>
      <c r="Q6320" s="279"/>
      <c r="R6320" s="279"/>
      <c r="S6320" s="283"/>
      <c r="T6320" s="283"/>
      <c r="U6320" s="279"/>
      <c r="V6320" s="283"/>
      <c r="W6320" s="283"/>
    </row>
    <row r="6321" spans="2:24">
      <c r="C6321" s="228"/>
      <c r="D6321" s="229"/>
      <c r="E6321" s="279"/>
      <c r="F6321" s="282"/>
      <c r="G6321" s="282"/>
      <c r="H6321" s="282"/>
      <c r="I6321" s="285" t="s">
        <v>1714</v>
      </c>
      <c r="J6321" s="222">
        <f>(IF($E6445&lt;&gt;0,$J$2,IF($I6445&lt;&gt;0,$J$2,"")))</f>
        <v>1</v>
      </c>
      <c r="L6321" s="284" t="s">
        <v>94</v>
      </c>
      <c r="M6321" s="279"/>
      <c r="N6321" s="283"/>
      <c r="O6321" s="285" t="s">
        <v>1714</v>
      </c>
      <c r="P6321" s="283"/>
      <c r="Q6321" s="284" t="s">
        <v>95</v>
      </c>
      <c r="R6321" s="279"/>
      <c r="S6321" s="283"/>
      <c r="T6321" s="285" t="s">
        <v>1714</v>
      </c>
      <c r="U6321" s="279"/>
      <c r="V6321" s="283"/>
      <c r="W6321" s="285" t="s">
        <v>1714</v>
      </c>
    </row>
    <row r="6322" spans="2:24" ht="18.75">
      <c r="B6322" s="787"/>
      <c r="C6322" s="788"/>
      <c r="D6322" s="789" t="s">
        <v>1093</v>
      </c>
      <c r="E6322" s="790"/>
      <c r="F6322" s="968" t="s">
        <v>1504</v>
      </c>
      <c r="G6322" s="969"/>
      <c r="H6322" s="970"/>
      <c r="I6322" s="971"/>
      <c r="J6322" s="222">
        <f>(IF($E6445&lt;&gt;0,$J$2,IF($I6445&lt;&gt;0,$J$2,"")))</f>
        <v>1</v>
      </c>
      <c r="L6322" s="925" t="s">
        <v>1800</v>
      </c>
      <c r="M6322" s="925" t="s">
        <v>1801</v>
      </c>
      <c r="N6322" s="918" t="s">
        <v>1802</v>
      </c>
      <c r="O6322" s="918" t="s">
        <v>96</v>
      </c>
      <c r="P6322" s="223"/>
      <c r="Q6322" s="918" t="s">
        <v>1803</v>
      </c>
      <c r="R6322" s="918" t="s">
        <v>1804</v>
      </c>
      <c r="S6322" s="918" t="s">
        <v>1805</v>
      </c>
      <c r="T6322" s="918" t="s">
        <v>97</v>
      </c>
      <c r="U6322" s="412" t="s">
        <v>98</v>
      </c>
      <c r="V6322" s="413"/>
      <c r="W6322" s="414"/>
      <c r="X6322" s="292"/>
    </row>
    <row r="6323" spans="2:24" ht="31.5">
      <c r="B6323" s="791" t="s">
        <v>1626</v>
      </c>
      <c r="C6323" s="792" t="s">
        <v>1715</v>
      </c>
      <c r="D6323" s="793" t="s">
        <v>1094</v>
      </c>
      <c r="E6323" s="794"/>
      <c r="F6323" s="717" t="s">
        <v>1505</v>
      </c>
      <c r="G6323" s="717" t="s">
        <v>1506</v>
      </c>
      <c r="H6323" s="717" t="s">
        <v>1503</v>
      </c>
      <c r="I6323" s="717" t="s">
        <v>1087</v>
      </c>
      <c r="J6323" s="222">
        <f>(IF($E6445&lt;&gt;0,$J$2,IF($I6445&lt;&gt;0,$J$2,"")))</f>
        <v>1</v>
      </c>
      <c r="L6323" s="961"/>
      <c r="M6323" s="967"/>
      <c r="N6323" s="961"/>
      <c r="O6323" s="967"/>
      <c r="P6323" s="223"/>
      <c r="Q6323" s="958"/>
      <c r="R6323" s="958"/>
      <c r="S6323" s="958"/>
      <c r="T6323" s="958"/>
      <c r="U6323" s="415">
        <v>2018</v>
      </c>
      <c r="V6323" s="415">
        <v>2019</v>
      </c>
      <c r="W6323" s="415" t="s">
        <v>1806</v>
      </c>
      <c r="X6323" s="416" t="s">
        <v>99</v>
      </c>
    </row>
    <row r="6324" spans="2:24" ht="18.75">
      <c r="B6324" s="616"/>
      <c r="C6324" s="400"/>
      <c r="D6324" s="296" t="s">
        <v>1283</v>
      </c>
      <c r="E6324" s="814"/>
      <c r="F6324" s="297"/>
      <c r="G6324" s="297"/>
      <c r="H6324" s="297"/>
      <c r="I6324" s="487"/>
      <c r="J6324" s="222">
        <f>(IF($E6445&lt;&gt;0,$J$2,IF($I6445&lt;&gt;0,$J$2,"")))</f>
        <v>1</v>
      </c>
      <c r="L6324" s="298" t="s">
        <v>100</v>
      </c>
      <c r="M6324" s="298" t="s">
        <v>101</v>
      </c>
      <c r="N6324" s="299" t="s">
        <v>102</v>
      </c>
      <c r="O6324" s="299" t="s">
        <v>103</v>
      </c>
      <c r="P6324" s="223"/>
      <c r="Q6324" s="614" t="s">
        <v>104</v>
      </c>
      <c r="R6324" s="614" t="s">
        <v>105</v>
      </c>
      <c r="S6324" s="614" t="s">
        <v>106</v>
      </c>
      <c r="T6324" s="614" t="s">
        <v>107</v>
      </c>
      <c r="U6324" s="614" t="s">
        <v>1064</v>
      </c>
      <c r="V6324" s="614" t="s">
        <v>1065</v>
      </c>
      <c r="W6324" s="614" t="s">
        <v>1066</v>
      </c>
      <c r="X6324" s="417" t="s">
        <v>1067</v>
      </c>
    </row>
    <row r="6325" spans="2:24" ht="131.25">
      <c r="B6325" s="237"/>
      <c r="C6325" s="621" t="e">
        <f>VLOOKUP(D6325,OP_LIST2,2,FALSE)</f>
        <v>#N/A</v>
      </c>
      <c r="D6325" s="622" t="s">
        <v>976</v>
      </c>
      <c r="E6325" s="815"/>
      <c r="F6325" s="369"/>
      <c r="G6325" s="369"/>
      <c r="H6325" s="369"/>
      <c r="I6325" s="304"/>
      <c r="J6325" s="222">
        <f>(IF($E6445&lt;&gt;0,$J$2,IF($I6445&lt;&gt;0,$J$2,"")))</f>
        <v>1</v>
      </c>
      <c r="L6325" s="418" t="s">
        <v>1068</v>
      </c>
      <c r="M6325" s="418" t="s">
        <v>1068</v>
      </c>
      <c r="N6325" s="418" t="s">
        <v>1069</v>
      </c>
      <c r="O6325" s="418" t="s">
        <v>1070</v>
      </c>
      <c r="P6325" s="223"/>
      <c r="Q6325" s="418" t="s">
        <v>1068</v>
      </c>
      <c r="R6325" s="418" t="s">
        <v>1068</v>
      </c>
      <c r="S6325" s="418" t="s">
        <v>1095</v>
      </c>
      <c r="T6325" s="418" t="s">
        <v>1072</v>
      </c>
      <c r="U6325" s="418" t="s">
        <v>1068</v>
      </c>
      <c r="V6325" s="418" t="s">
        <v>1068</v>
      </c>
      <c r="W6325" s="418" t="s">
        <v>1068</v>
      </c>
      <c r="X6325" s="307" t="s">
        <v>1073</v>
      </c>
    </row>
    <row r="6326" spans="2:24" ht="18.75">
      <c r="B6326" s="620"/>
      <c r="C6326" s="623">
        <f>VLOOKUP(D6327,EBK_DEIN2,2,FALSE)</f>
        <v>9910</v>
      </c>
      <c r="D6326" s="615" t="s">
        <v>1483</v>
      </c>
      <c r="E6326" s="816"/>
      <c r="F6326" s="369"/>
      <c r="G6326" s="369"/>
      <c r="H6326" s="369"/>
      <c r="I6326" s="304"/>
      <c r="J6326" s="222">
        <f>(IF($E6445&lt;&gt;0,$J$2,IF($I6445&lt;&gt;0,$J$2,"")))</f>
        <v>1</v>
      </c>
      <c r="L6326" s="419"/>
      <c r="M6326" s="419"/>
      <c r="N6326" s="345"/>
      <c r="O6326" s="420"/>
      <c r="P6326" s="223"/>
      <c r="Q6326" s="419"/>
      <c r="R6326" s="419"/>
      <c r="S6326" s="345"/>
      <c r="T6326" s="420"/>
      <c r="U6326" s="419"/>
      <c r="V6326" s="345"/>
      <c r="W6326" s="420"/>
      <c r="X6326" s="421"/>
    </row>
    <row r="6327" spans="2:24" ht="18.75">
      <c r="B6327" s="422"/>
      <c r="C6327" s="239"/>
      <c r="D6327" s="527" t="s">
        <v>973</v>
      </c>
      <c r="E6327" s="816"/>
      <c r="F6327" s="369"/>
      <c r="G6327" s="369"/>
      <c r="H6327" s="369"/>
      <c r="I6327" s="304"/>
      <c r="J6327" s="222">
        <f>(IF($E6445&lt;&gt;0,$J$2,IF($I6445&lt;&gt;0,$J$2,"")))</f>
        <v>1</v>
      </c>
      <c r="L6327" s="419"/>
      <c r="M6327" s="419"/>
      <c r="N6327" s="345"/>
      <c r="O6327" s="423">
        <f>SUMIF(O6330:O6331,"&lt;0")+SUMIF(O6333:O6337,"&lt;0")+SUMIF(O6339:O6346,"&lt;0")+SUMIF(O6348:O6364,"&lt;0")+SUMIF(O6370:O6374,"&lt;0")+SUMIF(O6376:O6381,"&lt;0")+SUMIF(O6384:O6390,"&lt;0")+SUMIF(O6398:O6399,"&lt;0")+SUMIF(O6402:O6407,"&lt;0")+SUMIF(O6409:O6414,"&lt;0")+SUMIF(O6418,"&lt;0")+SUMIF(O6420:O6426,"&lt;0")+SUMIF(O6428:O6430,"&lt;0")+SUMIF(O6432:O6435,"&lt;0")+SUMIF(O6437:O6438,"&lt;0")+SUMIF(O6441,"&lt;0")</f>
        <v>-430000</v>
      </c>
      <c r="P6327" s="223"/>
      <c r="Q6327" s="419"/>
      <c r="R6327" s="419"/>
      <c r="S6327" s="345"/>
      <c r="T6327" s="423">
        <f>SUMIF(T6330:T6331,"&lt;0")+SUMIF(T6333:T6337,"&lt;0")+SUMIF(T6339:T6346,"&lt;0")+SUMIF(T6348:T6364,"&lt;0")+SUMIF(T6370:T6374,"&lt;0")+SUMIF(T6376:T6381,"&lt;0")+SUMIF(T6384:T6390,"&lt;0")+SUMIF(T6398:T6399,"&lt;0")+SUMIF(T6402:T6407,"&lt;0")+SUMIF(T6409:T6414,"&lt;0")+SUMIF(T6418,"&lt;0")+SUMIF(T6420:T6426,"&lt;0")+SUMIF(T6428:T6430,"&lt;0")+SUMIF(T6432:T6435,"&lt;0")+SUMIF(T6437:T6438,"&lt;0")+SUMIF(T6441,"&lt;0")</f>
        <v>0</v>
      </c>
      <c r="U6327" s="419"/>
      <c r="V6327" s="345"/>
      <c r="W6327" s="420"/>
      <c r="X6327" s="309"/>
    </row>
    <row r="6328" spans="2:24" ht="18.75">
      <c r="B6328" s="355"/>
      <c r="C6328" s="239"/>
      <c r="D6328" s="293" t="s">
        <v>1096</v>
      </c>
      <c r="E6328" s="816"/>
      <c r="F6328" s="369"/>
      <c r="G6328" s="369"/>
      <c r="H6328" s="369"/>
      <c r="I6328" s="304"/>
      <c r="J6328" s="222">
        <f>(IF($E6445&lt;&gt;0,$J$2,IF($I6445&lt;&gt;0,$J$2,"")))</f>
        <v>1</v>
      </c>
      <c r="L6328" s="419"/>
      <c r="M6328" s="419"/>
      <c r="N6328" s="345"/>
      <c r="O6328" s="420"/>
      <c r="P6328" s="223"/>
      <c r="Q6328" s="419"/>
      <c r="R6328" s="419"/>
      <c r="S6328" s="345"/>
      <c r="T6328" s="420"/>
      <c r="U6328" s="419"/>
      <c r="V6328" s="345"/>
      <c r="W6328" s="420"/>
      <c r="X6328" s="311"/>
    </row>
    <row r="6329" spans="2:24" ht="18.75">
      <c r="B6329" s="795">
        <v>100</v>
      </c>
      <c r="C6329" s="972" t="s">
        <v>1284</v>
      </c>
      <c r="D6329" s="973"/>
      <c r="E6329" s="796"/>
      <c r="F6329" s="797">
        <f>SUM(F6330:F6331)</f>
        <v>0</v>
      </c>
      <c r="G6329" s="798">
        <f>SUM(G6330:G6331)</f>
        <v>0</v>
      </c>
      <c r="H6329" s="798">
        <f>SUM(H6330:H6331)</f>
        <v>0</v>
      </c>
      <c r="I6329" s="798">
        <f>SUM(I6330:I6331)</f>
        <v>0</v>
      </c>
      <c r="J6329" s="244" t="str">
        <f t="shared" ref="J6329:J6360" si="1951">(IF($E6329&lt;&gt;0,$J$2,IF($I6329&lt;&gt;0,$J$2,"")))</f>
        <v/>
      </c>
      <c r="K6329" s="245"/>
      <c r="L6329" s="312">
        <f>SUM(L6330:L6331)</f>
        <v>0</v>
      </c>
      <c r="M6329" s="313">
        <f>SUM(M6330:M6331)</f>
        <v>0</v>
      </c>
      <c r="N6329" s="424">
        <f>SUM(N6330:N6331)</f>
        <v>0</v>
      </c>
      <c r="O6329" s="425">
        <f>SUM(O6330:O6331)</f>
        <v>0</v>
      </c>
      <c r="P6329" s="245"/>
      <c r="Q6329" s="820"/>
      <c r="R6329" s="821"/>
      <c r="S6329" s="822"/>
      <c r="T6329" s="821"/>
      <c r="U6329" s="821"/>
      <c r="V6329" s="821"/>
      <c r="W6329" s="823"/>
      <c r="X6329" s="314">
        <f t="shared" ref="X6329:X6360" si="1952">T6329-U6329-V6329-W6329</f>
        <v>0</v>
      </c>
    </row>
    <row r="6330" spans="2:24" ht="18.75">
      <c r="B6330" s="140"/>
      <c r="C6330" s="144">
        <v>101</v>
      </c>
      <c r="D6330" s="138" t="s">
        <v>1285</v>
      </c>
      <c r="E6330" s="817"/>
      <c r="F6330" s="452"/>
      <c r="G6330" s="246"/>
      <c r="H6330" s="246"/>
      <c r="I6330" s="480">
        <f>F6330+G6330+H6330</f>
        <v>0</v>
      </c>
      <c r="J6330" s="244" t="str">
        <f t="shared" si="1951"/>
        <v/>
      </c>
      <c r="K6330" s="245"/>
      <c r="L6330" s="426"/>
      <c r="M6330" s="253"/>
      <c r="N6330" s="316">
        <f>I6330</f>
        <v>0</v>
      </c>
      <c r="O6330" s="427">
        <f>L6330+M6330-N6330</f>
        <v>0</v>
      </c>
      <c r="P6330" s="245"/>
      <c r="Q6330" s="775"/>
      <c r="R6330" s="779"/>
      <c r="S6330" s="779"/>
      <c r="T6330" s="779"/>
      <c r="U6330" s="779"/>
      <c r="V6330" s="779"/>
      <c r="W6330" s="824"/>
      <c r="X6330" s="314">
        <f t="shared" si="1952"/>
        <v>0</v>
      </c>
    </row>
    <row r="6331" spans="2:24" ht="18.75">
      <c r="B6331" s="140"/>
      <c r="C6331" s="137">
        <v>102</v>
      </c>
      <c r="D6331" s="139" t="s">
        <v>1286</v>
      </c>
      <c r="E6331" s="817"/>
      <c r="F6331" s="452"/>
      <c r="G6331" s="246"/>
      <c r="H6331" s="246"/>
      <c r="I6331" s="480">
        <f>F6331+G6331+H6331</f>
        <v>0</v>
      </c>
      <c r="J6331" s="244" t="str">
        <f t="shared" si="1951"/>
        <v/>
      </c>
      <c r="K6331" s="245"/>
      <c r="L6331" s="426"/>
      <c r="M6331" s="253"/>
      <c r="N6331" s="316">
        <f>I6331</f>
        <v>0</v>
      </c>
      <c r="O6331" s="427">
        <f>L6331+M6331-N6331</f>
        <v>0</v>
      </c>
      <c r="P6331" s="245"/>
      <c r="Q6331" s="775"/>
      <c r="R6331" s="779"/>
      <c r="S6331" s="779"/>
      <c r="T6331" s="779"/>
      <c r="U6331" s="779"/>
      <c r="V6331" s="779"/>
      <c r="W6331" s="824"/>
      <c r="X6331" s="314">
        <f t="shared" si="1952"/>
        <v>0</v>
      </c>
    </row>
    <row r="6332" spans="2:24" ht="18.75">
      <c r="B6332" s="799">
        <v>200</v>
      </c>
      <c r="C6332" s="959" t="s">
        <v>1287</v>
      </c>
      <c r="D6332" s="959"/>
      <c r="E6332" s="800"/>
      <c r="F6332" s="801">
        <f>SUM(F6333:F6337)</f>
        <v>0</v>
      </c>
      <c r="G6332" s="802">
        <f>SUM(G6333:G6337)</f>
        <v>0</v>
      </c>
      <c r="H6332" s="802">
        <f>SUM(H6333:H6337)</f>
        <v>0</v>
      </c>
      <c r="I6332" s="802">
        <f>SUM(I6333:I6337)</f>
        <v>0</v>
      </c>
      <c r="J6332" s="244" t="str">
        <f t="shared" si="1951"/>
        <v/>
      </c>
      <c r="K6332" s="245"/>
      <c r="L6332" s="317">
        <f>SUM(L6333:L6337)</f>
        <v>0</v>
      </c>
      <c r="M6332" s="318">
        <f>SUM(M6333:M6337)</f>
        <v>0</v>
      </c>
      <c r="N6332" s="428">
        <f>SUM(N6333:N6337)</f>
        <v>0</v>
      </c>
      <c r="O6332" s="429">
        <f>SUM(O6333:O6337)</f>
        <v>0</v>
      </c>
      <c r="P6332" s="245"/>
      <c r="Q6332" s="777"/>
      <c r="R6332" s="778"/>
      <c r="S6332" s="778"/>
      <c r="T6332" s="778"/>
      <c r="U6332" s="778"/>
      <c r="V6332" s="778"/>
      <c r="W6332" s="825"/>
      <c r="X6332" s="314">
        <f t="shared" si="1952"/>
        <v>0</v>
      </c>
    </row>
    <row r="6333" spans="2:24" ht="18.75">
      <c r="B6333" s="143"/>
      <c r="C6333" s="144">
        <v>201</v>
      </c>
      <c r="D6333" s="138" t="s">
        <v>1288</v>
      </c>
      <c r="E6333" s="817"/>
      <c r="F6333" s="452"/>
      <c r="G6333" s="246"/>
      <c r="H6333" s="246"/>
      <c r="I6333" s="480">
        <f>F6333+G6333+H6333</f>
        <v>0</v>
      </c>
      <c r="J6333" s="244" t="str">
        <f t="shared" si="1951"/>
        <v/>
      </c>
      <c r="K6333" s="245"/>
      <c r="L6333" s="426"/>
      <c r="M6333" s="253"/>
      <c r="N6333" s="316">
        <f>I6333</f>
        <v>0</v>
      </c>
      <c r="O6333" s="427">
        <f>L6333+M6333-N6333</f>
        <v>0</v>
      </c>
      <c r="P6333" s="245"/>
      <c r="Q6333" s="775"/>
      <c r="R6333" s="779"/>
      <c r="S6333" s="779"/>
      <c r="T6333" s="779"/>
      <c r="U6333" s="779"/>
      <c r="V6333" s="779"/>
      <c r="W6333" s="824"/>
      <c r="X6333" s="314">
        <f t="shared" si="1952"/>
        <v>0</v>
      </c>
    </row>
    <row r="6334" spans="2:24" ht="18.75">
      <c r="B6334" s="136"/>
      <c r="C6334" s="137">
        <v>202</v>
      </c>
      <c r="D6334" s="145" t="s">
        <v>1289</v>
      </c>
      <c r="E6334" s="817"/>
      <c r="F6334" s="452"/>
      <c r="G6334" s="246"/>
      <c r="H6334" s="246"/>
      <c r="I6334" s="480">
        <f>F6334+G6334+H6334</f>
        <v>0</v>
      </c>
      <c r="J6334" s="244" t="str">
        <f t="shared" si="1951"/>
        <v/>
      </c>
      <c r="K6334" s="245"/>
      <c r="L6334" s="426"/>
      <c r="M6334" s="253"/>
      <c r="N6334" s="316">
        <f>I6334</f>
        <v>0</v>
      </c>
      <c r="O6334" s="427">
        <f>L6334+M6334-N6334</f>
        <v>0</v>
      </c>
      <c r="P6334" s="245"/>
      <c r="Q6334" s="775"/>
      <c r="R6334" s="779"/>
      <c r="S6334" s="779"/>
      <c r="T6334" s="779"/>
      <c r="U6334" s="779"/>
      <c r="V6334" s="779"/>
      <c r="W6334" s="824"/>
      <c r="X6334" s="314">
        <f t="shared" si="1952"/>
        <v>0</v>
      </c>
    </row>
    <row r="6335" spans="2:24" ht="31.5">
      <c r="B6335" s="152"/>
      <c r="C6335" s="137">
        <v>205</v>
      </c>
      <c r="D6335" s="145" t="s">
        <v>933</v>
      </c>
      <c r="E6335" s="817"/>
      <c r="F6335" s="452"/>
      <c r="G6335" s="246"/>
      <c r="H6335" s="246"/>
      <c r="I6335" s="480">
        <f>F6335+G6335+H6335</f>
        <v>0</v>
      </c>
      <c r="J6335" s="244" t="str">
        <f t="shared" si="1951"/>
        <v/>
      </c>
      <c r="K6335" s="245"/>
      <c r="L6335" s="426"/>
      <c r="M6335" s="253"/>
      <c r="N6335" s="316">
        <f>I6335</f>
        <v>0</v>
      </c>
      <c r="O6335" s="427">
        <f>L6335+M6335-N6335</f>
        <v>0</v>
      </c>
      <c r="P6335" s="245"/>
      <c r="Q6335" s="775"/>
      <c r="R6335" s="779"/>
      <c r="S6335" s="779"/>
      <c r="T6335" s="779"/>
      <c r="U6335" s="779"/>
      <c r="V6335" s="779"/>
      <c r="W6335" s="824"/>
      <c r="X6335" s="314">
        <f t="shared" si="1952"/>
        <v>0</v>
      </c>
    </row>
    <row r="6336" spans="2:24" ht="18.75">
      <c r="B6336" s="152"/>
      <c r="C6336" s="137">
        <v>208</v>
      </c>
      <c r="D6336" s="159" t="s">
        <v>934</v>
      </c>
      <c r="E6336" s="817"/>
      <c r="F6336" s="452"/>
      <c r="G6336" s="246"/>
      <c r="H6336" s="246"/>
      <c r="I6336" s="480">
        <f>F6336+G6336+H6336</f>
        <v>0</v>
      </c>
      <c r="J6336" s="244" t="str">
        <f t="shared" si="1951"/>
        <v/>
      </c>
      <c r="K6336" s="245"/>
      <c r="L6336" s="426"/>
      <c r="M6336" s="253"/>
      <c r="N6336" s="316">
        <f>I6336</f>
        <v>0</v>
      </c>
      <c r="O6336" s="427">
        <f>L6336+M6336-N6336</f>
        <v>0</v>
      </c>
      <c r="P6336" s="245"/>
      <c r="Q6336" s="775"/>
      <c r="R6336" s="779"/>
      <c r="S6336" s="779"/>
      <c r="T6336" s="779"/>
      <c r="U6336" s="779"/>
      <c r="V6336" s="779"/>
      <c r="W6336" s="824"/>
      <c r="X6336" s="314">
        <f t="shared" si="1952"/>
        <v>0</v>
      </c>
    </row>
    <row r="6337" spans="2:24" ht="18.75">
      <c r="B6337" s="143"/>
      <c r="C6337" s="142">
        <v>209</v>
      </c>
      <c r="D6337" s="148" t="s">
        <v>935</v>
      </c>
      <c r="E6337" s="817"/>
      <c r="F6337" s="452"/>
      <c r="G6337" s="246"/>
      <c r="H6337" s="246"/>
      <c r="I6337" s="480">
        <f>F6337+G6337+H6337</f>
        <v>0</v>
      </c>
      <c r="J6337" s="244" t="str">
        <f t="shared" si="1951"/>
        <v/>
      </c>
      <c r="K6337" s="245"/>
      <c r="L6337" s="426"/>
      <c r="M6337" s="253"/>
      <c r="N6337" s="316">
        <f>I6337</f>
        <v>0</v>
      </c>
      <c r="O6337" s="427">
        <f>L6337+M6337-N6337</f>
        <v>0</v>
      </c>
      <c r="P6337" s="245"/>
      <c r="Q6337" s="775"/>
      <c r="R6337" s="779"/>
      <c r="S6337" s="779"/>
      <c r="T6337" s="779"/>
      <c r="U6337" s="779"/>
      <c r="V6337" s="779"/>
      <c r="W6337" s="824"/>
      <c r="X6337" s="314">
        <f t="shared" si="1952"/>
        <v>0</v>
      </c>
    </row>
    <row r="6338" spans="2:24" ht="18.75">
      <c r="B6338" s="799">
        <v>500</v>
      </c>
      <c r="C6338" s="960" t="s">
        <v>210</v>
      </c>
      <c r="D6338" s="960"/>
      <c r="E6338" s="800"/>
      <c r="F6338" s="801">
        <f>SUM(F6339:F6345)</f>
        <v>0</v>
      </c>
      <c r="G6338" s="802">
        <f>SUM(G6339:G6345)</f>
        <v>0</v>
      </c>
      <c r="H6338" s="802">
        <f>SUM(H6339:H6345)</f>
        <v>0</v>
      </c>
      <c r="I6338" s="802">
        <f>SUM(I6339:I6345)</f>
        <v>0</v>
      </c>
      <c r="J6338" s="244" t="str">
        <f t="shared" si="1951"/>
        <v/>
      </c>
      <c r="K6338" s="245"/>
      <c r="L6338" s="317">
        <f>SUM(L6339:L6345)</f>
        <v>0</v>
      </c>
      <c r="M6338" s="318">
        <f>SUM(M6339:M6345)</f>
        <v>0</v>
      </c>
      <c r="N6338" s="428">
        <f>SUM(N6339:N6345)</f>
        <v>0</v>
      </c>
      <c r="O6338" s="429">
        <f>SUM(O6339:O6345)</f>
        <v>0</v>
      </c>
      <c r="P6338" s="245"/>
      <c r="Q6338" s="777"/>
      <c r="R6338" s="778"/>
      <c r="S6338" s="779"/>
      <c r="T6338" s="778"/>
      <c r="U6338" s="778"/>
      <c r="V6338" s="778"/>
      <c r="W6338" s="825"/>
      <c r="X6338" s="314">
        <f t="shared" si="1952"/>
        <v>0</v>
      </c>
    </row>
    <row r="6339" spans="2:24" ht="18.75">
      <c r="B6339" s="143"/>
      <c r="C6339" s="160">
        <v>551</v>
      </c>
      <c r="D6339" s="459" t="s">
        <v>211</v>
      </c>
      <c r="E6339" s="817"/>
      <c r="F6339" s="452"/>
      <c r="G6339" s="246"/>
      <c r="H6339" s="246"/>
      <c r="I6339" s="480">
        <f t="shared" ref="I6339:I6346" si="1953">F6339+G6339+H6339</f>
        <v>0</v>
      </c>
      <c r="J6339" s="244" t="str">
        <f t="shared" si="1951"/>
        <v/>
      </c>
      <c r="K6339" s="245"/>
      <c r="L6339" s="426"/>
      <c r="M6339" s="253"/>
      <c r="N6339" s="316">
        <f t="shared" ref="N6339:N6346" si="1954">I6339</f>
        <v>0</v>
      </c>
      <c r="O6339" s="427">
        <f t="shared" ref="O6339:O6346" si="1955">L6339+M6339-N6339</f>
        <v>0</v>
      </c>
      <c r="P6339" s="245"/>
      <c r="Q6339" s="775"/>
      <c r="R6339" s="779"/>
      <c r="S6339" s="779"/>
      <c r="T6339" s="779"/>
      <c r="U6339" s="779"/>
      <c r="V6339" s="779"/>
      <c r="W6339" s="824"/>
      <c r="X6339" s="314">
        <f t="shared" si="1952"/>
        <v>0</v>
      </c>
    </row>
    <row r="6340" spans="2:24" ht="18.75">
      <c r="B6340" s="143"/>
      <c r="C6340" s="161">
        <v>552</v>
      </c>
      <c r="D6340" s="460" t="s">
        <v>212</v>
      </c>
      <c r="E6340" s="817"/>
      <c r="F6340" s="452"/>
      <c r="G6340" s="246"/>
      <c r="H6340" s="246"/>
      <c r="I6340" s="480">
        <f t="shared" si="1953"/>
        <v>0</v>
      </c>
      <c r="J6340" s="244" t="str">
        <f t="shared" si="1951"/>
        <v/>
      </c>
      <c r="K6340" s="245"/>
      <c r="L6340" s="426"/>
      <c r="M6340" s="253"/>
      <c r="N6340" s="316">
        <f t="shared" si="1954"/>
        <v>0</v>
      </c>
      <c r="O6340" s="427">
        <f t="shared" si="1955"/>
        <v>0</v>
      </c>
      <c r="P6340" s="245"/>
      <c r="Q6340" s="775"/>
      <c r="R6340" s="779"/>
      <c r="S6340" s="779"/>
      <c r="T6340" s="779"/>
      <c r="U6340" s="779"/>
      <c r="V6340" s="779"/>
      <c r="W6340" s="824"/>
      <c r="X6340" s="314">
        <f t="shared" si="1952"/>
        <v>0</v>
      </c>
    </row>
    <row r="6341" spans="2:24" ht="18.75">
      <c r="B6341" s="143"/>
      <c r="C6341" s="161">
        <v>558</v>
      </c>
      <c r="D6341" s="460" t="s">
        <v>1731</v>
      </c>
      <c r="E6341" s="817"/>
      <c r="F6341" s="452"/>
      <c r="G6341" s="246"/>
      <c r="H6341" s="246"/>
      <c r="I6341" s="480">
        <f t="shared" si="1953"/>
        <v>0</v>
      </c>
      <c r="J6341" s="244" t="str">
        <f t="shared" si="1951"/>
        <v/>
      </c>
      <c r="K6341" s="245"/>
      <c r="L6341" s="426"/>
      <c r="M6341" s="253"/>
      <c r="N6341" s="316">
        <f t="shared" si="1954"/>
        <v>0</v>
      </c>
      <c r="O6341" s="427">
        <f t="shared" si="1955"/>
        <v>0</v>
      </c>
      <c r="P6341" s="245"/>
      <c r="Q6341" s="775"/>
      <c r="R6341" s="779"/>
      <c r="S6341" s="779"/>
      <c r="T6341" s="779"/>
      <c r="U6341" s="779"/>
      <c r="V6341" s="779"/>
      <c r="W6341" s="824"/>
      <c r="X6341" s="314">
        <f t="shared" si="1952"/>
        <v>0</v>
      </c>
    </row>
    <row r="6342" spans="2:24" ht="18.75">
      <c r="B6342" s="143"/>
      <c r="C6342" s="161">
        <v>560</v>
      </c>
      <c r="D6342" s="461" t="s">
        <v>213</v>
      </c>
      <c r="E6342" s="817"/>
      <c r="F6342" s="452"/>
      <c r="G6342" s="246"/>
      <c r="H6342" s="246"/>
      <c r="I6342" s="480">
        <f t="shared" si="1953"/>
        <v>0</v>
      </c>
      <c r="J6342" s="244" t="str">
        <f t="shared" si="1951"/>
        <v/>
      </c>
      <c r="K6342" s="245"/>
      <c r="L6342" s="426"/>
      <c r="M6342" s="253"/>
      <c r="N6342" s="316">
        <f t="shared" si="1954"/>
        <v>0</v>
      </c>
      <c r="O6342" s="427">
        <f t="shared" si="1955"/>
        <v>0</v>
      </c>
      <c r="P6342" s="245"/>
      <c r="Q6342" s="775"/>
      <c r="R6342" s="779"/>
      <c r="S6342" s="779"/>
      <c r="T6342" s="779"/>
      <c r="U6342" s="779"/>
      <c r="V6342" s="779"/>
      <c r="W6342" s="824"/>
      <c r="X6342" s="314">
        <f t="shared" si="1952"/>
        <v>0</v>
      </c>
    </row>
    <row r="6343" spans="2:24" ht="18.75">
      <c r="B6343" s="143"/>
      <c r="C6343" s="161">
        <v>580</v>
      </c>
      <c r="D6343" s="460" t="s">
        <v>214</v>
      </c>
      <c r="E6343" s="817"/>
      <c r="F6343" s="452"/>
      <c r="G6343" s="246"/>
      <c r="H6343" s="246"/>
      <c r="I6343" s="480">
        <f t="shared" si="1953"/>
        <v>0</v>
      </c>
      <c r="J6343" s="244" t="str">
        <f t="shared" si="1951"/>
        <v/>
      </c>
      <c r="K6343" s="245"/>
      <c r="L6343" s="426"/>
      <c r="M6343" s="253"/>
      <c r="N6343" s="316">
        <f t="shared" si="1954"/>
        <v>0</v>
      </c>
      <c r="O6343" s="427">
        <f t="shared" si="1955"/>
        <v>0</v>
      </c>
      <c r="P6343" s="245"/>
      <c r="Q6343" s="775"/>
      <c r="R6343" s="779"/>
      <c r="S6343" s="779"/>
      <c r="T6343" s="779"/>
      <c r="U6343" s="779"/>
      <c r="V6343" s="779"/>
      <c r="W6343" s="824"/>
      <c r="X6343" s="314">
        <f t="shared" si="1952"/>
        <v>0</v>
      </c>
    </row>
    <row r="6344" spans="2:24" ht="18.75">
      <c r="B6344" s="143"/>
      <c r="C6344" s="161">
        <v>588</v>
      </c>
      <c r="D6344" s="460" t="s">
        <v>1736</v>
      </c>
      <c r="E6344" s="817"/>
      <c r="F6344" s="452"/>
      <c r="G6344" s="246"/>
      <c r="H6344" s="246"/>
      <c r="I6344" s="480">
        <f t="shared" si="1953"/>
        <v>0</v>
      </c>
      <c r="J6344" s="244" t="str">
        <f t="shared" si="1951"/>
        <v/>
      </c>
      <c r="K6344" s="245"/>
      <c r="L6344" s="426"/>
      <c r="M6344" s="253"/>
      <c r="N6344" s="316">
        <f t="shared" si="1954"/>
        <v>0</v>
      </c>
      <c r="O6344" s="427">
        <f t="shared" si="1955"/>
        <v>0</v>
      </c>
      <c r="P6344" s="245"/>
      <c r="Q6344" s="775"/>
      <c r="R6344" s="779"/>
      <c r="S6344" s="779"/>
      <c r="T6344" s="779"/>
      <c r="U6344" s="779"/>
      <c r="V6344" s="779"/>
      <c r="W6344" s="824"/>
      <c r="X6344" s="314">
        <f t="shared" si="1952"/>
        <v>0</v>
      </c>
    </row>
    <row r="6345" spans="2:24" ht="31.5">
      <c r="B6345" s="143"/>
      <c r="C6345" s="162">
        <v>590</v>
      </c>
      <c r="D6345" s="462" t="s">
        <v>215</v>
      </c>
      <c r="E6345" s="817"/>
      <c r="F6345" s="452"/>
      <c r="G6345" s="246"/>
      <c r="H6345" s="246"/>
      <c r="I6345" s="480">
        <f t="shared" si="1953"/>
        <v>0</v>
      </c>
      <c r="J6345" s="244" t="str">
        <f t="shared" si="1951"/>
        <v/>
      </c>
      <c r="K6345" s="245"/>
      <c r="L6345" s="426"/>
      <c r="M6345" s="253"/>
      <c r="N6345" s="316">
        <f t="shared" si="1954"/>
        <v>0</v>
      </c>
      <c r="O6345" s="427">
        <f t="shared" si="1955"/>
        <v>0</v>
      </c>
      <c r="P6345" s="245"/>
      <c r="Q6345" s="775"/>
      <c r="R6345" s="779"/>
      <c r="S6345" s="779"/>
      <c r="T6345" s="779"/>
      <c r="U6345" s="779"/>
      <c r="V6345" s="779"/>
      <c r="W6345" s="824"/>
      <c r="X6345" s="314">
        <f t="shared" si="1952"/>
        <v>0</v>
      </c>
    </row>
    <row r="6346" spans="2:24" ht="18.75">
      <c r="B6346" s="799">
        <v>800</v>
      </c>
      <c r="C6346" s="960" t="s">
        <v>1097</v>
      </c>
      <c r="D6346" s="960"/>
      <c r="E6346" s="800"/>
      <c r="F6346" s="803"/>
      <c r="G6346" s="804"/>
      <c r="H6346" s="804"/>
      <c r="I6346" s="805">
        <f t="shared" si="1953"/>
        <v>0</v>
      </c>
      <c r="J6346" s="244" t="str">
        <f t="shared" si="1951"/>
        <v/>
      </c>
      <c r="K6346" s="245"/>
      <c r="L6346" s="431"/>
      <c r="M6346" s="255"/>
      <c r="N6346" s="316">
        <f t="shared" si="1954"/>
        <v>0</v>
      </c>
      <c r="O6346" s="427">
        <f t="shared" si="1955"/>
        <v>0</v>
      </c>
      <c r="P6346" s="245"/>
      <c r="Q6346" s="777"/>
      <c r="R6346" s="778"/>
      <c r="S6346" s="779"/>
      <c r="T6346" s="779"/>
      <c r="U6346" s="778"/>
      <c r="V6346" s="779"/>
      <c r="W6346" s="824"/>
      <c r="X6346" s="314">
        <f t="shared" si="1952"/>
        <v>0</v>
      </c>
    </row>
    <row r="6347" spans="2:24" ht="18.75">
      <c r="B6347" s="799">
        <v>1000</v>
      </c>
      <c r="C6347" s="956" t="s">
        <v>217</v>
      </c>
      <c r="D6347" s="956"/>
      <c r="E6347" s="800"/>
      <c r="F6347" s="801">
        <f>SUM(F6348:F6364)</f>
        <v>0</v>
      </c>
      <c r="G6347" s="802">
        <f>SUM(G6348:G6364)</f>
        <v>0</v>
      </c>
      <c r="H6347" s="802">
        <f>SUM(H6348:H6364)</f>
        <v>0</v>
      </c>
      <c r="I6347" s="802">
        <f>SUM(I6348:I6364)</f>
        <v>0</v>
      </c>
      <c r="J6347" s="244" t="str">
        <f t="shared" si="1951"/>
        <v/>
      </c>
      <c r="K6347" s="245"/>
      <c r="L6347" s="317">
        <f>SUM(L6348:L6364)</f>
        <v>0</v>
      </c>
      <c r="M6347" s="318">
        <f>SUM(M6348:M6364)</f>
        <v>0</v>
      </c>
      <c r="N6347" s="428">
        <f>SUM(N6348:N6364)</f>
        <v>0</v>
      </c>
      <c r="O6347" s="429">
        <f>SUM(O6348:O6364)</f>
        <v>0</v>
      </c>
      <c r="P6347" s="245"/>
      <c r="Q6347" s="317">
        <f t="shared" ref="Q6347:W6347" si="1956">SUM(Q6348:Q6364)</f>
        <v>0</v>
      </c>
      <c r="R6347" s="318">
        <f t="shared" si="1956"/>
        <v>0</v>
      </c>
      <c r="S6347" s="318">
        <f t="shared" si="1956"/>
        <v>0</v>
      </c>
      <c r="T6347" s="318">
        <f t="shared" si="1956"/>
        <v>0</v>
      </c>
      <c r="U6347" s="318">
        <f t="shared" si="1956"/>
        <v>0</v>
      </c>
      <c r="V6347" s="318">
        <f t="shared" si="1956"/>
        <v>0</v>
      </c>
      <c r="W6347" s="429">
        <f t="shared" si="1956"/>
        <v>0</v>
      </c>
      <c r="X6347" s="314">
        <f t="shared" si="1952"/>
        <v>0</v>
      </c>
    </row>
    <row r="6348" spans="2:24" ht="18.75">
      <c r="B6348" s="136"/>
      <c r="C6348" s="144">
        <v>1011</v>
      </c>
      <c r="D6348" s="163" t="s">
        <v>218</v>
      </c>
      <c r="E6348" s="817"/>
      <c r="F6348" s="452"/>
      <c r="G6348" s="246"/>
      <c r="H6348" s="246"/>
      <c r="I6348" s="480">
        <f t="shared" ref="I6348:I6364" si="1957">F6348+G6348+H6348</f>
        <v>0</v>
      </c>
      <c r="J6348" s="244" t="str">
        <f t="shared" si="1951"/>
        <v/>
      </c>
      <c r="K6348" s="245"/>
      <c r="L6348" s="426"/>
      <c r="M6348" s="253"/>
      <c r="N6348" s="316">
        <f t="shared" ref="N6348:N6364" si="1958">I6348</f>
        <v>0</v>
      </c>
      <c r="O6348" s="427">
        <f t="shared" ref="O6348:O6364" si="1959">L6348+M6348-N6348</f>
        <v>0</v>
      </c>
      <c r="P6348" s="245"/>
      <c r="Q6348" s="426"/>
      <c r="R6348" s="253"/>
      <c r="S6348" s="432">
        <f t="shared" ref="S6348:S6355" si="1960">+IF(+(L6348+M6348)&gt;=I6348,+M6348,+(+I6348-L6348))</f>
        <v>0</v>
      </c>
      <c r="T6348" s="316">
        <f t="shared" ref="T6348:T6355" si="1961">Q6348+R6348-S6348</f>
        <v>0</v>
      </c>
      <c r="U6348" s="253"/>
      <c r="V6348" s="253"/>
      <c r="W6348" s="254"/>
      <c r="X6348" s="314">
        <f t="shared" si="1952"/>
        <v>0</v>
      </c>
    </row>
    <row r="6349" spans="2:24" ht="18.75">
      <c r="B6349" s="136"/>
      <c r="C6349" s="137">
        <v>1012</v>
      </c>
      <c r="D6349" s="145" t="s">
        <v>219</v>
      </c>
      <c r="E6349" s="817"/>
      <c r="F6349" s="452"/>
      <c r="G6349" s="246"/>
      <c r="H6349" s="246"/>
      <c r="I6349" s="480">
        <f t="shared" si="1957"/>
        <v>0</v>
      </c>
      <c r="J6349" s="244" t="str">
        <f t="shared" si="1951"/>
        <v/>
      </c>
      <c r="K6349" s="245"/>
      <c r="L6349" s="426"/>
      <c r="M6349" s="253"/>
      <c r="N6349" s="316">
        <f t="shared" si="1958"/>
        <v>0</v>
      </c>
      <c r="O6349" s="427">
        <f t="shared" si="1959"/>
        <v>0</v>
      </c>
      <c r="P6349" s="245"/>
      <c r="Q6349" s="426"/>
      <c r="R6349" s="253"/>
      <c r="S6349" s="432">
        <f t="shared" si="1960"/>
        <v>0</v>
      </c>
      <c r="T6349" s="316">
        <f t="shared" si="1961"/>
        <v>0</v>
      </c>
      <c r="U6349" s="253"/>
      <c r="V6349" s="253"/>
      <c r="W6349" s="254"/>
      <c r="X6349" s="314">
        <f t="shared" si="1952"/>
        <v>0</v>
      </c>
    </row>
    <row r="6350" spans="2:24" ht="18.75">
      <c r="B6350" s="136"/>
      <c r="C6350" s="137">
        <v>1013</v>
      </c>
      <c r="D6350" s="145" t="s">
        <v>220</v>
      </c>
      <c r="E6350" s="817"/>
      <c r="F6350" s="452"/>
      <c r="G6350" s="246"/>
      <c r="H6350" s="246"/>
      <c r="I6350" s="480">
        <f t="shared" si="1957"/>
        <v>0</v>
      </c>
      <c r="J6350" s="244" t="str">
        <f t="shared" si="1951"/>
        <v/>
      </c>
      <c r="K6350" s="245"/>
      <c r="L6350" s="426"/>
      <c r="M6350" s="253"/>
      <c r="N6350" s="316">
        <f t="shared" si="1958"/>
        <v>0</v>
      </c>
      <c r="O6350" s="427">
        <f t="shared" si="1959"/>
        <v>0</v>
      </c>
      <c r="P6350" s="245"/>
      <c r="Q6350" s="426"/>
      <c r="R6350" s="253"/>
      <c r="S6350" s="432">
        <f t="shared" si="1960"/>
        <v>0</v>
      </c>
      <c r="T6350" s="316">
        <f t="shared" si="1961"/>
        <v>0</v>
      </c>
      <c r="U6350" s="253"/>
      <c r="V6350" s="253"/>
      <c r="W6350" s="254"/>
      <c r="X6350" s="314">
        <f t="shared" si="1952"/>
        <v>0</v>
      </c>
    </row>
    <row r="6351" spans="2:24" ht="18.75">
      <c r="B6351" s="136"/>
      <c r="C6351" s="137">
        <v>1014</v>
      </c>
      <c r="D6351" s="145" t="s">
        <v>221</v>
      </c>
      <c r="E6351" s="817"/>
      <c r="F6351" s="452"/>
      <c r="G6351" s="246"/>
      <c r="H6351" s="246"/>
      <c r="I6351" s="480">
        <f t="shared" si="1957"/>
        <v>0</v>
      </c>
      <c r="J6351" s="244" t="str">
        <f t="shared" si="1951"/>
        <v/>
      </c>
      <c r="K6351" s="245"/>
      <c r="L6351" s="426"/>
      <c r="M6351" s="253"/>
      <c r="N6351" s="316">
        <f t="shared" si="1958"/>
        <v>0</v>
      </c>
      <c r="O6351" s="427">
        <f t="shared" si="1959"/>
        <v>0</v>
      </c>
      <c r="P6351" s="245"/>
      <c r="Q6351" s="426"/>
      <c r="R6351" s="253"/>
      <c r="S6351" s="432">
        <f t="shared" si="1960"/>
        <v>0</v>
      </c>
      <c r="T6351" s="316">
        <f t="shared" si="1961"/>
        <v>0</v>
      </c>
      <c r="U6351" s="253"/>
      <c r="V6351" s="253"/>
      <c r="W6351" s="254"/>
      <c r="X6351" s="314">
        <f t="shared" si="1952"/>
        <v>0</v>
      </c>
    </row>
    <row r="6352" spans="2:24" ht="18.75">
      <c r="B6352" s="136"/>
      <c r="C6352" s="137">
        <v>1015</v>
      </c>
      <c r="D6352" s="145" t="s">
        <v>222</v>
      </c>
      <c r="E6352" s="817"/>
      <c r="F6352" s="452"/>
      <c r="G6352" s="246"/>
      <c r="H6352" s="246"/>
      <c r="I6352" s="480">
        <f t="shared" si="1957"/>
        <v>0</v>
      </c>
      <c r="J6352" s="244" t="str">
        <f t="shared" si="1951"/>
        <v/>
      </c>
      <c r="K6352" s="245"/>
      <c r="L6352" s="426"/>
      <c r="M6352" s="253"/>
      <c r="N6352" s="316">
        <f t="shared" si="1958"/>
        <v>0</v>
      </c>
      <c r="O6352" s="427">
        <f t="shared" si="1959"/>
        <v>0</v>
      </c>
      <c r="P6352" s="245"/>
      <c r="Q6352" s="426"/>
      <c r="R6352" s="253"/>
      <c r="S6352" s="432">
        <f t="shared" si="1960"/>
        <v>0</v>
      </c>
      <c r="T6352" s="316">
        <f t="shared" si="1961"/>
        <v>0</v>
      </c>
      <c r="U6352" s="253"/>
      <c r="V6352" s="253"/>
      <c r="W6352" s="254"/>
      <c r="X6352" s="314">
        <f t="shared" si="1952"/>
        <v>0</v>
      </c>
    </row>
    <row r="6353" spans="2:24" ht="18.75">
      <c r="B6353" s="136"/>
      <c r="C6353" s="137">
        <v>1016</v>
      </c>
      <c r="D6353" s="145" t="s">
        <v>223</v>
      </c>
      <c r="E6353" s="817"/>
      <c r="F6353" s="452"/>
      <c r="G6353" s="246"/>
      <c r="H6353" s="246"/>
      <c r="I6353" s="480">
        <f t="shared" si="1957"/>
        <v>0</v>
      </c>
      <c r="J6353" s="244" t="str">
        <f t="shared" si="1951"/>
        <v/>
      </c>
      <c r="K6353" s="245"/>
      <c r="L6353" s="426"/>
      <c r="M6353" s="253"/>
      <c r="N6353" s="316">
        <f t="shared" si="1958"/>
        <v>0</v>
      </c>
      <c r="O6353" s="427">
        <f t="shared" si="1959"/>
        <v>0</v>
      </c>
      <c r="P6353" s="245"/>
      <c r="Q6353" s="426"/>
      <c r="R6353" s="253"/>
      <c r="S6353" s="432">
        <f t="shared" si="1960"/>
        <v>0</v>
      </c>
      <c r="T6353" s="316">
        <f t="shared" si="1961"/>
        <v>0</v>
      </c>
      <c r="U6353" s="253"/>
      <c r="V6353" s="253"/>
      <c r="W6353" s="254"/>
      <c r="X6353" s="314">
        <f t="shared" si="1952"/>
        <v>0</v>
      </c>
    </row>
    <row r="6354" spans="2:24" ht="18.75">
      <c r="B6354" s="140"/>
      <c r="C6354" s="164">
        <v>1020</v>
      </c>
      <c r="D6354" s="165" t="s">
        <v>224</v>
      </c>
      <c r="E6354" s="817"/>
      <c r="F6354" s="452"/>
      <c r="G6354" s="246"/>
      <c r="H6354" s="246"/>
      <c r="I6354" s="480">
        <f t="shared" si="1957"/>
        <v>0</v>
      </c>
      <c r="J6354" s="244" t="str">
        <f t="shared" si="1951"/>
        <v/>
      </c>
      <c r="K6354" s="245"/>
      <c r="L6354" s="426"/>
      <c r="M6354" s="253"/>
      <c r="N6354" s="316">
        <f t="shared" si="1958"/>
        <v>0</v>
      </c>
      <c r="O6354" s="427">
        <f t="shared" si="1959"/>
        <v>0</v>
      </c>
      <c r="P6354" s="245"/>
      <c r="Q6354" s="426"/>
      <c r="R6354" s="253"/>
      <c r="S6354" s="432">
        <f t="shared" si="1960"/>
        <v>0</v>
      </c>
      <c r="T6354" s="316">
        <f t="shared" si="1961"/>
        <v>0</v>
      </c>
      <c r="U6354" s="253"/>
      <c r="V6354" s="253"/>
      <c r="W6354" s="254"/>
      <c r="X6354" s="314">
        <f t="shared" si="1952"/>
        <v>0</v>
      </c>
    </row>
    <row r="6355" spans="2:24" ht="18.75">
      <c r="B6355" s="136"/>
      <c r="C6355" s="137">
        <v>1030</v>
      </c>
      <c r="D6355" s="145" t="s">
        <v>225</v>
      </c>
      <c r="E6355" s="817"/>
      <c r="F6355" s="452"/>
      <c r="G6355" s="246"/>
      <c r="H6355" s="246"/>
      <c r="I6355" s="480">
        <f t="shared" si="1957"/>
        <v>0</v>
      </c>
      <c r="J6355" s="244" t="str">
        <f t="shared" si="1951"/>
        <v/>
      </c>
      <c r="K6355" s="245"/>
      <c r="L6355" s="426"/>
      <c r="M6355" s="253"/>
      <c r="N6355" s="316">
        <f t="shared" si="1958"/>
        <v>0</v>
      </c>
      <c r="O6355" s="427">
        <f t="shared" si="1959"/>
        <v>0</v>
      </c>
      <c r="P6355" s="245"/>
      <c r="Q6355" s="426"/>
      <c r="R6355" s="253"/>
      <c r="S6355" s="432">
        <f t="shared" si="1960"/>
        <v>0</v>
      </c>
      <c r="T6355" s="316">
        <f t="shared" si="1961"/>
        <v>0</v>
      </c>
      <c r="U6355" s="253"/>
      <c r="V6355" s="253"/>
      <c r="W6355" s="254"/>
      <c r="X6355" s="314">
        <f t="shared" si="1952"/>
        <v>0</v>
      </c>
    </row>
    <row r="6356" spans="2:24" ht="18.75">
      <c r="B6356" s="136"/>
      <c r="C6356" s="164">
        <v>1051</v>
      </c>
      <c r="D6356" s="167" t="s">
        <v>226</v>
      </c>
      <c r="E6356" s="817"/>
      <c r="F6356" s="452"/>
      <c r="G6356" s="246"/>
      <c r="H6356" s="246"/>
      <c r="I6356" s="480">
        <f t="shared" si="1957"/>
        <v>0</v>
      </c>
      <c r="J6356" s="244" t="str">
        <f t="shared" si="1951"/>
        <v/>
      </c>
      <c r="K6356" s="245"/>
      <c r="L6356" s="426"/>
      <c r="M6356" s="253"/>
      <c r="N6356" s="316">
        <f t="shared" si="1958"/>
        <v>0</v>
      </c>
      <c r="O6356" s="427">
        <f t="shared" si="1959"/>
        <v>0</v>
      </c>
      <c r="P6356" s="245"/>
      <c r="Q6356" s="775"/>
      <c r="R6356" s="779"/>
      <c r="S6356" s="779"/>
      <c r="T6356" s="779"/>
      <c r="U6356" s="779"/>
      <c r="V6356" s="779"/>
      <c r="W6356" s="824"/>
      <c r="X6356" s="314">
        <f t="shared" si="1952"/>
        <v>0</v>
      </c>
    </row>
    <row r="6357" spans="2:24" ht="18.75">
      <c r="B6357" s="136"/>
      <c r="C6357" s="137">
        <v>1052</v>
      </c>
      <c r="D6357" s="145" t="s">
        <v>227</v>
      </c>
      <c r="E6357" s="817"/>
      <c r="F6357" s="452"/>
      <c r="G6357" s="246"/>
      <c r="H6357" s="246"/>
      <c r="I6357" s="480">
        <f t="shared" si="1957"/>
        <v>0</v>
      </c>
      <c r="J6357" s="244" t="str">
        <f t="shared" si="1951"/>
        <v/>
      </c>
      <c r="K6357" s="245"/>
      <c r="L6357" s="426"/>
      <c r="M6357" s="253"/>
      <c r="N6357" s="316">
        <f t="shared" si="1958"/>
        <v>0</v>
      </c>
      <c r="O6357" s="427">
        <f t="shared" si="1959"/>
        <v>0</v>
      </c>
      <c r="P6357" s="245"/>
      <c r="Q6357" s="775"/>
      <c r="R6357" s="779"/>
      <c r="S6357" s="779"/>
      <c r="T6357" s="779"/>
      <c r="U6357" s="779"/>
      <c r="V6357" s="779"/>
      <c r="W6357" s="824"/>
      <c r="X6357" s="314">
        <f t="shared" si="1952"/>
        <v>0</v>
      </c>
    </row>
    <row r="6358" spans="2:24" ht="18.75">
      <c r="B6358" s="136"/>
      <c r="C6358" s="168">
        <v>1053</v>
      </c>
      <c r="D6358" s="169" t="s">
        <v>1737</v>
      </c>
      <c r="E6358" s="817"/>
      <c r="F6358" s="452"/>
      <c r="G6358" s="246"/>
      <c r="H6358" s="246"/>
      <c r="I6358" s="480">
        <f t="shared" si="1957"/>
        <v>0</v>
      </c>
      <c r="J6358" s="244" t="str">
        <f t="shared" si="1951"/>
        <v/>
      </c>
      <c r="K6358" s="245"/>
      <c r="L6358" s="426"/>
      <c r="M6358" s="253"/>
      <c r="N6358" s="316">
        <f t="shared" si="1958"/>
        <v>0</v>
      </c>
      <c r="O6358" s="427">
        <f t="shared" si="1959"/>
        <v>0</v>
      </c>
      <c r="P6358" s="245"/>
      <c r="Q6358" s="775"/>
      <c r="R6358" s="779"/>
      <c r="S6358" s="779"/>
      <c r="T6358" s="779"/>
      <c r="U6358" s="779"/>
      <c r="V6358" s="779"/>
      <c r="W6358" s="824"/>
      <c r="X6358" s="314">
        <f t="shared" si="1952"/>
        <v>0</v>
      </c>
    </row>
    <row r="6359" spans="2:24" ht="18.75">
      <c r="B6359" s="136"/>
      <c r="C6359" s="137">
        <v>1062</v>
      </c>
      <c r="D6359" s="139" t="s">
        <v>228</v>
      </c>
      <c r="E6359" s="817"/>
      <c r="F6359" s="452"/>
      <c r="G6359" s="246"/>
      <c r="H6359" s="246"/>
      <c r="I6359" s="480">
        <f t="shared" si="1957"/>
        <v>0</v>
      </c>
      <c r="J6359" s="244" t="str">
        <f t="shared" si="1951"/>
        <v/>
      </c>
      <c r="K6359" s="245"/>
      <c r="L6359" s="426"/>
      <c r="M6359" s="253"/>
      <c r="N6359" s="316">
        <f t="shared" si="1958"/>
        <v>0</v>
      </c>
      <c r="O6359" s="427">
        <f t="shared" si="1959"/>
        <v>0</v>
      </c>
      <c r="P6359" s="245"/>
      <c r="Q6359" s="426"/>
      <c r="R6359" s="253"/>
      <c r="S6359" s="432">
        <f>+IF(+(L6359+M6359)&gt;=I6359,+M6359,+(+I6359-L6359))</f>
        <v>0</v>
      </c>
      <c r="T6359" s="316">
        <f>Q6359+R6359-S6359</f>
        <v>0</v>
      </c>
      <c r="U6359" s="253"/>
      <c r="V6359" s="253"/>
      <c r="W6359" s="254"/>
      <c r="X6359" s="314">
        <f t="shared" si="1952"/>
        <v>0</v>
      </c>
    </row>
    <row r="6360" spans="2:24" ht="18.75">
      <c r="B6360" s="136"/>
      <c r="C6360" s="137">
        <v>1063</v>
      </c>
      <c r="D6360" s="139" t="s">
        <v>229</v>
      </c>
      <c r="E6360" s="817"/>
      <c r="F6360" s="452"/>
      <c r="G6360" s="246"/>
      <c r="H6360" s="246"/>
      <c r="I6360" s="480">
        <f t="shared" si="1957"/>
        <v>0</v>
      </c>
      <c r="J6360" s="244" t="str">
        <f t="shared" si="1951"/>
        <v/>
      </c>
      <c r="K6360" s="245"/>
      <c r="L6360" s="426"/>
      <c r="M6360" s="253"/>
      <c r="N6360" s="316">
        <f t="shared" si="1958"/>
        <v>0</v>
      </c>
      <c r="O6360" s="427">
        <f t="shared" si="1959"/>
        <v>0</v>
      </c>
      <c r="P6360" s="245"/>
      <c r="Q6360" s="775"/>
      <c r="R6360" s="779"/>
      <c r="S6360" s="779"/>
      <c r="T6360" s="779"/>
      <c r="U6360" s="779"/>
      <c r="V6360" s="779"/>
      <c r="W6360" s="824"/>
      <c r="X6360" s="314">
        <f t="shared" si="1952"/>
        <v>0</v>
      </c>
    </row>
    <row r="6361" spans="2:24" ht="18.75">
      <c r="B6361" s="136"/>
      <c r="C6361" s="168">
        <v>1069</v>
      </c>
      <c r="D6361" s="170" t="s">
        <v>230</v>
      </c>
      <c r="E6361" s="817"/>
      <c r="F6361" s="452"/>
      <c r="G6361" s="246"/>
      <c r="H6361" s="246"/>
      <c r="I6361" s="480">
        <f t="shared" si="1957"/>
        <v>0</v>
      </c>
      <c r="J6361" s="244" t="str">
        <f t="shared" ref="J6361:J6392" si="1962">(IF($E6361&lt;&gt;0,$J$2,IF($I6361&lt;&gt;0,$J$2,"")))</f>
        <v/>
      </c>
      <c r="K6361" s="245"/>
      <c r="L6361" s="426"/>
      <c r="M6361" s="253"/>
      <c r="N6361" s="316">
        <f t="shared" si="1958"/>
        <v>0</v>
      </c>
      <c r="O6361" s="427">
        <f t="shared" si="1959"/>
        <v>0</v>
      </c>
      <c r="P6361" s="245"/>
      <c r="Q6361" s="426"/>
      <c r="R6361" s="253"/>
      <c r="S6361" s="432">
        <f>+IF(+(L6361+M6361)&gt;=I6361,+M6361,+(+I6361-L6361))</f>
        <v>0</v>
      </c>
      <c r="T6361" s="316">
        <f>Q6361+R6361-S6361</f>
        <v>0</v>
      </c>
      <c r="U6361" s="253"/>
      <c r="V6361" s="253"/>
      <c r="W6361" s="254"/>
      <c r="X6361" s="314">
        <f t="shared" ref="X6361:X6392" si="1963">T6361-U6361-V6361-W6361</f>
        <v>0</v>
      </c>
    </row>
    <row r="6362" spans="2:24" ht="31.5">
      <c r="B6362" s="140"/>
      <c r="C6362" s="137">
        <v>1091</v>
      </c>
      <c r="D6362" s="145" t="s">
        <v>231</v>
      </c>
      <c r="E6362" s="817"/>
      <c r="F6362" s="452"/>
      <c r="G6362" s="246"/>
      <c r="H6362" s="246"/>
      <c r="I6362" s="480">
        <f t="shared" si="1957"/>
        <v>0</v>
      </c>
      <c r="J6362" s="244" t="str">
        <f t="shared" si="1962"/>
        <v/>
      </c>
      <c r="K6362" s="245"/>
      <c r="L6362" s="426"/>
      <c r="M6362" s="253"/>
      <c r="N6362" s="316">
        <f t="shared" si="1958"/>
        <v>0</v>
      </c>
      <c r="O6362" s="427">
        <f t="shared" si="1959"/>
        <v>0</v>
      </c>
      <c r="P6362" s="245"/>
      <c r="Q6362" s="426"/>
      <c r="R6362" s="253"/>
      <c r="S6362" s="432">
        <f>+IF(+(L6362+M6362)&gt;=I6362,+M6362,+(+I6362-L6362))</f>
        <v>0</v>
      </c>
      <c r="T6362" s="316">
        <f>Q6362+R6362-S6362</f>
        <v>0</v>
      </c>
      <c r="U6362" s="253"/>
      <c r="V6362" s="253"/>
      <c r="W6362" s="254"/>
      <c r="X6362" s="314">
        <f t="shared" si="1963"/>
        <v>0</v>
      </c>
    </row>
    <row r="6363" spans="2:24" ht="18.75">
      <c r="B6363" s="136"/>
      <c r="C6363" s="137">
        <v>1092</v>
      </c>
      <c r="D6363" s="145" t="s">
        <v>364</v>
      </c>
      <c r="E6363" s="817"/>
      <c r="F6363" s="452"/>
      <c r="G6363" s="246"/>
      <c r="H6363" s="246"/>
      <c r="I6363" s="480">
        <f t="shared" si="1957"/>
        <v>0</v>
      </c>
      <c r="J6363" s="244" t="str">
        <f t="shared" si="1962"/>
        <v/>
      </c>
      <c r="K6363" s="245"/>
      <c r="L6363" s="426"/>
      <c r="M6363" s="253"/>
      <c r="N6363" s="316">
        <f t="shared" si="1958"/>
        <v>0</v>
      </c>
      <c r="O6363" s="427">
        <f t="shared" si="1959"/>
        <v>0</v>
      </c>
      <c r="P6363" s="245"/>
      <c r="Q6363" s="775"/>
      <c r="R6363" s="779"/>
      <c r="S6363" s="779"/>
      <c r="T6363" s="779"/>
      <c r="U6363" s="779"/>
      <c r="V6363" s="779"/>
      <c r="W6363" s="824"/>
      <c r="X6363" s="314">
        <f t="shared" si="1963"/>
        <v>0</v>
      </c>
    </row>
    <row r="6364" spans="2:24" ht="18.75">
      <c r="B6364" s="136"/>
      <c r="C6364" s="142">
        <v>1098</v>
      </c>
      <c r="D6364" s="146" t="s">
        <v>232</v>
      </c>
      <c r="E6364" s="817"/>
      <c r="F6364" s="452"/>
      <c r="G6364" s="246"/>
      <c r="H6364" s="246"/>
      <c r="I6364" s="480">
        <f t="shared" si="1957"/>
        <v>0</v>
      </c>
      <c r="J6364" s="244" t="str">
        <f t="shared" si="1962"/>
        <v/>
      </c>
      <c r="K6364" s="245"/>
      <c r="L6364" s="426"/>
      <c r="M6364" s="253"/>
      <c r="N6364" s="316">
        <f t="shared" si="1958"/>
        <v>0</v>
      </c>
      <c r="O6364" s="427">
        <f t="shared" si="1959"/>
        <v>0</v>
      </c>
      <c r="P6364" s="245"/>
      <c r="Q6364" s="426"/>
      <c r="R6364" s="253"/>
      <c r="S6364" s="432">
        <f>+IF(+(L6364+M6364)&gt;=I6364,+M6364,+(+I6364-L6364))</f>
        <v>0</v>
      </c>
      <c r="T6364" s="316">
        <f>Q6364+R6364-S6364</f>
        <v>0</v>
      </c>
      <c r="U6364" s="253"/>
      <c r="V6364" s="253"/>
      <c r="W6364" s="254"/>
      <c r="X6364" s="314">
        <f t="shared" si="1963"/>
        <v>0</v>
      </c>
    </row>
    <row r="6365" spans="2:24" ht="18.75">
      <c r="B6365" s="799">
        <v>1900</v>
      </c>
      <c r="C6365" s="955" t="s">
        <v>296</v>
      </c>
      <c r="D6365" s="955"/>
      <c r="E6365" s="800"/>
      <c r="F6365" s="801">
        <f>SUM(F6366:F6368)</f>
        <v>0</v>
      </c>
      <c r="G6365" s="802">
        <f>SUM(G6366:G6368)</f>
        <v>0</v>
      </c>
      <c r="H6365" s="802">
        <f>SUM(H6366:H6368)</f>
        <v>0</v>
      </c>
      <c r="I6365" s="802">
        <f>SUM(I6366:I6368)</f>
        <v>0</v>
      </c>
      <c r="J6365" s="244" t="str">
        <f t="shared" si="1962"/>
        <v/>
      </c>
      <c r="K6365" s="245"/>
      <c r="L6365" s="317">
        <f>SUM(L6366:L6368)</f>
        <v>0</v>
      </c>
      <c r="M6365" s="318">
        <f>SUM(M6366:M6368)</f>
        <v>0</v>
      </c>
      <c r="N6365" s="428">
        <f>SUM(N6366:N6368)</f>
        <v>0</v>
      </c>
      <c r="O6365" s="429">
        <f>SUM(O6366:O6368)</f>
        <v>0</v>
      </c>
      <c r="P6365" s="245"/>
      <c r="Q6365" s="777"/>
      <c r="R6365" s="778"/>
      <c r="S6365" s="778"/>
      <c r="T6365" s="778"/>
      <c r="U6365" s="778"/>
      <c r="V6365" s="778"/>
      <c r="W6365" s="825"/>
      <c r="X6365" s="314">
        <f t="shared" si="1963"/>
        <v>0</v>
      </c>
    </row>
    <row r="6366" spans="2:24" ht="18.75">
      <c r="B6366" s="136"/>
      <c r="C6366" s="144">
        <v>1901</v>
      </c>
      <c r="D6366" s="138" t="s">
        <v>297</v>
      </c>
      <c r="E6366" s="817"/>
      <c r="F6366" s="452"/>
      <c r="G6366" s="246"/>
      <c r="H6366" s="246"/>
      <c r="I6366" s="480">
        <f>F6366+G6366+H6366</f>
        <v>0</v>
      </c>
      <c r="J6366" s="244" t="str">
        <f t="shared" si="1962"/>
        <v/>
      </c>
      <c r="K6366" s="245"/>
      <c r="L6366" s="426"/>
      <c r="M6366" s="253"/>
      <c r="N6366" s="316">
        <f>I6366</f>
        <v>0</v>
      </c>
      <c r="O6366" s="427">
        <f>L6366+M6366-N6366</f>
        <v>0</v>
      </c>
      <c r="P6366" s="245"/>
      <c r="Q6366" s="775"/>
      <c r="R6366" s="779"/>
      <c r="S6366" s="779"/>
      <c r="T6366" s="779"/>
      <c r="U6366" s="779"/>
      <c r="V6366" s="779"/>
      <c r="W6366" s="824"/>
      <c r="X6366" s="314">
        <f t="shared" si="1963"/>
        <v>0</v>
      </c>
    </row>
    <row r="6367" spans="2:24" ht="18.75">
      <c r="B6367" s="136"/>
      <c r="C6367" s="137">
        <v>1981</v>
      </c>
      <c r="D6367" s="139" t="s">
        <v>298</v>
      </c>
      <c r="E6367" s="817"/>
      <c r="F6367" s="452"/>
      <c r="G6367" s="246"/>
      <c r="H6367" s="246"/>
      <c r="I6367" s="480">
        <f>F6367+G6367+H6367</f>
        <v>0</v>
      </c>
      <c r="J6367" s="244" t="str">
        <f t="shared" si="1962"/>
        <v/>
      </c>
      <c r="K6367" s="245"/>
      <c r="L6367" s="426"/>
      <c r="M6367" s="253"/>
      <c r="N6367" s="316">
        <f>I6367</f>
        <v>0</v>
      </c>
      <c r="O6367" s="427">
        <f>L6367+M6367-N6367</f>
        <v>0</v>
      </c>
      <c r="P6367" s="245"/>
      <c r="Q6367" s="775"/>
      <c r="R6367" s="779"/>
      <c r="S6367" s="779"/>
      <c r="T6367" s="779"/>
      <c r="U6367" s="779"/>
      <c r="V6367" s="779"/>
      <c r="W6367" s="824"/>
      <c r="X6367" s="314">
        <f t="shared" si="1963"/>
        <v>0</v>
      </c>
    </row>
    <row r="6368" spans="2:24" ht="18.75">
      <c r="B6368" s="136"/>
      <c r="C6368" s="142">
        <v>1991</v>
      </c>
      <c r="D6368" s="141" t="s">
        <v>299</v>
      </c>
      <c r="E6368" s="817"/>
      <c r="F6368" s="452"/>
      <c r="G6368" s="246"/>
      <c r="H6368" s="246"/>
      <c r="I6368" s="480">
        <f>F6368+G6368+H6368</f>
        <v>0</v>
      </c>
      <c r="J6368" s="244" t="str">
        <f t="shared" si="1962"/>
        <v/>
      </c>
      <c r="K6368" s="245"/>
      <c r="L6368" s="426"/>
      <c r="M6368" s="253"/>
      <c r="N6368" s="316">
        <f>I6368</f>
        <v>0</v>
      </c>
      <c r="O6368" s="427">
        <f>L6368+M6368-N6368</f>
        <v>0</v>
      </c>
      <c r="P6368" s="245"/>
      <c r="Q6368" s="775"/>
      <c r="R6368" s="779"/>
      <c r="S6368" s="779"/>
      <c r="T6368" s="779"/>
      <c r="U6368" s="779"/>
      <c r="V6368" s="779"/>
      <c r="W6368" s="824"/>
      <c r="X6368" s="314">
        <f t="shared" si="1963"/>
        <v>0</v>
      </c>
    </row>
    <row r="6369" spans="2:24" ht="18.75">
      <c r="B6369" s="799">
        <v>2100</v>
      </c>
      <c r="C6369" s="955" t="s">
        <v>1106</v>
      </c>
      <c r="D6369" s="955"/>
      <c r="E6369" s="800"/>
      <c r="F6369" s="801">
        <f>SUM(F6370:F6374)</f>
        <v>0</v>
      </c>
      <c r="G6369" s="802">
        <f>SUM(G6370:G6374)</f>
        <v>0</v>
      </c>
      <c r="H6369" s="802">
        <f>SUM(H6370:H6374)</f>
        <v>0</v>
      </c>
      <c r="I6369" s="802">
        <f>SUM(I6370:I6374)</f>
        <v>0</v>
      </c>
      <c r="J6369" s="244" t="str">
        <f t="shared" si="1962"/>
        <v/>
      </c>
      <c r="K6369" s="245"/>
      <c r="L6369" s="317">
        <f>SUM(L6370:L6374)</f>
        <v>0</v>
      </c>
      <c r="M6369" s="318">
        <f>SUM(M6370:M6374)</f>
        <v>0</v>
      </c>
      <c r="N6369" s="428">
        <f>SUM(N6370:N6374)</f>
        <v>0</v>
      </c>
      <c r="O6369" s="429">
        <f>SUM(O6370:O6374)</f>
        <v>0</v>
      </c>
      <c r="P6369" s="245"/>
      <c r="Q6369" s="777"/>
      <c r="R6369" s="778"/>
      <c r="S6369" s="778"/>
      <c r="T6369" s="778"/>
      <c r="U6369" s="778"/>
      <c r="V6369" s="778"/>
      <c r="W6369" s="825"/>
      <c r="X6369" s="314">
        <f t="shared" si="1963"/>
        <v>0</v>
      </c>
    </row>
    <row r="6370" spans="2:24" ht="18.75">
      <c r="B6370" s="136"/>
      <c r="C6370" s="144">
        <v>2110</v>
      </c>
      <c r="D6370" s="147" t="s">
        <v>233</v>
      </c>
      <c r="E6370" s="817"/>
      <c r="F6370" s="452"/>
      <c r="G6370" s="246"/>
      <c r="H6370" s="246"/>
      <c r="I6370" s="480">
        <f>F6370+G6370+H6370</f>
        <v>0</v>
      </c>
      <c r="J6370" s="244" t="str">
        <f t="shared" si="1962"/>
        <v/>
      </c>
      <c r="K6370" s="245"/>
      <c r="L6370" s="426"/>
      <c r="M6370" s="253"/>
      <c r="N6370" s="316">
        <f>I6370</f>
        <v>0</v>
      </c>
      <c r="O6370" s="427">
        <f>L6370+M6370-N6370</f>
        <v>0</v>
      </c>
      <c r="P6370" s="245"/>
      <c r="Q6370" s="775"/>
      <c r="R6370" s="779"/>
      <c r="S6370" s="779"/>
      <c r="T6370" s="779"/>
      <c r="U6370" s="779"/>
      <c r="V6370" s="779"/>
      <c r="W6370" s="824"/>
      <c r="X6370" s="314">
        <f t="shared" si="1963"/>
        <v>0</v>
      </c>
    </row>
    <row r="6371" spans="2:24" ht="18.75">
      <c r="B6371" s="171"/>
      <c r="C6371" s="137">
        <v>2120</v>
      </c>
      <c r="D6371" s="159" t="s">
        <v>234</v>
      </c>
      <c r="E6371" s="817"/>
      <c r="F6371" s="452"/>
      <c r="G6371" s="246"/>
      <c r="H6371" s="246"/>
      <c r="I6371" s="480">
        <f>F6371+G6371+H6371</f>
        <v>0</v>
      </c>
      <c r="J6371" s="244" t="str">
        <f t="shared" si="1962"/>
        <v/>
      </c>
      <c r="K6371" s="245"/>
      <c r="L6371" s="426"/>
      <c r="M6371" s="253"/>
      <c r="N6371" s="316">
        <f>I6371</f>
        <v>0</v>
      </c>
      <c r="O6371" s="427">
        <f>L6371+M6371-N6371</f>
        <v>0</v>
      </c>
      <c r="P6371" s="245"/>
      <c r="Q6371" s="775"/>
      <c r="R6371" s="779"/>
      <c r="S6371" s="779"/>
      <c r="T6371" s="779"/>
      <c r="U6371" s="779"/>
      <c r="V6371" s="779"/>
      <c r="W6371" s="824"/>
      <c r="X6371" s="314">
        <f t="shared" si="1963"/>
        <v>0</v>
      </c>
    </row>
    <row r="6372" spans="2:24" ht="18.75">
      <c r="B6372" s="171"/>
      <c r="C6372" s="137">
        <v>2125</v>
      </c>
      <c r="D6372" s="156" t="s">
        <v>1098</v>
      </c>
      <c r="E6372" s="817"/>
      <c r="F6372" s="452"/>
      <c r="G6372" s="246"/>
      <c r="H6372" s="246"/>
      <c r="I6372" s="480">
        <f>F6372+G6372+H6372</f>
        <v>0</v>
      </c>
      <c r="J6372" s="244" t="str">
        <f t="shared" si="1962"/>
        <v/>
      </c>
      <c r="K6372" s="245"/>
      <c r="L6372" s="426"/>
      <c r="M6372" s="253"/>
      <c r="N6372" s="316">
        <f>I6372</f>
        <v>0</v>
      </c>
      <c r="O6372" s="427">
        <f>L6372+M6372-N6372</f>
        <v>0</v>
      </c>
      <c r="P6372" s="245"/>
      <c r="Q6372" s="775"/>
      <c r="R6372" s="779"/>
      <c r="S6372" s="779"/>
      <c r="T6372" s="779"/>
      <c r="U6372" s="779"/>
      <c r="V6372" s="779"/>
      <c r="W6372" s="824"/>
      <c r="X6372" s="314">
        <f t="shared" si="1963"/>
        <v>0</v>
      </c>
    </row>
    <row r="6373" spans="2:24" ht="18.75">
      <c r="B6373" s="143"/>
      <c r="C6373" s="137">
        <v>2140</v>
      </c>
      <c r="D6373" s="159" t="s">
        <v>236</v>
      </c>
      <c r="E6373" s="817"/>
      <c r="F6373" s="452"/>
      <c r="G6373" s="246"/>
      <c r="H6373" s="246"/>
      <c r="I6373" s="480">
        <f>F6373+G6373+H6373</f>
        <v>0</v>
      </c>
      <c r="J6373" s="244" t="str">
        <f t="shared" si="1962"/>
        <v/>
      </c>
      <c r="K6373" s="245"/>
      <c r="L6373" s="426"/>
      <c r="M6373" s="253"/>
      <c r="N6373" s="316">
        <f>I6373</f>
        <v>0</v>
      </c>
      <c r="O6373" s="427">
        <f>L6373+M6373-N6373</f>
        <v>0</v>
      </c>
      <c r="P6373" s="245"/>
      <c r="Q6373" s="775"/>
      <c r="R6373" s="779"/>
      <c r="S6373" s="779"/>
      <c r="T6373" s="779"/>
      <c r="U6373" s="779"/>
      <c r="V6373" s="779"/>
      <c r="W6373" s="824"/>
      <c r="X6373" s="314">
        <f t="shared" si="1963"/>
        <v>0</v>
      </c>
    </row>
    <row r="6374" spans="2:24" ht="18.75">
      <c r="B6374" s="136"/>
      <c r="C6374" s="142">
        <v>2190</v>
      </c>
      <c r="D6374" s="516" t="s">
        <v>237</v>
      </c>
      <c r="E6374" s="817"/>
      <c r="F6374" s="452"/>
      <c r="G6374" s="246"/>
      <c r="H6374" s="246"/>
      <c r="I6374" s="480">
        <f>F6374+G6374+H6374</f>
        <v>0</v>
      </c>
      <c r="J6374" s="244" t="str">
        <f t="shared" si="1962"/>
        <v/>
      </c>
      <c r="K6374" s="245"/>
      <c r="L6374" s="426"/>
      <c r="M6374" s="253"/>
      <c r="N6374" s="316">
        <f>I6374</f>
        <v>0</v>
      </c>
      <c r="O6374" s="427">
        <f>L6374+M6374-N6374</f>
        <v>0</v>
      </c>
      <c r="P6374" s="245"/>
      <c r="Q6374" s="775"/>
      <c r="R6374" s="779"/>
      <c r="S6374" s="779"/>
      <c r="T6374" s="779"/>
      <c r="U6374" s="779"/>
      <c r="V6374" s="779"/>
      <c r="W6374" s="824"/>
      <c r="X6374" s="314">
        <f t="shared" si="1963"/>
        <v>0</v>
      </c>
    </row>
    <row r="6375" spans="2:24" ht="18.75">
      <c r="B6375" s="799">
        <v>2200</v>
      </c>
      <c r="C6375" s="955" t="s">
        <v>238</v>
      </c>
      <c r="D6375" s="955"/>
      <c r="E6375" s="800"/>
      <c r="F6375" s="801">
        <f>SUM(F6376:F6377)</f>
        <v>0</v>
      </c>
      <c r="G6375" s="802">
        <f>SUM(G6376:G6377)</f>
        <v>430000</v>
      </c>
      <c r="H6375" s="802">
        <f>SUM(H6376:H6377)</f>
        <v>0</v>
      </c>
      <c r="I6375" s="802">
        <f>SUM(I6376:I6377)</f>
        <v>430000</v>
      </c>
      <c r="J6375" s="244">
        <f t="shared" si="1962"/>
        <v>1</v>
      </c>
      <c r="K6375" s="245"/>
      <c r="L6375" s="317">
        <f>SUM(L6376:L6377)</f>
        <v>0</v>
      </c>
      <c r="M6375" s="318">
        <f>SUM(M6376:M6377)</f>
        <v>0</v>
      </c>
      <c r="N6375" s="428">
        <f>SUM(N6376:N6377)</f>
        <v>430000</v>
      </c>
      <c r="O6375" s="429">
        <f>SUM(O6376:O6377)</f>
        <v>-430000</v>
      </c>
      <c r="P6375" s="245"/>
      <c r="Q6375" s="777"/>
      <c r="R6375" s="778"/>
      <c r="S6375" s="778"/>
      <c r="T6375" s="778"/>
      <c r="U6375" s="778"/>
      <c r="V6375" s="778"/>
      <c r="W6375" s="825"/>
      <c r="X6375" s="314">
        <f t="shared" si="1963"/>
        <v>0</v>
      </c>
    </row>
    <row r="6376" spans="2:24" ht="18.75">
      <c r="B6376" s="136"/>
      <c r="C6376" s="137">
        <v>2221</v>
      </c>
      <c r="D6376" s="139" t="s">
        <v>1479</v>
      </c>
      <c r="E6376" s="817"/>
      <c r="F6376" s="452"/>
      <c r="G6376" s="246">
        <v>120000</v>
      </c>
      <c r="H6376" s="246"/>
      <c r="I6376" s="480">
        <f t="shared" ref="I6376:I6381" si="1964">F6376+G6376+H6376</f>
        <v>120000</v>
      </c>
      <c r="J6376" s="244">
        <f t="shared" si="1962"/>
        <v>1</v>
      </c>
      <c r="K6376" s="245"/>
      <c r="L6376" s="426"/>
      <c r="M6376" s="253"/>
      <c r="N6376" s="316">
        <f t="shared" ref="N6376:N6381" si="1965">I6376</f>
        <v>120000</v>
      </c>
      <c r="O6376" s="427">
        <f t="shared" ref="O6376:O6381" si="1966">L6376+M6376-N6376</f>
        <v>-120000</v>
      </c>
      <c r="P6376" s="245"/>
      <c r="Q6376" s="775"/>
      <c r="R6376" s="779"/>
      <c r="S6376" s="779"/>
      <c r="T6376" s="779"/>
      <c r="U6376" s="779"/>
      <c r="V6376" s="779"/>
      <c r="W6376" s="824"/>
      <c r="X6376" s="314">
        <f t="shared" si="1963"/>
        <v>0</v>
      </c>
    </row>
    <row r="6377" spans="2:24" ht="18.75">
      <c r="B6377" s="136"/>
      <c r="C6377" s="142">
        <v>2224</v>
      </c>
      <c r="D6377" s="141" t="s">
        <v>239</v>
      </c>
      <c r="E6377" s="817"/>
      <c r="F6377" s="452"/>
      <c r="G6377" s="246">
        <v>310000</v>
      </c>
      <c r="H6377" s="246"/>
      <c r="I6377" s="480">
        <f t="shared" si="1964"/>
        <v>310000</v>
      </c>
      <c r="J6377" s="244">
        <f t="shared" si="1962"/>
        <v>1</v>
      </c>
      <c r="K6377" s="245"/>
      <c r="L6377" s="426"/>
      <c r="M6377" s="253"/>
      <c r="N6377" s="316">
        <f t="shared" si="1965"/>
        <v>310000</v>
      </c>
      <c r="O6377" s="427">
        <f t="shared" si="1966"/>
        <v>-310000</v>
      </c>
      <c r="P6377" s="245"/>
      <c r="Q6377" s="775"/>
      <c r="R6377" s="779"/>
      <c r="S6377" s="779"/>
      <c r="T6377" s="779"/>
      <c r="U6377" s="779"/>
      <c r="V6377" s="779"/>
      <c r="W6377" s="824"/>
      <c r="X6377" s="314">
        <f t="shared" si="1963"/>
        <v>0</v>
      </c>
    </row>
    <row r="6378" spans="2:24" ht="18.75">
      <c r="B6378" s="799">
        <v>2500</v>
      </c>
      <c r="C6378" s="957" t="s">
        <v>240</v>
      </c>
      <c r="D6378" s="957"/>
      <c r="E6378" s="800"/>
      <c r="F6378" s="803"/>
      <c r="G6378" s="804"/>
      <c r="H6378" s="804"/>
      <c r="I6378" s="805">
        <f t="shared" si="1964"/>
        <v>0</v>
      </c>
      <c r="J6378" s="244" t="str">
        <f t="shared" si="1962"/>
        <v/>
      </c>
      <c r="K6378" s="245"/>
      <c r="L6378" s="431"/>
      <c r="M6378" s="255"/>
      <c r="N6378" s="316">
        <f t="shared" si="1965"/>
        <v>0</v>
      </c>
      <c r="O6378" s="427">
        <f t="shared" si="1966"/>
        <v>0</v>
      </c>
      <c r="P6378" s="245"/>
      <c r="Q6378" s="777"/>
      <c r="R6378" s="778"/>
      <c r="S6378" s="779"/>
      <c r="T6378" s="779"/>
      <c r="U6378" s="778"/>
      <c r="V6378" s="779"/>
      <c r="W6378" s="824"/>
      <c r="X6378" s="314">
        <f t="shared" si="1963"/>
        <v>0</v>
      </c>
    </row>
    <row r="6379" spans="2:24" ht="18.75">
      <c r="B6379" s="799">
        <v>2600</v>
      </c>
      <c r="C6379" s="974" t="s">
        <v>241</v>
      </c>
      <c r="D6379" s="975"/>
      <c r="E6379" s="800"/>
      <c r="F6379" s="803"/>
      <c r="G6379" s="804"/>
      <c r="H6379" s="804"/>
      <c r="I6379" s="805">
        <f t="shared" si="1964"/>
        <v>0</v>
      </c>
      <c r="J6379" s="244" t="str">
        <f t="shared" si="1962"/>
        <v/>
      </c>
      <c r="K6379" s="245"/>
      <c r="L6379" s="431"/>
      <c r="M6379" s="255"/>
      <c r="N6379" s="316">
        <f t="shared" si="1965"/>
        <v>0</v>
      </c>
      <c r="O6379" s="427">
        <f t="shared" si="1966"/>
        <v>0</v>
      </c>
      <c r="P6379" s="245"/>
      <c r="Q6379" s="777"/>
      <c r="R6379" s="778"/>
      <c r="S6379" s="779"/>
      <c r="T6379" s="779"/>
      <c r="U6379" s="778"/>
      <c r="V6379" s="779"/>
      <c r="W6379" s="824"/>
      <c r="X6379" s="314">
        <f t="shared" si="1963"/>
        <v>0</v>
      </c>
    </row>
    <row r="6380" spans="2:24" ht="18.75">
      <c r="B6380" s="799">
        <v>2700</v>
      </c>
      <c r="C6380" s="974" t="s">
        <v>242</v>
      </c>
      <c r="D6380" s="975"/>
      <c r="E6380" s="800"/>
      <c r="F6380" s="803"/>
      <c r="G6380" s="804"/>
      <c r="H6380" s="804"/>
      <c r="I6380" s="805">
        <f t="shared" si="1964"/>
        <v>0</v>
      </c>
      <c r="J6380" s="244" t="str">
        <f t="shared" si="1962"/>
        <v/>
      </c>
      <c r="K6380" s="245"/>
      <c r="L6380" s="431"/>
      <c r="M6380" s="255"/>
      <c r="N6380" s="316">
        <f t="shared" si="1965"/>
        <v>0</v>
      </c>
      <c r="O6380" s="427">
        <f t="shared" si="1966"/>
        <v>0</v>
      </c>
      <c r="P6380" s="245"/>
      <c r="Q6380" s="777"/>
      <c r="R6380" s="778"/>
      <c r="S6380" s="779"/>
      <c r="T6380" s="779"/>
      <c r="U6380" s="778"/>
      <c r="V6380" s="779"/>
      <c r="W6380" s="824"/>
      <c r="X6380" s="314">
        <f t="shared" si="1963"/>
        <v>0</v>
      </c>
    </row>
    <row r="6381" spans="2:24" ht="18.75">
      <c r="B6381" s="799">
        <v>2800</v>
      </c>
      <c r="C6381" s="974" t="s">
        <v>1738</v>
      </c>
      <c r="D6381" s="975"/>
      <c r="E6381" s="800"/>
      <c r="F6381" s="803"/>
      <c r="G6381" s="804"/>
      <c r="H6381" s="804"/>
      <c r="I6381" s="805">
        <f t="shared" si="1964"/>
        <v>0</v>
      </c>
      <c r="J6381" s="244" t="str">
        <f t="shared" si="1962"/>
        <v/>
      </c>
      <c r="K6381" s="245"/>
      <c r="L6381" s="431"/>
      <c r="M6381" s="255"/>
      <c r="N6381" s="316">
        <f t="shared" si="1965"/>
        <v>0</v>
      </c>
      <c r="O6381" s="427">
        <f t="shared" si="1966"/>
        <v>0</v>
      </c>
      <c r="P6381" s="245"/>
      <c r="Q6381" s="777"/>
      <c r="R6381" s="778"/>
      <c r="S6381" s="779"/>
      <c r="T6381" s="779"/>
      <c r="U6381" s="778"/>
      <c r="V6381" s="779"/>
      <c r="W6381" s="824"/>
      <c r="X6381" s="314">
        <f t="shared" si="1963"/>
        <v>0</v>
      </c>
    </row>
    <row r="6382" spans="2:24" ht="18.75">
      <c r="B6382" s="799">
        <v>2900</v>
      </c>
      <c r="C6382" s="965" t="s">
        <v>243</v>
      </c>
      <c r="D6382" s="966"/>
      <c r="E6382" s="800"/>
      <c r="F6382" s="801">
        <f>SUM(F6383:F6390)</f>
        <v>0</v>
      </c>
      <c r="G6382" s="802">
        <f>SUM(G6383:G6390)</f>
        <v>0</v>
      </c>
      <c r="H6382" s="802">
        <f>SUM(H6383:H6390)</f>
        <v>0</v>
      </c>
      <c r="I6382" s="802">
        <f>SUM(I6383:I6390)</f>
        <v>0</v>
      </c>
      <c r="J6382" s="244" t="str">
        <f t="shared" si="1962"/>
        <v/>
      </c>
      <c r="K6382" s="245"/>
      <c r="L6382" s="317">
        <f>SUM(L6383:L6390)</f>
        <v>0</v>
      </c>
      <c r="M6382" s="318">
        <f>SUM(M6383:M6390)</f>
        <v>0</v>
      </c>
      <c r="N6382" s="428">
        <f>SUM(N6383:N6390)</f>
        <v>0</v>
      </c>
      <c r="O6382" s="429">
        <f>SUM(O6383:O6390)</f>
        <v>0</v>
      </c>
      <c r="P6382" s="245"/>
      <c r="Q6382" s="777"/>
      <c r="R6382" s="778"/>
      <c r="S6382" s="778"/>
      <c r="T6382" s="778"/>
      <c r="U6382" s="778"/>
      <c r="V6382" s="778"/>
      <c r="W6382" s="825"/>
      <c r="X6382" s="314">
        <f t="shared" si="1963"/>
        <v>0</v>
      </c>
    </row>
    <row r="6383" spans="2:24" ht="18.75">
      <c r="B6383" s="172"/>
      <c r="C6383" s="144">
        <v>2910</v>
      </c>
      <c r="D6383" s="320" t="s">
        <v>1780</v>
      </c>
      <c r="E6383" s="817"/>
      <c r="F6383" s="452"/>
      <c r="G6383" s="246"/>
      <c r="H6383" s="246"/>
      <c r="I6383" s="480">
        <f t="shared" ref="I6383:I6390" si="1967">F6383+G6383+H6383</f>
        <v>0</v>
      </c>
      <c r="J6383" s="244" t="str">
        <f t="shared" si="1962"/>
        <v/>
      </c>
      <c r="K6383" s="245"/>
      <c r="L6383" s="426"/>
      <c r="M6383" s="253"/>
      <c r="N6383" s="316">
        <f t="shared" ref="N6383:N6390" si="1968">I6383</f>
        <v>0</v>
      </c>
      <c r="O6383" s="427">
        <f t="shared" ref="O6383:O6390" si="1969">L6383+M6383-N6383</f>
        <v>0</v>
      </c>
      <c r="P6383" s="245"/>
      <c r="Q6383" s="775"/>
      <c r="R6383" s="779"/>
      <c r="S6383" s="779"/>
      <c r="T6383" s="779"/>
      <c r="U6383" s="779"/>
      <c r="V6383" s="779"/>
      <c r="W6383" s="824"/>
      <c r="X6383" s="314">
        <f t="shared" si="1963"/>
        <v>0</v>
      </c>
    </row>
    <row r="6384" spans="2:24" ht="18.75">
      <c r="B6384" s="172"/>
      <c r="C6384" s="144">
        <v>2920</v>
      </c>
      <c r="D6384" s="320" t="s">
        <v>244</v>
      </c>
      <c r="E6384" s="817"/>
      <c r="F6384" s="452"/>
      <c r="G6384" s="246"/>
      <c r="H6384" s="246"/>
      <c r="I6384" s="480">
        <f t="shared" si="1967"/>
        <v>0</v>
      </c>
      <c r="J6384" s="244" t="str">
        <f t="shared" si="1962"/>
        <v/>
      </c>
      <c r="K6384" s="245"/>
      <c r="L6384" s="426"/>
      <c r="M6384" s="253"/>
      <c r="N6384" s="316">
        <f t="shared" si="1968"/>
        <v>0</v>
      </c>
      <c r="O6384" s="427">
        <f t="shared" si="1969"/>
        <v>0</v>
      </c>
      <c r="P6384" s="245"/>
      <c r="Q6384" s="775"/>
      <c r="R6384" s="779"/>
      <c r="S6384" s="779"/>
      <c r="T6384" s="779"/>
      <c r="U6384" s="779"/>
      <c r="V6384" s="779"/>
      <c r="W6384" s="824"/>
      <c r="X6384" s="314">
        <f t="shared" si="1963"/>
        <v>0</v>
      </c>
    </row>
    <row r="6385" spans="2:24" ht="31.5">
      <c r="B6385" s="172"/>
      <c r="C6385" s="168">
        <v>2969</v>
      </c>
      <c r="D6385" s="321" t="s">
        <v>245</v>
      </c>
      <c r="E6385" s="817"/>
      <c r="F6385" s="452"/>
      <c r="G6385" s="246"/>
      <c r="H6385" s="246"/>
      <c r="I6385" s="480">
        <f t="shared" si="1967"/>
        <v>0</v>
      </c>
      <c r="J6385" s="244" t="str">
        <f t="shared" si="1962"/>
        <v/>
      </c>
      <c r="K6385" s="245"/>
      <c r="L6385" s="426"/>
      <c r="M6385" s="253"/>
      <c r="N6385" s="316">
        <f t="shared" si="1968"/>
        <v>0</v>
      </c>
      <c r="O6385" s="427">
        <f t="shared" si="1969"/>
        <v>0</v>
      </c>
      <c r="P6385" s="245"/>
      <c r="Q6385" s="775"/>
      <c r="R6385" s="779"/>
      <c r="S6385" s="779"/>
      <c r="T6385" s="779"/>
      <c r="U6385" s="779"/>
      <c r="V6385" s="779"/>
      <c r="W6385" s="824"/>
      <c r="X6385" s="314">
        <f t="shared" si="1963"/>
        <v>0</v>
      </c>
    </row>
    <row r="6386" spans="2:24" ht="31.5">
      <c r="B6386" s="172"/>
      <c r="C6386" s="168">
        <v>2970</v>
      </c>
      <c r="D6386" s="321" t="s">
        <v>246</v>
      </c>
      <c r="E6386" s="817"/>
      <c r="F6386" s="452"/>
      <c r="G6386" s="246"/>
      <c r="H6386" s="246"/>
      <c r="I6386" s="480">
        <f t="shared" si="1967"/>
        <v>0</v>
      </c>
      <c r="J6386" s="244" t="str">
        <f t="shared" si="1962"/>
        <v/>
      </c>
      <c r="K6386" s="245"/>
      <c r="L6386" s="426"/>
      <c r="M6386" s="253"/>
      <c r="N6386" s="316">
        <f t="shared" si="1968"/>
        <v>0</v>
      </c>
      <c r="O6386" s="427">
        <f t="shared" si="1969"/>
        <v>0</v>
      </c>
      <c r="P6386" s="245"/>
      <c r="Q6386" s="775"/>
      <c r="R6386" s="779"/>
      <c r="S6386" s="779"/>
      <c r="T6386" s="779"/>
      <c r="U6386" s="779"/>
      <c r="V6386" s="779"/>
      <c r="W6386" s="824"/>
      <c r="X6386" s="314">
        <f t="shared" si="1963"/>
        <v>0</v>
      </c>
    </row>
    <row r="6387" spans="2:24" ht="18.75">
      <c r="B6387" s="172"/>
      <c r="C6387" s="166">
        <v>2989</v>
      </c>
      <c r="D6387" s="322" t="s">
        <v>247</v>
      </c>
      <c r="E6387" s="817"/>
      <c r="F6387" s="452"/>
      <c r="G6387" s="246"/>
      <c r="H6387" s="246"/>
      <c r="I6387" s="480">
        <f t="shared" si="1967"/>
        <v>0</v>
      </c>
      <c r="J6387" s="244" t="str">
        <f t="shared" si="1962"/>
        <v/>
      </c>
      <c r="K6387" s="245"/>
      <c r="L6387" s="426"/>
      <c r="M6387" s="253"/>
      <c r="N6387" s="316">
        <f t="shared" si="1968"/>
        <v>0</v>
      </c>
      <c r="O6387" s="427">
        <f t="shared" si="1969"/>
        <v>0</v>
      </c>
      <c r="P6387" s="245"/>
      <c r="Q6387" s="775"/>
      <c r="R6387" s="779"/>
      <c r="S6387" s="779"/>
      <c r="T6387" s="779"/>
      <c r="U6387" s="779"/>
      <c r="V6387" s="779"/>
      <c r="W6387" s="824"/>
      <c r="X6387" s="314">
        <f t="shared" si="1963"/>
        <v>0</v>
      </c>
    </row>
    <row r="6388" spans="2:24" ht="31.5">
      <c r="B6388" s="136"/>
      <c r="C6388" s="137">
        <v>2990</v>
      </c>
      <c r="D6388" s="323" t="s">
        <v>1760</v>
      </c>
      <c r="E6388" s="817"/>
      <c r="F6388" s="452"/>
      <c r="G6388" s="246"/>
      <c r="H6388" s="246"/>
      <c r="I6388" s="480">
        <f t="shared" si="1967"/>
        <v>0</v>
      </c>
      <c r="J6388" s="244" t="str">
        <f t="shared" si="1962"/>
        <v/>
      </c>
      <c r="K6388" s="245"/>
      <c r="L6388" s="426"/>
      <c r="M6388" s="253"/>
      <c r="N6388" s="316">
        <f t="shared" si="1968"/>
        <v>0</v>
      </c>
      <c r="O6388" s="427">
        <f t="shared" si="1969"/>
        <v>0</v>
      </c>
      <c r="P6388" s="245"/>
      <c r="Q6388" s="775"/>
      <c r="R6388" s="779"/>
      <c r="S6388" s="779"/>
      <c r="T6388" s="779"/>
      <c r="U6388" s="779"/>
      <c r="V6388" s="779"/>
      <c r="W6388" s="824"/>
      <c r="X6388" s="314">
        <f t="shared" si="1963"/>
        <v>0</v>
      </c>
    </row>
    <row r="6389" spans="2:24" ht="18.75">
      <c r="B6389" s="136"/>
      <c r="C6389" s="137">
        <v>2991</v>
      </c>
      <c r="D6389" s="323" t="s">
        <v>248</v>
      </c>
      <c r="E6389" s="817"/>
      <c r="F6389" s="452"/>
      <c r="G6389" s="246"/>
      <c r="H6389" s="246"/>
      <c r="I6389" s="480">
        <f t="shared" si="1967"/>
        <v>0</v>
      </c>
      <c r="J6389" s="244" t="str">
        <f t="shared" si="1962"/>
        <v/>
      </c>
      <c r="K6389" s="245"/>
      <c r="L6389" s="426"/>
      <c r="M6389" s="253"/>
      <c r="N6389" s="316">
        <f t="shared" si="1968"/>
        <v>0</v>
      </c>
      <c r="O6389" s="427">
        <f t="shared" si="1969"/>
        <v>0</v>
      </c>
      <c r="P6389" s="245"/>
      <c r="Q6389" s="775"/>
      <c r="R6389" s="779"/>
      <c r="S6389" s="779"/>
      <c r="T6389" s="779"/>
      <c r="U6389" s="779"/>
      <c r="V6389" s="779"/>
      <c r="W6389" s="824"/>
      <c r="X6389" s="314">
        <f t="shared" si="1963"/>
        <v>0</v>
      </c>
    </row>
    <row r="6390" spans="2:24" ht="18.75">
      <c r="B6390" s="136"/>
      <c r="C6390" s="142">
        <v>2992</v>
      </c>
      <c r="D6390" s="154" t="s">
        <v>249</v>
      </c>
      <c r="E6390" s="817"/>
      <c r="F6390" s="452"/>
      <c r="G6390" s="246"/>
      <c r="H6390" s="246"/>
      <c r="I6390" s="480">
        <f t="shared" si="1967"/>
        <v>0</v>
      </c>
      <c r="J6390" s="244" t="str">
        <f t="shared" si="1962"/>
        <v/>
      </c>
      <c r="K6390" s="245"/>
      <c r="L6390" s="426"/>
      <c r="M6390" s="253"/>
      <c r="N6390" s="316">
        <f t="shared" si="1968"/>
        <v>0</v>
      </c>
      <c r="O6390" s="427">
        <f t="shared" si="1969"/>
        <v>0</v>
      </c>
      <c r="P6390" s="245"/>
      <c r="Q6390" s="775"/>
      <c r="R6390" s="779"/>
      <c r="S6390" s="779"/>
      <c r="T6390" s="779"/>
      <c r="U6390" s="779"/>
      <c r="V6390" s="779"/>
      <c r="W6390" s="824"/>
      <c r="X6390" s="314">
        <f t="shared" si="1963"/>
        <v>0</v>
      </c>
    </row>
    <row r="6391" spans="2:24" ht="18.75">
      <c r="B6391" s="799">
        <v>3300</v>
      </c>
      <c r="C6391" s="965" t="s">
        <v>250</v>
      </c>
      <c r="D6391" s="965"/>
      <c r="E6391" s="800"/>
      <c r="F6391" s="801">
        <f>SUM(F6392:F6397)</f>
        <v>0</v>
      </c>
      <c r="G6391" s="802">
        <f>SUM(G6392:G6397)</f>
        <v>0</v>
      </c>
      <c r="H6391" s="802">
        <f>SUM(H6392:H6397)</f>
        <v>0</v>
      </c>
      <c r="I6391" s="802">
        <f>SUM(I6392:I6397)</f>
        <v>0</v>
      </c>
      <c r="J6391" s="244" t="str">
        <f t="shared" si="1962"/>
        <v/>
      </c>
      <c r="K6391" s="245"/>
      <c r="L6391" s="777"/>
      <c r="M6391" s="778"/>
      <c r="N6391" s="778"/>
      <c r="O6391" s="825"/>
      <c r="P6391" s="245"/>
      <c r="Q6391" s="777"/>
      <c r="R6391" s="778"/>
      <c r="S6391" s="778"/>
      <c r="T6391" s="778"/>
      <c r="U6391" s="778"/>
      <c r="V6391" s="778"/>
      <c r="W6391" s="825"/>
      <c r="X6391" s="314">
        <f t="shared" si="1963"/>
        <v>0</v>
      </c>
    </row>
    <row r="6392" spans="2:24" ht="18.75">
      <c r="B6392" s="143"/>
      <c r="C6392" s="144">
        <v>3301</v>
      </c>
      <c r="D6392" s="463" t="s">
        <v>251</v>
      </c>
      <c r="E6392" s="817"/>
      <c r="F6392" s="452"/>
      <c r="G6392" s="246"/>
      <c r="H6392" s="246"/>
      <c r="I6392" s="480">
        <f t="shared" ref="I6392:I6400" si="1970">F6392+G6392+H6392</f>
        <v>0</v>
      </c>
      <c r="J6392" s="244" t="str">
        <f t="shared" si="1962"/>
        <v/>
      </c>
      <c r="K6392" s="245"/>
      <c r="L6392" s="775"/>
      <c r="M6392" s="779"/>
      <c r="N6392" s="779"/>
      <c r="O6392" s="824"/>
      <c r="P6392" s="245"/>
      <c r="Q6392" s="775"/>
      <c r="R6392" s="779"/>
      <c r="S6392" s="779"/>
      <c r="T6392" s="779"/>
      <c r="U6392" s="779"/>
      <c r="V6392" s="779"/>
      <c r="W6392" s="824"/>
      <c r="X6392" s="314">
        <f t="shared" si="1963"/>
        <v>0</v>
      </c>
    </row>
    <row r="6393" spans="2:24" ht="18.75">
      <c r="B6393" s="143"/>
      <c r="C6393" s="168">
        <v>3302</v>
      </c>
      <c r="D6393" s="464" t="s">
        <v>1099</v>
      </c>
      <c r="E6393" s="817"/>
      <c r="F6393" s="452"/>
      <c r="G6393" s="246"/>
      <c r="H6393" s="246"/>
      <c r="I6393" s="480">
        <f t="shared" si="1970"/>
        <v>0</v>
      </c>
      <c r="J6393" s="244" t="str">
        <f t="shared" ref="J6393:J6424" si="1971">(IF($E6393&lt;&gt;0,$J$2,IF($I6393&lt;&gt;0,$J$2,"")))</f>
        <v/>
      </c>
      <c r="K6393" s="245"/>
      <c r="L6393" s="775"/>
      <c r="M6393" s="779"/>
      <c r="N6393" s="779"/>
      <c r="O6393" s="824"/>
      <c r="P6393" s="245"/>
      <c r="Q6393" s="775"/>
      <c r="R6393" s="779"/>
      <c r="S6393" s="779"/>
      <c r="T6393" s="779"/>
      <c r="U6393" s="779"/>
      <c r="V6393" s="779"/>
      <c r="W6393" s="824"/>
      <c r="X6393" s="314">
        <f t="shared" ref="X6393:X6424" si="1972">T6393-U6393-V6393-W6393</f>
        <v>0</v>
      </c>
    </row>
    <row r="6394" spans="2:24" ht="18.75">
      <c r="B6394" s="143"/>
      <c r="C6394" s="168">
        <v>3303</v>
      </c>
      <c r="D6394" s="464" t="s">
        <v>253</v>
      </c>
      <c r="E6394" s="817"/>
      <c r="F6394" s="452"/>
      <c r="G6394" s="246"/>
      <c r="H6394" s="246"/>
      <c r="I6394" s="480">
        <f t="shared" si="1970"/>
        <v>0</v>
      </c>
      <c r="J6394" s="244" t="str">
        <f t="shared" si="1971"/>
        <v/>
      </c>
      <c r="K6394" s="245"/>
      <c r="L6394" s="775"/>
      <c r="M6394" s="779"/>
      <c r="N6394" s="779"/>
      <c r="O6394" s="824"/>
      <c r="P6394" s="245"/>
      <c r="Q6394" s="775"/>
      <c r="R6394" s="779"/>
      <c r="S6394" s="779"/>
      <c r="T6394" s="779"/>
      <c r="U6394" s="779"/>
      <c r="V6394" s="779"/>
      <c r="W6394" s="824"/>
      <c r="X6394" s="314">
        <f t="shared" si="1972"/>
        <v>0</v>
      </c>
    </row>
    <row r="6395" spans="2:24" ht="18.75">
      <c r="B6395" s="143"/>
      <c r="C6395" s="166">
        <v>3304</v>
      </c>
      <c r="D6395" s="465" t="s">
        <v>254</v>
      </c>
      <c r="E6395" s="817"/>
      <c r="F6395" s="452"/>
      <c r="G6395" s="246"/>
      <c r="H6395" s="246"/>
      <c r="I6395" s="480">
        <f t="shared" si="1970"/>
        <v>0</v>
      </c>
      <c r="J6395" s="244" t="str">
        <f t="shared" si="1971"/>
        <v/>
      </c>
      <c r="K6395" s="245"/>
      <c r="L6395" s="775"/>
      <c r="M6395" s="779"/>
      <c r="N6395" s="779"/>
      <c r="O6395" s="824"/>
      <c r="P6395" s="245"/>
      <c r="Q6395" s="775"/>
      <c r="R6395" s="779"/>
      <c r="S6395" s="779"/>
      <c r="T6395" s="779"/>
      <c r="U6395" s="779"/>
      <c r="V6395" s="779"/>
      <c r="W6395" s="824"/>
      <c r="X6395" s="314">
        <f t="shared" si="1972"/>
        <v>0</v>
      </c>
    </row>
    <row r="6396" spans="2:24" ht="18.75">
      <c r="B6396" s="143"/>
      <c r="C6396" s="142">
        <v>3305</v>
      </c>
      <c r="D6396" s="466" t="s">
        <v>255</v>
      </c>
      <c r="E6396" s="817"/>
      <c r="F6396" s="452"/>
      <c r="G6396" s="246"/>
      <c r="H6396" s="246"/>
      <c r="I6396" s="480">
        <f t="shared" si="1970"/>
        <v>0</v>
      </c>
      <c r="J6396" s="244" t="str">
        <f t="shared" si="1971"/>
        <v/>
      </c>
      <c r="K6396" s="245"/>
      <c r="L6396" s="775"/>
      <c r="M6396" s="779"/>
      <c r="N6396" s="779"/>
      <c r="O6396" s="824"/>
      <c r="P6396" s="245"/>
      <c r="Q6396" s="775"/>
      <c r="R6396" s="779"/>
      <c r="S6396" s="779"/>
      <c r="T6396" s="779"/>
      <c r="U6396" s="779"/>
      <c r="V6396" s="779"/>
      <c r="W6396" s="824"/>
      <c r="X6396" s="314">
        <f t="shared" si="1972"/>
        <v>0</v>
      </c>
    </row>
    <row r="6397" spans="2:24" ht="31.5">
      <c r="B6397" s="143"/>
      <c r="C6397" s="142">
        <v>3306</v>
      </c>
      <c r="D6397" s="466" t="s">
        <v>1739</v>
      </c>
      <c r="E6397" s="817"/>
      <c r="F6397" s="452"/>
      <c r="G6397" s="246"/>
      <c r="H6397" s="246"/>
      <c r="I6397" s="480">
        <f t="shared" si="1970"/>
        <v>0</v>
      </c>
      <c r="J6397" s="244" t="str">
        <f t="shared" si="1971"/>
        <v/>
      </c>
      <c r="K6397" s="245"/>
      <c r="L6397" s="775"/>
      <c r="M6397" s="779"/>
      <c r="N6397" s="779"/>
      <c r="O6397" s="824"/>
      <c r="P6397" s="245"/>
      <c r="Q6397" s="775"/>
      <c r="R6397" s="779"/>
      <c r="S6397" s="779"/>
      <c r="T6397" s="779"/>
      <c r="U6397" s="779"/>
      <c r="V6397" s="779"/>
      <c r="W6397" s="824"/>
      <c r="X6397" s="314">
        <f t="shared" si="1972"/>
        <v>0</v>
      </c>
    </row>
    <row r="6398" spans="2:24" ht="18.75">
      <c r="B6398" s="799">
        <v>3900</v>
      </c>
      <c r="C6398" s="957" t="s">
        <v>256</v>
      </c>
      <c r="D6398" s="978"/>
      <c r="E6398" s="800"/>
      <c r="F6398" s="803"/>
      <c r="G6398" s="804"/>
      <c r="H6398" s="804"/>
      <c r="I6398" s="805">
        <f t="shared" si="1970"/>
        <v>0</v>
      </c>
      <c r="J6398" s="244" t="str">
        <f t="shared" si="1971"/>
        <v/>
      </c>
      <c r="K6398" s="245"/>
      <c r="L6398" s="431"/>
      <c r="M6398" s="255"/>
      <c r="N6398" s="318">
        <f>I6398</f>
        <v>0</v>
      </c>
      <c r="O6398" s="427">
        <f>L6398+M6398-N6398</f>
        <v>0</v>
      </c>
      <c r="P6398" s="245"/>
      <c r="Q6398" s="431"/>
      <c r="R6398" s="255"/>
      <c r="S6398" s="432">
        <f>+IF(+(L6398+M6398)&gt;=I6398,+M6398,+(+I6398-L6398))</f>
        <v>0</v>
      </c>
      <c r="T6398" s="316">
        <f>Q6398+R6398-S6398</f>
        <v>0</v>
      </c>
      <c r="U6398" s="255"/>
      <c r="V6398" s="255"/>
      <c r="W6398" s="254"/>
      <c r="X6398" s="314">
        <f t="shared" si="1972"/>
        <v>0</v>
      </c>
    </row>
    <row r="6399" spans="2:24" ht="18.75">
      <c r="B6399" s="799">
        <v>4000</v>
      </c>
      <c r="C6399" s="979" t="s">
        <v>257</v>
      </c>
      <c r="D6399" s="979"/>
      <c r="E6399" s="800"/>
      <c r="F6399" s="803"/>
      <c r="G6399" s="804"/>
      <c r="H6399" s="804"/>
      <c r="I6399" s="805">
        <f t="shared" si="1970"/>
        <v>0</v>
      </c>
      <c r="J6399" s="244" t="str">
        <f t="shared" si="1971"/>
        <v/>
      </c>
      <c r="K6399" s="245"/>
      <c r="L6399" s="431"/>
      <c r="M6399" s="255"/>
      <c r="N6399" s="318">
        <f>I6399</f>
        <v>0</v>
      </c>
      <c r="O6399" s="427">
        <f>L6399+M6399-N6399</f>
        <v>0</v>
      </c>
      <c r="P6399" s="245"/>
      <c r="Q6399" s="777"/>
      <c r="R6399" s="778"/>
      <c r="S6399" s="778"/>
      <c r="T6399" s="779"/>
      <c r="U6399" s="778"/>
      <c r="V6399" s="778"/>
      <c r="W6399" s="824"/>
      <c r="X6399" s="314">
        <f t="shared" si="1972"/>
        <v>0</v>
      </c>
    </row>
    <row r="6400" spans="2:24" ht="18.75">
      <c r="B6400" s="799">
        <v>4100</v>
      </c>
      <c r="C6400" s="979" t="s">
        <v>258</v>
      </c>
      <c r="D6400" s="979"/>
      <c r="E6400" s="800"/>
      <c r="F6400" s="803"/>
      <c r="G6400" s="804"/>
      <c r="H6400" s="804"/>
      <c r="I6400" s="805">
        <f t="shared" si="1970"/>
        <v>0</v>
      </c>
      <c r="J6400" s="244" t="str">
        <f t="shared" si="1971"/>
        <v/>
      </c>
      <c r="K6400" s="245"/>
      <c r="L6400" s="777"/>
      <c r="M6400" s="778"/>
      <c r="N6400" s="778"/>
      <c r="O6400" s="825"/>
      <c r="P6400" s="245"/>
      <c r="Q6400" s="777"/>
      <c r="R6400" s="778"/>
      <c r="S6400" s="778"/>
      <c r="T6400" s="778"/>
      <c r="U6400" s="778"/>
      <c r="V6400" s="778"/>
      <c r="W6400" s="825"/>
      <c r="X6400" s="314">
        <f t="shared" si="1972"/>
        <v>0</v>
      </c>
    </row>
    <row r="6401" spans="2:24" ht="18.75">
      <c r="B6401" s="799">
        <v>4200</v>
      </c>
      <c r="C6401" s="965" t="s">
        <v>259</v>
      </c>
      <c r="D6401" s="966"/>
      <c r="E6401" s="800"/>
      <c r="F6401" s="801">
        <f>SUM(F6402:F6407)</f>
        <v>0</v>
      </c>
      <c r="G6401" s="802">
        <f>SUM(G6402:G6407)</f>
        <v>0</v>
      </c>
      <c r="H6401" s="802">
        <f>SUM(H6402:H6407)</f>
        <v>0</v>
      </c>
      <c r="I6401" s="802">
        <f>SUM(I6402:I6407)</f>
        <v>0</v>
      </c>
      <c r="J6401" s="244" t="str">
        <f t="shared" si="1971"/>
        <v/>
      </c>
      <c r="K6401" s="245"/>
      <c r="L6401" s="317">
        <f>SUM(L6402:L6407)</f>
        <v>0</v>
      </c>
      <c r="M6401" s="318">
        <f>SUM(M6402:M6407)</f>
        <v>0</v>
      </c>
      <c r="N6401" s="428">
        <f>SUM(N6402:N6407)</f>
        <v>0</v>
      </c>
      <c r="O6401" s="429">
        <f>SUM(O6402:O6407)</f>
        <v>0</v>
      </c>
      <c r="P6401" s="245"/>
      <c r="Q6401" s="317">
        <f t="shared" ref="Q6401:W6401" si="1973">SUM(Q6402:Q6407)</f>
        <v>0</v>
      </c>
      <c r="R6401" s="318">
        <f t="shared" si="1973"/>
        <v>0</v>
      </c>
      <c r="S6401" s="318">
        <f t="shared" si="1973"/>
        <v>0</v>
      </c>
      <c r="T6401" s="318">
        <f t="shared" si="1973"/>
        <v>0</v>
      </c>
      <c r="U6401" s="318">
        <f t="shared" si="1973"/>
        <v>0</v>
      </c>
      <c r="V6401" s="318">
        <f t="shared" si="1973"/>
        <v>0</v>
      </c>
      <c r="W6401" s="429">
        <f t="shared" si="1973"/>
        <v>0</v>
      </c>
      <c r="X6401" s="314">
        <f t="shared" si="1972"/>
        <v>0</v>
      </c>
    </row>
    <row r="6402" spans="2:24" ht="18.75">
      <c r="B6402" s="173"/>
      <c r="C6402" s="144">
        <v>4201</v>
      </c>
      <c r="D6402" s="138" t="s">
        <v>260</v>
      </c>
      <c r="E6402" s="817"/>
      <c r="F6402" s="452"/>
      <c r="G6402" s="246"/>
      <c r="H6402" s="246"/>
      <c r="I6402" s="480">
        <f t="shared" ref="I6402:I6407" si="1974">F6402+G6402+H6402</f>
        <v>0</v>
      </c>
      <c r="J6402" s="244" t="str">
        <f t="shared" si="1971"/>
        <v/>
      </c>
      <c r="K6402" s="245"/>
      <c r="L6402" s="426"/>
      <c r="M6402" s="253"/>
      <c r="N6402" s="316">
        <f t="shared" ref="N6402:N6407" si="1975">I6402</f>
        <v>0</v>
      </c>
      <c r="O6402" s="427">
        <f t="shared" ref="O6402:O6407" si="1976">L6402+M6402-N6402</f>
        <v>0</v>
      </c>
      <c r="P6402" s="245"/>
      <c r="Q6402" s="426"/>
      <c r="R6402" s="253"/>
      <c r="S6402" s="432">
        <f t="shared" ref="S6402:S6407" si="1977">+IF(+(L6402+M6402)&gt;=I6402,+M6402,+(+I6402-L6402))</f>
        <v>0</v>
      </c>
      <c r="T6402" s="316">
        <f t="shared" ref="T6402:T6407" si="1978">Q6402+R6402-S6402</f>
        <v>0</v>
      </c>
      <c r="U6402" s="253"/>
      <c r="V6402" s="253"/>
      <c r="W6402" s="254"/>
      <c r="X6402" s="314">
        <f t="shared" si="1972"/>
        <v>0</v>
      </c>
    </row>
    <row r="6403" spans="2:24" ht="18.75">
      <c r="B6403" s="173"/>
      <c r="C6403" s="137">
        <v>4202</v>
      </c>
      <c r="D6403" s="139" t="s">
        <v>261</v>
      </c>
      <c r="E6403" s="817"/>
      <c r="F6403" s="452"/>
      <c r="G6403" s="246"/>
      <c r="H6403" s="246"/>
      <c r="I6403" s="480">
        <f t="shared" si="1974"/>
        <v>0</v>
      </c>
      <c r="J6403" s="244" t="str">
        <f t="shared" si="1971"/>
        <v/>
      </c>
      <c r="K6403" s="245"/>
      <c r="L6403" s="426"/>
      <c r="M6403" s="253"/>
      <c r="N6403" s="316">
        <f t="shared" si="1975"/>
        <v>0</v>
      </c>
      <c r="O6403" s="427">
        <f t="shared" si="1976"/>
        <v>0</v>
      </c>
      <c r="P6403" s="245"/>
      <c r="Q6403" s="426"/>
      <c r="R6403" s="253"/>
      <c r="S6403" s="432">
        <f t="shared" si="1977"/>
        <v>0</v>
      </c>
      <c r="T6403" s="316">
        <f t="shared" si="1978"/>
        <v>0</v>
      </c>
      <c r="U6403" s="253"/>
      <c r="V6403" s="253"/>
      <c r="W6403" s="254"/>
      <c r="X6403" s="314">
        <f t="shared" si="1972"/>
        <v>0</v>
      </c>
    </row>
    <row r="6404" spans="2:24" ht="18.75">
      <c r="B6404" s="173"/>
      <c r="C6404" s="137">
        <v>4214</v>
      </c>
      <c r="D6404" s="139" t="s">
        <v>262</v>
      </c>
      <c r="E6404" s="817"/>
      <c r="F6404" s="452"/>
      <c r="G6404" s="246"/>
      <c r="H6404" s="246"/>
      <c r="I6404" s="480">
        <f t="shared" si="1974"/>
        <v>0</v>
      </c>
      <c r="J6404" s="244" t="str">
        <f t="shared" si="1971"/>
        <v/>
      </c>
      <c r="K6404" s="245"/>
      <c r="L6404" s="426"/>
      <c r="M6404" s="253"/>
      <c r="N6404" s="316">
        <f t="shared" si="1975"/>
        <v>0</v>
      </c>
      <c r="O6404" s="427">
        <f t="shared" si="1976"/>
        <v>0</v>
      </c>
      <c r="P6404" s="245"/>
      <c r="Q6404" s="426"/>
      <c r="R6404" s="253"/>
      <c r="S6404" s="432">
        <f t="shared" si="1977"/>
        <v>0</v>
      </c>
      <c r="T6404" s="316">
        <f t="shared" si="1978"/>
        <v>0</v>
      </c>
      <c r="U6404" s="253"/>
      <c r="V6404" s="253"/>
      <c r="W6404" s="254"/>
      <c r="X6404" s="314">
        <f t="shared" si="1972"/>
        <v>0</v>
      </c>
    </row>
    <row r="6405" spans="2:24" ht="18.75">
      <c r="B6405" s="173"/>
      <c r="C6405" s="137">
        <v>4217</v>
      </c>
      <c r="D6405" s="139" t="s">
        <v>263</v>
      </c>
      <c r="E6405" s="817"/>
      <c r="F6405" s="452"/>
      <c r="G6405" s="246"/>
      <c r="H6405" s="246"/>
      <c r="I6405" s="480">
        <f t="shared" si="1974"/>
        <v>0</v>
      </c>
      <c r="J6405" s="244" t="str">
        <f t="shared" si="1971"/>
        <v/>
      </c>
      <c r="K6405" s="245"/>
      <c r="L6405" s="426"/>
      <c r="M6405" s="253"/>
      <c r="N6405" s="316">
        <f t="shared" si="1975"/>
        <v>0</v>
      </c>
      <c r="O6405" s="427">
        <f t="shared" si="1976"/>
        <v>0</v>
      </c>
      <c r="P6405" s="245"/>
      <c r="Q6405" s="426"/>
      <c r="R6405" s="253"/>
      <c r="S6405" s="432">
        <f t="shared" si="1977"/>
        <v>0</v>
      </c>
      <c r="T6405" s="316">
        <f t="shared" si="1978"/>
        <v>0</v>
      </c>
      <c r="U6405" s="253"/>
      <c r="V6405" s="253"/>
      <c r="W6405" s="254"/>
      <c r="X6405" s="314">
        <f t="shared" si="1972"/>
        <v>0</v>
      </c>
    </row>
    <row r="6406" spans="2:24" ht="18.75">
      <c r="B6406" s="173"/>
      <c r="C6406" s="137">
        <v>4218</v>
      </c>
      <c r="D6406" s="145" t="s">
        <v>264</v>
      </c>
      <c r="E6406" s="817"/>
      <c r="F6406" s="452"/>
      <c r="G6406" s="246"/>
      <c r="H6406" s="246"/>
      <c r="I6406" s="480">
        <f t="shared" si="1974"/>
        <v>0</v>
      </c>
      <c r="J6406" s="244" t="str">
        <f t="shared" si="1971"/>
        <v/>
      </c>
      <c r="K6406" s="245"/>
      <c r="L6406" s="426"/>
      <c r="M6406" s="253"/>
      <c r="N6406" s="316">
        <f t="shared" si="1975"/>
        <v>0</v>
      </c>
      <c r="O6406" s="427">
        <f t="shared" si="1976"/>
        <v>0</v>
      </c>
      <c r="P6406" s="245"/>
      <c r="Q6406" s="426"/>
      <c r="R6406" s="253"/>
      <c r="S6406" s="432">
        <f t="shared" si="1977"/>
        <v>0</v>
      </c>
      <c r="T6406" s="316">
        <f t="shared" si="1978"/>
        <v>0</v>
      </c>
      <c r="U6406" s="253"/>
      <c r="V6406" s="253"/>
      <c r="W6406" s="254"/>
      <c r="X6406" s="314">
        <f t="shared" si="1972"/>
        <v>0</v>
      </c>
    </row>
    <row r="6407" spans="2:24" ht="18.75">
      <c r="B6407" s="173"/>
      <c r="C6407" s="137">
        <v>4219</v>
      </c>
      <c r="D6407" s="156" t="s">
        <v>265</v>
      </c>
      <c r="E6407" s="817"/>
      <c r="F6407" s="452"/>
      <c r="G6407" s="246"/>
      <c r="H6407" s="246"/>
      <c r="I6407" s="480">
        <f t="shared" si="1974"/>
        <v>0</v>
      </c>
      <c r="J6407" s="244" t="str">
        <f t="shared" si="1971"/>
        <v/>
      </c>
      <c r="K6407" s="245"/>
      <c r="L6407" s="426"/>
      <c r="M6407" s="253"/>
      <c r="N6407" s="316">
        <f t="shared" si="1975"/>
        <v>0</v>
      </c>
      <c r="O6407" s="427">
        <f t="shared" si="1976"/>
        <v>0</v>
      </c>
      <c r="P6407" s="245"/>
      <c r="Q6407" s="426"/>
      <c r="R6407" s="253"/>
      <c r="S6407" s="432">
        <f t="shared" si="1977"/>
        <v>0</v>
      </c>
      <c r="T6407" s="316">
        <f t="shared" si="1978"/>
        <v>0</v>
      </c>
      <c r="U6407" s="253"/>
      <c r="V6407" s="253"/>
      <c r="W6407" s="254"/>
      <c r="X6407" s="314">
        <f t="shared" si="1972"/>
        <v>0</v>
      </c>
    </row>
    <row r="6408" spans="2:24" ht="18.75">
      <c r="B6408" s="799">
        <v>4300</v>
      </c>
      <c r="C6408" s="955" t="s">
        <v>1740</v>
      </c>
      <c r="D6408" s="955"/>
      <c r="E6408" s="800"/>
      <c r="F6408" s="801">
        <f>SUM(F6409:F6411)</f>
        <v>0</v>
      </c>
      <c r="G6408" s="802">
        <f>SUM(G6409:G6411)</f>
        <v>0</v>
      </c>
      <c r="H6408" s="802">
        <f>SUM(H6409:H6411)</f>
        <v>0</v>
      </c>
      <c r="I6408" s="802">
        <f>SUM(I6409:I6411)</f>
        <v>0</v>
      </c>
      <c r="J6408" s="244" t="str">
        <f t="shared" si="1971"/>
        <v/>
      </c>
      <c r="K6408" s="245"/>
      <c r="L6408" s="317">
        <f>SUM(L6409:L6411)</f>
        <v>0</v>
      </c>
      <c r="M6408" s="318">
        <f>SUM(M6409:M6411)</f>
        <v>0</v>
      </c>
      <c r="N6408" s="428">
        <f>SUM(N6409:N6411)</f>
        <v>0</v>
      </c>
      <c r="O6408" s="429">
        <f>SUM(O6409:O6411)</f>
        <v>0</v>
      </c>
      <c r="P6408" s="245"/>
      <c r="Q6408" s="317">
        <f t="shared" ref="Q6408:W6408" si="1979">SUM(Q6409:Q6411)</f>
        <v>0</v>
      </c>
      <c r="R6408" s="318">
        <f t="shared" si="1979"/>
        <v>0</v>
      </c>
      <c r="S6408" s="318">
        <f t="shared" si="1979"/>
        <v>0</v>
      </c>
      <c r="T6408" s="318">
        <f t="shared" si="1979"/>
        <v>0</v>
      </c>
      <c r="U6408" s="318">
        <f t="shared" si="1979"/>
        <v>0</v>
      </c>
      <c r="V6408" s="318">
        <f t="shared" si="1979"/>
        <v>0</v>
      </c>
      <c r="W6408" s="429">
        <f t="shared" si="1979"/>
        <v>0</v>
      </c>
      <c r="X6408" s="314">
        <f t="shared" si="1972"/>
        <v>0</v>
      </c>
    </row>
    <row r="6409" spans="2:24" ht="18.75">
      <c r="B6409" s="173"/>
      <c r="C6409" s="144">
        <v>4301</v>
      </c>
      <c r="D6409" s="163" t="s">
        <v>266</v>
      </c>
      <c r="E6409" s="817"/>
      <c r="F6409" s="452"/>
      <c r="G6409" s="246"/>
      <c r="H6409" s="246"/>
      <c r="I6409" s="480">
        <f t="shared" ref="I6409:I6414" si="1980">F6409+G6409+H6409</f>
        <v>0</v>
      </c>
      <c r="J6409" s="244" t="str">
        <f t="shared" si="1971"/>
        <v/>
      </c>
      <c r="K6409" s="245"/>
      <c r="L6409" s="426"/>
      <c r="M6409" s="253"/>
      <c r="N6409" s="316">
        <f t="shared" ref="N6409:N6414" si="1981">I6409</f>
        <v>0</v>
      </c>
      <c r="O6409" s="427">
        <f t="shared" ref="O6409:O6414" si="1982">L6409+M6409-N6409</f>
        <v>0</v>
      </c>
      <c r="P6409" s="245"/>
      <c r="Q6409" s="426"/>
      <c r="R6409" s="253"/>
      <c r="S6409" s="432">
        <f t="shared" ref="S6409:S6414" si="1983">+IF(+(L6409+M6409)&gt;=I6409,+M6409,+(+I6409-L6409))</f>
        <v>0</v>
      </c>
      <c r="T6409" s="316">
        <f t="shared" ref="T6409:T6414" si="1984">Q6409+R6409-S6409</f>
        <v>0</v>
      </c>
      <c r="U6409" s="253"/>
      <c r="V6409" s="253"/>
      <c r="W6409" s="254"/>
      <c r="X6409" s="314">
        <f t="shared" si="1972"/>
        <v>0</v>
      </c>
    </row>
    <row r="6410" spans="2:24" ht="18.75">
      <c r="B6410" s="173"/>
      <c r="C6410" s="137">
        <v>4302</v>
      </c>
      <c r="D6410" s="139" t="s">
        <v>1100</v>
      </c>
      <c r="E6410" s="817"/>
      <c r="F6410" s="452"/>
      <c r="G6410" s="246"/>
      <c r="H6410" s="246"/>
      <c r="I6410" s="480">
        <f t="shared" si="1980"/>
        <v>0</v>
      </c>
      <c r="J6410" s="244" t="str">
        <f t="shared" si="1971"/>
        <v/>
      </c>
      <c r="K6410" s="245"/>
      <c r="L6410" s="426"/>
      <c r="M6410" s="253"/>
      <c r="N6410" s="316">
        <f t="shared" si="1981"/>
        <v>0</v>
      </c>
      <c r="O6410" s="427">
        <f t="shared" si="1982"/>
        <v>0</v>
      </c>
      <c r="P6410" s="245"/>
      <c r="Q6410" s="426"/>
      <c r="R6410" s="253"/>
      <c r="S6410" s="432">
        <f t="shared" si="1983"/>
        <v>0</v>
      </c>
      <c r="T6410" s="316">
        <f t="shared" si="1984"/>
        <v>0</v>
      </c>
      <c r="U6410" s="253"/>
      <c r="V6410" s="253"/>
      <c r="W6410" s="254"/>
      <c r="X6410" s="314">
        <f t="shared" si="1972"/>
        <v>0</v>
      </c>
    </row>
    <row r="6411" spans="2:24" ht="18.75">
      <c r="B6411" s="173"/>
      <c r="C6411" s="142">
        <v>4309</v>
      </c>
      <c r="D6411" s="148" t="s">
        <v>268</v>
      </c>
      <c r="E6411" s="817"/>
      <c r="F6411" s="452"/>
      <c r="G6411" s="246"/>
      <c r="H6411" s="246"/>
      <c r="I6411" s="480">
        <f t="shared" si="1980"/>
        <v>0</v>
      </c>
      <c r="J6411" s="244" t="str">
        <f t="shared" si="1971"/>
        <v/>
      </c>
      <c r="K6411" s="245"/>
      <c r="L6411" s="426"/>
      <c r="M6411" s="253"/>
      <c r="N6411" s="316">
        <f t="shared" si="1981"/>
        <v>0</v>
      </c>
      <c r="O6411" s="427">
        <f t="shared" si="1982"/>
        <v>0</v>
      </c>
      <c r="P6411" s="245"/>
      <c r="Q6411" s="426"/>
      <c r="R6411" s="253"/>
      <c r="S6411" s="432">
        <f t="shared" si="1983"/>
        <v>0</v>
      </c>
      <c r="T6411" s="316">
        <f t="shared" si="1984"/>
        <v>0</v>
      </c>
      <c r="U6411" s="253"/>
      <c r="V6411" s="253"/>
      <c r="W6411" s="254"/>
      <c r="X6411" s="314">
        <f t="shared" si="1972"/>
        <v>0</v>
      </c>
    </row>
    <row r="6412" spans="2:24" ht="18.75">
      <c r="B6412" s="799">
        <v>4400</v>
      </c>
      <c r="C6412" s="957" t="s">
        <v>1741</v>
      </c>
      <c r="D6412" s="957"/>
      <c r="E6412" s="800"/>
      <c r="F6412" s="803"/>
      <c r="G6412" s="804"/>
      <c r="H6412" s="804"/>
      <c r="I6412" s="805">
        <f t="shared" si="1980"/>
        <v>0</v>
      </c>
      <c r="J6412" s="244" t="str">
        <f t="shared" si="1971"/>
        <v/>
      </c>
      <c r="K6412" s="245"/>
      <c r="L6412" s="431"/>
      <c r="M6412" s="255"/>
      <c r="N6412" s="318">
        <f t="shared" si="1981"/>
        <v>0</v>
      </c>
      <c r="O6412" s="427">
        <f t="shared" si="1982"/>
        <v>0</v>
      </c>
      <c r="P6412" s="245"/>
      <c r="Q6412" s="431"/>
      <c r="R6412" s="255"/>
      <c r="S6412" s="432">
        <f t="shared" si="1983"/>
        <v>0</v>
      </c>
      <c r="T6412" s="316">
        <f t="shared" si="1984"/>
        <v>0</v>
      </c>
      <c r="U6412" s="255"/>
      <c r="V6412" s="255"/>
      <c r="W6412" s="254"/>
      <c r="X6412" s="314">
        <f t="shared" si="1972"/>
        <v>0</v>
      </c>
    </row>
    <row r="6413" spans="2:24" ht="18.75">
      <c r="B6413" s="799">
        <v>4500</v>
      </c>
      <c r="C6413" s="979" t="s">
        <v>1742</v>
      </c>
      <c r="D6413" s="979"/>
      <c r="E6413" s="800"/>
      <c r="F6413" s="803"/>
      <c r="G6413" s="804"/>
      <c r="H6413" s="804"/>
      <c r="I6413" s="805">
        <f t="shared" si="1980"/>
        <v>0</v>
      </c>
      <c r="J6413" s="244" t="str">
        <f t="shared" si="1971"/>
        <v/>
      </c>
      <c r="K6413" s="245"/>
      <c r="L6413" s="431"/>
      <c r="M6413" s="255"/>
      <c r="N6413" s="318">
        <f t="shared" si="1981"/>
        <v>0</v>
      </c>
      <c r="O6413" s="427">
        <f t="shared" si="1982"/>
        <v>0</v>
      </c>
      <c r="P6413" s="245"/>
      <c r="Q6413" s="431"/>
      <c r="R6413" s="255"/>
      <c r="S6413" s="432">
        <f t="shared" si="1983"/>
        <v>0</v>
      </c>
      <c r="T6413" s="316">
        <f t="shared" si="1984"/>
        <v>0</v>
      </c>
      <c r="U6413" s="255"/>
      <c r="V6413" s="255"/>
      <c r="W6413" s="254"/>
      <c r="X6413" s="314">
        <f t="shared" si="1972"/>
        <v>0</v>
      </c>
    </row>
    <row r="6414" spans="2:24" ht="18.75">
      <c r="B6414" s="799">
        <v>4600</v>
      </c>
      <c r="C6414" s="974" t="s">
        <v>269</v>
      </c>
      <c r="D6414" s="980"/>
      <c r="E6414" s="800"/>
      <c r="F6414" s="803"/>
      <c r="G6414" s="804"/>
      <c r="H6414" s="804"/>
      <c r="I6414" s="805">
        <f t="shared" si="1980"/>
        <v>0</v>
      </c>
      <c r="J6414" s="244" t="str">
        <f t="shared" si="1971"/>
        <v/>
      </c>
      <c r="K6414" s="245"/>
      <c r="L6414" s="431"/>
      <c r="M6414" s="255"/>
      <c r="N6414" s="318">
        <f t="shared" si="1981"/>
        <v>0</v>
      </c>
      <c r="O6414" s="427">
        <f t="shared" si="1982"/>
        <v>0</v>
      </c>
      <c r="P6414" s="245"/>
      <c r="Q6414" s="431"/>
      <c r="R6414" s="255"/>
      <c r="S6414" s="432">
        <f t="shared" si="1983"/>
        <v>0</v>
      </c>
      <c r="T6414" s="316">
        <f t="shared" si="1984"/>
        <v>0</v>
      </c>
      <c r="U6414" s="255"/>
      <c r="V6414" s="255"/>
      <c r="W6414" s="254"/>
      <c r="X6414" s="314">
        <f t="shared" si="1972"/>
        <v>0</v>
      </c>
    </row>
    <row r="6415" spans="2:24" ht="18.75">
      <c r="B6415" s="799">
        <v>4900</v>
      </c>
      <c r="C6415" s="965" t="s">
        <v>300</v>
      </c>
      <c r="D6415" s="965"/>
      <c r="E6415" s="800"/>
      <c r="F6415" s="801">
        <f>+F6416+F6417</f>
        <v>0</v>
      </c>
      <c r="G6415" s="802">
        <f>+G6416+G6417</f>
        <v>0</v>
      </c>
      <c r="H6415" s="802">
        <f>+H6416+H6417</f>
        <v>0</v>
      </c>
      <c r="I6415" s="802">
        <f>+I6416+I6417</f>
        <v>0</v>
      </c>
      <c r="J6415" s="244" t="str">
        <f t="shared" si="1971"/>
        <v/>
      </c>
      <c r="K6415" s="245"/>
      <c r="L6415" s="777"/>
      <c r="M6415" s="778"/>
      <c r="N6415" s="778"/>
      <c r="O6415" s="825"/>
      <c r="P6415" s="245"/>
      <c r="Q6415" s="777"/>
      <c r="R6415" s="778"/>
      <c r="S6415" s="778"/>
      <c r="T6415" s="778"/>
      <c r="U6415" s="778"/>
      <c r="V6415" s="778"/>
      <c r="W6415" s="825"/>
      <c r="X6415" s="314">
        <f t="shared" si="1972"/>
        <v>0</v>
      </c>
    </row>
    <row r="6416" spans="2:24" ht="18.75">
      <c r="B6416" s="173"/>
      <c r="C6416" s="144">
        <v>4901</v>
      </c>
      <c r="D6416" s="174" t="s">
        <v>301</v>
      </c>
      <c r="E6416" s="817"/>
      <c r="F6416" s="452"/>
      <c r="G6416" s="246"/>
      <c r="H6416" s="246"/>
      <c r="I6416" s="480">
        <f>F6416+G6416+H6416</f>
        <v>0</v>
      </c>
      <c r="J6416" s="244" t="str">
        <f t="shared" si="1971"/>
        <v/>
      </c>
      <c r="K6416" s="245"/>
      <c r="L6416" s="775"/>
      <c r="M6416" s="779"/>
      <c r="N6416" s="779"/>
      <c r="O6416" s="824"/>
      <c r="P6416" s="245"/>
      <c r="Q6416" s="775"/>
      <c r="R6416" s="779"/>
      <c r="S6416" s="779"/>
      <c r="T6416" s="779"/>
      <c r="U6416" s="779"/>
      <c r="V6416" s="779"/>
      <c r="W6416" s="824"/>
      <c r="X6416" s="314">
        <f t="shared" si="1972"/>
        <v>0</v>
      </c>
    </row>
    <row r="6417" spans="2:24" ht="18.75">
      <c r="B6417" s="173"/>
      <c r="C6417" s="142">
        <v>4902</v>
      </c>
      <c r="D6417" s="148" t="s">
        <v>302</v>
      </c>
      <c r="E6417" s="817"/>
      <c r="F6417" s="452"/>
      <c r="G6417" s="246"/>
      <c r="H6417" s="246"/>
      <c r="I6417" s="480">
        <f>F6417+G6417+H6417</f>
        <v>0</v>
      </c>
      <c r="J6417" s="244" t="str">
        <f t="shared" si="1971"/>
        <v/>
      </c>
      <c r="K6417" s="245"/>
      <c r="L6417" s="775"/>
      <c r="M6417" s="779"/>
      <c r="N6417" s="779"/>
      <c r="O6417" s="824"/>
      <c r="P6417" s="245"/>
      <c r="Q6417" s="775"/>
      <c r="R6417" s="779"/>
      <c r="S6417" s="779"/>
      <c r="T6417" s="779"/>
      <c r="U6417" s="779"/>
      <c r="V6417" s="779"/>
      <c r="W6417" s="824"/>
      <c r="X6417" s="314">
        <f t="shared" si="1972"/>
        <v>0</v>
      </c>
    </row>
    <row r="6418" spans="2:24" ht="18.75">
      <c r="B6418" s="806">
        <v>5100</v>
      </c>
      <c r="C6418" s="962" t="s">
        <v>270</v>
      </c>
      <c r="D6418" s="962"/>
      <c r="E6418" s="807"/>
      <c r="F6418" s="808"/>
      <c r="G6418" s="809"/>
      <c r="H6418" s="809"/>
      <c r="I6418" s="805">
        <f>F6418+G6418+H6418</f>
        <v>0</v>
      </c>
      <c r="J6418" s="244" t="str">
        <f t="shared" si="1971"/>
        <v/>
      </c>
      <c r="K6418" s="245"/>
      <c r="L6418" s="433"/>
      <c r="M6418" s="434"/>
      <c r="N6418" s="328">
        <f>I6418</f>
        <v>0</v>
      </c>
      <c r="O6418" s="427">
        <f>L6418+M6418-N6418</f>
        <v>0</v>
      </c>
      <c r="P6418" s="245"/>
      <c r="Q6418" s="433"/>
      <c r="R6418" s="434"/>
      <c r="S6418" s="432">
        <f>+IF(+(L6418+M6418)&gt;=I6418,+M6418,+(+I6418-L6418))</f>
        <v>0</v>
      </c>
      <c r="T6418" s="316">
        <f>Q6418+R6418-S6418</f>
        <v>0</v>
      </c>
      <c r="U6418" s="434"/>
      <c r="V6418" s="434"/>
      <c r="W6418" s="254"/>
      <c r="X6418" s="314">
        <f t="shared" si="1972"/>
        <v>0</v>
      </c>
    </row>
    <row r="6419" spans="2:24" ht="18.75">
      <c r="B6419" s="806">
        <v>5200</v>
      </c>
      <c r="C6419" s="977" t="s">
        <v>271</v>
      </c>
      <c r="D6419" s="977"/>
      <c r="E6419" s="807"/>
      <c r="F6419" s="810">
        <f>SUM(F6420:F6426)</f>
        <v>0</v>
      </c>
      <c r="G6419" s="811">
        <f>SUM(G6420:G6426)</f>
        <v>0</v>
      </c>
      <c r="H6419" s="811">
        <f>SUM(H6420:H6426)</f>
        <v>0</v>
      </c>
      <c r="I6419" s="811">
        <f>SUM(I6420:I6426)</f>
        <v>0</v>
      </c>
      <c r="J6419" s="244" t="str">
        <f t="shared" si="1971"/>
        <v/>
      </c>
      <c r="K6419" s="245"/>
      <c r="L6419" s="327">
        <f>SUM(L6420:L6426)</f>
        <v>0</v>
      </c>
      <c r="M6419" s="328">
        <f>SUM(M6420:M6426)</f>
        <v>0</v>
      </c>
      <c r="N6419" s="435">
        <f>SUM(N6420:N6426)</f>
        <v>0</v>
      </c>
      <c r="O6419" s="436">
        <f>SUM(O6420:O6426)</f>
        <v>0</v>
      </c>
      <c r="P6419" s="245"/>
      <c r="Q6419" s="327">
        <f t="shared" ref="Q6419:W6419" si="1985">SUM(Q6420:Q6426)</f>
        <v>0</v>
      </c>
      <c r="R6419" s="328">
        <f t="shared" si="1985"/>
        <v>0</v>
      </c>
      <c r="S6419" s="328">
        <f t="shared" si="1985"/>
        <v>0</v>
      </c>
      <c r="T6419" s="328">
        <f t="shared" si="1985"/>
        <v>0</v>
      </c>
      <c r="U6419" s="328">
        <f t="shared" si="1985"/>
        <v>0</v>
      </c>
      <c r="V6419" s="328">
        <f t="shared" si="1985"/>
        <v>0</v>
      </c>
      <c r="W6419" s="436">
        <f t="shared" si="1985"/>
        <v>0</v>
      </c>
      <c r="X6419" s="314">
        <f t="shared" si="1972"/>
        <v>0</v>
      </c>
    </row>
    <row r="6420" spans="2:24" ht="18.75">
      <c r="B6420" s="175"/>
      <c r="C6420" s="176">
        <v>5201</v>
      </c>
      <c r="D6420" s="177" t="s">
        <v>272</v>
      </c>
      <c r="E6420" s="818"/>
      <c r="F6420" s="477"/>
      <c r="G6420" s="437"/>
      <c r="H6420" s="437"/>
      <c r="I6420" s="480">
        <f t="shared" ref="I6420:I6426" si="1986">F6420+G6420+H6420</f>
        <v>0</v>
      </c>
      <c r="J6420" s="244" t="str">
        <f t="shared" si="1971"/>
        <v/>
      </c>
      <c r="K6420" s="245"/>
      <c r="L6420" s="438"/>
      <c r="M6420" s="439"/>
      <c r="N6420" s="331">
        <f t="shared" ref="N6420:N6426" si="1987">I6420</f>
        <v>0</v>
      </c>
      <c r="O6420" s="427">
        <f t="shared" ref="O6420:O6426" si="1988">L6420+M6420-N6420</f>
        <v>0</v>
      </c>
      <c r="P6420" s="245"/>
      <c r="Q6420" s="438"/>
      <c r="R6420" s="439"/>
      <c r="S6420" s="432">
        <f t="shared" ref="S6420:S6426" si="1989">+IF(+(L6420+M6420)&gt;=I6420,+M6420,+(+I6420-L6420))</f>
        <v>0</v>
      </c>
      <c r="T6420" s="316">
        <f t="shared" ref="T6420:T6426" si="1990">Q6420+R6420-S6420</f>
        <v>0</v>
      </c>
      <c r="U6420" s="439"/>
      <c r="V6420" s="439"/>
      <c r="W6420" s="254"/>
      <c r="X6420" s="314">
        <f t="shared" si="1972"/>
        <v>0</v>
      </c>
    </row>
    <row r="6421" spans="2:24" ht="18.75">
      <c r="B6421" s="175"/>
      <c r="C6421" s="178">
        <v>5202</v>
      </c>
      <c r="D6421" s="179" t="s">
        <v>273</v>
      </c>
      <c r="E6421" s="818"/>
      <c r="F6421" s="477"/>
      <c r="G6421" s="437"/>
      <c r="H6421" s="437"/>
      <c r="I6421" s="480">
        <f t="shared" si="1986"/>
        <v>0</v>
      </c>
      <c r="J6421" s="244" t="str">
        <f t="shared" si="1971"/>
        <v/>
      </c>
      <c r="K6421" s="245"/>
      <c r="L6421" s="438"/>
      <c r="M6421" s="439"/>
      <c r="N6421" s="331">
        <f t="shared" si="1987"/>
        <v>0</v>
      </c>
      <c r="O6421" s="427">
        <f t="shared" si="1988"/>
        <v>0</v>
      </c>
      <c r="P6421" s="245"/>
      <c r="Q6421" s="438"/>
      <c r="R6421" s="439"/>
      <c r="S6421" s="432">
        <f t="shared" si="1989"/>
        <v>0</v>
      </c>
      <c r="T6421" s="316">
        <f t="shared" si="1990"/>
        <v>0</v>
      </c>
      <c r="U6421" s="439"/>
      <c r="V6421" s="439"/>
      <c r="W6421" s="254"/>
      <c r="X6421" s="314">
        <f t="shared" si="1972"/>
        <v>0</v>
      </c>
    </row>
    <row r="6422" spans="2:24" ht="18.75">
      <c r="B6422" s="175"/>
      <c r="C6422" s="178">
        <v>5203</v>
      </c>
      <c r="D6422" s="179" t="s">
        <v>956</v>
      </c>
      <c r="E6422" s="818"/>
      <c r="F6422" s="477"/>
      <c r="G6422" s="437"/>
      <c r="H6422" s="437"/>
      <c r="I6422" s="480">
        <f t="shared" si="1986"/>
        <v>0</v>
      </c>
      <c r="J6422" s="244" t="str">
        <f t="shared" si="1971"/>
        <v/>
      </c>
      <c r="K6422" s="245"/>
      <c r="L6422" s="438"/>
      <c r="M6422" s="439"/>
      <c r="N6422" s="331">
        <f t="shared" si="1987"/>
        <v>0</v>
      </c>
      <c r="O6422" s="427">
        <f t="shared" si="1988"/>
        <v>0</v>
      </c>
      <c r="P6422" s="245"/>
      <c r="Q6422" s="438"/>
      <c r="R6422" s="439"/>
      <c r="S6422" s="432">
        <f t="shared" si="1989"/>
        <v>0</v>
      </c>
      <c r="T6422" s="316">
        <f t="shared" si="1990"/>
        <v>0</v>
      </c>
      <c r="U6422" s="439"/>
      <c r="V6422" s="439"/>
      <c r="W6422" s="254"/>
      <c r="X6422" s="314">
        <f t="shared" si="1972"/>
        <v>0</v>
      </c>
    </row>
    <row r="6423" spans="2:24" ht="18.75">
      <c r="B6423" s="175"/>
      <c r="C6423" s="178">
        <v>5204</v>
      </c>
      <c r="D6423" s="179" t="s">
        <v>957</v>
      </c>
      <c r="E6423" s="818"/>
      <c r="F6423" s="477"/>
      <c r="G6423" s="437"/>
      <c r="H6423" s="437"/>
      <c r="I6423" s="480">
        <f t="shared" si="1986"/>
        <v>0</v>
      </c>
      <c r="J6423" s="244" t="str">
        <f t="shared" si="1971"/>
        <v/>
      </c>
      <c r="K6423" s="245"/>
      <c r="L6423" s="438"/>
      <c r="M6423" s="439"/>
      <c r="N6423" s="331">
        <f t="shared" si="1987"/>
        <v>0</v>
      </c>
      <c r="O6423" s="427">
        <f t="shared" si="1988"/>
        <v>0</v>
      </c>
      <c r="P6423" s="245"/>
      <c r="Q6423" s="438"/>
      <c r="R6423" s="439"/>
      <c r="S6423" s="432">
        <f t="shared" si="1989"/>
        <v>0</v>
      </c>
      <c r="T6423" s="316">
        <f t="shared" si="1990"/>
        <v>0</v>
      </c>
      <c r="U6423" s="439"/>
      <c r="V6423" s="439"/>
      <c r="W6423" s="254"/>
      <c r="X6423" s="314">
        <f t="shared" si="1972"/>
        <v>0</v>
      </c>
    </row>
    <row r="6424" spans="2:24" ht="18.75">
      <c r="B6424" s="175"/>
      <c r="C6424" s="178">
        <v>5205</v>
      </c>
      <c r="D6424" s="179" t="s">
        <v>958</v>
      </c>
      <c r="E6424" s="818"/>
      <c r="F6424" s="477"/>
      <c r="G6424" s="437"/>
      <c r="H6424" s="437"/>
      <c r="I6424" s="480">
        <f t="shared" si="1986"/>
        <v>0</v>
      </c>
      <c r="J6424" s="244" t="str">
        <f t="shared" si="1971"/>
        <v/>
      </c>
      <c r="K6424" s="245"/>
      <c r="L6424" s="438"/>
      <c r="M6424" s="439"/>
      <c r="N6424" s="331">
        <f t="shared" si="1987"/>
        <v>0</v>
      </c>
      <c r="O6424" s="427">
        <f t="shared" si="1988"/>
        <v>0</v>
      </c>
      <c r="P6424" s="245"/>
      <c r="Q6424" s="438"/>
      <c r="R6424" s="439"/>
      <c r="S6424" s="432">
        <f t="shared" si="1989"/>
        <v>0</v>
      </c>
      <c r="T6424" s="316">
        <f t="shared" si="1990"/>
        <v>0</v>
      </c>
      <c r="U6424" s="439"/>
      <c r="V6424" s="439"/>
      <c r="W6424" s="254"/>
      <c r="X6424" s="314">
        <f t="shared" si="1972"/>
        <v>0</v>
      </c>
    </row>
    <row r="6425" spans="2:24" ht="18.75">
      <c r="B6425" s="175"/>
      <c r="C6425" s="178">
        <v>5206</v>
      </c>
      <c r="D6425" s="179" t="s">
        <v>959</v>
      </c>
      <c r="E6425" s="818"/>
      <c r="F6425" s="477"/>
      <c r="G6425" s="437"/>
      <c r="H6425" s="437"/>
      <c r="I6425" s="480">
        <f t="shared" si="1986"/>
        <v>0</v>
      </c>
      <c r="J6425" s="244" t="str">
        <f t="shared" ref="J6425:J6445" si="1991">(IF($E6425&lt;&gt;0,$J$2,IF($I6425&lt;&gt;0,$J$2,"")))</f>
        <v/>
      </c>
      <c r="K6425" s="245"/>
      <c r="L6425" s="438"/>
      <c r="M6425" s="439"/>
      <c r="N6425" s="331">
        <f t="shared" si="1987"/>
        <v>0</v>
      </c>
      <c r="O6425" s="427">
        <f t="shared" si="1988"/>
        <v>0</v>
      </c>
      <c r="P6425" s="245"/>
      <c r="Q6425" s="438"/>
      <c r="R6425" s="439"/>
      <c r="S6425" s="432">
        <f t="shared" si="1989"/>
        <v>0</v>
      </c>
      <c r="T6425" s="316">
        <f t="shared" si="1990"/>
        <v>0</v>
      </c>
      <c r="U6425" s="439"/>
      <c r="V6425" s="439"/>
      <c r="W6425" s="254"/>
      <c r="X6425" s="314">
        <f t="shared" ref="X6425:X6456" si="1992">T6425-U6425-V6425-W6425</f>
        <v>0</v>
      </c>
    </row>
    <row r="6426" spans="2:24" ht="18.75">
      <c r="B6426" s="175"/>
      <c r="C6426" s="180">
        <v>5219</v>
      </c>
      <c r="D6426" s="181" t="s">
        <v>960</v>
      </c>
      <c r="E6426" s="818"/>
      <c r="F6426" s="477"/>
      <c r="G6426" s="437"/>
      <c r="H6426" s="437"/>
      <c r="I6426" s="480">
        <f t="shared" si="1986"/>
        <v>0</v>
      </c>
      <c r="J6426" s="244" t="str">
        <f t="shared" si="1991"/>
        <v/>
      </c>
      <c r="K6426" s="245"/>
      <c r="L6426" s="438"/>
      <c r="M6426" s="439"/>
      <c r="N6426" s="331">
        <f t="shared" si="1987"/>
        <v>0</v>
      </c>
      <c r="O6426" s="427">
        <f t="shared" si="1988"/>
        <v>0</v>
      </c>
      <c r="P6426" s="245"/>
      <c r="Q6426" s="438"/>
      <c r="R6426" s="439"/>
      <c r="S6426" s="432">
        <f t="shared" si="1989"/>
        <v>0</v>
      </c>
      <c r="T6426" s="316">
        <f t="shared" si="1990"/>
        <v>0</v>
      </c>
      <c r="U6426" s="439"/>
      <c r="V6426" s="439"/>
      <c r="W6426" s="254"/>
      <c r="X6426" s="314">
        <f t="shared" si="1992"/>
        <v>0</v>
      </c>
    </row>
    <row r="6427" spans="2:24" ht="18.75">
      <c r="B6427" s="806">
        <v>5300</v>
      </c>
      <c r="C6427" s="981" t="s">
        <v>961</v>
      </c>
      <c r="D6427" s="981"/>
      <c r="E6427" s="807"/>
      <c r="F6427" s="810">
        <f>SUM(F6428:F6429)</f>
        <v>0</v>
      </c>
      <c r="G6427" s="811">
        <f>SUM(G6428:G6429)</f>
        <v>0</v>
      </c>
      <c r="H6427" s="811">
        <f>SUM(H6428:H6429)</f>
        <v>0</v>
      </c>
      <c r="I6427" s="811">
        <f>SUM(I6428:I6429)</f>
        <v>0</v>
      </c>
      <c r="J6427" s="244" t="str">
        <f t="shared" si="1991"/>
        <v/>
      </c>
      <c r="K6427" s="245"/>
      <c r="L6427" s="327">
        <f>SUM(L6428:L6429)</f>
        <v>0</v>
      </c>
      <c r="M6427" s="328">
        <f>SUM(M6428:M6429)</f>
        <v>0</v>
      </c>
      <c r="N6427" s="435">
        <f>SUM(N6428:N6429)</f>
        <v>0</v>
      </c>
      <c r="O6427" s="436">
        <f>SUM(O6428:O6429)</f>
        <v>0</v>
      </c>
      <c r="P6427" s="245"/>
      <c r="Q6427" s="327">
        <f t="shared" ref="Q6427:W6427" si="1993">SUM(Q6428:Q6429)</f>
        <v>0</v>
      </c>
      <c r="R6427" s="328">
        <f t="shared" si="1993"/>
        <v>0</v>
      </c>
      <c r="S6427" s="328">
        <f t="shared" si="1993"/>
        <v>0</v>
      </c>
      <c r="T6427" s="328">
        <f t="shared" si="1993"/>
        <v>0</v>
      </c>
      <c r="U6427" s="328">
        <f t="shared" si="1993"/>
        <v>0</v>
      </c>
      <c r="V6427" s="328">
        <f t="shared" si="1993"/>
        <v>0</v>
      </c>
      <c r="W6427" s="436">
        <f t="shared" si="1993"/>
        <v>0</v>
      </c>
      <c r="X6427" s="314">
        <f t="shared" si="1992"/>
        <v>0</v>
      </c>
    </row>
    <row r="6428" spans="2:24" ht="18.75">
      <c r="B6428" s="175"/>
      <c r="C6428" s="176">
        <v>5301</v>
      </c>
      <c r="D6428" s="177" t="s">
        <v>1480</v>
      </c>
      <c r="E6428" s="818"/>
      <c r="F6428" s="477"/>
      <c r="G6428" s="437"/>
      <c r="H6428" s="437"/>
      <c r="I6428" s="480">
        <f>F6428+G6428+H6428</f>
        <v>0</v>
      </c>
      <c r="J6428" s="244" t="str">
        <f t="shared" si="1991"/>
        <v/>
      </c>
      <c r="K6428" s="245"/>
      <c r="L6428" s="438"/>
      <c r="M6428" s="439"/>
      <c r="N6428" s="331">
        <f>I6428</f>
        <v>0</v>
      </c>
      <c r="O6428" s="427">
        <f>L6428+M6428-N6428</f>
        <v>0</v>
      </c>
      <c r="P6428" s="245"/>
      <c r="Q6428" s="438"/>
      <c r="R6428" s="439"/>
      <c r="S6428" s="432">
        <f>+IF(+(L6428+M6428)&gt;=I6428,+M6428,+(+I6428-L6428))</f>
        <v>0</v>
      </c>
      <c r="T6428" s="316">
        <f>Q6428+R6428-S6428</f>
        <v>0</v>
      </c>
      <c r="U6428" s="439"/>
      <c r="V6428" s="439"/>
      <c r="W6428" s="254"/>
      <c r="X6428" s="314">
        <f t="shared" si="1992"/>
        <v>0</v>
      </c>
    </row>
    <row r="6429" spans="2:24" ht="18.75">
      <c r="B6429" s="175"/>
      <c r="C6429" s="180">
        <v>5309</v>
      </c>
      <c r="D6429" s="181" t="s">
        <v>962</v>
      </c>
      <c r="E6429" s="818"/>
      <c r="F6429" s="477"/>
      <c r="G6429" s="437"/>
      <c r="H6429" s="437"/>
      <c r="I6429" s="480">
        <f>F6429+G6429+H6429</f>
        <v>0</v>
      </c>
      <c r="J6429" s="244" t="str">
        <f t="shared" si="1991"/>
        <v/>
      </c>
      <c r="K6429" s="245"/>
      <c r="L6429" s="438"/>
      <c r="M6429" s="439"/>
      <c r="N6429" s="331">
        <f>I6429</f>
        <v>0</v>
      </c>
      <c r="O6429" s="427">
        <f>L6429+M6429-N6429</f>
        <v>0</v>
      </c>
      <c r="P6429" s="245"/>
      <c r="Q6429" s="438"/>
      <c r="R6429" s="439"/>
      <c r="S6429" s="432">
        <f>+IF(+(L6429+M6429)&gt;=I6429,+M6429,+(+I6429-L6429))</f>
        <v>0</v>
      </c>
      <c r="T6429" s="316">
        <f>Q6429+R6429-S6429</f>
        <v>0</v>
      </c>
      <c r="U6429" s="439"/>
      <c r="V6429" s="439"/>
      <c r="W6429" s="254"/>
      <c r="X6429" s="314">
        <f t="shared" si="1992"/>
        <v>0</v>
      </c>
    </row>
    <row r="6430" spans="2:24" ht="18.75">
      <c r="B6430" s="806">
        <v>5400</v>
      </c>
      <c r="C6430" s="962" t="s">
        <v>1049</v>
      </c>
      <c r="D6430" s="962"/>
      <c r="E6430" s="807"/>
      <c r="F6430" s="808"/>
      <c r="G6430" s="809"/>
      <c r="H6430" s="809"/>
      <c r="I6430" s="805">
        <f>F6430+G6430+H6430</f>
        <v>0</v>
      </c>
      <c r="J6430" s="244" t="str">
        <f t="shared" si="1991"/>
        <v/>
      </c>
      <c r="K6430" s="245"/>
      <c r="L6430" s="433"/>
      <c r="M6430" s="434"/>
      <c r="N6430" s="328">
        <f>I6430</f>
        <v>0</v>
      </c>
      <c r="O6430" s="427">
        <f>L6430+M6430-N6430</f>
        <v>0</v>
      </c>
      <c r="P6430" s="245"/>
      <c r="Q6430" s="433"/>
      <c r="R6430" s="434"/>
      <c r="S6430" s="432">
        <f>+IF(+(L6430+M6430)&gt;=I6430,+M6430,+(+I6430-L6430))</f>
        <v>0</v>
      </c>
      <c r="T6430" s="316">
        <f>Q6430+R6430-S6430</f>
        <v>0</v>
      </c>
      <c r="U6430" s="434"/>
      <c r="V6430" s="434"/>
      <c r="W6430" s="254"/>
      <c r="X6430" s="314">
        <f t="shared" si="1992"/>
        <v>0</v>
      </c>
    </row>
    <row r="6431" spans="2:24" ht="18.75">
      <c r="B6431" s="799">
        <v>5500</v>
      </c>
      <c r="C6431" s="965" t="s">
        <v>1050</v>
      </c>
      <c r="D6431" s="965"/>
      <c r="E6431" s="800"/>
      <c r="F6431" s="801">
        <f>SUM(F6432:F6435)</f>
        <v>0</v>
      </c>
      <c r="G6431" s="802">
        <f>SUM(G6432:G6435)</f>
        <v>0</v>
      </c>
      <c r="H6431" s="802">
        <f>SUM(H6432:H6435)</f>
        <v>0</v>
      </c>
      <c r="I6431" s="802">
        <f>SUM(I6432:I6435)</f>
        <v>0</v>
      </c>
      <c r="J6431" s="244" t="str">
        <f t="shared" si="1991"/>
        <v/>
      </c>
      <c r="K6431" s="245"/>
      <c r="L6431" s="317">
        <f>SUM(L6432:L6435)</f>
        <v>0</v>
      </c>
      <c r="M6431" s="318">
        <f>SUM(M6432:M6435)</f>
        <v>0</v>
      </c>
      <c r="N6431" s="428">
        <f>SUM(N6432:N6435)</f>
        <v>0</v>
      </c>
      <c r="O6431" s="429">
        <f>SUM(O6432:O6435)</f>
        <v>0</v>
      </c>
      <c r="P6431" s="245"/>
      <c r="Q6431" s="317">
        <f t="shared" ref="Q6431:W6431" si="1994">SUM(Q6432:Q6435)</f>
        <v>0</v>
      </c>
      <c r="R6431" s="318">
        <f t="shared" si="1994"/>
        <v>0</v>
      </c>
      <c r="S6431" s="318">
        <f t="shared" si="1994"/>
        <v>0</v>
      </c>
      <c r="T6431" s="318">
        <f t="shared" si="1994"/>
        <v>0</v>
      </c>
      <c r="U6431" s="318">
        <f t="shared" si="1994"/>
        <v>0</v>
      </c>
      <c r="V6431" s="318">
        <f t="shared" si="1994"/>
        <v>0</v>
      </c>
      <c r="W6431" s="429">
        <f t="shared" si="1994"/>
        <v>0</v>
      </c>
      <c r="X6431" s="314">
        <f t="shared" si="1992"/>
        <v>0</v>
      </c>
    </row>
    <row r="6432" spans="2:24" ht="18.75">
      <c r="B6432" s="173"/>
      <c r="C6432" s="144">
        <v>5501</v>
      </c>
      <c r="D6432" s="163" t="s">
        <v>1051</v>
      </c>
      <c r="E6432" s="817"/>
      <c r="F6432" s="452"/>
      <c r="G6432" s="246"/>
      <c r="H6432" s="246"/>
      <c r="I6432" s="480">
        <f>F6432+G6432+H6432</f>
        <v>0</v>
      </c>
      <c r="J6432" s="244" t="str">
        <f t="shared" si="1991"/>
        <v/>
      </c>
      <c r="K6432" s="245"/>
      <c r="L6432" s="426"/>
      <c r="M6432" s="253"/>
      <c r="N6432" s="316">
        <f>I6432</f>
        <v>0</v>
      </c>
      <c r="O6432" s="427">
        <f>L6432+M6432-N6432</f>
        <v>0</v>
      </c>
      <c r="P6432" s="245"/>
      <c r="Q6432" s="426"/>
      <c r="R6432" s="253"/>
      <c r="S6432" s="432">
        <f>+IF(+(L6432+M6432)&gt;=I6432,+M6432,+(+I6432-L6432))</f>
        <v>0</v>
      </c>
      <c r="T6432" s="316">
        <f>Q6432+R6432-S6432</f>
        <v>0</v>
      </c>
      <c r="U6432" s="253"/>
      <c r="V6432" s="253"/>
      <c r="W6432" s="254"/>
      <c r="X6432" s="314">
        <f t="shared" si="1992"/>
        <v>0</v>
      </c>
    </row>
    <row r="6433" spans="2:24" ht="18.75">
      <c r="B6433" s="173"/>
      <c r="C6433" s="137">
        <v>5502</v>
      </c>
      <c r="D6433" s="145" t="s">
        <v>1052</v>
      </c>
      <c r="E6433" s="817"/>
      <c r="F6433" s="452"/>
      <c r="G6433" s="246"/>
      <c r="H6433" s="246"/>
      <c r="I6433" s="480">
        <f>F6433+G6433+H6433</f>
        <v>0</v>
      </c>
      <c r="J6433" s="244" t="str">
        <f t="shared" si="1991"/>
        <v/>
      </c>
      <c r="K6433" s="245"/>
      <c r="L6433" s="426"/>
      <c r="M6433" s="253"/>
      <c r="N6433" s="316">
        <f>I6433</f>
        <v>0</v>
      </c>
      <c r="O6433" s="427">
        <f>L6433+M6433-N6433</f>
        <v>0</v>
      </c>
      <c r="P6433" s="245"/>
      <c r="Q6433" s="426"/>
      <c r="R6433" s="253"/>
      <c r="S6433" s="432">
        <f>+IF(+(L6433+M6433)&gt;=I6433,+M6433,+(+I6433-L6433))</f>
        <v>0</v>
      </c>
      <c r="T6433" s="316">
        <f>Q6433+R6433-S6433</f>
        <v>0</v>
      </c>
      <c r="U6433" s="253"/>
      <c r="V6433" s="253"/>
      <c r="W6433" s="254"/>
      <c r="X6433" s="314">
        <f t="shared" si="1992"/>
        <v>0</v>
      </c>
    </row>
    <row r="6434" spans="2:24" ht="18.75">
      <c r="B6434" s="173"/>
      <c r="C6434" s="137">
        <v>5503</v>
      </c>
      <c r="D6434" s="139" t="s">
        <v>1053</v>
      </c>
      <c r="E6434" s="817"/>
      <c r="F6434" s="452"/>
      <c r="G6434" s="246"/>
      <c r="H6434" s="246"/>
      <c r="I6434" s="480">
        <f>F6434+G6434+H6434</f>
        <v>0</v>
      </c>
      <c r="J6434" s="244" t="str">
        <f t="shared" si="1991"/>
        <v/>
      </c>
      <c r="K6434" s="245"/>
      <c r="L6434" s="426"/>
      <c r="M6434" s="253"/>
      <c r="N6434" s="316">
        <f>I6434</f>
        <v>0</v>
      </c>
      <c r="O6434" s="427">
        <f>L6434+M6434-N6434</f>
        <v>0</v>
      </c>
      <c r="P6434" s="245"/>
      <c r="Q6434" s="426"/>
      <c r="R6434" s="253"/>
      <c r="S6434" s="432">
        <f>+IF(+(L6434+M6434)&gt;=I6434,+M6434,+(+I6434-L6434))</f>
        <v>0</v>
      </c>
      <c r="T6434" s="316">
        <f>Q6434+R6434-S6434</f>
        <v>0</v>
      </c>
      <c r="U6434" s="253"/>
      <c r="V6434" s="253"/>
      <c r="W6434" s="254"/>
      <c r="X6434" s="314">
        <f t="shared" si="1992"/>
        <v>0</v>
      </c>
    </row>
    <row r="6435" spans="2:24" ht="18.75">
      <c r="B6435" s="173"/>
      <c r="C6435" s="137">
        <v>5504</v>
      </c>
      <c r="D6435" s="145" t="s">
        <v>1054</v>
      </c>
      <c r="E6435" s="817"/>
      <c r="F6435" s="452"/>
      <c r="G6435" s="246"/>
      <c r="H6435" s="246"/>
      <c r="I6435" s="480">
        <f>F6435+G6435+H6435</f>
        <v>0</v>
      </c>
      <c r="J6435" s="244" t="str">
        <f t="shared" si="1991"/>
        <v/>
      </c>
      <c r="K6435" s="245"/>
      <c r="L6435" s="426"/>
      <c r="M6435" s="253"/>
      <c r="N6435" s="316">
        <f>I6435</f>
        <v>0</v>
      </c>
      <c r="O6435" s="427">
        <f>L6435+M6435-N6435</f>
        <v>0</v>
      </c>
      <c r="P6435" s="245"/>
      <c r="Q6435" s="426"/>
      <c r="R6435" s="253"/>
      <c r="S6435" s="432">
        <f>+IF(+(L6435+M6435)&gt;=I6435,+M6435,+(+I6435-L6435))</f>
        <v>0</v>
      </c>
      <c r="T6435" s="316">
        <f>Q6435+R6435-S6435</f>
        <v>0</v>
      </c>
      <c r="U6435" s="253"/>
      <c r="V6435" s="253"/>
      <c r="W6435" s="254"/>
      <c r="X6435" s="314">
        <f t="shared" si="1992"/>
        <v>0</v>
      </c>
    </row>
    <row r="6436" spans="2:24" ht="18.75">
      <c r="B6436" s="799">
        <v>5700</v>
      </c>
      <c r="C6436" s="963" t="s">
        <v>1055</v>
      </c>
      <c r="D6436" s="964"/>
      <c r="E6436" s="807"/>
      <c r="F6436" s="810">
        <f>SUM(F6437:F6439)</f>
        <v>0</v>
      </c>
      <c r="G6436" s="811">
        <f>SUM(G6437:G6439)</f>
        <v>0</v>
      </c>
      <c r="H6436" s="811">
        <f>SUM(H6437:H6439)</f>
        <v>0</v>
      </c>
      <c r="I6436" s="811">
        <f>SUM(I6437:I6439)</f>
        <v>0</v>
      </c>
      <c r="J6436" s="244" t="str">
        <f t="shared" si="1991"/>
        <v/>
      </c>
      <c r="K6436" s="245"/>
      <c r="L6436" s="327">
        <f>SUM(L6437:L6439)</f>
        <v>0</v>
      </c>
      <c r="M6436" s="328">
        <f>SUM(M6437:M6439)</f>
        <v>0</v>
      </c>
      <c r="N6436" s="435">
        <f>SUM(N6437:N6438)</f>
        <v>0</v>
      </c>
      <c r="O6436" s="436">
        <f>SUM(O6437:O6439)</f>
        <v>0</v>
      </c>
      <c r="P6436" s="245"/>
      <c r="Q6436" s="327">
        <f>SUM(Q6437:Q6439)</f>
        <v>0</v>
      </c>
      <c r="R6436" s="328">
        <f>SUM(R6437:R6439)</f>
        <v>0</v>
      </c>
      <c r="S6436" s="328">
        <f>SUM(S6437:S6439)</f>
        <v>0</v>
      </c>
      <c r="T6436" s="328">
        <f>SUM(T6437:T6439)</f>
        <v>0</v>
      </c>
      <c r="U6436" s="328">
        <f>SUM(U6437:U6439)</f>
        <v>0</v>
      </c>
      <c r="V6436" s="328">
        <f>SUM(V6437:V6438)</f>
        <v>0</v>
      </c>
      <c r="W6436" s="436">
        <f>SUM(W6437:W6439)</f>
        <v>0</v>
      </c>
      <c r="X6436" s="314">
        <f t="shared" si="1992"/>
        <v>0</v>
      </c>
    </row>
    <row r="6437" spans="2:24" ht="18.75">
      <c r="B6437" s="175"/>
      <c r="C6437" s="176">
        <v>5701</v>
      </c>
      <c r="D6437" s="177" t="s">
        <v>1056</v>
      </c>
      <c r="E6437" s="818"/>
      <c r="F6437" s="477"/>
      <c r="G6437" s="437"/>
      <c r="H6437" s="437"/>
      <c r="I6437" s="480">
        <f>F6437+G6437+H6437</f>
        <v>0</v>
      </c>
      <c r="J6437" s="244" t="str">
        <f t="shared" si="1991"/>
        <v/>
      </c>
      <c r="K6437" s="245"/>
      <c r="L6437" s="438"/>
      <c r="M6437" s="439"/>
      <c r="N6437" s="331">
        <f>I6437</f>
        <v>0</v>
      </c>
      <c r="O6437" s="427">
        <f>L6437+M6437-N6437</f>
        <v>0</v>
      </c>
      <c r="P6437" s="245"/>
      <c r="Q6437" s="438"/>
      <c r="R6437" s="439"/>
      <c r="S6437" s="432">
        <f>+IF(+(L6437+M6437)&gt;=I6437,+M6437,+(+I6437-L6437))</f>
        <v>0</v>
      </c>
      <c r="T6437" s="316">
        <f>Q6437+R6437-S6437</f>
        <v>0</v>
      </c>
      <c r="U6437" s="439"/>
      <c r="V6437" s="439"/>
      <c r="W6437" s="254"/>
      <c r="X6437" s="314">
        <f t="shared" si="1992"/>
        <v>0</v>
      </c>
    </row>
    <row r="6438" spans="2:24" ht="18.75">
      <c r="B6438" s="175"/>
      <c r="C6438" s="180">
        <v>5702</v>
      </c>
      <c r="D6438" s="181" t="s">
        <v>1057</v>
      </c>
      <c r="E6438" s="818"/>
      <c r="F6438" s="477"/>
      <c r="G6438" s="437"/>
      <c r="H6438" s="437"/>
      <c r="I6438" s="480">
        <f>F6438+G6438+H6438</f>
        <v>0</v>
      </c>
      <c r="J6438" s="244" t="str">
        <f t="shared" si="1991"/>
        <v/>
      </c>
      <c r="K6438" s="245"/>
      <c r="L6438" s="438"/>
      <c r="M6438" s="439"/>
      <c r="N6438" s="331">
        <f>I6438</f>
        <v>0</v>
      </c>
      <c r="O6438" s="427">
        <f>L6438+M6438-N6438</f>
        <v>0</v>
      </c>
      <c r="P6438" s="245"/>
      <c r="Q6438" s="438"/>
      <c r="R6438" s="439"/>
      <c r="S6438" s="432">
        <f>+IF(+(L6438+M6438)&gt;=I6438,+M6438,+(+I6438-L6438))</f>
        <v>0</v>
      </c>
      <c r="T6438" s="316">
        <f>Q6438+R6438-S6438</f>
        <v>0</v>
      </c>
      <c r="U6438" s="439"/>
      <c r="V6438" s="439"/>
      <c r="W6438" s="254"/>
      <c r="X6438" s="314">
        <f t="shared" si="1992"/>
        <v>0</v>
      </c>
    </row>
    <row r="6439" spans="2:24" ht="18.75">
      <c r="B6439" s="136"/>
      <c r="C6439" s="182">
        <v>4071</v>
      </c>
      <c r="D6439" s="467" t="s">
        <v>1058</v>
      </c>
      <c r="E6439" s="817"/>
      <c r="F6439" s="458"/>
      <c r="G6439" s="275"/>
      <c r="H6439" s="275"/>
      <c r="I6439" s="480">
        <f>F6439+G6439+H6439</f>
        <v>0</v>
      </c>
      <c r="J6439" s="244" t="str">
        <f t="shared" si="1991"/>
        <v/>
      </c>
      <c r="K6439" s="245"/>
      <c r="L6439" s="826"/>
      <c r="M6439" s="779"/>
      <c r="N6439" s="779"/>
      <c r="O6439" s="827"/>
      <c r="P6439" s="245"/>
      <c r="Q6439" s="775"/>
      <c r="R6439" s="779"/>
      <c r="S6439" s="779"/>
      <c r="T6439" s="779"/>
      <c r="U6439" s="779"/>
      <c r="V6439" s="779"/>
      <c r="W6439" s="824"/>
      <c r="X6439" s="314">
        <f t="shared" si="1992"/>
        <v>0</v>
      </c>
    </row>
    <row r="6440" spans="2:24">
      <c r="B6440" s="173"/>
      <c r="C6440" s="183"/>
      <c r="D6440" s="335"/>
      <c r="E6440" s="819"/>
      <c r="F6440" s="249"/>
      <c r="G6440" s="249"/>
      <c r="H6440" s="249"/>
      <c r="I6440" s="250"/>
      <c r="J6440" s="244" t="str">
        <f t="shared" si="1991"/>
        <v/>
      </c>
      <c r="K6440" s="245"/>
      <c r="L6440" s="440"/>
      <c r="M6440" s="441"/>
      <c r="N6440" s="324"/>
      <c r="O6440" s="325"/>
      <c r="P6440" s="245"/>
      <c r="Q6440" s="440"/>
      <c r="R6440" s="441"/>
      <c r="S6440" s="324"/>
      <c r="T6440" s="324"/>
      <c r="U6440" s="441"/>
      <c r="V6440" s="324"/>
      <c r="W6440" s="325"/>
      <c r="X6440" s="325"/>
    </row>
    <row r="6441" spans="2:24" ht="18.75">
      <c r="B6441" s="812">
        <v>98</v>
      </c>
      <c r="C6441" s="976" t="s">
        <v>1059</v>
      </c>
      <c r="D6441" s="955"/>
      <c r="E6441" s="800"/>
      <c r="F6441" s="803"/>
      <c r="G6441" s="804"/>
      <c r="H6441" s="804"/>
      <c r="I6441" s="805">
        <f>F6441+G6441+H6441</f>
        <v>0</v>
      </c>
      <c r="J6441" s="244" t="str">
        <f t="shared" si="1991"/>
        <v/>
      </c>
      <c r="K6441" s="245"/>
      <c r="L6441" s="431"/>
      <c r="M6441" s="255"/>
      <c r="N6441" s="318">
        <f>I6441</f>
        <v>0</v>
      </c>
      <c r="O6441" s="427">
        <f>L6441+M6441-N6441</f>
        <v>0</v>
      </c>
      <c r="P6441" s="245"/>
      <c r="Q6441" s="431"/>
      <c r="R6441" s="255"/>
      <c r="S6441" s="432">
        <f>+IF(+(L6441+M6441)&gt;=I6441,+M6441,+(+I6441-L6441))</f>
        <v>0</v>
      </c>
      <c r="T6441" s="316">
        <f>Q6441+R6441-S6441</f>
        <v>0</v>
      </c>
      <c r="U6441" s="255"/>
      <c r="V6441" s="255"/>
      <c r="W6441" s="254"/>
      <c r="X6441" s="314">
        <f>T6441-U6441-V6441-W6441</f>
        <v>0</v>
      </c>
    </row>
    <row r="6442" spans="2:24">
      <c r="B6442" s="184"/>
      <c r="C6442" s="336" t="s">
        <v>1060</v>
      </c>
      <c r="D6442" s="337"/>
      <c r="E6442" s="398"/>
      <c r="F6442" s="398"/>
      <c r="G6442" s="398"/>
      <c r="H6442" s="398"/>
      <c r="I6442" s="338"/>
      <c r="J6442" s="244" t="str">
        <f t="shared" si="1991"/>
        <v/>
      </c>
      <c r="K6442" s="245"/>
      <c r="L6442" s="339"/>
      <c r="M6442" s="340"/>
      <c r="N6442" s="340"/>
      <c r="O6442" s="341"/>
      <c r="P6442" s="245"/>
      <c r="Q6442" s="339"/>
      <c r="R6442" s="340"/>
      <c r="S6442" s="340"/>
      <c r="T6442" s="340"/>
      <c r="U6442" s="340"/>
      <c r="V6442" s="340"/>
      <c r="W6442" s="341"/>
      <c r="X6442" s="341"/>
    </row>
    <row r="6443" spans="2:24">
      <c r="B6443" s="184"/>
      <c r="C6443" s="342" t="s">
        <v>1061</v>
      </c>
      <c r="D6443" s="335"/>
      <c r="E6443" s="386"/>
      <c r="F6443" s="386"/>
      <c r="G6443" s="386"/>
      <c r="H6443" s="386"/>
      <c r="I6443" s="308"/>
      <c r="J6443" s="244" t="str">
        <f t="shared" si="1991"/>
        <v/>
      </c>
      <c r="K6443" s="245"/>
      <c r="L6443" s="343"/>
      <c r="M6443" s="344"/>
      <c r="N6443" s="344"/>
      <c r="O6443" s="345"/>
      <c r="P6443" s="245"/>
      <c r="Q6443" s="343"/>
      <c r="R6443" s="344"/>
      <c r="S6443" s="344"/>
      <c r="T6443" s="344"/>
      <c r="U6443" s="344"/>
      <c r="V6443" s="344"/>
      <c r="W6443" s="345"/>
      <c r="X6443" s="345"/>
    </row>
    <row r="6444" spans="2:24">
      <c r="B6444" s="185"/>
      <c r="C6444" s="346" t="s">
        <v>1743</v>
      </c>
      <c r="D6444" s="347"/>
      <c r="E6444" s="399"/>
      <c r="F6444" s="399"/>
      <c r="G6444" s="399"/>
      <c r="H6444" s="399"/>
      <c r="I6444" s="310"/>
      <c r="J6444" s="244" t="str">
        <f t="shared" si="1991"/>
        <v/>
      </c>
      <c r="K6444" s="245"/>
      <c r="L6444" s="348"/>
      <c r="M6444" s="349"/>
      <c r="N6444" s="349"/>
      <c r="O6444" s="350"/>
      <c r="P6444" s="245"/>
      <c r="Q6444" s="348"/>
      <c r="R6444" s="349"/>
      <c r="S6444" s="349"/>
      <c r="T6444" s="349"/>
      <c r="U6444" s="349"/>
      <c r="V6444" s="349"/>
      <c r="W6444" s="350"/>
      <c r="X6444" s="350"/>
    </row>
    <row r="6445" spans="2:24" ht="18.75">
      <c r="B6445" s="719"/>
      <c r="C6445" s="720" t="s">
        <v>1281</v>
      </c>
      <c r="D6445" s="721" t="s">
        <v>1062</v>
      </c>
      <c r="E6445" s="813"/>
      <c r="F6445" s="813">
        <f>SUM(F6329,F6332,F6338,F6346,F6347,F6365,F6369,F6375,F6378,F6379,F6380,F6381,F6382,F6391,F6398,F6399,F6400,F6401,F6408,F6412,F6413,F6414,F6415,F6418,F6419,F6427,F6430,F6431,F6436)+F6441</f>
        <v>0</v>
      </c>
      <c r="G6445" s="813">
        <f>SUM(G6329,G6332,G6338,G6346,G6347,G6365,G6369,G6375,G6378,G6379,G6380,G6381,G6382,G6391,G6398,G6399,G6400,G6401,G6408,G6412,G6413,G6414,G6415,G6418,G6419,G6427,G6430,G6431,G6436)+G6441</f>
        <v>430000</v>
      </c>
      <c r="H6445" s="813">
        <f>SUM(H6329,H6332,H6338,H6346,H6347,H6365,H6369,H6375,H6378,H6379,H6380,H6381,H6382,H6391,H6398,H6399,H6400,H6401,H6408,H6412,H6413,H6414,H6415,H6418,H6419,H6427,H6430,H6431,H6436)+H6441</f>
        <v>0</v>
      </c>
      <c r="I6445" s="813">
        <f>SUM(I6329,I6332,I6338,I6346,I6347,I6365,I6369,I6375,I6378,I6379,I6380,I6381,I6382,I6391,I6398,I6399,I6400,I6401,I6408,I6412,I6413,I6414,I6415,I6418,I6419,I6427,I6430,I6431,I6436)+I6441</f>
        <v>430000</v>
      </c>
      <c r="J6445" s="244">
        <f t="shared" si="1991"/>
        <v>1</v>
      </c>
      <c r="K6445" s="442" t="str">
        <f>LEFT(C6326,1)</f>
        <v>9</v>
      </c>
      <c r="L6445" s="277">
        <f>SUM(L6329,L6332,L6338,L6346,L6347,L6365,L6369,L6375,L6378,L6379,L6380,L6381,L6382,L6391,L6398,L6399,L6400,L6401,L6408,L6412,L6413,L6414,L6415,L6418,L6419,L6427,L6430,L6431,L6436)+L6441</f>
        <v>0</v>
      </c>
      <c r="M6445" s="277">
        <f>SUM(M6329,M6332,M6338,M6346,M6347,M6365,M6369,M6375,M6378,M6379,M6380,M6381,M6382,M6391,M6398,M6399,M6400,M6401,M6408,M6412,M6413,M6414,M6415,M6418,M6419,M6427,M6430,M6431,M6436)+M6441</f>
        <v>0</v>
      </c>
      <c r="N6445" s="277">
        <f>SUM(N6329,N6332,N6338,N6346,N6347,N6365,N6369,N6375,N6378,N6379,N6380,N6381,N6382,N6391,N6398,N6399,N6400,N6401,N6408,N6412,N6413,N6414,N6415,N6418,N6419,N6427,N6430,N6431,N6436)+N6441</f>
        <v>430000</v>
      </c>
      <c r="O6445" s="277">
        <f>SUM(O6329,O6332,O6338,O6346,O6347,O6365,O6369,O6375,O6378,O6379,O6380,O6381,O6382,O6391,O6398,O6399,O6400,O6401,O6408,O6412,O6413,O6414,O6415,O6418,O6419,O6427,O6430,O6431,O6436)+O6441</f>
        <v>-430000</v>
      </c>
      <c r="P6445" s="223"/>
      <c r="Q6445" s="277">
        <f t="shared" ref="Q6445:W6445" si="1995">SUM(Q6329,Q6332,Q6338,Q6346,Q6347,Q6365,Q6369,Q6375,Q6378,Q6379,Q6380,Q6381,Q6382,Q6391,Q6398,Q6399,Q6400,Q6401,Q6408,Q6412,Q6413,Q6414,Q6415,Q6418,Q6419,Q6427,Q6430,Q6431,Q6436)+Q6441</f>
        <v>0</v>
      </c>
      <c r="R6445" s="277">
        <f t="shared" si="1995"/>
        <v>0</v>
      </c>
      <c r="S6445" s="277">
        <f t="shared" si="1995"/>
        <v>0</v>
      </c>
      <c r="T6445" s="277">
        <f t="shared" si="1995"/>
        <v>0</v>
      </c>
      <c r="U6445" s="277">
        <f t="shared" si="1995"/>
        <v>0</v>
      </c>
      <c r="V6445" s="277">
        <f t="shared" si="1995"/>
        <v>0</v>
      </c>
      <c r="W6445" s="277">
        <f t="shared" si="1995"/>
        <v>0</v>
      </c>
      <c r="X6445" s="314">
        <f>T6445-U6445-V6445-W6445</f>
        <v>0</v>
      </c>
    </row>
    <row r="6446" spans="2:24">
      <c r="B6446" s="664" t="s">
        <v>32</v>
      </c>
      <c r="C6446" s="186"/>
      <c r="I6446" s="220"/>
      <c r="J6446" s="222">
        <f>J6445</f>
        <v>1</v>
      </c>
      <c r="P6446"/>
    </row>
    <row r="6447" spans="2:24">
      <c r="B6447" s="395"/>
      <c r="C6447" s="395"/>
      <c r="D6447" s="396"/>
      <c r="E6447" s="395"/>
      <c r="F6447" s="395"/>
      <c r="G6447" s="395"/>
      <c r="H6447" s="395"/>
      <c r="I6447" s="397"/>
      <c r="J6447" s="222">
        <f>J6445</f>
        <v>1</v>
      </c>
      <c r="L6447" s="395"/>
      <c r="M6447" s="395"/>
      <c r="N6447" s="397"/>
      <c r="O6447" s="397"/>
      <c r="P6447" s="397"/>
      <c r="Q6447" s="395"/>
      <c r="R6447" s="395"/>
      <c r="S6447" s="397"/>
      <c r="T6447" s="397"/>
      <c r="U6447" s="395"/>
      <c r="V6447" s="397"/>
      <c r="W6447" s="397"/>
      <c r="X6447" s="397"/>
    </row>
    <row r="6448" spans="2:24" ht="18.75">
      <c r="B6448" s="405"/>
      <c r="C6448" s="405"/>
      <c r="D6448" s="405"/>
      <c r="E6448" s="405"/>
      <c r="F6448" s="405"/>
      <c r="G6448" s="405"/>
      <c r="H6448" s="405"/>
      <c r="I6448" s="488"/>
      <c r="J6448" s="443">
        <f>(IF(E6445&lt;&gt;0,$G$2,IF(I6445&lt;&gt;0,$G$2,"")))</f>
        <v>0</v>
      </c>
    </row>
    <row r="6449" spans="2:10" ht="18.75">
      <c r="B6449" s="405"/>
      <c r="C6449" s="405"/>
      <c r="D6449" s="478"/>
      <c r="E6449" s="405"/>
      <c r="F6449" s="405"/>
      <c r="G6449" s="405"/>
      <c r="H6449" s="405"/>
      <c r="I6449" s="488"/>
      <c r="J6449" s="443" t="str">
        <f>(IF(E6446&lt;&gt;0,$G$2,IF(I6446&lt;&gt;0,$G$2,"")))</f>
        <v/>
      </c>
    </row>
  </sheetData>
  <sheetProtection password="81B0" sheet="1" objects="1" scenarios="1"/>
  <mergeCells count="1894">
    <mergeCell ref="C6441:D6441"/>
    <mergeCell ref="C6419:D6419"/>
    <mergeCell ref="C6391:D6391"/>
    <mergeCell ref="C6398:D6398"/>
    <mergeCell ref="C6399:D6399"/>
    <mergeCell ref="C6400:D6400"/>
    <mergeCell ref="C6414:D6414"/>
    <mergeCell ref="C6413:D6413"/>
    <mergeCell ref="C6415:D6415"/>
    <mergeCell ref="C6427:D6427"/>
    <mergeCell ref="M6322:M6323"/>
    <mergeCell ref="O6322:O6323"/>
    <mergeCell ref="F6322:I6322"/>
    <mergeCell ref="C6408:D6408"/>
    <mergeCell ref="C6329:D6329"/>
    <mergeCell ref="C6379:D6379"/>
    <mergeCell ref="C6380:D6380"/>
    <mergeCell ref="C6381:D6381"/>
    <mergeCell ref="C6418:D6418"/>
    <mergeCell ref="C6436:D6436"/>
    <mergeCell ref="C6382:D6382"/>
    <mergeCell ref="C6430:D6430"/>
    <mergeCell ref="C6431:D6431"/>
    <mergeCell ref="C6401:D6401"/>
    <mergeCell ref="C6412:D6412"/>
    <mergeCell ref="T6322:T6323"/>
    <mergeCell ref="Q6322:Q6323"/>
    <mergeCell ref="R6322:R6323"/>
    <mergeCell ref="C6365:D6365"/>
    <mergeCell ref="C6332:D6332"/>
    <mergeCell ref="C6338:D6338"/>
    <mergeCell ref="C6346:D6346"/>
    <mergeCell ref="N6322:N6323"/>
    <mergeCell ref="S6322:S6323"/>
    <mergeCell ref="L6322:L6323"/>
    <mergeCell ref="B6313:D6313"/>
    <mergeCell ref="B6315:D6315"/>
    <mergeCell ref="B6318:D6318"/>
    <mergeCell ref="C6369:D6369"/>
    <mergeCell ref="C6347:D6347"/>
    <mergeCell ref="C6378:D6378"/>
    <mergeCell ref="C6375:D6375"/>
    <mergeCell ref="C6302:D6302"/>
    <mergeCell ref="C6280:D6280"/>
    <mergeCell ref="C6252:D6252"/>
    <mergeCell ref="C6259:D6259"/>
    <mergeCell ref="C6260:D6260"/>
    <mergeCell ref="C6261:D6261"/>
    <mergeCell ref="C6275:D6275"/>
    <mergeCell ref="C6274:D6274"/>
    <mergeCell ref="C6276:D6276"/>
    <mergeCell ref="C6288:D6288"/>
    <mergeCell ref="M6183:M6184"/>
    <mergeCell ref="O6183:O6184"/>
    <mergeCell ref="F6183:I6183"/>
    <mergeCell ref="C6269:D6269"/>
    <mergeCell ref="C6190:D6190"/>
    <mergeCell ref="C6240:D6240"/>
    <mergeCell ref="C6241:D6241"/>
    <mergeCell ref="C6242:D6242"/>
    <mergeCell ref="C6279:D6279"/>
    <mergeCell ref="C6297:D6297"/>
    <mergeCell ref="C6243:D6243"/>
    <mergeCell ref="C6291:D6291"/>
    <mergeCell ref="C6292:D6292"/>
    <mergeCell ref="C6262:D6262"/>
    <mergeCell ref="C6273:D6273"/>
    <mergeCell ref="T6183:T6184"/>
    <mergeCell ref="Q6183:Q6184"/>
    <mergeCell ref="R6183:R6184"/>
    <mergeCell ref="C6226:D6226"/>
    <mergeCell ref="C6193:D6193"/>
    <mergeCell ref="C6199:D6199"/>
    <mergeCell ref="C6207:D6207"/>
    <mergeCell ref="N6183:N6184"/>
    <mergeCell ref="S6183:S6184"/>
    <mergeCell ref="L6183:L6184"/>
    <mergeCell ref="B6174:D6174"/>
    <mergeCell ref="B6176:D6176"/>
    <mergeCell ref="B6179:D6179"/>
    <mergeCell ref="C6230:D6230"/>
    <mergeCell ref="C6208:D6208"/>
    <mergeCell ref="C6239:D6239"/>
    <mergeCell ref="C6236:D6236"/>
    <mergeCell ref="C6163:D6163"/>
    <mergeCell ref="C6141:D6141"/>
    <mergeCell ref="C6113:D6113"/>
    <mergeCell ref="C6120:D6120"/>
    <mergeCell ref="C6121:D6121"/>
    <mergeCell ref="C6122:D6122"/>
    <mergeCell ref="C6136:D6136"/>
    <mergeCell ref="C6135:D6135"/>
    <mergeCell ref="C6137:D6137"/>
    <mergeCell ref="C6149:D6149"/>
    <mergeCell ref="M6044:M6045"/>
    <mergeCell ref="O6044:O6045"/>
    <mergeCell ref="F6044:I6044"/>
    <mergeCell ref="C6130:D6130"/>
    <mergeCell ref="C6051:D6051"/>
    <mergeCell ref="C6101:D6101"/>
    <mergeCell ref="C6102:D6102"/>
    <mergeCell ref="C6103:D6103"/>
    <mergeCell ref="C6140:D6140"/>
    <mergeCell ref="C6158:D6158"/>
    <mergeCell ref="C6104:D6104"/>
    <mergeCell ref="C6152:D6152"/>
    <mergeCell ref="C6153:D6153"/>
    <mergeCell ref="C6123:D6123"/>
    <mergeCell ref="C6134:D6134"/>
    <mergeCell ref="T6044:T6045"/>
    <mergeCell ref="Q6044:Q6045"/>
    <mergeCell ref="R6044:R6045"/>
    <mergeCell ref="C6087:D6087"/>
    <mergeCell ref="C6054:D6054"/>
    <mergeCell ref="C6060:D6060"/>
    <mergeCell ref="C6068:D6068"/>
    <mergeCell ref="N6044:N6045"/>
    <mergeCell ref="S6044:S6045"/>
    <mergeCell ref="L6044:L6045"/>
    <mergeCell ref="B6035:D6035"/>
    <mergeCell ref="B6037:D6037"/>
    <mergeCell ref="B6040:D6040"/>
    <mergeCell ref="C6091:D6091"/>
    <mergeCell ref="C6069:D6069"/>
    <mergeCell ref="C6100:D6100"/>
    <mergeCell ref="C6097:D6097"/>
    <mergeCell ref="C6024:D6024"/>
    <mergeCell ref="C6002:D6002"/>
    <mergeCell ref="C5974:D5974"/>
    <mergeCell ref="C5981:D5981"/>
    <mergeCell ref="C5982:D5982"/>
    <mergeCell ref="C5983:D5983"/>
    <mergeCell ref="C5997:D5997"/>
    <mergeCell ref="C5996:D5996"/>
    <mergeCell ref="C5998:D5998"/>
    <mergeCell ref="C6010:D6010"/>
    <mergeCell ref="M5905:M5906"/>
    <mergeCell ref="O5905:O5906"/>
    <mergeCell ref="F5905:I5905"/>
    <mergeCell ref="C5991:D5991"/>
    <mergeCell ref="C5912:D5912"/>
    <mergeCell ref="C5962:D5962"/>
    <mergeCell ref="C5963:D5963"/>
    <mergeCell ref="C5964:D5964"/>
    <mergeCell ref="C6001:D6001"/>
    <mergeCell ref="C6019:D6019"/>
    <mergeCell ref="C5965:D5965"/>
    <mergeCell ref="C6013:D6013"/>
    <mergeCell ref="C6014:D6014"/>
    <mergeCell ref="C5984:D5984"/>
    <mergeCell ref="C5995:D5995"/>
    <mergeCell ref="T5905:T5906"/>
    <mergeCell ref="Q5905:Q5906"/>
    <mergeCell ref="R5905:R5906"/>
    <mergeCell ref="C5948:D5948"/>
    <mergeCell ref="C5915:D5915"/>
    <mergeCell ref="C5921:D5921"/>
    <mergeCell ref="C5929:D5929"/>
    <mergeCell ref="N5905:N5906"/>
    <mergeCell ref="S5905:S5906"/>
    <mergeCell ref="L5905:L5906"/>
    <mergeCell ref="B5896:D5896"/>
    <mergeCell ref="B5898:D5898"/>
    <mergeCell ref="B5901:D5901"/>
    <mergeCell ref="C5952:D5952"/>
    <mergeCell ref="C5930:D5930"/>
    <mergeCell ref="C5961:D5961"/>
    <mergeCell ref="C5958:D5958"/>
    <mergeCell ref="C5885:D5885"/>
    <mergeCell ref="C5863:D5863"/>
    <mergeCell ref="C5835:D5835"/>
    <mergeCell ref="C5842:D5842"/>
    <mergeCell ref="C5843:D5843"/>
    <mergeCell ref="C5844:D5844"/>
    <mergeCell ref="C5858:D5858"/>
    <mergeCell ref="C5857:D5857"/>
    <mergeCell ref="C5859:D5859"/>
    <mergeCell ref="C5871:D5871"/>
    <mergeCell ref="M5766:M5767"/>
    <mergeCell ref="O5766:O5767"/>
    <mergeCell ref="F5766:I5766"/>
    <mergeCell ref="C5852:D5852"/>
    <mergeCell ref="C5773:D5773"/>
    <mergeCell ref="C5823:D5823"/>
    <mergeCell ref="C5824:D5824"/>
    <mergeCell ref="C5825:D5825"/>
    <mergeCell ref="C5862:D5862"/>
    <mergeCell ref="C5880:D5880"/>
    <mergeCell ref="C5826:D5826"/>
    <mergeCell ref="C5874:D5874"/>
    <mergeCell ref="C5875:D5875"/>
    <mergeCell ref="C5845:D5845"/>
    <mergeCell ref="C5856:D5856"/>
    <mergeCell ref="T5766:T5767"/>
    <mergeCell ref="Q5766:Q5767"/>
    <mergeCell ref="R5766:R5767"/>
    <mergeCell ref="C5809:D5809"/>
    <mergeCell ref="C5776:D5776"/>
    <mergeCell ref="C5782:D5782"/>
    <mergeCell ref="C5790:D5790"/>
    <mergeCell ref="N5766:N5767"/>
    <mergeCell ref="S5766:S5767"/>
    <mergeCell ref="L5766:L5767"/>
    <mergeCell ref="B5757:D5757"/>
    <mergeCell ref="B5759:D5759"/>
    <mergeCell ref="B5762:D5762"/>
    <mergeCell ref="C5813:D5813"/>
    <mergeCell ref="C5791:D5791"/>
    <mergeCell ref="C5822:D5822"/>
    <mergeCell ref="C5819:D5819"/>
    <mergeCell ref="C5746:D5746"/>
    <mergeCell ref="C5724:D5724"/>
    <mergeCell ref="C5696:D5696"/>
    <mergeCell ref="C5703:D5703"/>
    <mergeCell ref="C5704:D5704"/>
    <mergeCell ref="C5705:D5705"/>
    <mergeCell ref="C5719:D5719"/>
    <mergeCell ref="C5718:D5718"/>
    <mergeCell ref="C5720:D5720"/>
    <mergeCell ref="C5732:D5732"/>
    <mergeCell ref="M5627:M5628"/>
    <mergeCell ref="O5627:O5628"/>
    <mergeCell ref="F5627:I5627"/>
    <mergeCell ref="C5713:D5713"/>
    <mergeCell ref="C5634:D5634"/>
    <mergeCell ref="C5684:D5684"/>
    <mergeCell ref="C5685:D5685"/>
    <mergeCell ref="C5686:D5686"/>
    <mergeCell ref="C5723:D5723"/>
    <mergeCell ref="C5741:D5741"/>
    <mergeCell ref="C5687:D5687"/>
    <mergeCell ref="C5735:D5735"/>
    <mergeCell ref="C5736:D5736"/>
    <mergeCell ref="C5706:D5706"/>
    <mergeCell ref="C5717:D5717"/>
    <mergeCell ref="T5627:T5628"/>
    <mergeCell ref="Q5627:Q5628"/>
    <mergeCell ref="R5627:R5628"/>
    <mergeCell ref="C5670:D5670"/>
    <mergeCell ref="C5637:D5637"/>
    <mergeCell ref="C5643:D5643"/>
    <mergeCell ref="C5651:D5651"/>
    <mergeCell ref="N5627:N5628"/>
    <mergeCell ref="S5627:S5628"/>
    <mergeCell ref="L5627:L5628"/>
    <mergeCell ref="B5618:D5618"/>
    <mergeCell ref="B5620:D5620"/>
    <mergeCell ref="B5623:D5623"/>
    <mergeCell ref="C5674:D5674"/>
    <mergeCell ref="C5652:D5652"/>
    <mergeCell ref="C5683:D5683"/>
    <mergeCell ref="C5680:D5680"/>
    <mergeCell ref="C5607:D5607"/>
    <mergeCell ref="C5585:D5585"/>
    <mergeCell ref="C5557:D5557"/>
    <mergeCell ref="C5564:D5564"/>
    <mergeCell ref="C5565:D5565"/>
    <mergeCell ref="C5566:D5566"/>
    <mergeCell ref="C5580:D5580"/>
    <mergeCell ref="C5579:D5579"/>
    <mergeCell ref="C5581:D5581"/>
    <mergeCell ref="C5593:D5593"/>
    <mergeCell ref="M5488:M5489"/>
    <mergeCell ref="O5488:O5489"/>
    <mergeCell ref="F5488:I5488"/>
    <mergeCell ref="C5574:D5574"/>
    <mergeCell ref="C5495:D5495"/>
    <mergeCell ref="C5545:D5545"/>
    <mergeCell ref="C5546:D5546"/>
    <mergeCell ref="C5547:D5547"/>
    <mergeCell ref="C5584:D5584"/>
    <mergeCell ref="C5602:D5602"/>
    <mergeCell ref="C5548:D5548"/>
    <mergeCell ref="C5596:D5596"/>
    <mergeCell ref="C5597:D5597"/>
    <mergeCell ref="C5567:D5567"/>
    <mergeCell ref="C5578:D5578"/>
    <mergeCell ref="T5488:T5489"/>
    <mergeCell ref="Q5488:Q5489"/>
    <mergeCell ref="R5488:R5489"/>
    <mergeCell ref="C5531:D5531"/>
    <mergeCell ref="C5498:D5498"/>
    <mergeCell ref="C5504:D5504"/>
    <mergeCell ref="C5512:D5512"/>
    <mergeCell ref="N5488:N5489"/>
    <mergeCell ref="S5488:S5489"/>
    <mergeCell ref="L5488:L5489"/>
    <mergeCell ref="B5479:D5479"/>
    <mergeCell ref="B5481:D5481"/>
    <mergeCell ref="B5484:D5484"/>
    <mergeCell ref="C5535:D5535"/>
    <mergeCell ref="C5513:D5513"/>
    <mergeCell ref="C5544:D5544"/>
    <mergeCell ref="C5541:D5541"/>
    <mergeCell ref="C5468:D5468"/>
    <mergeCell ref="C5446:D5446"/>
    <mergeCell ref="C5418:D5418"/>
    <mergeCell ref="C5425:D5425"/>
    <mergeCell ref="C5426:D5426"/>
    <mergeCell ref="C5427:D5427"/>
    <mergeCell ref="C5441:D5441"/>
    <mergeCell ref="C5440:D5440"/>
    <mergeCell ref="C5442:D5442"/>
    <mergeCell ref="C5454:D5454"/>
    <mergeCell ref="M5349:M5350"/>
    <mergeCell ref="O5349:O5350"/>
    <mergeCell ref="F5349:I5349"/>
    <mergeCell ref="C5435:D5435"/>
    <mergeCell ref="C5356:D5356"/>
    <mergeCell ref="C5406:D5406"/>
    <mergeCell ref="C5407:D5407"/>
    <mergeCell ref="C5408:D5408"/>
    <mergeCell ref="C5445:D5445"/>
    <mergeCell ref="C5463:D5463"/>
    <mergeCell ref="C5409:D5409"/>
    <mergeCell ref="C5457:D5457"/>
    <mergeCell ref="C5458:D5458"/>
    <mergeCell ref="C5428:D5428"/>
    <mergeCell ref="C5439:D5439"/>
    <mergeCell ref="T5349:T5350"/>
    <mergeCell ref="Q5349:Q5350"/>
    <mergeCell ref="R5349:R5350"/>
    <mergeCell ref="C5392:D5392"/>
    <mergeCell ref="C5359:D5359"/>
    <mergeCell ref="C5365:D5365"/>
    <mergeCell ref="C5373:D5373"/>
    <mergeCell ref="N5349:N5350"/>
    <mergeCell ref="S5349:S5350"/>
    <mergeCell ref="L5349:L5350"/>
    <mergeCell ref="B5340:D5340"/>
    <mergeCell ref="B5342:D5342"/>
    <mergeCell ref="B5345:D5345"/>
    <mergeCell ref="C5396:D5396"/>
    <mergeCell ref="C5374:D5374"/>
    <mergeCell ref="C5405:D5405"/>
    <mergeCell ref="C5402:D5402"/>
    <mergeCell ref="C5329:D5329"/>
    <mergeCell ref="C5307:D5307"/>
    <mergeCell ref="C5279:D5279"/>
    <mergeCell ref="C5286:D5286"/>
    <mergeCell ref="C5287:D5287"/>
    <mergeCell ref="C5288:D5288"/>
    <mergeCell ref="C5302:D5302"/>
    <mergeCell ref="C5301:D5301"/>
    <mergeCell ref="C5303:D5303"/>
    <mergeCell ref="C5315:D5315"/>
    <mergeCell ref="M5210:M5211"/>
    <mergeCell ref="O5210:O5211"/>
    <mergeCell ref="F5210:I5210"/>
    <mergeCell ref="C5296:D5296"/>
    <mergeCell ref="C5217:D5217"/>
    <mergeCell ref="C5267:D5267"/>
    <mergeCell ref="C5268:D5268"/>
    <mergeCell ref="C5269:D5269"/>
    <mergeCell ref="C5306:D5306"/>
    <mergeCell ref="C5324:D5324"/>
    <mergeCell ref="C5270:D5270"/>
    <mergeCell ref="C5318:D5318"/>
    <mergeCell ref="C5319:D5319"/>
    <mergeCell ref="C5289:D5289"/>
    <mergeCell ref="C5300:D5300"/>
    <mergeCell ref="T5210:T5211"/>
    <mergeCell ref="Q5210:Q5211"/>
    <mergeCell ref="R5210:R5211"/>
    <mergeCell ref="C5253:D5253"/>
    <mergeCell ref="C5220:D5220"/>
    <mergeCell ref="C5226:D5226"/>
    <mergeCell ref="C5234:D5234"/>
    <mergeCell ref="N5210:N5211"/>
    <mergeCell ref="S5210:S5211"/>
    <mergeCell ref="L5210:L5211"/>
    <mergeCell ref="B5201:D5201"/>
    <mergeCell ref="B5203:D5203"/>
    <mergeCell ref="B5206:D5206"/>
    <mergeCell ref="C5257:D5257"/>
    <mergeCell ref="C5235:D5235"/>
    <mergeCell ref="C5266:D5266"/>
    <mergeCell ref="C5263:D5263"/>
    <mergeCell ref="C5190:D5190"/>
    <mergeCell ref="C5168:D5168"/>
    <mergeCell ref="C5140:D5140"/>
    <mergeCell ref="C5147:D5147"/>
    <mergeCell ref="C5148:D5148"/>
    <mergeCell ref="C5149:D5149"/>
    <mergeCell ref="C5163:D5163"/>
    <mergeCell ref="C5162:D5162"/>
    <mergeCell ref="C5164:D5164"/>
    <mergeCell ref="C5176:D5176"/>
    <mergeCell ref="M5071:M5072"/>
    <mergeCell ref="O5071:O5072"/>
    <mergeCell ref="F5071:I5071"/>
    <mergeCell ref="C5157:D5157"/>
    <mergeCell ref="C5078:D5078"/>
    <mergeCell ref="C5128:D5128"/>
    <mergeCell ref="C5129:D5129"/>
    <mergeCell ref="C5130:D5130"/>
    <mergeCell ref="C5167:D5167"/>
    <mergeCell ref="C5185:D5185"/>
    <mergeCell ref="C5131:D5131"/>
    <mergeCell ref="C5179:D5179"/>
    <mergeCell ref="C5180:D5180"/>
    <mergeCell ref="C5150:D5150"/>
    <mergeCell ref="C5161:D5161"/>
    <mergeCell ref="T5071:T5072"/>
    <mergeCell ref="Q5071:Q5072"/>
    <mergeCell ref="R5071:R5072"/>
    <mergeCell ref="C5114:D5114"/>
    <mergeCell ref="C5081:D5081"/>
    <mergeCell ref="C5087:D5087"/>
    <mergeCell ref="C5095:D5095"/>
    <mergeCell ref="N5071:N5072"/>
    <mergeCell ref="S5071:S5072"/>
    <mergeCell ref="L5071:L5072"/>
    <mergeCell ref="B5062:D5062"/>
    <mergeCell ref="B5064:D5064"/>
    <mergeCell ref="B5067:D5067"/>
    <mergeCell ref="C5118:D5118"/>
    <mergeCell ref="C5096:D5096"/>
    <mergeCell ref="C5127:D5127"/>
    <mergeCell ref="C5124:D5124"/>
    <mergeCell ref="C5051:D5051"/>
    <mergeCell ref="C5029:D5029"/>
    <mergeCell ref="C5001:D5001"/>
    <mergeCell ref="C5008:D5008"/>
    <mergeCell ref="C5009:D5009"/>
    <mergeCell ref="C5010:D5010"/>
    <mergeCell ref="C5024:D5024"/>
    <mergeCell ref="C5023:D5023"/>
    <mergeCell ref="C5025:D5025"/>
    <mergeCell ref="C5037:D5037"/>
    <mergeCell ref="M4932:M4933"/>
    <mergeCell ref="O4932:O4933"/>
    <mergeCell ref="F4932:I4932"/>
    <mergeCell ref="C5018:D5018"/>
    <mergeCell ref="C4939:D4939"/>
    <mergeCell ref="C4989:D4989"/>
    <mergeCell ref="C4990:D4990"/>
    <mergeCell ref="C4991:D4991"/>
    <mergeCell ref="C5028:D5028"/>
    <mergeCell ref="C5046:D5046"/>
    <mergeCell ref="C4992:D4992"/>
    <mergeCell ref="C5040:D5040"/>
    <mergeCell ref="C5041:D5041"/>
    <mergeCell ref="C5011:D5011"/>
    <mergeCell ref="C5022:D5022"/>
    <mergeCell ref="T4932:T4933"/>
    <mergeCell ref="Q4932:Q4933"/>
    <mergeCell ref="R4932:R4933"/>
    <mergeCell ref="C4975:D4975"/>
    <mergeCell ref="C4942:D4942"/>
    <mergeCell ref="C4948:D4948"/>
    <mergeCell ref="C4956:D4956"/>
    <mergeCell ref="N4932:N4933"/>
    <mergeCell ref="S4932:S4933"/>
    <mergeCell ref="L4932:L4933"/>
    <mergeCell ref="B4923:D4923"/>
    <mergeCell ref="B4925:D4925"/>
    <mergeCell ref="B4928:D4928"/>
    <mergeCell ref="C4979:D4979"/>
    <mergeCell ref="C4957:D4957"/>
    <mergeCell ref="C4988:D4988"/>
    <mergeCell ref="C4985:D4985"/>
    <mergeCell ref="C4912:D4912"/>
    <mergeCell ref="C4890:D4890"/>
    <mergeCell ref="C4862:D4862"/>
    <mergeCell ref="C4869:D4869"/>
    <mergeCell ref="C4870:D4870"/>
    <mergeCell ref="C4871:D4871"/>
    <mergeCell ref="C4885:D4885"/>
    <mergeCell ref="C4884:D4884"/>
    <mergeCell ref="C4886:D4886"/>
    <mergeCell ref="C4898:D4898"/>
    <mergeCell ref="M4793:M4794"/>
    <mergeCell ref="O4793:O4794"/>
    <mergeCell ref="F4793:I4793"/>
    <mergeCell ref="C4879:D4879"/>
    <mergeCell ref="C4800:D4800"/>
    <mergeCell ref="C4850:D4850"/>
    <mergeCell ref="C4851:D4851"/>
    <mergeCell ref="C4852:D4852"/>
    <mergeCell ref="C4889:D4889"/>
    <mergeCell ref="C4907:D4907"/>
    <mergeCell ref="C4853:D4853"/>
    <mergeCell ref="C4901:D4901"/>
    <mergeCell ref="C4902:D4902"/>
    <mergeCell ref="C4872:D4872"/>
    <mergeCell ref="C4883:D4883"/>
    <mergeCell ref="T4793:T4794"/>
    <mergeCell ref="Q4793:Q4794"/>
    <mergeCell ref="R4793:R4794"/>
    <mergeCell ref="C4836:D4836"/>
    <mergeCell ref="C4803:D4803"/>
    <mergeCell ref="C4809:D4809"/>
    <mergeCell ref="C4817:D4817"/>
    <mergeCell ref="N4793:N4794"/>
    <mergeCell ref="S4793:S4794"/>
    <mergeCell ref="L4793:L4794"/>
    <mergeCell ref="B4784:D4784"/>
    <mergeCell ref="B4786:D4786"/>
    <mergeCell ref="B4789:D4789"/>
    <mergeCell ref="C4840:D4840"/>
    <mergeCell ref="C4818:D4818"/>
    <mergeCell ref="C4849:D4849"/>
    <mergeCell ref="C4846:D4846"/>
    <mergeCell ref="C4773:D4773"/>
    <mergeCell ref="C4751:D4751"/>
    <mergeCell ref="C4723:D4723"/>
    <mergeCell ref="C4730:D4730"/>
    <mergeCell ref="C4731:D4731"/>
    <mergeCell ref="C4732:D4732"/>
    <mergeCell ref="C4746:D4746"/>
    <mergeCell ref="C4745:D4745"/>
    <mergeCell ref="C4747:D4747"/>
    <mergeCell ref="C4759:D4759"/>
    <mergeCell ref="M4654:M4655"/>
    <mergeCell ref="O4654:O4655"/>
    <mergeCell ref="F4654:I4654"/>
    <mergeCell ref="C4740:D4740"/>
    <mergeCell ref="C4661:D4661"/>
    <mergeCell ref="C4711:D4711"/>
    <mergeCell ref="C4712:D4712"/>
    <mergeCell ref="C4713:D4713"/>
    <mergeCell ref="C4750:D4750"/>
    <mergeCell ref="C4768:D4768"/>
    <mergeCell ref="C4714:D4714"/>
    <mergeCell ref="C4762:D4762"/>
    <mergeCell ref="C4763:D4763"/>
    <mergeCell ref="C4733:D4733"/>
    <mergeCell ref="C4744:D4744"/>
    <mergeCell ref="T4654:T4655"/>
    <mergeCell ref="Q4654:Q4655"/>
    <mergeCell ref="R4654:R4655"/>
    <mergeCell ref="C4697:D4697"/>
    <mergeCell ref="C4664:D4664"/>
    <mergeCell ref="C4670:D4670"/>
    <mergeCell ref="C4678:D4678"/>
    <mergeCell ref="N4654:N4655"/>
    <mergeCell ref="S4654:S4655"/>
    <mergeCell ref="L4654:L4655"/>
    <mergeCell ref="B4645:D4645"/>
    <mergeCell ref="B4647:D4647"/>
    <mergeCell ref="B4650:D4650"/>
    <mergeCell ref="C4701:D4701"/>
    <mergeCell ref="C4679:D4679"/>
    <mergeCell ref="C4710:D4710"/>
    <mergeCell ref="C4707:D4707"/>
    <mergeCell ref="C4634:D4634"/>
    <mergeCell ref="C4612:D4612"/>
    <mergeCell ref="C4584:D4584"/>
    <mergeCell ref="C4591:D4591"/>
    <mergeCell ref="C4592:D4592"/>
    <mergeCell ref="C4593:D4593"/>
    <mergeCell ref="C4607:D4607"/>
    <mergeCell ref="C4606:D4606"/>
    <mergeCell ref="C4608:D4608"/>
    <mergeCell ref="C4620:D4620"/>
    <mergeCell ref="M4515:M4516"/>
    <mergeCell ref="O4515:O4516"/>
    <mergeCell ref="F4515:I4515"/>
    <mergeCell ref="C4601:D4601"/>
    <mergeCell ref="C4522:D4522"/>
    <mergeCell ref="C4572:D4572"/>
    <mergeCell ref="C4573:D4573"/>
    <mergeCell ref="C4574:D4574"/>
    <mergeCell ref="C4611:D4611"/>
    <mergeCell ref="C4629:D4629"/>
    <mergeCell ref="C4575:D4575"/>
    <mergeCell ref="C4623:D4623"/>
    <mergeCell ref="C4624:D4624"/>
    <mergeCell ref="C4594:D4594"/>
    <mergeCell ref="C4605:D4605"/>
    <mergeCell ref="T4515:T4516"/>
    <mergeCell ref="Q4515:Q4516"/>
    <mergeCell ref="R4515:R4516"/>
    <mergeCell ref="C4558:D4558"/>
    <mergeCell ref="C4525:D4525"/>
    <mergeCell ref="C4531:D4531"/>
    <mergeCell ref="C4539:D4539"/>
    <mergeCell ref="N4515:N4516"/>
    <mergeCell ref="S4515:S4516"/>
    <mergeCell ref="L4515:L4516"/>
    <mergeCell ref="B4506:D4506"/>
    <mergeCell ref="B4508:D4508"/>
    <mergeCell ref="B4511:D4511"/>
    <mergeCell ref="C4562:D4562"/>
    <mergeCell ref="C4540:D4540"/>
    <mergeCell ref="C4571:D4571"/>
    <mergeCell ref="C4568:D4568"/>
    <mergeCell ref="C4495:D4495"/>
    <mergeCell ref="C4473:D4473"/>
    <mergeCell ref="C4445:D4445"/>
    <mergeCell ref="C4452:D4452"/>
    <mergeCell ref="C4453:D4453"/>
    <mergeCell ref="C4454:D4454"/>
    <mergeCell ref="C4468:D4468"/>
    <mergeCell ref="C4467:D4467"/>
    <mergeCell ref="C4469:D4469"/>
    <mergeCell ref="C4481:D4481"/>
    <mergeCell ref="M4376:M4377"/>
    <mergeCell ref="O4376:O4377"/>
    <mergeCell ref="F4376:I4376"/>
    <mergeCell ref="C4462:D4462"/>
    <mergeCell ref="C4383:D4383"/>
    <mergeCell ref="C4433:D4433"/>
    <mergeCell ref="C4434:D4434"/>
    <mergeCell ref="C4435:D4435"/>
    <mergeCell ref="C4472:D4472"/>
    <mergeCell ref="C4490:D4490"/>
    <mergeCell ref="C4436:D4436"/>
    <mergeCell ref="C4484:D4484"/>
    <mergeCell ref="C4485:D4485"/>
    <mergeCell ref="C4455:D4455"/>
    <mergeCell ref="C4466:D4466"/>
    <mergeCell ref="T4376:T4377"/>
    <mergeCell ref="Q4376:Q4377"/>
    <mergeCell ref="R4376:R4377"/>
    <mergeCell ref="C4419:D4419"/>
    <mergeCell ref="C4386:D4386"/>
    <mergeCell ref="C4392:D4392"/>
    <mergeCell ref="C4400:D4400"/>
    <mergeCell ref="N4376:N4377"/>
    <mergeCell ref="S4376:S4377"/>
    <mergeCell ref="L4376:L4377"/>
    <mergeCell ref="B4367:D4367"/>
    <mergeCell ref="B4369:D4369"/>
    <mergeCell ref="B4372:D4372"/>
    <mergeCell ref="C4423:D4423"/>
    <mergeCell ref="C4401:D4401"/>
    <mergeCell ref="C4432:D4432"/>
    <mergeCell ref="C4429:D4429"/>
    <mergeCell ref="C4356:D4356"/>
    <mergeCell ref="C4334:D4334"/>
    <mergeCell ref="C4306:D4306"/>
    <mergeCell ref="C4313:D4313"/>
    <mergeCell ref="C4314:D4314"/>
    <mergeCell ref="C4315:D4315"/>
    <mergeCell ref="C4329:D4329"/>
    <mergeCell ref="C4328:D4328"/>
    <mergeCell ref="C4330:D4330"/>
    <mergeCell ref="C4342:D4342"/>
    <mergeCell ref="M4237:M4238"/>
    <mergeCell ref="O4237:O4238"/>
    <mergeCell ref="F4237:I4237"/>
    <mergeCell ref="C4323:D4323"/>
    <mergeCell ref="C4244:D4244"/>
    <mergeCell ref="C4294:D4294"/>
    <mergeCell ref="C4295:D4295"/>
    <mergeCell ref="C4296:D4296"/>
    <mergeCell ref="C4333:D4333"/>
    <mergeCell ref="C4351:D4351"/>
    <mergeCell ref="C4297:D4297"/>
    <mergeCell ref="C4345:D4345"/>
    <mergeCell ref="C4346:D4346"/>
    <mergeCell ref="C4316:D4316"/>
    <mergeCell ref="C4327:D4327"/>
    <mergeCell ref="T4237:T4238"/>
    <mergeCell ref="Q4237:Q4238"/>
    <mergeCell ref="R4237:R4238"/>
    <mergeCell ref="C4280:D4280"/>
    <mergeCell ref="C4247:D4247"/>
    <mergeCell ref="C4253:D4253"/>
    <mergeCell ref="C4261:D4261"/>
    <mergeCell ref="N4237:N4238"/>
    <mergeCell ref="S4237:S4238"/>
    <mergeCell ref="L4237:L4238"/>
    <mergeCell ref="B4228:D4228"/>
    <mergeCell ref="B4230:D4230"/>
    <mergeCell ref="B4233:D4233"/>
    <mergeCell ref="C4284:D4284"/>
    <mergeCell ref="C4262:D4262"/>
    <mergeCell ref="C4293:D4293"/>
    <mergeCell ref="C4290:D4290"/>
    <mergeCell ref="C4217:D4217"/>
    <mergeCell ref="C4195:D4195"/>
    <mergeCell ref="C4167:D4167"/>
    <mergeCell ref="C4174:D4174"/>
    <mergeCell ref="C4175:D4175"/>
    <mergeCell ref="C4176:D4176"/>
    <mergeCell ref="C4190:D4190"/>
    <mergeCell ref="C4189:D4189"/>
    <mergeCell ref="C4191:D4191"/>
    <mergeCell ref="C4203:D4203"/>
    <mergeCell ref="M4098:M4099"/>
    <mergeCell ref="O4098:O4099"/>
    <mergeCell ref="F4098:I4098"/>
    <mergeCell ref="C4184:D4184"/>
    <mergeCell ref="C4105:D4105"/>
    <mergeCell ref="C4155:D4155"/>
    <mergeCell ref="C4156:D4156"/>
    <mergeCell ref="C4157:D4157"/>
    <mergeCell ref="C4194:D4194"/>
    <mergeCell ref="C4212:D4212"/>
    <mergeCell ref="C4158:D4158"/>
    <mergeCell ref="C4206:D4206"/>
    <mergeCell ref="C4207:D4207"/>
    <mergeCell ref="C4177:D4177"/>
    <mergeCell ref="C4188:D4188"/>
    <mergeCell ref="T4098:T4099"/>
    <mergeCell ref="Q4098:Q4099"/>
    <mergeCell ref="R4098:R4099"/>
    <mergeCell ref="C4141:D4141"/>
    <mergeCell ref="C4108:D4108"/>
    <mergeCell ref="C4114:D4114"/>
    <mergeCell ref="C4122:D4122"/>
    <mergeCell ref="N4098:N4099"/>
    <mergeCell ref="S4098:S4099"/>
    <mergeCell ref="L4098:L4099"/>
    <mergeCell ref="B4089:D4089"/>
    <mergeCell ref="B4091:D4091"/>
    <mergeCell ref="B4094:D4094"/>
    <mergeCell ref="C4145:D4145"/>
    <mergeCell ref="C4123:D4123"/>
    <mergeCell ref="C4154:D4154"/>
    <mergeCell ref="C4151:D4151"/>
    <mergeCell ref="C4078:D4078"/>
    <mergeCell ref="C4056:D4056"/>
    <mergeCell ref="C4028:D4028"/>
    <mergeCell ref="C4035:D4035"/>
    <mergeCell ref="C4036:D4036"/>
    <mergeCell ref="C4037:D4037"/>
    <mergeCell ref="C4051:D4051"/>
    <mergeCell ref="C4050:D4050"/>
    <mergeCell ref="C4052:D4052"/>
    <mergeCell ref="C4064:D4064"/>
    <mergeCell ref="M3959:M3960"/>
    <mergeCell ref="O3959:O3960"/>
    <mergeCell ref="F3959:I3959"/>
    <mergeCell ref="C4045:D4045"/>
    <mergeCell ref="C3966:D3966"/>
    <mergeCell ref="C4016:D4016"/>
    <mergeCell ref="C4017:D4017"/>
    <mergeCell ref="C4018:D4018"/>
    <mergeCell ref="C4055:D4055"/>
    <mergeCell ref="C4073:D4073"/>
    <mergeCell ref="C4019:D4019"/>
    <mergeCell ref="C4067:D4067"/>
    <mergeCell ref="C4068:D4068"/>
    <mergeCell ref="C4038:D4038"/>
    <mergeCell ref="C4049:D4049"/>
    <mergeCell ref="T3959:T3960"/>
    <mergeCell ref="Q3959:Q3960"/>
    <mergeCell ref="R3959:R3960"/>
    <mergeCell ref="C4002:D4002"/>
    <mergeCell ref="C3969:D3969"/>
    <mergeCell ref="C3975:D3975"/>
    <mergeCell ref="C3983:D3983"/>
    <mergeCell ref="N3959:N3960"/>
    <mergeCell ref="S3959:S3960"/>
    <mergeCell ref="L3959:L3960"/>
    <mergeCell ref="B3950:D3950"/>
    <mergeCell ref="B3952:D3952"/>
    <mergeCell ref="B3955:D3955"/>
    <mergeCell ref="C4006:D4006"/>
    <mergeCell ref="C3984:D3984"/>
    <mergeCell ref="C4015:D4015"/>
    <mergeCell ref="C4012:D4012"/>
    <mergeCell ref="C3939:D3939"/>
    <mergeCell ref="C3917:D3917"/>
    <mergeCell ref="C3889:D3889"/>
    <mergeCell ref="C3896:D3896"/>
    <mergeCell ref="C3897:D3897"/>
    <mergeCell ref="C3898:D3898"/>
    <mergeCell ref="C3912:D3912"/>
    <mergeCell ref="C3911:D3911"/>
    <mergeCell ref="C3913:D3913"/>
    <mergeCell ref="C3925:D3925"/>
    <mergeCell ref="M3820:M3821"/>
    <mergeCell ref="O3820:O3821"/>
    <mergeCell ref="F3820:I3820"/>
    <mergeCell ref="C3906:D3906"/>
    <mergeCell ref="C3827:D3827"/>
    <mergeCell ref="C3877:D3877"/>
    <mergeCell ref="C3878:D3878"/>
    <mergeCell ref="C3879:D3879"/>
    <mergeCell ref="C3916:D3916"/>
    <mergeCell ref="C3934:D3934"/>
    <mergeCell ref="C3880:D3880"/>
    <mergeCell ref="C3928:D3928"/>
    <mergeCell ref="C3929:D3929"/>
    <mergeCell ref="C3899:D3899"/>
    <mergeCell ref="C3910:D3910"/>
    <mergeCell ref="T3820:T3821"/>
    <mergeCell ref="Q3820:Q3821"/>
    <mergeCell ref="R3820:R3821"/>
    <mergeCell ref="C3863:D3863"/>
    <mergeCell ref="C3830:D3830"/>
    <mergeCell ref="C3836:D3836"/>
    <mergeCell ref="C3844:D3844"/>
    <mergeCell ref="N3820:N3821"/>
    <mergeCell ref="S3820:S3821"/>
    <mergeCell ref="L3820:L3821"/>
    <mergeCell ref="B3811:D3811"/>
    <mergeCell ref="B3813:D3813"/>
    <mergeCell ref="B3816:D3816"/>
    <mergeCell ref="C3867:D3867"/>
    <mergeCell ref="C3845:D3845"/>
    <mergeCell ref="C3876:D3876"/>
    <mergeCell ref="C3873:D3873"/>
    <mergeCell ref="C3800:D3800"/>
    <mergeCell ref="C3778:D3778"/>
    <mergeCell ref="C3750:D3750"/>
    <mergeCell ref="C3757:D3757"/>
    <mergeCell ref="C3758:D3758"/>
    <mergeCell ref="C3759:D3759"/>
    <mergeCell ref="C3773:D3773"/>
    <mergeCell ref="C3772:D3772"/>
    <mergeCell ref="C3774:D3774"/>
    <mergeCell ref="C3786:D3786"/>
    <mergeCell ref="M3681:M3682"/>
    <mergeCell ref="O3681:O3682"/>
    <mergeCell ref="F3681:I3681"/>
    <mergeCell ref="C3767:D3767"/>
    <mergeCell ref="C3688:D3688"/>
    <mergeCell ref="C3738:D3738"/>
    <mergeCell ref="C3739:D3739"/>
    <mergeCell ref="C3740:D3740"/>
    <mergeCell ref="C3777:D3777"/>
    <mergeCell ref="C3795:D3795"/>
    <mergeCell ref="C3741:D3741"/>
    <mergeCell ref="C3789:D3789"/>
    <mergeCell ref="C3790:D3790"/>
    <mergeCell ref="C3760:D3760"/>
    <mergeCell ref="C3771:D3771"/>
    <mergeCell ref="T3681:T3682"/>
    <mergeCell ref="Q3681:Q3682"/>
    <mergeCell ref="R3681:R3682"/>
    <mergeCell ref="C3724:D3724"/>
    <mergeCell ref="C3691:D3691"/>
    <mergeCell ref="C3697:D3697"/>
    <mergeCell ref="C3705:D3705"/>
    <mergeCell ref="N3681:N3682"/>
    <mergeCell ref="S3681:S3682"/>
    <mergeCell ref="L3681:L3682"/>
    <mergeCell ref="B3672:D3672"/>
    <mergeCell ref="B3674:D3674"/>
    <mergeCell ref="B3677:D3677"/>
    <mergeCell ref="C3728:D3728"/>
    <mergeCell ref="C3706:D3706"/>
    <mergeCell ref="C3737:D3737"/>
    <mergeCell ref="C3734:D3734"/>
    <mergeCell ref="C3661:D3661"/>
    <mergeCell ref="C3639:D3639"/>
    <mergeCell ref="C3611:D3611"/>
    <mergeCell ref="C3618:D3618"/>
    <mergeCell ref="C3619:D3619"/>
    <mergeCell ref="C3620:D3620"/>
    <mergeCell ref="C3634:D3634"/>
    <mergeCell ref="C3633:D3633"/>
    <mergeCell ref="C3635:D3635"/>
    <mergeCell ref="C3647:D3647"/>
    <mergeCell ref="M3542:M3543"/>
    <mergeCell ref="O3542:O3543"/>
    <mergeCell ref="F3542:I3542"/>
    <mergeCell ref="C3628:D3628"/>
    <mergeCell ref="C3549:D3549"/>
    <mergeCell ref="C3599:D3599"/>
    <mergeCell ref="C3600:D3600"/>
    <mergeCell ref="C3601:D3601"/>
    <mergeCell ref="C3638:D3638"/>
    <mergeCell ref="C3656:D3656"/>
    <mergeCell ref="C3602:D3602"/>
    <mergeCell ref="C3650:D3650"/>
    <mergeCell ref="C3651:D3651"/>
    <mergeCell ref="C3621:D3621"/>
    <mergeCell ref="C3632:D3632"/>
    <mergeCell ref="T3542:T3543"/>
    <mergeCell ref="Q3542:Q3543"/>
    <mergeCell ref="R3542:R3543"/>
    <mergeCell ref="C3585:D3585"/>
    <mergeCell ref="C3552:D3552"/>
    <mergeCell ref="C3558:D3558"/>
    <mergeCell ref="C3566:D3566"/>
    <mergeCell ref="N3542:N3543"/>
    <mergeCell ref="S3542:S3543"/>
    <mergeCell ref="L3542:L3543"/>
    <mergeCell ref="B3533:D3533"/>
    <mergeCell ref="B3535:D3535"/>
    <mergeCell ref="B3538:D3538"/>
    <mergeCell ref="C3589:D3589"/>
    <mergeCell ref="C3567:D3567"/>
    <mergeCell ref="C3598:D3598"/>
    <mergeCell ref="C3595:D3595"/>
    <mergeCell ref="C3522:D3522"/>
    <mergeCell ref="C3500:D3500"/>
    <mergeCell ref="C3472:D3472"/>
    <mergeCell ref="C3479:D3479"/>
    <mergeCell ref="C3480:D3480"/>
    <mergeCell ref="C3481:D3481"/>
    <mergeCell ref="C3495:D3495"/>
    <mergeCell ref="C3494:D3494"/>
    <mergeCell ref="C3496:D3496"/>
    <mergeCell ref="C3508:D3508"/>
    <mergeCell ref="M3403:M3404"/>
    <mergeCell ref="O3403:O3404"/>
    <mergeCell ref="F3403:I3403"/>
    <mergeCell ref="C3489:D3489"/>
    <mergeCell ref="C3410:D3410"/>
    <mergeCell ref="C3460:D3460"/>
    <mergeCell ref="C3461:D3461"/>
    <mergeCell ref="C3462:D3462"/>
    <mergeCell ref="C3499:D3499"/>
    <mergeCell ref="C3517:D3517"/>
    <mergeCell ref="C3463:D3463"/>
    <mergeCell ref="C3511:D3511"/>
    <mergeCell ref="C3512:D3512"/>
    <mergeCell ref="C3482:D3482"/>
    <mergeCell ref="C3493:D3493"/>
    <mergeCell ref="T3403:T3404"/>
    <mergeCell ref="Q3403:Q3404"/>
    <mergeCell ref="R3403:R3404"/>
    <mergeCell ref="C3446:D3446"/>
    <mergeCell ref="C3413:D3413"/>
    <mergeCell ref="C3419:D3419"/>
    <mergeCell ref="C3427:D3427"/>
    <mergeCell ref="N3403:N3404"/>
    <mergeCell ref="S3403:S3404"/>
    <mergeCell ref="L3403:L3404"/>
    <mergeCell ref="B3394:D3394"/>
    <mergeCell ref="B3396:D3396"/>
    <mergeCell ref="B3399:D3399"/>
    <mergeCell ref="C3450:D3450"/>
    <mergeCell ref="C3428:D3428"/>
    <mergeCell ref="C3459:D3459"/>
    <mergeCell ref="C3456:D3456"/>
    <mergeCell ref="C3383:D3383"/>
    <mergeCell ref="C3361:D3361"/>
    <mergeCell ref="C3333:D3333"/>
    <mergeCell ref="C3340:D3340"/>
    <mergeCell ref="C3341:D3341"/>
    <mergeCell ref="C3342:D3342"/>
    <mergeCell ref="C3356:D3356"/>
    <mergeCell ref="C3355:D3355"/>
    <mergeCell ref="C3357:D3357"/>
    <mergeCell ref="C3369:D3369"/>
    <mergeCell ref="M3264:M3265"/>
    <mergeCell ref="O3264:O3265"/>
    <mergeCell ref="F3264:I3264"/>
    <mergeCell ref="C3350:D3350"/>
    <mergeCell ref="C3271:D3271"/>
    <mergeCell ref="C3321:D3321"/>
    <mergeCell ref="C3322:D3322"/>
    <mergeCell ref="C3323:D3323"/>
    <mergeCell ref="C3360:D3360"/>
    <mergeCell ref="C3378:D3378"/>
    <mergeCell ref="C3324:D3324"/>
    <mergeCell ref="C3372:D3372"/>
    <mergeCell ref="C3373:D3373"/>
    <mergeCell ref="C3343:D3343"/>
    <mergeCell ref="C3354:D3354"/>
    <mergeCell ref="T3264:T3265"/>
    <mergeCell ref="Q3264:Q3265"/>
    <mergeCell ref="R3264:R3265"/>
    <mergeCell ref="C3307:D3307"/>
    <mergeCell ref="C3274:D3274"/>
    <mergeCell ref="C3280:D3280"/>
    <mergeCell ref="C3288:D3288"/>
    <mergeCell ref="N3264:N3265"/>
    <mergeCell ref="S3264:S3265"/>
    <mergeCell ref="L3264:L3265"/>
    <mergeCell ref="B3255:D3255"/>
    <mergeCell ref="B3257:D3257"/>
    <mergeCell ref="B3260:D3260"/>
    <mergeCell ref="C3311:D3311"/>
    <mergeCell ref="C3289:D3289"/>
    <mergeCell ref="C3320:D3320"/>
    <mergeCell ref="C3317:D3317"/>
    <mergeCell ref="C3244:D3244"/>
    <mergeCell ref="C3222:D3222"/>
    <mergeCell ref="C3194:D3194"/>
    <mergeCell ref="C3201:D3201"/>
    <mergeCell ref="C3202:D3202"/>
    <mergeCell ref="C3203:D3203"/>
    <mergeCell ref="C3217:D3217"/>
    <mergeCell ref="C3216:D3216"/>
    <mergeCell ref="C3218:D3218"/>
    <mergeCell ref="C3230:D3230"/>
    <mergeCell ref="M3125:M3126"/>
    <mergeCell ref="O3125:O3126"/>
    <mergeCell ref="F3125:I3125"/>
    <mergeCell ref="C3211:D3211"/>
    <mergeCell ref="C3132:D3132"/>
    <mergeCell ref="C3182:D3182"/>
    <mergeCell ref="C3183:D3183"/>
    <mergeCell ref="C3184:D3184"/>
    <mergeCell ref="C3221:D3221"/>
    <mergeCell ref="C3239:D3239"/>
    <mergeCell ref="C3185:D3185"/>
    <mergeCell ref="C3233:D3233"/>
    <mergeCell ref="C3234:D3234"/>
    <mergeCell ref="C3204:D3204"/>
    <mergeCell ref="C3215:D3215"/>
    <mergeCell ref="T3125:T3126"/>
    <mergeCell ref="Q3125:Q3126"/>
    <mergeCell ref="R3125:R3126"/>
    <mergeCell ref="C3168:D3168"/>
    <mergeCell ref="C3135:D3135"/>
    <mergeCell ref="C3141:D3141"/>
    <mergeCell ref="C3149:D3149"/>
    <mergeCell ref="N3125:N3126"/>
    <mergeCell ref="S3125:S3126"/>
    <mergeCell ref="L3125:L3126"/>
    <mergeCell ref="B3116:D3116"/>
    <mergeCell ref="B3118:D3118"/>
    <mergeCell ref="B3121:D3121"/>
    <mergeCell ref="C3172:D3172"/>
    <mergeCell ref="C3150:D3150"/>
    <mergeCell ref="C3181:D3181"/>
    <mergeCell ref="C3178:D3178"/>
    <mergeCell ref="C3105:D3105"/>
    <mergeCell ref="C3083:D3083"/>
    <mergeCell ref="C3055:D3055"/>
    <mergeCell ref="C3062:D3062"/>
    <mergeCell ref="C3063:D3063"/>
    <mergeCell ref="C3064:D3064"/>
    <mergeCell ref="C3078:D3078"/>
    <mergeCell ref="C3077:D3077"/>
    <mergeCell ref="C3079:D3079"/>
    <mergeCell ref="C3091:D3091"/>
    <mergeCell ref="M2986:M2987"/>
    <mergeCell ref="O2986:O2987"/>
    <mergeCell ref="F2986:I2986"/>
    <mergeCell ref="C3072:D3072"/>
    <mergeCell ref="C2993:D2993"/>
    <mergeCell ref="C3043:D3043"/>
    <mergeCell ref="C3044:D3044"/>
    <mergeCell ref="C3045:D3045"/>
    <mergeCell ref="C3082:D3082"/>
    <mergeCell ref="C3100:D3100"/>
    <mergeCell ref="C3046:D3046"/>
    <mergeCell ref="C3094:D3094"/>
    <mergeCell ref="C3095:D3095"/>
    <mergeCell ref="C3065:D3065"/>
    <mergeCell ref="C3076:D3076"/>
    <mergeCell ref="T2986:T2987"/>
    <mergeCell ref="Q2986:Q2987"/>
    <mergeCell ref="R2986:R2987"/>
    <mergeCell ref="C3029:D3029"/>
    <mergeCell ref="C2996:D2996"/>
    <mergeCell ref="C3002:D3002"/>
    <mergeCell ref="C3010:D3010"/>
    <mergeCell ref="N2986:N2987"/>
    <mergeCell ref="S2986:S2987"/>
    <mergeCell ref="L2986:L2987"/>
    <mergeCell ref="B2977:D2977"/>
    <mergeCell ref="B2979:D2979"/>
    <mergeCell ref="B2982:D2982"/>
    <mergeCell ref="C3033:D3033"/>
    <mergeCell ref="C3011:D3011"/>
    <mergeCell ref="C3042:D3042"/>
    <mergeCell ref="C3039:D3039"/>
    <mergeCell ref="C2966:D2966"/>
    <mergeCell ref="C2944:D2944"/>
    <mergeCell ref="C2916:D2916"/>
    <mergeCell ref="C2923:D2923"/>
    <mergeCell ref="C2924:D2924"/>
    <mergeCell ref="C2925:D2925"/>
    <mergeCell ref="C2939:D2939"/>
    <mergeCell ref="C2938:D2938"/>
    <mergeCell ref="C2940:D2940"/>
    <mergeCell ref="C2952:D2952"/>
    <mergeCell ref="M2847:M2848"/>
    <mergeCell ref="O2847:O2848"/>
    <mergeCell ref="F2847:I2847"/>
    <mergeCell ref="C2933:D2933"/>
    <mergeCell ref="C2854:D2854"/>
    <mergeCell ref="C2904:D2904"/>
    <mergeCell ref="C2905:D2905"/>
    <mergeCell ref="C2906:D2906"/>
    <mergeCell ref="C2943:D2943"/>
    <mergeCell ref="C2961:D2961"/>
    <mergeCell ref="C2907:D2907"/>
    <mergeCell ref="C2955:D2955"/>
    <mergeCell ref="C2956:D2956"/>
    <mergeCell ref="C2926:D2926"/>
    <mergeCell ref="C2937:D2937"/>
    <mergeCell ref="T2847:T2848"/>
    <mergeCell ref="Q2847:Q2848"/>
    <mergeCell ref="R2847:R2848"/>
    <mergeCell ref="C2890:D2890"/>
    <mergeCell ref="C2857:D2857"/>
    <mergeCell ref="C2863:D2863"/>
    <mergeCell ref="C2871:D2871"/>
    <mergeCell ref="N2847:N2848"/>
    <mergeCell ref="S2847:S2848"/>
    <mergeCell ref="L2847:L2848"/>
    <mergeCell ref="B2838:D2838"/>
    <mergeCell ref="B2840:D2840"/>
    <mergeCell ref="B2843:D2843"/>
    <mergeCell ref="C2894:D2894"/>
    <mergeCell ref="C2872:D2872"/>
    <mergeCell ref="C2903:D2903"/>
    <mergeCell ref="C2900:D2900"/>
    <mergeCell ref="C2827:D2827"/>
    <mergeCell ref="C2805:D2805"/>
    <mergeCell ref="C2777:D2777"/>
    <mergeCell ref="C2784:D2784"/>
    <mergeCell ref="C2785:D2785"/>
    <mergeCell ref="C2786:D2786"/>
    <mergeCell ref="C2800:D2800"/>
    <mergeCell ref="C2799:D2799"/>
    <mergeCell ref="C2801:D2801"/>
    <mergeCell ref="C2813:D2813"/>
    <mergeCell ref="M2708:M2709"/>
    <mergeCell ref="O2708:O2709"/>
    <mergeCell ref="F2708:I2708"/>
    <mergeCell ref="C2794:D2794"/>
    <mergeCell ref="C2715:D2715"/>
    <mergeCell ref="C2765:D2765"/>
    <mergeCell ref="C2766:D2766"/>
    <mergeCell ref="C2767:D2767"/>
    <mergeCell ref="C2804:D2804"/>
    <mergeCell ref="C2822:D2822"/>
    <mergeCell ref="C2768:D2768"/>
    <mergeCell ref="C2816:D2816"/>
    <mergeCell ref="C2817:D2817"/>
    <mergeCell ref="C2787:D2787"/>
    <mergeCell ref="C2798:D2798"/>
    <mergeCell ref="T2708:T2709"/>
    <mergeCell ref="Q2708:Q2709"/>
    <mergeCell ref="R2708:R2709"/>
    <mergeCell ref="C2751:D2751"/>
    <mergeCell ref="C2718:D2718"/>
    <mergeCell ref="C2724:D2724"/>
    <mergeCell ref="C2732:D2732"/>
    <mergeCell ref="N2708:N2709"/>
    <mergeCell ref="S2708:S2709"/>
    <mergeCell ref="L2708:L2709"/>
    <mergeCell ref="B2699:D2699"/>
    <mergeCell ref="B2701:D2701"/>
    <mergeCell ref="B2704:D2704"/>
    <mergeCell ref="C2755:D2755"/>
    <mergeCell ref="C2733:D2733"/>
    <mergeCell ref="C2764:D2764"/>
    <mergeCell ref="C2761:D2761"/>
    <mergeCell ref="C2688:D2688"/>
    <mergeCell ref="C2666:D2666"/>
    <mergeCell ref="C2638:D2638"/>
    <mergeCell ref="C2645:D2645"/>
    <mergeCell ref="C2646:D2646"/>
    <mergeCell ref="C2647:D2647"/>
    <mergeCell ref="C2661:D2661"/>
    <mergeCell ref="C2660:D2660"/>
    <mergeCell ref="C2662:D2662"/>
    <mergeCell ref="C2674:D2674"/>
    <mergeCell ref="M2569:M2570"/>
    <mergeCell ref="O2569:O2570"/>
    <mergeCell ref="F2569:I2569"/>
    <mergeCell ref="C2655:D2655"/>
    <mergeCell ref="C2576:D2576"/>
    <mergeCell ref="C2626:D2626"/>
    <mergeCell ref="C2627:D2627"/>
    <mergeCell ref="C2628:D2628"/>
    <mergeCell ref="C2665:D2665"/>
    <mergeCell ref="C2683:D2683"/>
    <mergeCell ref="C2629:D2629"/>
    <mergeCell ref="C2677:D2677"/>
    <mergeCell ref="C2678:D2678"/>
    <mergeCell ref="C2648:D2648"/>
    <mergeCell ref="C2659:D2659"/>
    <mergeCell ref="T2569:T2570"/>
    <mergeCell ref="Q2569:Q2570"/>
    <mergeCell ref="R2569:R2570"/>
    <mergeCell ref="C2612:D2612"/>
    <mergeCell ref="C2579:D2579"/>
    <mergeCell ref="C2585:D2585"/>
    <mergeCell ref="C2593:D2593"/>
    <mergeCell ref="N2569:N2570"/>
    <mergeCell ref="S2569:S2570"/>
    <mergeCell ref="L2569:L2570"/>
    <mergeCell ref="B2560:D2560"/>
    <mergeCell ref="B2562:D2562"/>
    <mergeCell ref="B2565:D2565"/>
    <mergeCell ref="C2616:D2616"/>
    <mergeCell ref="C2594:D2594"/>
    <mergeCell ref="C2625:D2625"/>
    <mergeCell ref="C2622:D2622"/>
    <mergeCell ref="C2549:D2549"/>
    <mergeCell ref="C2527:D2527"/>
    <mergeCell ref="C2499:D2499"/>
    <mergeCell ref="C2506:D2506"/>
    <mergeCell ref="C2507:D2507"/>
    <mergeCell ref="C2508:D2508"/>
    <mergeCell ref="C2522:D2522"/>
    <mergeCell ref="C2521:D2521"/>
    <mergeCell ref="C2523:D2523"/>
    <mergeCell ref="C2535:D2535"/>
    <mergeCell ref="M2430:M2431"/>
    <mergeCell ref="O2430:O2431"/>
    <mergeCell ref="F2430:I2430"/>
    <mergeCell ref="C2516:D2516"/>
    <mergeCell ref="C2437:D2437"/>
    <mergeCell ref="C2487:D2487"/>
    <mergeCell ref="C2488:D2488"/>
    <mergeCell ref="C2489:D2489"/>
    <mergeCell ref="C2526:D2526"/>
    <mergeCell ref="C2544:D2544"/>
    <mergeCell ref="C2490:D2490"/>
    <mergeCell ref="C2538:D2538"/>
    <mergeCell ref="C2539:D2539"/>
    <mergeCell ref="C2509:D2509"/>
    <mergeCell ref="C2520:D2520"/>
    <mergeCell ref="T2430:T2431"/>
    <mergeCell ref="Q2430:Q2431"/>
    <mergeCell ref="R2430:R2431"/>
    <mergeCell ref="C2473:D2473"/>
    <mergeCell ref="C2440:D2440"/>
    <mergeCell ref="C2446:D2446"/>
    <mergeCell ref="C2454:D2454"/>
    <mergeCell ref="N2430:N2431"/>
    <mergeCell ref="S2430:S2431"/>
    <mergeCell ref="L2430:L2431"/>
    <mergeCell ref="B2421:D2421"/>
    <mergeCell ref="B2423:D2423"/>
    <mergeCell ref="B2426:D2426"/>
    <mergeCell ref="C2477:D2477"/>
    <mergeCell ref="C2455:D2455"/>
    <mergeCell ref="C2486:D2486"/>
    <mergeCell ref="C2483:D2483"/>
    <mergeCell ref="C2410:D2410"/>
    <mergeCell ref="C2388:D2388"/>
    <mergeCell ref="C2360:D2360"/>
    <mergeCell ref="C2367:D2367"/>
    <mergeCell ref="C2368:D2368"/>
    <mergeCell ref="C2369:D2369"/>
    <mergeCell ref="C2383:D2383"/>
    <mergeCell ref="C2382:D2382"/>
    <mergeCell ref="C2384:D2384"/>
    <mergeCell ref="C2396:D2396"/>
    <mergeCell ref="M2291:M2292"/>
    <mergeCell ref="O2291:O2292"/>
    <mergeCell ref="F2291:I2291"/>
    <mergeCell ref="C2377:D2377"/>
    <mergeCell ref="C2298:D2298"/>
    <mergeCell ref="C2348:D2348"/>
    <mergeCell ref="C2349:D2349"/>
    <mergeCell ref="C2350:D2350"/>
    <mergeCell ref="C2387:D2387"/>
    <mergeCell ref="C2405:D2405"/>
    <mergeCell ref="C2351:D2351"/>
    <mergeCell ref="C2399:D2399"/>
    <mergeCell ref="C2400:D2400"/>
    <mergeCell ref="C2370:D2370"/>
    <mergeCell ref="C2381:D2381"/>
    <mergeCell ref="T2291:T2292"/>
    <mergeCell ref="Q2291:Q2292"/>
    <mergeCell ref="R2291:R2292"/>
    <mergeCell ref="C2334:D2334"/>
    <mergeCell ref="C2301:D2301"/>
    <mergeCell ref="C2307:D2307"/>
    <mergeCell ref="C2315:D2315"/>
    <mergeCell ref="N2291:N2292"/>
    <mergeCell ref="S2291:S2292"/>
    <mergeCell ref="L2291:L2292"/>
    <mergeCell ref="B2282:D2282"/>
    <mergeCell ref="B2284:D2284"/>
    <mergeCell ref="B2287:D2287"/>
    <mergeCell ref="C2338:D2338"/>
    <mergeCell ref="C2316:D2316"/>
    <mergeCell ref="C2347:D2347"/>
    <mergeCell ref="C2344:D2344"/>
    <mergeCell ref="C2271:D2271"/>
    <mergeCell ref="C2249:D2249"/>
    <mergeCell ref="C2221:D2221"/>
    <mergeCell ref="C2228:D2228"/>
    <mergeCell ref="C2229:D2229"/>
    <mergeCell ref="C2230:D2230"/>
    <mergeCell ref="C2244:D2244"/>
    <mergeCell ref="C2243:D2243"/>
    <mergeCell ref="C2245:D2245"/>
    <mergeCell ref="C2257:D2257"/>
    <mergeCell ref="M2152:M2153"/>
    <mergeCell ref="O2152:O2153"/>
    <mergeCell ref="F2152:I2152"/>
    <mergeCell ref="C2238:D2238"/>
    <mergeCell ref="C2159:D2159"/>
    <mergeCell ref="C2209:D2209"/>
    <mergeCell ref="C2210:D2210"/>
    <mergeCell ref="C2211:D2211"/>
    <mergeCell ref="C2248:D2248"/>
    <mergeCell ref="C2266:D2266"/>
    <mergeCell ref="C2212:D2212"/>
    <mergeCell ref="C2260:D2260"/>
    <mergeCell ref="C2261:D2261"/>
    <mergeCell ref="C2231:D2231"/>
    <mergeCell ref="C2242:D2242"/>
    <mergeCell ref="T2152:T2153"/>
    <mergeCell ref="Q2152:Q2153"/>
    <mergeCell ref="R2152:R2153"/>
    <mergeCell ref="C2195:D2195"/>
    <mergeCell ref="C2162:D2162"/>
    <mergeCell ref="C2168:D2168"/>
    <mergeCell ref="C2176:D2176"/>
    <mergeCell ref="N2152:N2153"/>
    <mergeCell ref="S2152:S2153"/>
    <mergeCell ref="L2152:L2153"/>
    <mergeCell ref="B2143:D2143"/>
    <mergeCell ref="B2145:D2145"/>
    <mergeCell ref="B2148:D2148"/>
    <mergeCell ref="C2199:D2199"/>
    <mergeCell ref="C2177:D2177"/>
    <mergeCell ref="C2208:D2208"/>
    <mergeCell ref="C2205:D2205"/>
    <mergeCell ref="C2132:D2132"/>
    <mergeCell ref="C2110:D2110"/>
    <mergeCell ref="C2082:D2082"/>
    <mergeCell ref="C2089:D2089"/>
    <mergeCell ref="C2090:D2090"/>
    <mergeCell ref="C2091:D2091"/>
    <mergeCell ref="C2105:D2105"/>
    <mergeCell ref="C2104:D2104"/>
    <mergeCell ref="C2106:D2106"/>
    <mergeCell ref="C2118:D2118"/>
    <mergeCell ref="M2013:M2014"/>
    <mergeCell ref="O2013:O2014"/>
    <mergeCell ref="F2013:I2013"/>
    <mergeCell ref="C2099:D2099"/>
    <mergeCell ref="C2020:D2020"/>
    <mergeCell ref="C2070:D2070"/>
    <mergeCell ref="C2071:D2071"/>
    <mergeCell ref="C2072:D2072"/>
    <mergeCell ref="C2109:D2109"/>
    <mergeCell ref="C2127:D2127"/>
    <mergeCell ref="C2073:D2073"/>
    <mergeCell ref="C2121:D2121"/>
    <mergeCell ref="C2122:D2122"/>
    <mergeCell ref="C2092:D2092"/>
    <mergeCell ref="C2103:D2103"/>
    <mergeCell ref="T2013:T2014"/>
    <mergeCell ref="Q2013:Q2014"/>
    <mergeCell ref="R2013:R2014"/>
    <mergeCell ref="C2056:D2056"/>
    <mergeCell ref="C2023:D2023"/>
    <mergeCell ref="C2029:D2029"/>
    <mergeCell ref="C2037:D2037"/>
    <mergeCell ref="N2013:N2014"/>
    <mergeCell ref="S2013:S2014"/>
    <mergeCell ref="L2013:L2014"/>
    <mergeCell ref="B2004:D2004"/>
    <mergeCell ref="B2006:D2006"/>
    <mergeCell ref="B2009:D2009"/>
    <mergeCell ref="C2060:D2060"/>
    <mergeCell ref="C2038:D2038"/>
    <mergeCell ref="C2069:D2069"/>
    <mergeCell ref="C2066:D2066"/>
    <mergeCell ref="C1993:D1993"/>
    <mergeCell ref="C1971:D1971"/>
    <mergeCell ref="C1943:D1943"/>
    <mergeCell ref="C1950:D1950"/>
    <mergeCell ref="C1951:D1951"/>
    <mergeCell ref="C1952:D1952"/>
    <mergeCell ref="C1966:D1966"/>
    <mergeCell ref="C1965:D1965"/>
    <mergeCell ref="C1967:D1967"/>
    <mergeCell ref="C1979:D1979"/>
    <mergeCell ref="M1874:M1875"/>
    <mergeCell ref="O1874:O1875"/>
    <mergeCell ref="F1874:I1874"/>
    <mergeCell ref="C1960:D1960"/>
    <mergeCell ref="C1881:D1881"/>
    <mergeCell ref="C1931:D1931"/>
    <mergeCell ref="C1932:D1932"/>
    <mergeCell ref="C1933:D1933"/>
    <mergeCell ref="C1970:D1970"/>
    <mergeCell ref="C1988:D1988"/>
    <mergeCell ref="C1934:D1934"/>
    <mergeCell ref="C1982:D1982"/>
    <mergeCell ref="C1983:D1983"/>
    <mergeCell ref="C1953:D1953"/>
    <mergeCell ref="C1964:D1964"/>
    <mergeCell ref="T1874:T1875"/>
    <mergeCell ref="Q1874:Q1875"/>
    <mergeCell ref="R1874:R1875"/>
    <mergeCell ref="C1917:D1917"/>
    <mergeCell ref="C1884:D1884"/>
    <mergeCell ref="C1890:D1890"/>
    <mergeCell ref="C1898:D1898"/>
    <mergeCell ref="N1874:N1875"/>
    <mergeCell ref="S1874:S1875"/>
    <mergeCell ref="L1874:L1875"/>
    <mergeCell ref="B1865:D1865"/>
    <mergeCell ref="B1867:D1867"/>
    <mergeCell ref="B1870:D1870"/>
    <mergeCell ref="C1921:D1921"/>
    <mergeCell ref="C1899:D1899"/>
    <mergeCell ref="C1930:D1930"/>
    <mergeCell ref="C1927:D1927"/>
    <mergeCell ref="C1854:D1854"/>
    <mergeCell ref="C1832:D1832"/>
    <mergeCell ref="C1804:D1804"/>
    <mergeCell ref="C1811:D1811"/>
    <mergeCell ref="C1812:D1812"/>
    <mergeCell ref="C1813:D1813"/>
    <mergeCell ref="C1827:D1827"/>
    <mergeCell ref="C1826:D1826"/>
    <mergeCell ref="C1828:D1828"/>
    <mergeCell ref="C1840:D1840"/>
    <mergeCell ref="M1735:M1736"/>
    <mergeCell ref="O1735:O1736"/>
    <mergeCell ref="F1735:I1735"/>
    <mergeCell ref="C1821:D1821"/>
    <mergeCell ref="C1742:D1742"/>
    <mergeCell ref="C1792:D1792"/>
    <mergeCell ref="C1793:D1793"/>
    <mergeCell ref="C1794:D1794"/>
    <mergeCell ref="C1831:D1831"/>
    <mergeCell ref="C1849:D1849"/>
    <mergeCell ref="C1795:D1795"/>
    <mergeCell ref="C1843:D1843"/>
    <mergeCell ref="C1844:D1844"/>
    <mergeCell ref="C1814:D1814"/>
    <mergeCell ref="C1825:D1825"/>
    <mergeCell ref="T1735:T1736"/>
    <mergeCell ref="Q1735:Q1736"/>
    <mergeCell ref="R1735:R1736"/>
    <mergeCell ref="C1778:D1778"/>
    <mergeCell ref="C1745:D1745"/>
    <mergeCell ref="C1751:D1751"/>
    <mergeCell ref="C1759:D1759"/>
    <mergeCell ref="N1735:N1736"/>
    <mergeCell ref="S1735:S1736"/>
    <mergeCell ref="L1735:L1736"/>
    <mergeCell ref="B1726:D1726"/>
    <mergeCell ref="B1728:D1728"/>
    <mergeCell ref="B1731:D1731"/>
    <mergeCell ref="C1782:D1782"/>
    <mergeCell ref="C1760:D1760"/>
    <mergeCell ref="C1791:D1791"/>
    <mergeCell ref="C1788:D1788"/>
    <mergeCell ref="C1715:D1715"/>
    <mergeCell ref="C1693:D1693"/>
    <mergeCell ref="C1665:D1665"/>
    <mergeCell ref="C1672:D1672"/>
    <mergeCell ref="C1673:D1673"/>
    <mergeCell ref="C1674:D1674"/>
    <mergeCell ref="C1688:D1688"/>
    <mergeCell ref="C1687:D1687"/>
    <mergeCell ref="C1689:D1689"/>
    <mergeCell ref="C1701:D1701"/>
    <mergeCell ref="M1596:M1597"/>
    <mergeCell ref="O1596:O1597"/>
    <mergeCell ref="F1596:I1596"/>
    <mergeCell ref="C1682:D1682"/>
    <mergeCell ref="C1603:D1603"/>
    <mergeCell ref="C1653:D1653"/>
    <mergeCell ref="C1654:D1654"/>
    <mergeCell ref="C1655:D1655"/>
    <mergeCell ref="C1692:D1692"/>
    <mergeCell ref="C1710:D1710"/>
    <mergeCell ref="C1656:D1656"/>
    <mergeCell ref="C1704:D1704"/>
    <mergeCell ref="C1705:D1705"/>
    <mergeCell ref="C1675:D1675"/>
    <mergeCell ref="C1686:D1686"/>
    <mergeCell ref="T1596:T1597"/>
    <mergeCell ref="Q1596:Q1597"/>
    <mergeCell ref="R1596:R1597"/>
    <mergeCell ref="C1639:D1639"/>
    <mergeCell ref="C1606:D1606"/>
    <mergeCell ref="C1612:D1612"/>
    <mergeCell ref="C1620:D1620"/>
    <mergeCell ref="N1596:N1597"/>
    <mergeCell ref="S1596:S1597"/>
    <mergeCell ref="L1596:L1597"/>
    <mergeCell ref="B1587:D1587"/>
    <mergeCell ref="B1589:D1589"/>
    <mergeCell ref="B1592:D1592"/>
    <mergeCell ref="C1643:D1643"/>
    <mergeCell ref="C1621:D1621"/>
    <mergeCell ref="C1652:D1652"/>
    <mergeCell ref="C1649:D1649"/>
    <mergeCell ref="C1576:D1576"/>
    <mergeCell ref="C1554:D1554"/>
    <mergeCell ref="C1526:D1526"/>
    <mergeCell ref="C1533:D1533"/>
    <mergeCell ref="C1534:D1534"/>
    <mergeCell ref="C1535:D1535"/>
    <mergeCell ref="C1549:D1549"/>
    <mergeCell ref="C1548:D1548"/>
    <mergeCell ref="C1550:D1550"/>
    <mergeCell ref="C1562:D1562"/>
    <mergeCell ref="M1457:M1458"/>
    <mergeCell ref="O1457:O1458"/>
    <mergeCell ref="F1457:I1457"/>
    <mergeCell ref="C1543:D1543"/>
    <mergeCell ref="C1464:D1464"/>
    <mergeCell ref="C1514:D1514"/>
    <mergeCell ref="C1515:D1515"/>
    <mergeCell ref="C1516:D1516"/>
    <mergeCell ref="C1553:D1553"/>
    <mergeCell ref="C1571:D1571"/>
    <mergeCell ref="C1517:D1517"/>
    <mergeCell ref="C1565:D1565"/>
    <mergeCell ref="C1566:D1566"/>
    <mergeCell ref="C1536:D1536"/>
    <mergeCell ref="C1547:D1547"/>
    <mergeCell ref="T1457:T1458"/>
    <mergeCell ref="Q1457:Q1458"/>
    <mergeCell ref="R1457:R1458"/>
    <mergeCell ref="C1500:D1500"/>
    <mergeCell ref="C1467:D1467"/>
    <mergeCell ref="C1473:D1473"/>
    <mergeCell ref="C1481:D1481"/>
    <mergeCell ref="N1457:N1458"/>
    <mergeCell ref="S1457:S1458"/>
    <mergeCell ref="L1457:L1458"/>
    <mergeCell ref="B1448:D1448"/>
    <mergeCell ref="B1450:D1450"/>
    <mergeCell ref="B1453:D1453"/>
    <mergeCell ref="C1504:D1504"/>
    <mergeCell ref="C1482:D1482"/>
    <mergeCell ref="C1513:D1513"/>
    <mergeCell ref="C1510:D1510"/>
    <mergeCell ref="C1437:D1437"/>
    <mergeCell ref="C1415:D1415"/>
    <mergeCell ref="C1387:D1387"/>
    <mergeCell ref="C1394:D1394"/>
    <mergeCell ref="C1395:D1395"/>
    <mergeCell ref="C1396:D1396"/>
    <mergeCell ref="C1410:D1410"/>
    <mergeCell ref="C1409:D1409"/>
    <mergeCell ref="C1411:D1411"/>
    <mergeCell ref="C1423:D1423"/>
    <mergeCell ref="M1318:M1319"/>
    <mergeCell ref="O1318:O1319"/>
    <mergeCell ref="F1318:I1318"/>
    <mergeCell ref="C1404:D1404"/>
    <mergeCell ref="C1325:D1325"/>
    <mergeCell ref="C1375:D1375"/>
    <mergeCell ref="C1376:D1376"/>
    <mergeCell ref="C1377:D1377"/>
    <mergeCell ref="C1414:D1414"/>
    <mergeCell ref="C1432:D1432"/>
    <mergeCell ref="C1378:D1378"/>
    <mergeCell ref="C1426:D1426"/>
    <mergeCell ref="C1427:D1427"/>
    <mergeCell ref="C1397:D1397"/>
    <mergeCell ref="C1408:D1408"/>
    <mergeCell ref="T1318:T1319"/>
    <mergeCell ref="Q1318:Q1319"/>
    <mergeCell ref="R1318:R1319"/>
    <mergeCell ref="C1361:D1361"/>
    <mergeCell ref="C1328:D1328"/>
    <mergeCell ref="C1334:D1334"/>
    <mergeCell ref="C1342:D1342"/>
    <mergeCell ref="N1318:N1319"/>
    <mergeCell ref="S1318:S1319"/>
    <mergeCell ref="L1318:L1319"/>
    <mergeCell ref="B1309:D1309"/>
    <mergeCell ref="B1311:D1311"/>
    <mergeCell ref="B1314:D1314"/>
    <mergeCell ref="C1365:D1365"/>
    <mergeCell ref="C1343:D1343"/>
    <mergeCell ref="C1374:D1374"/>
    <mergeCell ref="C1371:D1371"/>
    <mergeCell ref="C1298:D1298"/>
    <mergeCell ref="C1276:D1276"/>
    <mergeCell ref="C1248:D1248"/>
    <mergeCell ref="C1255:D1255"/>
    <mergeCell ref="C1256:D1256"/>
    <mergeCell ref="C1257:D1257"/>
    <mergeCell ref="C1271:D1271"/>
    <mergeCell ref="C1270:D1270"/>
    <mergeCell ref="C1272:D1272"/>
    <mergeCell ref="C1284:D1284"/>
    <mergeCell ref="M1179:M1180"/>
    <mergeCell ref="O1179:O1180"/>
    <mergeCell ref="F1179:I1179"/>
    <mergeCell ref="C1265:D1265"/>
    <mergeCell ref="C1186:D1186"/>
    <mergeCell ref="C1236:D1236"/>
    <mergeCell ref="C1237:D1237"/>
    <mergeCell ref="C1238:D1238"/>
    <mergeCell ref="C1275:D1275"/>
    <mergeCell ref="C1293:D1293"/>
    <mergeCell ref="C1239:D1239"/>
    <mergeCell ref="C1287:D1287"/>
    <mergeCell ref="C1288:D1288"/>
    <mergeCell ref="C1258:D1258"/>
    <mergeCell ref="C1269:D1269"/>
    <mergeCell ref="T1179:T1180"/>
    <mergeCell ref="Q1179:Q1180"/>
    <mergeCell ref="R1179:R1180"/>
    <mergeCell ref="C1222:D1222"/>
    <mergeCell ref="C1189:D1189"/>
    <mergeCell ref="C1195:D1195"/>
    <mergeCell ref="C1203:D1203"/>
    <mergeCell ref="N1179:N1180"/>
    <mergeCell ref="S1179:S1180"/>
    <mergeCell ref="L1179:L1180"/>
    <mergeCell ref="B1170:D1170"/>
    <mergeCell ref="B1172:D1172"/>
    <mergeCell ref="B1175:D1175"/>
    <mergeCell ref="C1226:D1226"/>
    <mergeCell ref="C1204:D1204"/>
    <mergeCell ref="C1235:D1235"/>
    <mergeCell ref="C1232:D1232"/>
    <mergeCell ref="C1159:D1159"/>
    <mergeCell ref="C1137:D1137"/>
    <mergeCell ref="C1109:D1109"/>
    <mergeCell ref="C1116:D1116"/>
    <mergeCell ref="C1117:D1117"/>
    <mergeCell ref="C1118:D1118"/>
    <mergeCell ref="C1132:D1132"/>
    <mergeCell ref="C1131:D1131"/>
    <mergeCell ref="C1133:D1133"/>
    <mergeCell ref="C1145:D1145"/>
    <mergeCell ref="M1040:M1041"/>
    <mergeCell ref="O1040:O1041"/>
    <mergeCell ref="F1040:I1040"/>
    <mergeCell ref="C1126:D1126"/>
    <mergeCell ref="C1047:D1047"/>
    <mergeCell ref="C1097:D1097"/>
    <mergeCell ref="C1098:D1098"/>
    <mergeCell ref="C1099:D1099"/>
    <mergeCell ref="C1136:D1136"/>
    <mergeCell ref="C1154:D1154"/>
    <mergeCell ref="C1100:D1100"/>
    <mergeCell ref="C1148:D1148"/>
    <mergeCell ref="C1149:D1149"/>
    <mergeCell ref="C1119:D1119"/>
    <mergeCell ref="C1130:D1130"/>
    <mergeCell ref="T1040:T1041"/>
    <mergeCell ref="Q1040:Q1041"/>
    <mergeCell ref="R1040:R1041"/>
    <mergeCell ref="C1083:D1083"/>
    <mergeCell ref="C1050:D1050"/>
    <mergeCell ref="C1056:D1056"/>
    <mergeCell ref="C1064:D1064"/>
    <mergeCell ref="N1040:N1041"/>
    <mergeCell ref="S1040:S1041"/>
    <mergeCell ref="L1040:L1041"/>
    <mergeCell ref="B1031:D1031"/>
    <mergeCell ref="B1033:D1033"/>
    <mergeCell ref="B1036:D1036"/>
    <mergeCell ref="C1087:D1087"/>
    <mergeCell ref="C1065:D1065"/>
    <mergeCell ref="C1096:D1096"/>
    <mergeCell ref="C1093:D1093"/>
    <mergeCell ref="C1020:D1020"/>
    <mergeCell ref="C998:D998"/>
    <mergeCell ref="C970:D970"/>
    <mergeCell ref="C977:D977"/>
    <mergeCell ref="C978:D978"/>
    <mergeCell ref="C979:D979"/>
    <mergeCell ref="C993:D993"/>
    <mergeCell ref="C992:D992"/>
    <mergeCell ref="C994:D994"/>
    <mergeCell ref="C1006:D1006"/>
    <mergeCell ref="M901:M902"/>
    <mergeCell ref="O901:O902"/>
    <mergeCell ref="F901:I901"/>
    <mergeCell ref="C987:D987"/>
    <mergeCell ref="C908:D908"/>
    <mergeCell ref="C958:D958"/>
    <mergeCell ref="C959:D959"/>
    <mergeCell ref="C960:D960"/>
    <mergeCell ref="C997:D997"/>
    <mergeCell ref="C1015:D1015"/>
    <mergeCell ref="C961:D961"/>
    <mergeCell ref="C1009:D1009"/>
    <mergeCell ref="C1010:D1010"/>
    <mergeCell ref="C980:D980"/>
    <mergeCell ref="C991:D991"/>
    <mergeCell ref="T901:T902"/>
    <mergeCell ref="Q901:Q902"/>
    <mergeCell ref="R901:R902"/>
    <mergeCell ref="C944:D944"/>
    <mergeCell ref="C911:D911"/>
    <mergeCell ref="C917:D917"/>
    <mergeCell ref="C925:D925"/>
    <mergeCell ref="N901:N902"/>
    <mergeCell ref="S901:S902"/>
    <mergeCell ref="L901:L902"/>
    <mergeCell ref="B892:D892"/>
    <mergeCell ref="B894:D894"/>
    <mergeCell ref="B897:D897"/>
    <mergeCell ref="C948:D948"/>
    <mergeCell ref="C926:D926"/>
    <mergeCell ref="C957:D957"/>
    <mergeCell ref="C954:D954"/>
    <mergeCell ref="C881:D881"/>
    <mergeCell ref="C859:D859"/>
    <mergeCell ref="C831:D831"/>
    <mergeCell ref="C838:D838"/>
    <mergeCell ref="C839:D839"/>
    <mergeCell ref="C840:D840"/>
    <mergeCell ref="C854:D854"/>
    <mergeCell ref="C853:D853"/>
    <mergeCell ref="C855:D855"/>
    <mergeCell ref="C867:D867"/>
    <mergeCell ref="M762:M763"/>
    <mergeCell ref="O762:O763"/>
    <mergeCell ref="F762:I762"/>
    <mergeCell ref="C848:D848"/>
    <mergeCell ref="C769:D769"/>
    <mergeCell ref="C819:D819"/>
    <mergeCell ref="C820:D820"/>
    <mergeCell ref="C821:D821"/>
    <mergeCell ref="C858:D858"/>
    <mergeCell ref="C876:D876"/>
    <mergeCell ref="C822:D822"/>
    <mergeCell ref="C870:D870"/>
    <mergeCell ref="C871:D871"/>
    <mergeCell ref="C841:D841"/>
    <mergeCell ref="C852:D852"/>
    <mergeCell ref="T762:T763"/>
    <mergeCell ref="Q762:Q763"/>
    <mergeCell ref="R762:R763"/>
    <mergeCell ref="C805:D805"/>
    <mergeCell ref="C772:D772"/>
    <mergeCell ref="C778:D778"/>
    <mergeCell ref="C786:D786"/>
    <mergeCell ref="N762:N763"/>
    <mergeCell ref="S762:S763"/>
    <mergeCell ref="L762:L763"/>
    <mergeCell ref="B753:D753"/>
    <mergeCell ref="B755:D755"/>
    <mergeCell ref="B758:D758"/>
    <mergeCell ref="C809:D809"/>
    <mergeCell ref="C787:D787"/>
    <mergeCell ref="C818:D818"/>
    <mergeCell ref="C815:D815"/>
    <mergeCell ref="C742:D742"/>
    <mergeCell ref="C720:D720"/>
    <mergeCell ref="C692:D692"/>
    <mergeCell ref="C699:D699"/>
    <mergeCell ref="C700:D700"/>
    <mergeCell ref="C701:D701"/>
    <mergeCell ref="C715:D715"/>
    <mergeCell ref="C714:D714"/>
    <mergeCell ref="C716:D716"/>
    <mergeCell ref="C728:D728"/>
    <mergeCell ref="M623:M624"/>
    <mergeCell ref="O623:O624"/>
    <mergeCell ref="F623:I623"/>
    <mergeCell ref="C709:D709"/>
    <mergeCell ref="C630:D630"/>
    <mergeCell ref="C680:D680"/>
    <mergeCell ref="C681:D681"/>
    <mergeCell ref="C682:D682"/>
    <mergeCell ref="C719:D719"/>
    <mergeCell ref="C737:D737"/>
    <mergeCell ref="C683:D683"/>
    <mergeCell ref="C731:D731"/>
    <mergeCell ref="C732:D732"/>
    <mergeCell ref="C702:D702"/>
    <mergeCell ref="C713:D713"/>
    <mergeCell ref="T623:T624"/>
    <mergeCell ref="Q623:Q624"/>
    <mergeCell ref="R623:R624"/>
    <mergeCell ref="C666:D666"/>
    <mergeCell ref="C633:D633"/>
    <mergeCell ref="C639:D639"/>
    <mergeCell ref="C647:D647"/>
    <mergeCell ref="N623:N624"/>
    <mergeCell ref="S623:S624"/>
    <mergeCell ref="L623:L624"/>
    <mergeCell ref="B614:D614"/>
    <mergeCell ref="B616:D616"/>
    <mergeCell ref="B619:D619"/>
    <mergeCell ref="C670:D670"/>
    <mergeCell ref="C648:D648"/>
    <mergeCell ref="C679:D679"/>
    <mergeCell ref="C676:D676"/>
    <mergeCell ref="F19:I19"/>
    <mergeCell ref="C467:D467"/>
    <mergeCell ref="B451:D451"/>
    <mergeCell ref="B453:D453"/>
    <mergeCell ref="C414:D414"/>
    <mergeCell ref="C538:D538"/>
    <mergeCell ref="C518:D518"/>
    <mergeCell ref="C523:D523"/>
    <mergeCell ref="C526:D526"/>
    <mergeCell ref="C499:D499"/>
    <mergeCell ref="C480:D480"/>
    <mergeCell ref="C483:D483"/>
    <mergeCell ref="C504:D504"/>
    <mergeCell ref="C505:D505"/>
    <mergeCell ref="C588:D588"/>
    <mergeCell ref="C593:D593"/>
    <mergeCell ref="C543:D543"/>
    <mergeCell ref="C546:D546"/>
    <mergeCell ref="C568:D568"/>
    <mergeCell ref="C470:D470"/>
    <mergeCell ref="C473:D473"/>
    <mergeCell ref="C514:D514"/>
    <mergeCell ref="C533:D533"/>
    <mergeCell ref="C537:D537"/>
    <mergeCell ref="C398:D398"/>
    <mergeCell ref="C401:D401"/>
    <mergeCell ref="C404:D404"/>
    <mergeCell ref="C408:D408"/>
    <mergeCell ref="C411:D411"/>
    <mergeCell ref="C390:D390"/>
    <mergeCell ref="C393:D393"/>
    <mergeCell ref="C463:D463"/>
    <mergeCell ref="C424:D424"/>
    <mergeCell ref="C425:D425"/>
    <mergeCell ref="C428:D428"/>
    <mergeCell ref="B435:D435"/>
    <mergeCell ref="B437:D437"/>
    <mergeCell ref="B440:D440"/>
    <mergeCell ref="C427:D427"/>
    <mergeCell ref="B313:D313"/>
    <mergeCell ref="B346:D346"/>
    <mergeCell ref="B350:D350"/>
    <mergeCell ref="B352:D352"/>
    <mergeCell ref="C426:D426"/>
    <mergeCell ref="B456:D456"/>
    <mergeCell ref="B355:D355"/>
    <mergeCell ref="C363:D363"/>
    <mergeCell ref="C377:D377"/>
    <mergeCell ref="C385:D385"/>
    <mergeCell ref="C289:D289"/>
    <mergeCell ref="C290:D290"/>
    <mergeCell ref="C295:D295"/>
    <mergeCell ref="C299:D299"/>
    <mergeCell ref="B308:D308"/>
    <mergeCell ref="B310:D310"/>
    <mergeCell ref="C267:D267"/>
    <mergeCell ref="C271:D271"/>
    <mergeCell ref="C272:D272"/>
    <mergeCell ref="C273:D273"/>
    <mergeCell ref="C278:D278"/>
    <mergeCell ref="C286:D286"/>
    <mergeCell ref="C191:D191"/>
    <mergeCell ref="C197:D197"/>
    <mergeCell ref="C274:D274"/>
    <mergeCell ref="C277:D277"/>
    <mergeCell ref="C240:D240"/>
    <mergeCell ref="C241:D241"/>
    <mergeCell ref="C257:D257"/>
    <mergeCell ref="C258:D258"/>
    <mergeCell ref="C259:D259"/>
    <mergeCell ref="C260:D260"/>
    <mergeCell ref="C239:D239"/>
    <mergeCell ref="C224:D224"/>
    <mergeCell ref="C234:D234"/>
    <mergeCell ref="C237:D237"/>
    <mergeCell ref="C205:D205"/>
    <mergeCell ref="C206:D206"/>
    <mergeCell ref="C228:D228"/>
    <mergeCell ref="L180:N180"/>
    <mergeCell ref="Q180:S180"/>
    <mergeCell ref="L184:L185"/>
    <mergeCell ref="M184:M185"/>
    <mergeCell ref="N184:N185"/>
    <mergeCell ref="O184:O185"/>
    <mergeCell ref="Q184:Q185"/>
    <mergeCell ref="X184:X185"/>
    <mergeCell ref="C188:D188"/>
    <mergeCell ref="R184:R185"/>
    <mergeCell ref="S184:S185"/>
    <mergeCell ref="F184:I184"/>
    <mergeCell ref="T184:T185"/>
    <mergeCell ref="C47:D47"/>
    <mergeCell ref="C52:D52"/>
    <mergeCell ref="C58:D58"/>
    <mergeCell ref="C61:D61"/>
    <mergeCell ref="C64:D64"/>
    <mergeCell ref="C75:D75"/>
    <mergeCell ref="C65:D65"/>
    <mergeCell ref="C72:D72"/>
    <mergeCell ref="C74:D74"/>
    <mergeCell ref="F444:I444"/>
    <mergeCell ref="F460:I460"/>
    <mergeCell ref="B7:D7"/>
    <mergeCell ref="B9:D9"/>
    <mergeCell ref="B12:D12"/>
    <mergeCell ref="C22:D22"/>
    <mergeCell ref="C28:D28"/>
    <mergeCell ref="C33:D33"/>
    <mergeCell ref="C73:D73"/>
    <mergeCell ref="C39:D39"/>
    <mergeCell ref="F359:I359"/>
    <mergeCell ref="B175:D175"/>
    <mergeCell ref="C138:D138"/>
    <mergeCell ref="C143:D143"/>
    <mergeCell ref="C139:D139"/>
    <mergeCell ref="C140:D140"/>
    <mergeCell ref="C161:D161"/>
    <mergeCell ref="B180:D180"/>
    <mergeCell ref="B177:D177"/>
    <mergeCell ref="C152:D152"/>
    <mergeCell ref="C250:D250"/>
    <mergeCell ref="C407:D407"/>
    <mergeCell ref="C126:D126"/>
    <mergeCell ref="C91:D91"/>
    <mergeCell ref="C94:D94"/>
    <mergeCell ref="C95:D95"/>
    <mergeCell ref="C109:D109"/>
    <mergeCell ref="C122:D122"/>
    <mergeCell ref="C113:D113"/>
    <mergeCell ref="C238:D238"/>
  </mergeCells>
  <phoneticPr fontId="14" type="noConversion"/>
  <conditionalFormatting sqref="E600:I600">
    <cfRule type="cellIs" dxfId="9" priority="9" stopIfTrue="1" operator="notEqual">
      <formula>0</formula>
    </cfRule>
    <cfRule type="cellIs" priority="10" stopIfTrue="1" operator="notEqual">
      <formula>0</formula>
    </cfRule>
  </conditionalFormatting>
  <conditionalFormatting sqref="G171">
    <cfRule type="cellIs" dxfId="8" priority="1" stopIfTrue="1" operator="greaterThan">
      <formula>$G$25</formula>
    </cfRule>
  </conditionalFormatting>
  <dataValidations count="7">
    <dataValidation type="whole" errorStyle="information" operator="greaterThan" allowBlank="1" showInputMessage="1" showErrorMessage="1" error="Въвежда се положително число !" sqref="D383">
      <formula1>0</formula1>
    </dataValidation>
    <dataValidation type="whole" errorStyle="information" operator="lessThan" allowBlank="1" showInputMessage="1" showErrorMessage="1" error="Въвежда се отрицателно число !" sqref="I589:I592 I519:I522 I524:I525 I534:I537 I547:I567 I484:I498 I471:I472 I500:I504 I506:I513 I468:I469 I527:I532 I481:I482 I464:I466 I474:I479 I569:I587 I539:I542 I515:I517 I544:I545 I594:I598">
      <formula1>0</formula1>
    </dataValidation>
    <dataValidation type="whole" operator="lessThan" allowBlank="1" showInputMessage="1" showErrorMessage="1" error="Въвежда се цяло число!" sqref="E386:H389 H162:H169 E412:H413 E391:H392 E405:H407 E378:H384 E399:H400 E394:H397 F589:H592 E364:H376 G139:H139 E23:H23 H53:H57 H96:H108 H110:H112 F89:F90 H123:H125 H127:H137 H141:H142 H144:H151 H153:H160 E409:H410 H429:H430 H424:H427 H464:H466 H468:H469 H471:H472 H474:H479 H484:H498 H506:H513 H515:H517 H519:H522 H527:H532 H539:H542 H547:H567 H569:H587 H594:H598 F40:H46 F34:H38 F24:G24 G26:G27 F29:H32 F48:H51 F53:F57 F76:F77 H89:H90 G77 G85 F59:H60 F66:H74 F62:H64 G92:H93 F94:H94 F96:F102 H24:H27 F132 F138:F139 E415:H420 F478:G478 F481:H482 F496:G498 F500:H504 F524:H525 F534:H536 F544:H545 F551:G558 F564:G565 F106:F107 H171:I171 F171 F25:F27 G89 F116:G116 H114:H121 G87 F84:F87 H76:H87 E402:H403 F427:G427 F522:G522">
      <formula1>999999999999999000</formula1>
    </dataValidation>
    <dataValidation type="whole" operator="lessThan" allowBlank="1" showInputMessage="1" showErrorMessage="1" error="Въвежда се цяло яисло!" sqref="E484:E498 E515:G517 E569:G587 E544:E545 E500:E504 E539:G542 E524:E525 E429:G430 F424:G426 F566:G567 E506:G513 E481:E482 F479:G479 E594:G598 E471:G472 E468:G469 E464:G466 E589:E592 E527:G532 E534:E537 F484:G495 E474:E479 F474:G477 E547:E567 F547:G550 F559:G563 E424:E427 E519:E522 F519:G521">
      <formula1>999999999999999000000</formula1>
    </dataValidation>
    <dataValidation errorStyle="information" operator="lessThan" allowBlank="1" showInputMessage="1" showErrorMessage="1" error="Въвежда се отрицателно число !" sqref="D405:D406"/>
    <dataValidation type="whole" operator="lessThan" allowBlank="1" showInputMessage="1" showErrorMessage="1" error="Въвежда се цяло число!" sqref="H52 E22:I22 H161 F52 F75 H91 F140:G169 H109 H113 H122 H126 H95 H143 H152 G25 F28:H28 F33:H33 F39:H39 F47:H47 G52:G57 E59:E169 G75:G76 F78:F83 F65:H65 G78:G84 G86 F61:H61 H75 G90:G91 H140 F95 F103:F105 F91:F93 F133:F137 F117:F131 H138 E24:E57 E171 G171 F108:F115 G95:G115 G117:G138 F88:H88">
      <formula1>99999999999999900</formula1>
    </dataValidation>
    <dataValidation type="whole" operator="lessThan" allowBlank="1" showInputMessage="1" showErrorMessage="1" error="Въвежда се цяло число!" sqref="F537:H537">
      <formula1>999999999999999000000</formula1>
    </dataValidation>
  </dataValidations>
  <printOptions horizontalCentered="1"/>
  <pageMargins left="0.47244094488188981" right="0.15748031496062992" top="0.31496062992125984" bottom="0.27559055118110237" header="0.19685039370078741" footer="0.19685039370078741"/>
  <pageSetup paperSize="9" scale="55" orientation="portrait" blackAndWhite="1" r:id="rId1"/>
  <headerFooter alignWithMargins="0"/>
  <rowBreaks count="7" manualBreakCount="7">
    <brk id="72" max="7" man="1"/>
    <brk id="170" max="7" man="1"/>
    <brk id="216" max="16383" man="1"/>
    <brk id="289" max="7" man="1"/>
    <brk id="347" max="5" man="1"/>
    <brk id="400" max="7" man="1"/>
    <brk id="450" max="7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E6439"/>
  <sheetViews>
    <sheetView topLeftCell="AF1" zoomScale="75" workbookViewId="0">
      <selection activeCell="AE1" sqref="A1:AE65536"/>
    </sheetView>
  </sheetViews>
  <sheetFormatPr defaultRowHeight="12.75"/>
  <cols>
    <col min="1" max="1" width="10.28515625" style="401" hidden="1" customWidth="1"/>
    <col min="2" max="2" width="9.7109375" style="401" hidden="1" customWidth="1"/>
    <col min="3" max="3" width="18.140625" style="401" hidden="1" customWidth="1"/>
    <col min="4" max="4" width="11.5703125" style="401" hidden="1" customWidth="1"/>
    <col min="5" max="5" width="13.85546875" style="401" hidden="1" customWidth="1"/>
    <col min="6" max="6" width="15.5703125" style="401" hidden="1" customWidth="1"/>
    <col min="7" max="7" width="12.140625" style="401" hidden="1" customWidth="1"/>
    <col min="8" max="8" width="12.7109375" style="401" hidden="1" customWidth="1"/>
    <col min="9" max="9" width="7.140625" style="402" hidden="1" customWidth="1"/>
    <col min="10" max="10" width="9.140625" style="402" hidden="1" customWidth="1"/>
    <col min="11" max="11" width="60.7109375" style="403" hidden="1" customWidth="1"/>
    <col min="12" max="12" width="16.85546875" style="404" hidden="1" customWidth="1"/>
    <col min="13" max="15" width="15" style="404" hidden="1" customWidth="1"/>
    <col min="16" max="16" width="15" style="485" hidden="1" customWidth="1"/>
    <col min="17" max="17" width="2.28515625" style="405" hidden="1" customWidth="1"/>
    <col min="18" max="18" width="1" style="405" hidden="1" customWidth="1"/>
    <col min="19" max="19" width="18.42578125" style="406" hidden="1" customWidth="1"/>
    <col min="20" max="20" width="21.7109375" style="405" hidden="1" customWidth="1"/>
    <col min="21" max="21" width="21.7109375" style="406" hidden="1" customWidth="1"/>
    <col min="22" max="22" width="20" style="405" hidden="1" customWidth="1"/>
    <col min="23" max="23" width="1.5703125" style="405" hidden="1" customWidth="1"/>
    <col min="24" max="30" width="17.7109375" style="405" hidden="1" customWidth="1"/>
    <col min="31" max="31" width="23.140625" style="405" hidden="1" customWidth="1"/>
    <col min="32" max="32" width="9.140625" style="405" customWidth="1"/>
    <col min="33" max="16384" width="9.140625" style="405"/>
  </cols>
  <sheetData>
    <row r="1" spans="1:31">
      <c r="A1" s="401" t="s">
        <v>1088</v>
      </c>
      <c r="B1" s="401">
        <v>138</v>
      </c>
      <c r="I1" s="401"/>
    </row>
    <row r="2" spans="1:31">
      <c r="A2" s="401" t="s">
        <v>1089</v>
      </c>
      <c r="B2" s="401" t="s">
        <v>1792</v>
      </c>
      <c r="I2" s="401"/>
    </row>
    <row r="3" spans="1:31">
      <c r="A3" s="401" t="s">
        <v>1090</v>
      </c>
      <c r="B3" s="401" t="s">
        <v>1818</v>
      </c>
      <c r="I3" s="401"/>
    </row>
    <row r="4" spans="1:31">
      <c r="A4" s="401" t="s">
        <v>1091</v>
      </c>
      <c r="B4" s="401" t="s">
        <v>1745</v>
      </c>
      <c r="I4" s="401"/>
    </row>
    <row r="5" spans="1:31" ht="31.5" customHeight="1">
      <c r="A5" s="401" t="s">
        <v>1092</v>
      </c>
      <c r="B5" s="528"/>
      <c r="C5" s="528"/>
    </row>
    <row r="6" spans="1:31">
      <c r="A6" s="407"/>
      <c r="B6" s="408"/>
    </row>
    <row r="8" spans="1:31">
      <c r="B8" s="401" t="s">
        <v>1481</v>
      </c>
      <c r="I8" s="401"/>
    </row>
    <row r="9" spans="1:31">
      <c r="I9" s="401"/>
    </row>
    <row r="10" spans="1:31">
      <c r="I10" s="401"/>
    </row>
    <row r="11" spans="1:31" ht="18.75">
      <c r="A11" s="401" t="s">
        <v>1482</v>
      </c>
      <c r="I11" s="409"/>
      <c r="J11" s="409"/>
      <c r="K11" s="409"/>
      <c r="L11" s="410"/>
      <c r="M11" s="410"/>
      <c r="N11" s="410"/>
      <c r="O11" s="410"/>
      <c r="P11" s="486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</row>
    <row r="12" spans="1:31" ht="15.75">
      <c r="A12" s="401">
        <v>1</v>
      </c>
      <c r="I12" s="216"/>
      <c r="J12" s="216"/>
      <c r="K12" s="217"/>
      <c r="L12" s="279"/>
      <c r="M12" s="279"/>
      <c r="N12" s="279"/>
      <c r="O12" s="279"/>
      <c r="P12" s="283"/>
      <c r="Q12" s="222" t="str">
        <f>(IF($E146&lt;&gt;0,$J$2,IF($I146&lt;&gt;0,$J$2,"")))</f>
        <v/>
      </c>
      <c r="R12" s="223"/>
      <c r="S12" s="279"/>
      <c r="T12" s="279"/>
      <c r="U12" s="283"/>
      <c r="V12" s="283"/>
      <c r="W12" s="283"/>
      <c r="X12" s="279"/>
      <c r="Y12" s="279"/>
      <c r="Z12" s="283"/>
      <c r="AA12" s="283"/>
      <c r="AB12" s="279"/>
      <c r="AC12" s="283"/>
      <c r="AD12" s="283"/>
    </row>
    <row r="13" spans="1:31" ht="15.75">
      <c r="A13" s="401">
        <v>2</v>
      </c>
      <c r="I13" s="216"/>
      <c r="J13" s="228"/>
      <c r="K13" s="229"/>
      <c r="L13" s="279"/>
      <c r="M13" s="279"/>
      <c r="N13" s="279"/>
      <c r="O13" s="279"/>
      <c r="P13" s="283"/>
      <c r="Q13" s="222" t="str">
        <f>(IF($E146&lt;&gt;0,$J$2,IF($I146&lt;&gt;0,$J$2,"")))</f>
        <v/>
      </c>
      <c r="R13" s="223"/>
      <c r="S13" s="279"/>
      <c r="T13" s="279"/>
      <c r="U13" s="283"/>
      <c r="V13" s="283"/>
      <c r="W13" s="283"/>
      <c r="X13" s="279"/>
      <c r="Y13" s="279"/>
      <c r="Z13" s="283"/>
      <c r="AA13" s="283"/>
      <c r="AB13" s="279"/>
      <c r="AC13" s="283"/>
      <c r="AD13" s="283"/>
    </row>
    <row r="14" spans="1:31" ht="37.5" customHeight="1">
      <c r="A14" s="401">
        <v>3</v>
      </c>
      <c r="I14" s="910">
        <f>$B$7</f>
        <v>0</v>
      </c>
      <c r="J14" s="911"/>
      <c r="K14" s="911"/>
      <c r="L14" s="279"/>
      <c r="M14" s="279"/>
      <c r="N14" s="279"/>
      <c r="O14" s="279"/>
      <c r="P14" s="283"/>
      <c r="Q14" s="222" t="str">
        <f>(IF($E146&lt;&gt;0,$J$2,IF($I146&lt;&gt;0,$J$2,"")))</f>
        <v/>
      </c>
      <c r="R14" s="223"/>
      <c r="S14" s="279"/>
      <c r="T14" s="279"/>
      <c r="U14" s="283"/>
      <c r="V14" s="283"/>
      <c r="W14" s="283"/>
      <c r="X14" s="279"/>
      <c r="Y14" s="279"/>
      <c r="Z14" s="283"/>
      <c r="AA14" s="283"/>
      <c r="AB14" s="279"/>
      <c r="AC14" s="283"/>
      <c r="AD14" s="283"/>
    </row>
    <row r="15" spans="1:31" ht="15.75">
      <c r="A15" s="401">
        <v>4</v>
      </c>
      <c r="I15" s="216"/>
      <c r="J15" s="228"/>
      <c r="K15" s="229"/>
      <c r="L15" s="280" t="s">
        <v>1711</v>
      </c>
      <c r="M15" s="280" t="s">
        <v>1568</v>
      </c>
      <c r="N15" s="279"/>
      <c r="O15" s="279"/>
      <c r="P15" s="283"/>
      <c r="Q15" s="222" t="str">
        <f>(IF($E146&lt;&gt;0,$J$2,IF($I146&lt;&gt;0,$J$2,"")))</f>
        <v/>
      </c>
      <c r="R15" s="223"/>
      <c r="S15" s="279"/>
      <c r="T15" s="279"/>
      <c r="U15" s="283"/>
      <c r="V15" s="283"/>
      <c r="W15" s="283"/>
      <c r="X15" s="279"/>
      <c r="Y15" s="279"/>
      <c r="Z15" s="283"/>
      <c r="AA15" s="283"/>
      <c r="AB15" s="279"/>
      <c r="AC15" s="283"/>
      <c r="AD15" s="283"/>
    </row>
    <row r="16" spans="1:31" ht="18.75" customHeight="1">
      <c r="A16" s="401">
        <v>5</v>
      </c>
      <c r="I16" s="912">
        <f>$B$9</f>
        <v>0</v>
      </c>
      <c r="J16" s="913"/>
      <c r="K16" s="914"/>
      <c r="L16" s="690">
        <f>$E$9</f>
        <v>0</v>
      </c>
      <c r="M16" s="691">
        <f>$F$9</f>
        <v>0</v>
      </c>
      <c r="N16" s="279"/>
      <c r="O16" s="279"/>
      <c r="P16" s="283"/>
      <c r="Q16" s="222" t="str">
        <f>(IF($E146&lt;&gt;0,$J$2,IF($I146&lt;&gt;0,$J$2,"")))</f>
        <v/>
      </c>
      <c r="R16" s="223"/>
      <c r="S16" s="279"/>
      <c r="T16" s="279"/>
      <c r="U16" s="283"/>
      <c r="V16" s="283"/>
      <c r="W16" s="283"/>
      <c r="X16" s="279"/>
      <c r="Y16" s="279"/>
      <c r="Z16" s="283"/>
      <c r="AA16" s="283"/>
      <c r="AB16" s="279"/>
      <c r="AC16" s="283"/>
      <c r="AD16" s="283"/>
    </row>
    <row r="17" spans="1:31" ht="15.75">
      <c r="A17" s="401">
        <v>6</v>
      </c>
      <c r="I17" s="231">
        <f>$B$10</f>
        <v>0</v>
      </c>
      <c r="J17" s="216"/>
      <c r="K17" s="217"/>
      <c r="L17" s="279"/>
      <c r="M17" s="281">
        <f>$F$10</f>
        <v>0</v>
      </c>
      <c r="N17" s="279"/>
      <c r="O17" s="279"/>
      <c r="P17" s="283"/>
      <c r="Q17" s="222" t="str">
        <f>(IF($E146&lt;&gt;0,$J$2,IF($I146&lt;&gt;0,$J$2,"")))</f>
        <v/>
      </c>
      <c r="R17" s="223"/>
      <c r="S17" s="279"/>
      <c r="T17" s="279"/>
      <c r="U17" s="283"/>
      <c r="V17" s="283"/>
      <c r="W17" s="283"/>
      <c r="X17" s="279"/>
      <c r="Y17" s="279"/>
      <c r="Z17" s="283"/>
      <c r="AA17" s="283"/>
      <c r="AB17" s="279"/>
      <c r="AC17" s="283"/>
      <c r="AD17" s="283"/>
    </row>
    <row r="18" spans="1:31" ht="15.75">
      <c r="A18" s="401">
        <v>7</v>
      </c>
      <c r="I18" s="231"/>
      <c r="J18" s="216"/>
      <c r="K18" s="217"/>
      <c r="L18" s="282"/>
      <c r="M18" s="279"/>
      <c r="N18" s="279"/>
      <c r="O18" s="279"/>
      <c r="P18" s="283"/>
      <c r="Q18" s="222" t="str">
        <f>(IF($E146&lt;&gt;0,$J$2,IF($I146&lt;&gt;0,$J$2,"")))</f>
        <v/>
      </c>
      <c r="R18" s="223"/>
      <c r="S18" s="279"/>
      <c r="T18" s="279"/>
      <c r="U18" s="283"/>
      <c r="V18" s="283"/>
      <c r="W18" s="283"/>
      <c r="X18" s="279"/>
      <c r="Y18" s="279"/>
      <c r="Z18" s="283"/>
      <c r="AA18" s="283"/>
      <c r="AB18" s="279"/>
      <c r="AC18" s="283"/>
      <c r="AD18" s="283"/>
    </row>
    <row r="19" spans="1:31" ht="18.75" customHeight="1">
      <c r="A19" s="401">
        <v>8</v>
      </c>
      <c r="I19" s="896">
        <f>$B$12</f>
        <v>0</v>
      </c>
      <c r="J19" s="897"/>
      <c r="K19" s="898"/>
      <c r="L19" s="230" t="s">
        <v>1712</v>
      </c>
      <c r="M19" s="692">
        <f>$F$12</f>
        <v>0</v>
      </c>
      <c r="N19" s="279"/>
      <c r="O19" s="279"/>
      <c r="P19" s="283"/>
      <c r="Q19" s="222" t="str">
        <f>(IF($E146&lt;&gt;0,$J$2,IF($I146&lt;&gt;0,$J$2,"")))</f>
        <v/>
      </c>
      <c r="R19" s="223"/>
      <c r="S19" s="279"/>
      <c r="T19" s="279"/>
      <c r="U19" s="283"/>
      <c r="V19" s="283"/>
      <c r="W19" s="283"/>
      <c r="X19" s="279"/>
      <c r="Y19" s="279"/>
      <c r="Z19" s="283"/>
      <c r="AA19" s="283"/>
      <c r="AB19" s="279"/>
      <c r="AC19" s="283"/>
      <c r="AD19" s="283"/>
    </row>
    <row r="20" spans="1:31" ht="15.75">
      <c r="A20" s="401">
        <v>9</v>
      </c>
      <c r="I20" s="693">
        <f>$B$13</f>
        <v>0</v>
      </c>
      <c r="J20" s="216"/>
      <c r="K20" s="217"/>
      <c r="L20" s="282" t="s">
        <v>1713</v>
      </c>
      <c r="M20" s="279"/>
      <c r="N20" s="279"/>
      <c r="O20" s="279"/>
      <c r="P20" s="283"/>
      <c r="Q20" s="222" t="str">
        <f>(IF($E146&lt;&gt;0,$J$2,IF($I146&lt;&gt;0,$J$2,"")))</f>
        <v/>
      </c>
      <c r="R20" s="223"/>
      <c r="S20" s="279"/>
      <c r="T20" s="279"/>
      <c r="U20" s="283"/>
      <c r="V20" s="283"/>
      <c r="W20" s="283"/>
      <c r="X20" s="279"/>
      <c r="Y20" s="279"/>
      <c r="Z20" s="283"/>
      <c r="AA20" s="283"/>
      <c r="AB20" s="279"/>
      <c r="AC20" s="283"/>
      <c r="AD20" s="283"/>
    </row>
    <row r="21" spans="1:31" ht="18.75">
      <c r="A21" s="401">
        <v>10</v>
      </c>
      <c r="I21" s="231"/>
      <c r="J21" s="216"/>
      <c r="K21" s="444"/>
      <c r="L21" s="278"/>
      <c r="M21" s="278"/>
      <c r="N21" s="278"/>
      <c r="O21" s="278"/>
      <c r="P21" s="386"/>
      <c r="Q21" s="222" t="str">
        <f>(IF($E146&lt;&gt;0,$J$2,IF($I146&lt;&gt;0,$J$2,"")))</f>
        <v/>
      </c>
      <c r="R21" s="223"/>
      <c r="S21" s="279"/>
      <c r="T21" s="279"/>
      <c r="U21" s="283"/>
      <c r="V21" s="283"/>
      <c r="W21" s="283"/>
      <c r="X21" s="279"/>
      <c r="Y21" s="279"/>
      <c r="Z21" s="283"/>
      <c r="AA21" s="283"/>
      <c r="AB21" s="279"/>
      <c r="AC21" s="283"/>
      <c r="AD21" s="283"/>
    </row>
    <row r="22" spans="1:31" ht="16.5" thickBot="1">
      <c r="A22" s="401">
        <v>11</v>
      </c>
      <c r="I22" s="216"/>
      <c r="J22" s="228"/>
      <c r="K22" s="229"/>
      <c r="L22" s="279"/>
      <c r="M22" s="282"/>
      <c r="N22" s="282"/>
      <c r="O22" s="282"/>
      <c r="P22" s="285" t="s">
        <v>1714</v>
      </c>
      <c r="Q22" s="222" t="str">
        <f>(IF($E146&lt;&gt;0,$J$2,IF($I146&lt;&gt;0,$J$2,"")))</f>
        <v/>
      </c>
      <c r="R22" s="223"/>
      <c r="S22" s="284" t="s">
        <v>94</v>
      </c>
      <c r="T22" s="279"/>
      <c r="U22" s="283"/>
      <c r="V22" s="285" t="s">
        <v>1714</v>
      </c>
      <c r="W22" s="283"/>
      <c r="X22" s="284" t="s">
        <v>95</v>
      </c>
      <c r="Y22" s="279"/>
      <c r="Z22" s="283"/>
      <c r="AA22" s="285" t="s">
        <v>1714</v>
      </c>
      <c r="AB22" s="279"/>
      <c r="AC22" s="283"/>
      <c r="AD22" s="285" t="s">
        <v>1714</v>
      </c>
    </row>
    <row r="23" spans="1:31" ht="19.5" thickBot="1">
      <c r="A23" s="401">
        <v>12</v>
      </c>
      <c r="I23" s="787"/>
      <c r="J23" s="788"/>
      <c r="K23" s="789" t="s">
        <v>1093</v>
      </c>
      <c r="L23" s="790"/>
      <c r="M23" s="968" t="s">
        <v>1504</v>
      </c>
      <c r="N23" s="969"/>
      <c r="O23" s="970"/>
      <c r="P23" s="971"/>
      <c r="Q23" s="222" t="str">
        <f>(IF($E146&lt;&gt;0,$J$2,IF($I146&lt;&gt;0,$J$2,"")))</f>
        <v/>
      </c>
      <c r="R23" s="223"/>
      <c r="S23" s="925" t="s">
        <v>1800</v>
      </c>
      <c r="T23" s="925" t="s">
        <v>1801</v>
      </c>
      <c r="U23" s="918" t="s">
        <v>1802</v>
      </c>
      <c r="V23" s="918" t="s">
        <v>96</v>
      </c>
      <c r="W23" s="223"/>
      <c r="X23" s="918" t="s">
        <v>1803</v>
      </c>
      <c r="Y23" s="918" t="s">
        <v>1804</v>
      </c>
      <c r="Z23" s="918" t="s">
        <v>1805</v>
      </c>
      <c r="AA23" s="918" t="s">
        <v>97</v>
      </c>
      <c r="AB23" s="412" t="s">
        <v>98</v>
      </c>
      <c r="AC23" s="413"/>
      <c r="AD23" s="414"/>
      <c r="AE23" s="292"/>
    </row>
    <row r="24" spans="1:31" ht="58.5" customHeight="1" thickBot="1">
      <c r="A24" s="401">
        <v>13</v>
      </c>
      <c r="I24" s="791" t="s">
        <v>1626</v>
      </c>
      <c r="J24" s="792" t="s">
        <v>1715</v>
      </c>
      <c r="K24" s="793" t="s">
        <v>1094</v>
      </c>
      <c r="L24" s="794"/>
      <c r="M24" s="717" t="s">
        <v>1505</v>
      </c>
      <c r="N24" s="717" t="s">
        <v>1506</v>
      </c>
      <c r="O24" s="717" t="s">
        <v>1503</v>
      </c>
      <c r="P24" s="717" t="s">
        <v>1087</v>
      </c>
      <c r="Q24" s="222" t="str">
        <f>(IF($E146&lt;&gt;0,$J$2,IF($I146&lt;&gt;0,$J$2,"")))</f>
        <v/>
      </c>
      <c r="R24" s="223"/>
      <c r="S24" s="961"/>
      <c r="T24" s="967"/>
      <c r="U24" s="961"/>
      <c r="V24" s="967"/>
      <c r="W24" s="223"/>
      <c r="X24" s="958"/>
      <c r="Y24" s="958"/>
      <c r="Z24" s="958"/>
      <c r="AA24" s="958"/>
      <c r="AB24" s="415">
        <v>2018</v>
      </c>
      <c r="AC24" s="415">
        <v>2019</v>
      </c>
      <c r="AD24" s="415" t="s">
        <v>1806</v>
      </c>
      <c r="AE24" s="416" t="s">
        <v>99</v>
      </c>
    </row>
    <row r="25" spans="1:31" ht="19.5" thickBot="1">
      <c r="A25" s="401">
        <v>14</v>
      </c>
      <c r="I25" s="616"/>
      <c r="J25" s="400"/>
      <c r="K25" s="296" t="s">
        <v>1283</v>
      </c>
      <c r="L25" s="814"/>
      <c r="M25" s="297"/>
      <c r="N25" s="297"/>
      <c r="O25" s="297"/>
      <c r="P25" s="487"/>
      <c r="Q25" s="222" t="str">
        <f>(IF($E146&lt;&gt;0,$J$2,IF($I146&lt;&gt;0,$J$2,"")))</f>
        <v/>
      </c>
      <c r="R25" s="223"/>
      <c r="S25" s="298" t="s">
        <v>100</v>
      </c>
      <c r="T25" s="298" t="s">
        <v>101</v>
      </c>
      <c r="U25" s="299" t="s">
        <v>102</v>
      </c>
      <c r="V25" s="299" t="s">
        <v>103</v>
      </c>
      <c r="W25" s="223"/>
      <c r="X25" s="614" t="s">
        <v>104</v>
      </c>
      <c r="Y25" s="614" t="s">
        <v>105</v>
      </c>
      <c r="Z25" s="614" t="s">
        <v>106</v>
      </c>
      <c r="AA25" s="614" t="s">
        <v>107</v>
      </c>
      <c r="AB25" s="614" t="s">
        <v>1064</v>
      </c>
      <c r="AC25" s="614" t="s">
        <v>1065</v>
      </c>
      <c r="AD25" s="614" t="s">
        <v>1066</v>
      </c>
      <c r="AE25" s="417" t="s">
        <v>1067</v>
      </c>
    </row>
    <row r="26" spans="1:31" ht="50.25" customHeight="1" thickBot="1">
      <c r="A26" s="401">
        <v>15</v>
      </c>
      <c r="I26" s="237"/>
      <c r="J26" s="621" t="e">
        <f>VLOOKUP(K26,OP_LIST2,2,FALSE)</f>
        <v>#N/A</v>
      </c>
      <c r="K26" s="622" t="s">
        <v>976</v>
      </c>
      <c r="L26" s="815"/>
      <c r="M26" s="369"/>
      <c r="N26" s="369"/>
      <c r="O26" s="369"/>
      <c r="P26" s="304"/>
      <c r="Q26" s="222" t="str">
        <f>(IF($E146&lt;&gt;0,$J$2,IF($I146&lt;&gt;0,$J$2,"")))</f>
        <v/>
      </c>
      <c r="R26" s="223"/>
      <c r="S26" s="418" t="s">
        <v>1068</v>
      </c>
      <c r="T26" s="418" t="s">
        <v>1068</v>
      </c>
      <c r="U26" s="418" t="s">
        <v>1069</v>
      </c>
      <c r="V26" s="418" t="s">
        <v>1070</v>
      </c>
      <c r="W26" s="223"/>
      <c r="X26" s="418" t="s">
        <v>1068</v>
      </c>
      <c r="Y26" s="418" t="s">
        <v>1068</v>
      </c>
      <c r="Z26" s="418" t="s">
        <v>1095</v>
      </c>
      <c r="AA26" s="418" t="s">
        <v>1072</v>
      </c>
      <c r="AB26" s="418" t="s">
        <v>1068</v>
      </c>
      <c r="AC26" s="418" t="s">
        <v>1068</v>
      </c>
      <c r="AD26" s="418" t="s">
        <v>1068</v>
      </c>
      <c r="AE26" s="307" t="s">
        <v>1073</v>
      </c>
    </row>
    <row r="27" spans="1:31" ht="19.5" thickBot="1">
      <c r="A27" s="401">
        <v>16</v>
      </c>
      <c r="I27" s="620"/>
      <c r="J27" s="623">
        <f>VLOOKUP(K28,EBK_DEIN2,2,FALSE)</f>
        <v>0</v>
      </c>
      <c r="K27" s="615" t="s">
        <v>1483</v>
      </c>
      <c r="L27" s="816"/>
      <c r="M27" s="369"/>
      <c r="N27" s="369"/>
      <c r="O27" s="369"/>
      <c r="P27" s="304"/>
      <c r="Q27" s="222" t="str">
        <f>(IF($E146&lt;&gt;0,$J$2,IF($I146&lt;&gt;0,$J$2,"")))</f>
        <v/>
      </c>
      <c r="R27" s="223"/>
      <c r="S27" s="419"/>
      <c r="T27" s="419"/>
      <c r="U27" s="345"/>
      <c r="V27" s="420"/>
      <c r="W27" s="223"/>
      <c r="X27" s="419"/>
      <c r="Y27" s="419"/>
      <c r="Z27" s="345"/>
      <c r="AA27" s="420"/>
      <c r="AB27" s="419"/>
      <c r="AC27" s="345"/>
      <c r="AD27" s="420"/>
      <c r="AE27" s="421"/>
    </row>
    <row r="28" spans="1:31" ht="18.75">
      <c r="A28" s="401">
        <v>17</v>
      </c>
      <c r="I28" s="422"/>
      <c r="J28" s="239"/>
      <c r="K28" s="527" t="s">
        <v>680</v>
      </c>
      <c r="L28" s="816"/>
      <c r="M28" s="369"/>
      <c r="N28" s="369"/>
      <c r="O28" s="369"/>
      <c r="P28" s="304"/>
      <c r="Q28" s="222" t="str">
        <f>(IF($E146&lt;&gt;0,$J$2,IF($I146&lt;&gt;0,$J$2,"")))</f>
        <v/>
      </c>
      <c r="R28" s="223"/>
      <c r="S28" s="419"/>
      <c r="T28" s="419"/>
      <c r="U28" s="345"/>
      <c r="V28" s="423">
        <f>SUMIF(V31:V32,"&lt;0")+SUMIF(V34:V38,"&lt;0")+SUMIF(V40:V47,"&lt;0")+SUMIF(V49:V65,"&lt;0")+SUMIF(V71:V75,"&lt;0")+SUMIF(V77:V82,"&lt;0")+SUMIF(V85:V91,"&lt;0")+SUMIF(V99:V100,"&lt;0")+SUMIF(V103:V108,"&lt;0")+SUMIF(V110:V115,"&lt;0")+SUMIF(V119,"&lt;0")+SUMIF(V121:V127,"&lt;0")+SUMIF(V129:V131,"&lt;0")+SUMIF(V133:V136,"&lt;0")+SUMIF(V138:V139,"&lt;0")+SUMIF(V142,"&lt;0")</f>
        <v>0</v>
      </c>
      <c r="W28" s="223"/>
      <c r="X28" s="419"/>
      <c r="Y28" s="419"/>
      <c r="Z28" s="345"/>
      <c r="AA28" s="423">
        <f>SUMIF(AA31:AA32,"&lt;0")+SUMIF(AA34:AA38,"&lt;0")+SUMIF(AA40:AA47,"&lt;0")+SUMIF(AA49:AA65,"&lt;0")+SUMIF(AA71:AA75,"&lt;0")+SUMIF(AA77:AA82,"&lt;0")+SUMIF(AA85:AA91,"&lt;0")+SUMIF(AA99:AA100,"&lt;0")+SUMIF(AA103:AA108,"&lt;0")+SUMIF(AA110:AA115,"&lt;0")+SUMIF(AA119,"&lt;0")+SUMIF(AA121:AA127,"&lt;0")+SUMIF(AA129:AA131,"&lt;0")+SUMIF(AA133:AA136,"&lt;0")+SUMIF(AA138:AA139,"&lt;0")+SUMIF(AA142,"&lt;0")</f>
        <v>0</v>
      </c>
      <c r="AB28" s="419"/>
      <c r="AC28" s="345"/>
      <c r="AD28" s="420"/>
      <c r="AE28" s="309"/>
    </row>
    <row r="29" spans="1:31" ht="19.5" thickBot="1">
      <c r="A29" s="401">
        <v>18</v>
      </c>
      <c r="I29" s="355"/>
      <c r="J29" s="239"/>
      <c r="K29" s="293" t="s">
        <v>1096</v>
      </c>
      <c r="L29" s="816"/>
      <c r="M29" s="369"/>
      <c r="N29" s="369"/>
      <c r="O29" s="369"/>
      <c r="P29" s="304"/>
      <c r="Q29" s="222" t="str">
        <f>(IF($E146&lt;&gt;0,$J$2,IF($I146&lt;&gt;0,$J$2,"")))</f>
        <v/>
      </c>
      <c r="R29" s="223"/>
      <c r="S29" s="419"/>
      <c r="T29" s="419"/>
      <c r="U29" s="345"/>
      <c r="V29" s="420"/>
      <c r="W29" s="223"/>
      <c r="X29" s="419"/>
      <c r="Y29" s="419"/>
      <c r="Z29" s="345"/>
      <c r="AA29" s="420"/>
      <c r="AB29" s="419"/>
      <c r="AC29" s="345"/>
      <c r="AD29" s="420"/>
      <c r="AE29" s="311"/>
    </row>
    <row r="30" spans="1:31" ht="35.25" customHeight="1" thickBot="1">
      <c r="A30" s="401">
        <v>19</v>
      </c>
      <c r="I30" s="795">
        <v>100</v>
      </c>
      <c r="J30" s="972" t="s">
        <v>1284</v>
      </c>
      <c r="K30" s="973"/>
      <c r="L30" s="796"/>
      <c r="M30" s="797">
        <f>SUM(M31:M32)</f>
        <v>0</v>
      </c>
      <c r="N30" s="798">
        <f>SUM(N31:N32)</f>
        <v>0</v>
      </c>
      <c r="O30" s="798">
        <f>SUM(O31:O32)</f>
        <v>0</v>
      </c>
      <c r="P30" s="798">
        <f>SUM(P31:P32)</f>
        <v>0</v>
      </c>
      <c r="Q30" s="244">
        <f t="shared" ref="Q30:Q63" si="0">(IF($E30&lt;&gt;0,$J$2,IF($I30&lt;&gt;0,$J$2,"")))</f>
        <v>0</v>
      </c>
      <c r="R30" s="245"/>
      <c r="S30" s="312">
        <f>SUM(S31:S32)</f>
        <v>0</v>
      </c>
      <c r="T30" s="313">
        <f>SUM(T31:T32)</f>
        <v>0</v>
      </c>
      <c r="U30" s="424">
        <f>SUM(U31:U32)</f>
        <v>0</v>
      </c>
      <c r="V30" s="425">
        <f>SUM(V31:V32)</f>
        <v>0</v>
      </c>
      <c r="W30" s="245"/>
      <c r="X30" s="820"/>
      <c r="Y30" s="821"/>
      <c r="Z30" s="822"/>
      <c r="AA30" s="821"/>
      <c r="AB30" s="821"/>
      <c r="AC30" s="821"/>
      <c r="AD30" s="823"/>
      <c r="AE30" s="314">
        <f>AA30-AB30-AC30-AD30</f>
        <v>0</v>
      </c>
    </row>
    <row r="31" spans="1:31" ht="32.25" thickBot="1">
      <c r="A31" s="401">
        <v>20</v>
      </c>
      <c r="I31" s="140"/>
      <c r="J31" s="144">
        <v>101</v>
      </c>
      <c r="K31" s="138" t="s">
        <v>1285</v>
      </c>
      <c r="L31" s="817"/>
      <c r="M31" s="452"/>
      <c r="N31" s="246"/>
      <c r="O31" s="246"/>
      <c r="P31" s="480">
        <f>M31+N31+O31</f>
        <v>0</v>
      </c>
      <c r="Q31" s="244" t="str">
        <f t="shared" si="0"/>
        <v/>
      </c>
      <c r="R31" s="245"/>
      <c r="S31" s="426"/>
      <c r="T31" s="253"/>
      <c r="U31" s="316">
        <f>P31</f>
        <v>0</v>
      </c>
      <c r="V31" s="427">
        <f>S31+T31-U31</f>
        <v>0</v>
      </c>
      <c r="W31" s="245"/>
      <c r="X31" s="775"/>
      <c r="Y31" s="779"/>
      <c r="Z31" s="779"/>
      <c r="AA31" s="779"/>
      <c r="AB31" s="779"/>
      <c r="AC31" s="779"/>
      <c r="AD31" s="824"/>
      <c r="AE31" s="314">
        <f t="shared" ref="AE31:AE96" si="1">AA31-AB31-AC31-AD31</f>
        <v>0</v>
      </c>
    </row>
    <row r="32" spans="1:31" ht="32.25" thickBot="1">
      <c r="A32" s="401">
        <v>21</v>
      </c>
      <c r="I32" s="140"/>
      <c r="J32" s="137">
        <v>102</v>
      </c>
      <c r="K32" s="139" t="s">
        <v>1286</v>
      </c>
      <c r="L32" s="817"/>
      <c r="M32" s="452"/>
      <c r="N32" s="246"/>
      <c r="O32" s="246"/>
      <c r="P32" s="480">
        <f>M32+N32+O32</f>
        <v>0</v>
      </c>
      <c r="Q32" s="244" t="str">
        <f t="shared" si="0"/>
        <v/>
      </c>
      <c r="R32" s="245"/>
      <c r="S32" s="426"/>
      <c r="T32" s="253"/>
      <c r="U32" s="316">
        <f>P32</f>
        <v>0</v>
      </c>
      <c r="V32" s="427">
        <f t="shared" ref="V32:V75" si="2">S32+T32-U32</f>
        <v>0</v>
      </c>
      <c r="W32" s="245"/>
      <c r="X32" s="775"/>
      <c r="Y32" s="779"/>
      <c r="Z32" s="779"/>
      <c r="AA32" s="779"/>
      <c r="AB32" s="779"/>
      <c r="AC32" s="779"/>
      <c r="AD32" s="824"/>
      <c r="AE32" s="314">
        <f t="shared" si="1"/>
        <v>0</v>
      </c>
    </row>
    <row r="33" spans="1:31" ht="19.5" thickBot="1">
      <c r="A33" s="401">
        <v>22</v>
      </c>
      <c r="I33" s="799">
        <v>200</v>
      </c>
      <c r="J33" s="959" t="s">
        <v>1287</v>
      </c>
      <c r="K33" s="959"/>
      <c r="L33" s="800"/>
      <c r="M33" s="801">
        <f>SUM(M34:M38)</f>
        <v>0</v>
      </c>
      <c r="N33" s="802">
        <f>SUM(N34:N38)</f>
        <v>0</v>
      </c>
      <c r="O33" s="802">
        <f>SUM(O34:O38)</f>
        <v>0</v>
      </c>
      <c r="P33" s="802">
        <f>SUM(P34:P38)</f>
        <v>0</v>
      </c>
      <c r="Q33" s="244">
        <f t="shared" si="0"/>
        <v>0</v>
      </c>
      <c r="R33" s="245"/>
      <c r="S33" s="317">
        <f>SUM(S34:S38)</f>
        <v>0</v>
      </c>
      <c r="T33" s="318">
        <f>SUM(T34:T38)</f>
        <v>0</v>
      </c>
      <c r="U33" s="428">
        <f>SUM(U34:U38)</f>
        <v>0</v>
      </c>
      <c r="V33" s="429">
        <f>SUM(V34:V38)</f>
        <v>0</v>
      </c>
      <c r="W33" s="245"/>
      <c r="X33" s="777"/>
      <c r="Y33" s="778"/>
      <c r="Z33" s="778"/>
      <c r="AA33" s="778"/>
      <c r="AB33" s="778"/>
      <c r="AC33" s="778"/>
      <c r="AD33" s="825"/>
      <c r="AE33" s="314">
        <f t="shared" si="1"/>
        <v>0</v>
      </c>
    </row>
    <row r="34" spans="1:31" ht="19.5" thickBot="1">
      <c r="A34" s="401">
        <v>23</v>
      </c>
      <c r="I34" s="143"/>
      <c r="J34" s="144">
        <v>201</v>
      </c>
      <c r="K34" s="138" t="s">
        <v>1288</v>
      </c>
      <c r="L34" s="817"/>
      <c r="M34" s="452"/>
      <c r="N34" s="246"/>
      <c r="O34" s="246"/>
      <c r="P34" s="480">
        <f>M34+N34+O34</f>
        <v>0</v>
      </c>
      <c r="Q34" s="244" t="str">
        <f t="shared" si="0"/>
        <v/>
      </c>
      <c r="R34" s="245"/>
      <c r="S34" s="426"/>
      <c r="T34" s="253"/>
      <c r="U34" s="316">
        <f>P34</f>
        <v>0</v>
      </c>
      <c r="V34" s="427">
        <f t="shared" si="2"/>
        <v>0</v>
      </c>
      <c r="W34" s="245"/>
      <c r="X34" s="775"/>
      <c r="Y34" s="779"/>
      <c r="Z34" s="779"/>
      <c r="AA34" s="779"/>
      <c r="AB34" s="779"/>
      <c r="AC34" s="779"/>
      <c r="AD34" s="824"/>
      <c r="AE34" s="314">
        <f t="shared" si="1"/>
        <v>0</v>
      </c>
    </row>
    <row r="35" spans="1:31" ht="19.5" thickBot="1">
      <c r="A35" s="401">
        <v>24</v>
      </c>
      <c r="I35" s="136"/>
      <c r="J35" s="137">
        <v>202</v>
      </c>
      <c r="K35" s="145" t="s">
        <v>1289</v>
      </c>
      <c r="L35" s="817"/>
      <c r="M35" s="452"/>
      <c r="N35" s="246"/>
      <c r="O35" s="246"/>
      <c r="P35" s="480">
        <f>M35+N35+O35</f>
        <v>0</v>
      </c>
      <c r="Q35" s="244" t="str">
        <f t="shared" si="0"/>
        <v/>
      </c>
      <c r="R35" s="245"/>
      <c r="S35" s="426"/>
      <c r="T35" s="253"/>
      <c r="U35" s="316">
        <f>P35</f>
        <v>0</v>
      </c>
      <c r="V35" s="427">
        <f t="shared" si="2"/>
        <v>0</v>
      </c>
      <c r="W35" s="245"/>
      <c r="X35" s="775"/>
      <c r="Y35" s="779"/>
      <c r="Z35" s="779"/>
      <c r="AA35" s="779"/>
      <c r="AB35" s="779"/>
      <c r="AC35" s="779"/>
      <c r="AD35" s="824"/>
      <c r="AE35" s="314">
        <f t="shared" si="1"/>
        <v>0</v>
      </c>
    </row>
    <row r="36" spans="1:31" ht="32.25" thickBot="1">
      <c r="A36" s="401">
        <v>25</v>
      </c>
      <c r="I36" s="152"/>
      <c r="J36" s="137">
        <v>205</v>
      </c>
      <c r="K36" s="145" t="s">
        <v>933</v>
      </c>
      <c r="L36" s="817"/>
      <c r="M36" s="452"/>
      <c r="N36" s="246"/>
      <c r="O36" s="246"/>
      <c r="P36" s="480">
        <f>M36+N36+O36</f>
        <v>0</v>
      </c>
      <c r="Q36" s="244" t="str">
        <f t="shared" si="0"/>
        <v/>
      </c>
      <c r="R36" s="245"/>
      <c r="S36" s="426"/>
      <c r="T36" s="253"/>
      <c r="U36" s="316">
        <f>P36</f>
        <v>0</v>
      </c>
      <c r="V36" s="427">
        <f t="shared" si="2"/>
        <v>0</v>
      </c>
      <c r="W36" s="245"/>
      <c r="X36" s="775"/>
      <c r="Y36" s="779"/>
      <c r="Z36" s="779"/>
      <c r="AA36" s="779"/>
      <c r="AB36" s="779"/>
      <c r="AC36" s="779"/>
      <c r="AD36" s="824"/>
      <c r="AE36" s="314">
        <f t="shared" si="1"/>
        <v>0</v>
      </c>
    </row>
    <row r="37" spans="1:31" ht="19.5" thickBot="1">
      <c r="A37" s="401">
        <v>26</v>
      </c>
      <c r="I37" s="152"/>
      <c r="J37" s="137">
        <v>208</v>
      </c>
      <c r="K37" s="159" t="s">
        <v>934</v>
      </c>
      <c r="L37" s="817"/>
      <c r="M37" s="452"/>
      <c r="N37" s="246"/>
      <c r="O37" s="246"/>
      <c r="P37" s="480">
        <f>M37+N37+O37</f>
        <v>0</v>
      </c>
      <c r="Q37" s="244" t="str">
        <f t="shared" si="0"/>
        <v/>
      </c>
      <c r="R37" s="245"/>
      <c r="S37" s="426"/>
      <c r="T37" s="253"/>
      <c r="U37" s="316">
        <f>P37</f>
        <v>0</v>
      </c>
      <c r="V37" s="427">
        <f t="shared" si="2"/>
        <v>0</v>
      </c>
      <c r="W37" s="245"/>
      <c r="X37" s="775"/>
      <c r="Y37" s="779"/>
      <c r="Z37" s="779"/>
      <c r="AA37" s="779"/>
      <c r="AB37" s="779"/>
      <c r="AC37" s="779"/>
      <c r="AD37" s="824"/>
      <c r="AE37" s="314">
        <f t="shared" si="1"/>
        <v>0</v>
      </c>
    </row>
    <row r="38" spans="1:31" ht="19.5" thickBot="1">
      <c r="A38" s="401">
        <v>27</v>
      </c>
      <c r="I38" s="143"/>
      <c r="J38" s="142">
        <v>209</v>
      </c>
      <c r="K38" s="148" t="s">
        <v>935</v>
      </c>
      <c r="L38" s="817"/>
      <c r="M38" s="452"/>
      <c r="N38" s="246"/>
      <c r="O38" s="246"/>
      <c r="P38" s="480">
        <f>M38+N38+O38</f>
        <v>0</v>
      </c>
      <c r="Q38" s="244" t="str">
        <f t="shared" si="0"/>
        <v/>
      </c>
      <c r="R38" s="245"/>
      <c r="S38" s="426"/>
      <c r="T38" s="253"/>
      <c r="U38" s="316">
        <f>P38</f>
        <v>0</v>
      </c>
      <c r="V38" s="427">
        <f t="shared" si="2"/>
        <v>0</v>
      </c>
      <c r="W38" s="245"/>
      <c r="X38" s="775"/>
      <c r="Y38" s="779"/>
      <c r="Z38" s="779"/>
      <c r="AA38" s="779"/>
      <c r="AB38" s="779"/>
      <c r="AC38" s="779"/>
      <c r="AD38" s="824"/>
      <c r="AE38" s="314">
        <f t="shared" si="1"/>
        <v>0</v>
      </c>
    </row>
    <row r="39" spans="1:31" ht="19.5" thickBot="1">
      <c r="A39" s="401">
        <v>28</v>
      </c>
      <c r="I39" s="799">
        <v>500</v>
      </c>
      <c r="J39" s="960" t="s">
        <v>210</v>
      </c>
      <c r="K39" s="960"/>
      <c r="L39" s="800"/>
      <c r="M39" s="801">
        <f>SUM(M40:M46)</f>
        <v>0</v>
      </c>
      <c r="N39" s="802">
        <f>SUM(N40:N46)</f>
        <v>0</v>
      </c>
      <c r="O39" s="802">
        <f>SUM(O40:O46)</f>
        <v>0</v>
      </c>
      <c r="P39" s="802">
        <f>SUM(P40:P46)</f>
        <v>0</v>
      </c>
      <c r="Q39" s="244">
        <f t="shared" si="0"/>
        <v>0</v>
      </c>
      <c r="R39" s="245"/>
      <c r="S39" s="317">
        <f>SUM(S40:S46)</f>
        <v>0</v>
      </c>
      <c r="T39" s="318">
        <f>SUM(T40:T46)</f>
        <v>0</v>
      </c>
      <c r="U39" s="428">
        <f>SUM(U40:U46)</f>
        <v>0</v>
      </c>
      <c r="V39" s="429">
        <f>SUM(V40:V46)</f>
        <v>0</v>
      </c>
      <c r="W39" s="245"/>
      <c r="X39" s="777"/>
      <c r="Y39" s="778"/>
      <c r="Z39" s="779"/>
      <c r="AA39" s="778"/>
      <c r="AB39" s="778"/>
      <c r="AC39" s="778"/>
      <c r="AD39" s="825"/>
      <c r="AE39" s="314">
        <f t="shared" si="1"/>
        <v>0</v>
      </c>
    </row>
    <row r="40" spans="1:31" ht="32.25" thickBot="1">
      <c r="A40" s="401">
        <v>29</v>
      </c>
      <c r="I40" s="143"/>
      <c r="J40" s="160">
        <v>551</v>
      </c>
      <c r="K40" s="459" t="s">
        <v>211</v>
      </c>
      <c r="L40" s="817"/>
      <c r="M40" s="452"/>
      <c r="N40" s="246"/>
      <c r="O40" s="246"/>
      <c r="P40" s="480">
        <f t="shared" ref="P40:P47" si="3">M40+N40+O40</f>
        <v>0</v>
      </c>
      <c r="Q40" s="244" t="str">
        <f t="shared" si="0"/>
        <v/>
      </c>
      <c r="R40" s="245"/>
      <c r="S40" s="426"/>
      <c r="T40" s="253"/>
      <c r="U40" s="316">
        <f t="shared" ref="U40:U47" si="4">P40</f>
        <v>0</v>
      </c>
      <c r="V40" s="427">
        <f t="shared" si="2"/>
        <v>0</v>
      </c>
      <c r="W40" s="245"/>
      <c r="X40" s="775"/>
      <c r="Y40" s="779"/>
      <c r="Z40" s="779"/>
      <c r="AA40" s="779"/>
      <c r="AB40" s="779"/>
      <c r="AC40" s="779"/>
      <c r="AD40" s="824"/>
      <c r="AE40" s="314">
        <f t="shared" si="1"/>
        <v>0</v>
      </c>
    </row>
    <row r="41" spans="1:31" ht="32.25" thickBot="1">
      <c r="A41" s="401">
        <v>30</v>
      </c>
      <c r="I41" s="143"/>
      <c r="J41" s="161">
        <v>552</v>
      </c>
      <c r="K41" s="460" t="s">
        <v>212</v>
      </c>
      <c r="L41" s="817"/>
      <c r="M41" s="452"/>
      <c r="N41" s="246"/>
      <c r="O41" s="246"/>
      <c r="P41" s="480">
        <f t="shared" si="3"/>
        <v>0</v>
      </c>
      <c r="Q41" s="244" t="str">
        <f t="shared" si="0"/>
        <v/>
      </c>
      <c r="R41" s="245"/>
      <c r="S41" s="426"/>
      <c r="T41" s="253"/>
      <c r="U41" s="316">
        <f t="shared" si="4"/>
        <v>0</v>
      </c>
      <c r="V41" s="427">
        <f t="shared" si="2"/>
        <v>0</v>
      </c>
      <c r="W41" s="245"/>
      <c r="X41" s="775"/>
      <c r="Y41" s="779"/>
      <c r="Z41" s="779"/>
      <c r="AA41" s="779"/>
      <c r="AB41" s="779"/>
      <c r="AC41" s="779"/>
      <c r="AD41" s="824"/>
      <c r="AE41" s="314">
        <f t="shared" si="1"/>
        <v>0</v>
      </c>
    </row>
    <row r="42" spans="1:31" ht="19.5" thickBot="1">
      <c r="I42" s="143"/>
      <c r="J42" s="161">
        <v>558</v>
      </c>
      <c r="K42" s="460" t="s">
        <v>1731</v>
      </c>
      <c r="L42" s="817"/>
      <c r="M42" s="452"/>
      <c r="N42" s="246"/>
      <c r="O42" s="246"/>
      <c r="P42" s="480">
        <f>M42+N42+O42</f>
        <v>0</v>
      </c>
      <c r="Q42" s="244" t="str">
        <f t="shared" si="0"/>
        <v/>
      </c>
      <c r="R42" s="245"/>
      <c r="S42" s="426"/>
      <c r="T42" s="253"/>
      <c r="U42" s="316">
        <f>P42</f>
        <v>0</v>
      </c>
      <c r="V42" s="427">
        <f>S42+T42-U42</f>
        <v>0</v>
      </c>
      <c r="W42" s="245"/>
      <c r="X42" s="775"/>
      <c r="Y42" s="779"/>
      <c r="Z42" s="779"/>
      <c r="AA42" s="779"/>
      <c r="AB42" s="779"/>
      <c r="AC42" s="779"/>
      <c r="AD42" s="824"/>
      <c r="AE42" s="314">
        <f>AA42-AB42-AC42-AD42</f>
        <v>0</v>
      </c>
    </row>
    <row r="43" spans="1:31" ht="18.75" customHeight="1" thickBot="1">
      <c r="A43" s="401">
        <v>31</v>
      </c>
      <c r="I43" s="143"/>
      <c r="J43" s="161">
        <v>560</v>
      </c>
      <c r="K43" s="461" t="s">
        <v>213</v>
      </c>
      <c r="L43" s="817"/>
      <c r="M43" s="452"/>
      <c r="N43" s="246"/>
      <c r="O43" s="246"/>
      <c r="P43" s="480">
        <f t="shared" si="3"/>
        <v>0</v>
      </c>
      <c r="Q43" s="244" t="str">
        <f t="shared" si="0"/>
        <v/>
      </c>
      <c r="R43" s="245"/>
      <c r="S43" s="426"/>
      <c r="T43" s="253"/>
      <c r="U43" s="316">
        <f t="shared" si="4"/>
        <v>0</v>
      </c>
      <c r="V43" s="427">
        <f t="shared" si="2"/>
        <v>0</v>
      </c>
      <c r="W43" s="245"/>
      <c r="X43" s="775"/>
      <c r="Y43" s="779"/>
      <c r="Z43" s="779"/>
      <c r="AA43" s="779"/>
      <c r="AB43" s="779"/>
      <c r="AC43" s="779"/>
      <c r="AD43" s="824"/>
      <c r="AE43" s="314">
        <f t="shared" si="1"/>
        <v>0</v>
      </c>
    </row>
    <row r="44" spans="1:31" ht="18.75" customHeight="1" thickBot="1">
      <c r="A44" s="401">
        <v>32</v>
      </c>
      <c r="I44" s="143"/>
      <c r="J44" s="161">
        <v>580</v>
      </c>
      <c r="K44" s="460" t="s">
        <v>214</v>
      </c>
      <c r="L44" s="817"/>
      <c r="M44" s="452"/>
      <c r="N44" s="246"/>
      <c r="O44" s="246"/>
      <c r="P44" s="480">
        <f t="shared" si="3"/>
        <v>0</v>
      </c>
      <c r="Q44" s="244" t="str">
        <f t="shared" si="0"/>
        <v/>
      </c>
      <c r="R44" s="245"/>
      <c r="S44" s="426"/>
      <c r="T44" s="253"/>
      <c r="U44" s="316">
        <f t="shared" si="4"/>
        <v>0</v>
      </c>
      <c r="V44" s="427">
        <f t="shared" si="2"/>
        <v>0</v>
      </c>
      <c r="W44" s="245"/>
      <c r="X44" s="775"/>
      <c r="Y44" s="779"/>
      <c r="Z44" s="779"/>
      <c r="AA44" s="779"/>
      <c r="AB44" s="779"/>
      <c r="AC44" s="779"/>
      <c r="AD44" s="824"/>
      <c r="AE44" s="314">
        <f t="shared" si="1"/>
        <v>0</v>
      </c>
    </row>
    <row r="45" spans="1:31" ht="33.75" customHeight="1" thickBot="1">
      <c r="I45" s="143"/>
      <c r="J45" s="161">
        <v>588</v>
      </c>
      <c r="K45" s="460" t="s">
        <v>1736</v>
      </c>
      <c r="L45" s="817"/>
      <c r="M45" s="452"/>
      <c r="N45" s="246"/>
      <c r="O45" s="246"/>
      <c r="P45" s="480">
        <f>M45+N45+O45</f>
        <v>0</v>
      </c>
      <c r="Q45" s="244" t="str">
        <f t="shared" si="0"/>
        <v/>
      </c>
      <c r="R45" s="245"/>
      <c r="S45" s="426"/>
      <c r="T45" s="253"/>
      <c r="U45" s="316">
        <f>P45</f>
        <v>0</v>
      </c>
      <c r="V45" s="427">
        <f>S45+T45-U45</f>
        <v>0</v>
      </c>
      <c r="W45" s="245"/>
      <c r="X45" s="775"/>
      <c r="Y45" s="779"/>
      <c r="Z45" s="779"/>
      <c r="AA45" s="779"/>
      <c r="AB45" s="779"/>
      <c r="AC45" s="779"/>
      <c r="AD45" s="824"/>
      <c r="AE45" s="314">
        <f>AA45-AB45-AC45-AD45</f>
        <v>0</v>
      </c>
    </row>
    <row r="46" spans="1:31" ht="32.25" thickBot="1">
      <c r="A46" s="401">
        <v>33</v>
      </c>
      <c r="I46" s="143"/>
      <c r="J46" s="162">
        <v>590</v>
      </c>
      <c r="K46" s="462" t="s">
        <v>215</v>
      </c>
      <c r="L46" s="817"/>
      <c r="M46" s="452"/>
      <c r="N46" s="246"/>
      <c r="O46" s="246"/>
      <c r="P46" s="480">
        <f t="shared" si="3"/>
        <v>0</v>
      </c>
      <c r="Q46" s="244" t="str">
        <f t="shared" si="0"/>
        <v/>
      </c>
      <c r="R46" s="245"/>
      <c r="S46" s="426"/>
      <c r="T46" s="253"/>
      <c r="U46" s="316">
        <f t="shared" si="4"/>
        <v>0</v>
      </c>
      <c r="V46" s="427">
        <f t="shared" si="2"/>
        <v>0</v>
      </c>
      <c r="W46" s="245"/>
      <c r="X46" s="775"/>
      <c r="Y46" s="779"/>
      <c r="Z46" s="779"/>
      <c r="AA46" s="779"/>
      <c r="AB46" s="779"/>
      <c r="AC46" s="779"/>
      <c r="AD46" s="824"/>
      <c r="AE46" s="314">
        <f t="shared" si="1"/>
        <v>0</v>
      </c>
    </row>
    <row r="47" spans="1:31" ht="18.75" customHeight="1" thickBot="1">
      <c r="A47" s="401">
        <v>34</v>
      </c>
      <c r="I47" s="799">
        <v>800</v>
      </c>
      <c r="J47" s="960" t="s">
        <v>1097</v>
      </c>
      <c r="K47" s="960"/>
      <c r="L47" s="800"/>
      <c r="M47" s="803"/>
      <c r="N47" s="804"/>
      <c r="O47" s="804"/>
      <c r="P47" s="805">
        <f t="shared" si="3"/>
        <v>0</v>
      </c>
      <c r="Q47" s="244">
        <f t="shared" si="0"/>
        <v>0</v>
      </c>
      <c r="R47" s="245"/>
      <c r="S47" s="431"/>
      <c r="T47" s="255"/>
      <c r="U47" s="316">
        <f t="shared" si="4"/>
        <v>0</v>
      </c>
      <c r="V47" s="427">
        <f t="shared" si="2"/>
        <v>0</v>
      </c>
      <c r="W47" s="245"/>
      <c r="X47" s="777"/>
      <c r="Y47" s="778"/>
      <c r="Z47" s="779"/>
      <c r="AA47" s="779"/>
      <c r="AB47" s="778"/>
      <c r="AC47" s="779"/>
      <c r="AD47" s="824"/>
      <c r="AE47" s="314">
        <f t="shared" si="1"/>
        <v>0</v>
      </c>
    </row>
    <row r="48" spans="1:31" ht="19.5" thickBot="1">
      <c r="A48" s="401">
        <v>35</v>
      </c>
      <c r="I48" s="799">
        <v>1000</v>
      </c>
      <c r="J48" s="956" t="s">
        <v>217</v>
      </c>
      <c r="K48" s="956"/>
      <c r="L48" s="800"/>
      <c r="M48" s="801">
        <f>SUM(M49:M65)</f>
        <v>0</v>
      </c>
      <c r="N48" s="802">
        <f>SUM(N49:N65)</f>
        <v>0</v>
      </c>
      <c r="O48" s="802">
        <f>SUM(O49:O65)</f>
        <v>0</v>
      </c>
      <c r="P48" s="802">
        <f>SUM(P49:P65)</f>
        <v>0</v>
      </c>
      <c r="Q48" s="244">
        <f t="shared" si="0"/>
        <v>0</v>
      </c>
      <c r="R48" s="245"/>
      <c r="S48" s="317">
        <f>SUM(S49:S65)</f>
        <v>0</v>
      </c>
      <c r="T48" s="318">
        <f>SUM(T49:T65)</f>
        <v>0</v>
      </c>
      <c r="U48" s="428">
        <f>SUM(U49:U65)</f>
        <v>0</v>
      </c>
      <c r="V48" s="429">
        <f>SUM(V49:V65)</f>
        <v>0</v>
      </c>
      <c r="W48" s="245"/>
      <c r="X48" s="317">
        <f t="shared" ref="X48:AD48" si="5">SUM(X49:X65)</f>
        <v>0</v>
      </c>
      <c r="Y48" s="318">
        <f t="shared" si="5"/>
        <v>0</v>
      </c>
      <c r="Z48" s="318">
        <f t="shared" si="5"/>
        <v>0</v>
      </c>
      <c r="AA48" s="318">
        <f t="shared" si="5"/>
        <v>0</v>
      </c>
      <c r="AB48" s="318">
        <f t="shared" si="5"/>
        <v>0</v>
      </c>
      <c r="AC48" s="318">
        <f t="shared" si="5"/>
        <v>0</v>
      </c>
      <c r="AD48" s="429">
        <f t="shared" si="5"/>
        <v>0</v>
      </c>
      <c r="AE48" s="314">
        <f t="shared" si="1"/>
        <v>0</v>
      </c>
    </row>
    <row r="49" spans="1:31" ht="18.75" customHeight="1" thickBot="1">
      <c r="A49" s="401">
        <v>36</v>
      </c>
      <c r="I49" s="136"/>
      <c r="J49" s="144">
        <v>1011</v>
      </c>
      <c r="K49" s="163" t="s">
        <v>218</v>
      </c>
      <c r="L49" s="817"/>
      <c r="M49" s="452"/>
      <c r="N49" s="246"/>
      <c r="O49" s="246"/>
      <c r="P49" s="480">
        <f t="shared" ref="P49:P65" si="6">M49+N49+O49</f>
        <v>0</v>
      </c>
      <c r="Q49" s="244" t="str">
        <f t="shared" si="0"/>
        <v/>
      </c>
      <c r="R49" s="245"/>
      <c r="S49" s="426"/>
      <c r="T49" s="253"/>
      <c r="U49" s="316">
        <f t="shared" ref="U49:U65" si="7">P49</f>
        <v>0</v>
      </c>
      <c r="V49" s="427">
        <f t="shared" si="2"/>
        <v>0</v>
      </c>
      <c r="W49" s="245"/>
      <c r="X49" s="426"/>
      <c r="Y49" s="253"/>
      <c r="Z49" s="432">
        <f t="shared" ref="Z49:Z56" si="8">+IF(+(S49+T49)&gt;=P49,+T49,+(+P49-S49))</f>
        <v>0</v>
      </c>
      <c r="AA49" s="316">
        <f>X49+Y49-Z49</f>
        <v>0</v>
      </c>
      <c r="AB49" s="253"/>
      <c r="AC49" s="253"/>
      <c r="AD49" s="254"/>
      <c r="AE49" s="314">
        <f t="shared" si="1"/>
        <v>0</v>
      </c>
    </row>
    <row r="50" spans="1:31" ht="26.25" customHeight="1" thickBot="1">
      <c r="A50" s="401">
        <v>37</v>
      </c>
      <c r="E50" s="430"/>
      <c r="I50" s="136"/>
      <c r="J50" s="137">
        <v>1012</v>
      </c>
      <c r="K50" s="145" t="s">
        <v>219</v>
      </c>
      <c r="L50" s="817"/>
      <c r="M50" s="452"/>
      <c r="N50" s="246"/>
      <c r="O50" s="246"/>
      <c r="P50" s="480">
        <f t="shared" si="6"/>
        <v>0</v>
      </c>
      <c r="Q50" s="244" t="str">
        <f t="shared" si="0"/>
        <v/>
      </c>
      <c r="R50" s="245"/>
      <c r="S50" s="426"/>
      <c r="T50" s="253"/>
      <c r="U50" s="316">
        <f t="shared" si="7"/>
        <v>0</v>
      </c>
      <c r="V50" s="427">
        <f t="shared" si="2"/>
        <v>0</v>
      </c>
      <c r="W50" s="245"/>
      <c r="X50" s="426"/>
      <c r="Y50" s="253"/>
      <c r="Z50" s="432">
        <f t="shared" si="8"/>
        <v>0</v>
      </c>
      <c r="AA50" s="316">
        <f t="shared" ref="AA50:AA56" si="9">X50+Y50-Z50</f>
        <v>0</v>
      </c>
      <c r="AB50" s="253"/>
      <c r="AC50" s="253"/>
      <c r="AD50" s="254"/>
      <c r="AE50" s="314">
        <f t="shared" si="1"/>
        <v>0</v>
      </c>
    </row>
    <row r="51" spans="1:31" ht="19.5" thickBot="1">
      <c r="A51" s="401">
        <v>38</v>
      </c>
      <c r="E51" s="430"/>
      <c r="I51" s="136"/>
      <c r="J51" s="137">
        <v>1013</v>
      </c>
      <c r="K51" s="145" t="s">
        <v>220</v>
      </c>
      <c r="L51" s="817"/>
      <c r="M51" s="452"/>
      <c r="N51" s="246"/>
      <c r="O51" s="246"/>
      <c r="P51" s="480">
        <f t="shared" si="6"/>
        <v>0</v>
      </c>
      <c r="Q51" s="244" t="str">
        <f t="shared" si="0"/>
        <v/>
      </c>
      <c r="R51" s="245"/>
      <c r="S51" s="426"/>
      <c r="T51" s="253"/>
      <c r="U51" s="316">
        <f t="shared" si="7"/>
        <v>0</v>
      </c>
      <c r="V51" s="427">
        <f t="shared" si="2"/>
        <v>0</v>
      </c>
      <c r="W51" s="245"/>
      <c r="X51" s="426"/>
      <c r="Y51" s="253"/>
      <c r="Z51" s="432">
        <f t="shared" si="8"/>
        <v>0</v>
      </c>
      <c r="AA51" s="316">
        <f t="shared" si="9"/>
        <v>0</v>
      </c>
      <c r="AB51" s="253"/>
      <c r="AC51" s="253"/>
      <c r="AD51" s="254"/>
      <c r="AE51" s="314">
        <f t="shared" si="1"/>
        <v>0</v>
      </c>
    </row>
    <row r="52" spans="1:31" ht="32.25" thickBot="1">
      <c r="A52" s="401">
        <v>39</v>
      </c>
      <c r="E52" s="430"/>
      <c r="I52" s="136"/>
      <c r="J52" s="137">
        <v>1014</v>
      </c>
      <c r="K52" s="145" t="s">
        <v>221</v>
      </c>
      <c r="L52" s="817"/>
      <c r="M52" s="452"/>
      <c r="N52" s="246"/>
      <c r="O52" s="246"/>
      <c r="P52" s="480">
        <f t="shared" si="6"/>
        <v>0</v>
      </c>
      <c r="Q52" s="244" t="str">
        <f t="shared" si="0"/>
        <v/>
      </c>
      <c r="R52" s="245"/>
      <c r="S52" s="426"/>
      <c r="T52" s="253"/>
      <c r="U52" s="316">
        <f t="shared" si="7"/>
        <v>0</v>
      </c>
      <c r="V52" s="427">
        <f t="shared" si="2"/>
        <v>0</v>
      </c>
      <c r="W52" s="245"/>
      <c r="X52" s="426"/>
      <c r="Y52" s="253"/>
      <c r="Z52" s="432">
        <f t="shared" si="8"/>
        <v>0</v>
      </c>
      <c r="AA52" s="316">
        <f t="shared" si="9"/>
        <v>0</v>
      </c>
      <c r="AB52" s="253"/>
      <c r="AC52" s="253"/>
      <c r="AD52" s="254"/>
      <c r="AE52" s="314">
        <f t="shared" si="1"/>
        <v>0</v>
      </c>
    </row>
    <row r="53" spans="1:31" ht="19.5" thickBot="1">
      <c r="A53" s="401">
        <v>40</v>
      </c>
      <c r="E53" s="430"/>
      <c r="I53" s="136"/>
      <c r="J53" s="137">
        <v>1015</v>
      </c>
      <c r="K53" s="145" t="s">
        <v>222</v>
      </c>
      <c r="L53" s="817"/>
      <c r="M53" s="452"/>
      <c r="N53" s="246"/>
      <c r="O53" s="246"/>
      <c r="P53" s="480">
        <f t="shared" si="6"/>
        <v>0</v>
      </c>
      <c r="Q53" s="244" t="str">
        <f t="shared" si="0"/>
        <v/>
      </c>
      <c r="R53" s="245"/>
      <c r="S53" s="426"/>
      <c r="T53" s="253"/>
      <c r="U53" s="316">
        <f t="shared" si="7"/>
        <v>0</v>
      </c>
      <c r="V53" s="427">
        <f t="shared" si="2"/>
        <v>0</v>
      </c>
      <c r="W53" s="245"/>
      <c r="X53" s="426"/>
      <c r="Y53" s="253"/>
      <c r="Z53" s="432">
        <f t="shared" si="8"/>
        <v>0</v>
      </c>
      <c r="AA53" s="316">
        <f t="shared" si="9"/>
        <v>0</v>
      </c>
      <c r="AB53" s="253"/>
      <c r="AC53" s="253"/>
      <c r="AD53" s="254"/>
      <c r="AE53" s="314">
        <f t="shared" si="1"/>
        <v>0</v>
      </c>
    </row>
    <row r="54" spans="1:31" ht="19.5" thickBot="1">
      <c r="A54" s="401">
        <v>41</v>
      </c>
      <c r="E54" s="430"/>
      <c r="I54" s="136"/>
      <c r="J54" s="137">
        <v>1016</v>
      </c>
      <c r="K54" s="145" t="s">
        <v>223</v>
      </c>
      <c r="L54" s="817"/>
      <c r="M54" s="452"/>
      <c r="N54" s="246"/>
      <c r="O54" s="246"/>
      <c r="P54" s="480">
        <f t="shared" si="6"/>
        <v>0</v>
      </c>
      <c r="Q54" s="244" t="str">
        <f t="shared" si="0"/>
        <v/>
      </c>
      <c r="R54" s="245"/>
      <c r="S54" s="426"/>
      <c r="T54" s="253"/>
      <c r="U54" s="316">
        <f t="shared" si="7"/>
        <v>0</v>
      </c>
      <c r="V54" s="427">
        <f t="shared" si="2"/>
        <v>0</v>
      </c>
      <c r="W54" s="245"/>
      <c r="X54" s="426"/>
      <c r="Y54" s="253"/>
      <c r="Z54" s="432">
        <f t="shared" si="8"/>
        <v>0</v>
      </c>
      <c r="AA54" s="316">
        <f t="shared" si="9"/>
        <v>0</v>
      </c>
      <c r="AB54" s="253"/>
      <c r="AC54" s="253"/>
      <c r="AD54" s="254"/>
      <c r="AE54" s="314">
        <f t="shared" si="1"/>
        <v>0</v>
      </c>
    </row>
    <row r="55" spans="1:31" ht="19.5" thickBot="1">
      <c r="A55" s="401">
        <v>42</v>
      </c>
      <c r="E55" s="430"/>
      <c r="I55" s="140"/>
      <c r="J55" s="164">
        <v>1020</v>
      </c>
      <c r="K55" s="165" t="s">
        <v>224</v>
      </c>
      <c r="L55" s="817"/>
      <c r="M55" s="452"/>
      <c r="N55" s="246"/>
      <c r="O55" s="246"/>
      <c r="P55" s="480">
        <f t="shared" si="6"/>
        <v>0</v>
      </c>
      <c r="Q55" s="244" t="str">
        <f t="shared" si="0"/>
        <v/>
      </c>
      <c r="R55" s="245"/>
      <c r="S55" s="426"/>
      <c r="T55" s="253"/>
      <c r="U55" s="316">
        <f t="shared" si="7"/>
        <v>0</v>
      </c>
      <c r="V55" s="427">
        <f t="shared" si="2"/>
        <v>0</v>
      </c>
      <c r="W55" s="245"/>
      <c r="X55" s="426"/>
      <c r="Y55" s="253"/>
      <c r="Z55" s="432">
        <f t="shared" si="8"/>
        <v>0</v>
      </c>
      <c r="AA55" s="316">
        <f t="shared" si="9"/>
        <v>0</v>
      </c>
      <c r="AB55" s="253"/>
      <c r="AC55" s="253"/>
      <c r="AD55" s="254"/>
      <c r="AE55" s="314">
        <f t="shared" si="1"/>
        <v>0</v>
      </c>
    </row>
    <row r="56" spans="1:31" ht="19.5" thickBot="1">
      <c r="A56" s="401">
        <v>43</v>
      </c>
      <c r="E56" s="430"/>
      <c r="I56" s="136"/>
      <c r="J56" s="137">
        <v>1030</v>
      </c>
      <c r="K56" s="145" t="s">
        <v>225</v>
      </c>
      <c r="L56" s="817"/>
      <c r="M56" s="452"/>
      <c r="N56" s="246"/>
      <c r="O56" s="246"/>
      <c r="P56" s="480">
        <f t="shared" si="6"/>
        <v>0</v>
      </c>
      <c r="Q56" s="244" t="str">
        <f t="shared" si="0"/>
        <v/>
      </c>
      <c r="R56" s="245"/>
      <c r="S56" s="426"/>
      <c r="T56" s="253"/>
      <c r="U56" s="316">
        <f t="shared" si="7"/>
        <v>0</v>
      </c>
      <c r="V56" s="427">
        <f t="shared" si="2"/>
        <v>0</v>
      </c>
      <c r="W56" s="245"/>
      <c r="X56" s="426"/>
      <c r="Y56" s="253"/>
      <c r="Z56" s="432">
        <f t="shared" si="8"/>
        <v>0</v>
      </c>
      <c r="AA56" s="316">
        <f t="shared" si="9"/>
        <v>0</v>
      </c>
      <c r="AB56" s="253"/>
      <c r="AC56" s="253"/>
      <c r="AD56" s="254"/>
      <c r="AE56" s="314">
        <f t="shared" si="1"/>
        <v>0</v>
      </c>
    </row>
    <row r="57" spans="1:31" ht="19.5" thickBot="1">
      <c r="A57" s="401">
        <v>44</v>
      </c>
      <c r="E57" s="430"/>
      <c r="I57" s="136"/>
      <c r="J57" s="164">
        <v>1051</v>
      </c>
      <c r="K57" s="167" t="s">
        <v>226</v>
      </c>
      <c r="L57" s="817"/>
      <c r="M57" s="452"/>
      <c r="N57" s="246"/>
      <c r="O57" s="246"/>
      <c r="P57" s="480">
        <f t="shared" si="6"/>
        <v>0</v>
      </c>
      <c r="Q57" s="244" t="str">
        <f t="shared" si="0"/>
        <v/>
      </c>
      <c r="R57" s="245"/>
      <c r="S57" s="426"/>
      <c r="T57" s="253"/>
      <c r="U57" s="316">
        <f t="shared" si="7"/>
        <v>0</v>
      </c>
      <c r="V57" s="427">
        <f t="shared" si="2"/>
        <v>0</v>
      </c>
      <c r="W57" s="245"/>
      <c r="X57" s="775"/>
      <c r="Y57" s="779"/>
      <c r="Z57" s="779"/>
      <c r="AA57" s="779"/>
      <c r="AB57" s="779"/>
      <c r="AC57" s="779"/>
      <c r="AD57" s="824"/>
      <c r="AE57" s="314">
        <f t="shared" si="1"/>
        <v>0</v>
      </c>
    </row>
    <row r="58" spans="1:31" ht="19.5" thickBot="1">
      <c r="A58" s="401">
        <v>45</v>
      </c>
      <c r="C58" s="405"/>
      <c r="E58" s="430"/>
      <c r="I58" s="136"/>
      <c r="J58" s="137">
        <v>1052</v>
      </c>
      <c r="K58" s="145" t="s">
        <v>227</v>
      </c>
      <c r="L58" s="817"/>
      <c r="M58" s="452"/>
      <c r="N58" s="246"/>
      <c r="O58" s="246"/>
      <c r="P58" s="480">
        <f t="shared" si="6"/>
        <v>0</v>
      </c>
      <c r="Q58" s="244" t="str">
        <f t="shared" si="0"/>
        <v/>
      </c>
      <c r="R58" s="245"/>
      <c r="S58" s="426"/>
      <c r="T58" s="253"/>
      <c r="U58" s="316">
        <f t="shared" si="7"/>
        <v>0</v>
      </c>
      <c r="V58" s="427">
        <f t="shared" si="2"/>
        <v>0</v>
      </c>
      <c r="W58" s="245"/>
      <c r="X58" s="775"/>
      <c r="Y58" s="779"/>
      <c r="Z58" s="779"/>
      <c r="AA58" s="779"/>
      <c r="AB58" s="779"/>
      <c r="AC58" s="779"/>
      <c r="AD58" s="824"/>
      <c r="AE58" s="314">
        <f t="shared" si="1"/>
        <v>0</v>
      </c>
    </row>
    <row r="59" spans="1:31" ht="19.5" thickBot="1">
      <c r="A59" s="401">
        <v>46</v>
      </c>
      <c r="E59" s="430"/>
      <c r="I59" s="136"/>
      <c r="J59" s="168">
        <v>1053</v>
      </c>
      <c r="K59" s="169" t="s">
        <v>1737</v>
      </c>
      <c r="L59" s="817"/>
      <c r="M59" s="452"/>
      <c r="N59" s="246"/>
      <c r="O59" s="246"/>
      <c r="P59" s="480">
        <f t="shared" si="6"/>
        <v>0</v>
      </c>
      <c r="Q59" s="244" t="str">
        <f t="shared" si="0"/>
        <v/>
      </c>
      <c r="R59" s="245"/>
      <c r="S59" s="426"/>
      <c r="T59" s="253"/>
      <c r="U59" s="316">
        <f t="shared" si="7"/>
        <v>0</v>
      </c>
      <c r="V59" s="427">
        <f t="shared" si="2"/>
        <v>0</v>
      </c>
      <c r="W59" s="245"/>
      <c r="X59" s="775"/>
      <c r="Y59" s="779"/>
      <c r="Z59" s="779"/>
      <c r="AA59" s="779"/>
      <c r="AB59" s="779"/>
      <c r="AC59" s="779"/>
      <c r="AD59" s="824"/>
      <c r="AE59" s="314">
        <f t="shared" si="1"/>
        <v>0</v>
      </c>
    </row>
    <row r="60" spans="1:31" ht="19.5" thickBot="1">
      <c r="A60" s="401">
        <v>47</v>
      </c>
      <c r="E60" s="430"/>
      <c r="I60" s="136"/>
      <c r="J60" s="137">
        <v>1062</v>
      </c>
      <c r="K60" s="139" t="s">
        <v>228</v>
      </c>
      <c r="L60" s="817"/>
      <c r="M60" s="452"/>
      <c r="N60" s="246"/>
      <c r="O60" s="246"/>
      <c r="P60" s="480">
        <f t="shared" si="6"/>
        <v>0</v>
      </c>
      <c r="Q60" s="244" t="str">
        <f t="shared" si="0"/>
        <v/>
      </c>
      <c r="R60" s="245"/>
      <c r="S60" s="426"/>
      <c r="T60" s="253"/>
      <c r="U60" s="316">
        <f t="shared" si="7"/>
        <v>0</v>
      </c>
      <c r="V60" s="427">
        <f t="shared" si="2"/>
        <v>0</v>
      </c>
      <c r="W60" s="245"/>
      <c r="X60" s="426"/>
      <c r="Y60" s="253"/>
      <c r="Z60" s="432">
        <f>+IF(+(S60+T60)&gt;=P60,+T60,+(+P60-S60))</f>
        <v>0</v>
      </c>
      <c r="AA60" s="316">
        <f>X60+Y60-Z60</f>
        <v>0</v>
      </c>
      <c r="AB60" s="253"/>
      <c r="AC60" s="253"/>
      <c r="AD60" s="254"/>
      <c r="AE60" s="314">
        <f t="shared" si="1"/>
        <v>0</v>
      </c>
    </row>
    <row r="61" spans="1:31" ht="19.5" thickBot="1">
      <c r="A61" s="401">
        <v>48</v>
      </c>
      <c r="E61" s="430"/>
      <c r="I61" s="136"/>
      <c r="J61" s="137">
        <v>1063</v>
      </c>
      <c r="K61" s="139" t="s">
        <v>229</v>
      </c>
      <c r="L61" s="817"/>
      <c r="M61" s="452"/>
      <c r="N61" s="246"/>
      <c r="O61" s="246"/>
      <c r="P61" s="480">
        <f t="shared" si="6"/>
        <v>0</v>
      </c>
      <c r="Q61" s="244" t="str">
        <f t="shared" si="0"/>
        <v/>
      </c>
      <c r="R61" s="245"/>
      <c r="S61" s="426"/>
      <c r="T61" s="253"/>
      <c r="U61" s="316">
        <f t="shared" si="7"/>
        <v>0</v>
      </c>
      <c r="V61" s="427">
        <f t="shared" si="2"/>
        <v>0</v>
      </c>
      <c r="W61" s="245"/>
      <c r="X61" s="775"/>
      <c r="Y61" s="779"/>
      <c r="Z61" s="779"/>
      <c r="AA61" s="779"/>
      <c r="AB61" s="779"/>
      <c r="AC61" s="779"/>
      <c r="AD61" s="824"/>
      <c r="AE61" s="314">
        <f t="shared" si="1"/>
        <v>0</v>
      </c>
    </row>
    <row r="62" spans="1:31" ht="19.5" thickBot="1">
      <c r="A62" s="401">
        <v>49</v>
      </c>
      <c r="E62" s="430"/>
      <c r="I62" s="136"/>
      <c r="J62" s="168">
        <v>1069</v>
      </c>
      <c r="K62" s="170" t="s">
        <v>230</v>
      </c>
      <c r="L62" s="817"/>
      <c r="M62" s="452"/>
      <c r="N62" s="246"/>
      <c r="O62" s="246"/>
      <c r="P62" s="480">
        <f t="shared" si="6"/>
        <v>0</v>
      </c>
      <c r="Q62" s="244" t="str">
        <f t="shared" si="0"/>
        <v/>
      </c>
      <c r="R62" s="245"/>
      <c r="S62" s="426"/>
      <c r="T62" s="253"/>
      <c r="U62" s="316">
        <f t="shared" si="7"/>
        <v>0</v>
      </c>
      <c r="V62" s="427">
        <f t="shared" si="2"/>
        <v>0</v>
      </c>
      <c r="W62" s="245"/>
      <c r="X62" s="426"/>
      <c r="Y62" s="253"/>
      <c r="Z62" s="432">
        <f>+IF(+(S62+T62)&gt;=P62,+T62,+(+P62-S62))</f>
        <v>0</v>
      </c>
      <c r="AA62" s="316">
        <f>X62+Y62-Z62</f>
        <v>0</v>
      </c>
      <c r="AB62" s="253"/>
      <c r="AC62" s="253"/>
      <c r="AD62" s="254"/>
      <c r="AE62" s="314">
        <f t="shared" si="1"/>
        <v>0</v>
      </c>
    </row>
    <row r="63" spans="1:31" ht="32.25" thickBot="1">
      <c r="A63" s="401">
        <v>50</v>
      </c>
      <c r="E63" s="430"/>
      <c r="I63" s="140"/>
      <c r="J63" s="137">
        <v>1091</v>
      </c>
      <c r="K63" s="145" t="s">
        <v>231</v>
      </c>
      <c r="L63" s="817"/>
      <c r="M63" s="452"/>
      <c r="N63" s="246"/>
      <c r="O63" s="246"/>
      <c r="P63" s="480">
        <f t="shared" si="6"/>
        <v>0</v>
      </c>
      <c r="Q63" s="244" t="str">
        <f t="shared" si="0"/>
        <v/>
      </c>
      <c r="R63" s="245"/>
      <c r="S63" s="426"/>
      <c r="T63" s="253"/>
      <c r="U63" s="316">
        <f t="shared" si="7"/>
        <v>0</v>
      </c>
      <c r="V63" s="427">
        <f t="shared" si="2"/>
        <v>0</v>
      </c>
      <c r="W63" s="245"/>
      <c r="X63" s="426"/>
      <c r="Y63" s="253"/>
      <c r="Z63" s="432">
        <f>+IF(+(S63+T63)&gt;=P63,+T63,+(+P63-S63))</f>
        <v>0</v>
      </c>
      <c r="AA63" s="316">
        <f>X63+Y63-Z63</f>
        <v>0</v>
      </c>
      <c r="AB63" s="253"/>
      <c r="AC63" s="253"/>
      <c r="AD63" s="254"/>
      <c r="AE63" s="314">
        <f t="shared" si="1"/>
        <v>0</v>
      </c>
    </row>
    <row r="64" spans="1:31" ht="32.25" thickBot="1">
      <c r="A64" s="401">
        <v>51</v>
      </c>
      <c r="E64" s="430"/>
      <c r="I64" s="136"/>
      <c r="J64" s="137">
        <v>1092</v>
      </c>
      <c r="K64" s="145" t="s">
        <v>364</v>
      </c>
      <c r="L64" s="817"/>
      <c r="M64" s="452"/>
      <c r="N64" s="246"/>
      <c r="O64" s="246"/>
      <c r="P64" s="480">
        <f t="shared" si="6"/>
        <v>0</v>
      </c>
      <c r="Q64" s="244" t="str">
        <f t="shared" ref="Q64:Q97" si="10">(IF($E64&lt;&gt;0,$J$2,IF($I64&lt;&gt;0,$J$2,"")))</f>
        <v/>
      </c>
      <c r="R64" s="245"/>
      <c r="S64" s="426"/>
      <c r="T64" s="253"/>
      <c r="U64" s="316">
        <f t="shared" si="7"/>
        <v>0</v>
      </c>
      <c r="V64" s="427">
        <f t="shared" si="2"/>
        <v>0</v>
      </c>
      <c r="W64" s="245"/>
      <c r="X64" s="775"/>
      <c r="Y64" s="779"/>
      <c r="Z64" s="779"/>
      <c r="AA64" s="779"/>
      <c r="AB64" s="779"/>
      <c r="AC64" s="779"/>
      <c r="AD64" s="824"/>
      <c r="AE64" s="314">
        <f t="shared" si="1"/>
        <v>0</v>
      </c>
    </row>
    <row r="65" spans="1:31" ht="32.25" thickBot="1">
      <c r="A65" s="401">
        <v>52</v>
      </c>
      <c r="E65" s="430"/>
      <c r="I65" s="136"/>
      <c r="J65" s="142">
        <v>1098</v>
      </c>
      <c r="K65" s="146" t="s">
        <v>232</v>
      </c>
      <c r="L65" s="817"/>
      <c r="M65" s="452"/>
      <c r="N65" s="246"/>
      <c r="O65" s="246"/>
      <c r="P65" s="480">
        <f t="shared" si="6"/>
        <v>0</v>
      </c>
      <c r="Q65" s="244" t="str">
        <f t="shared" si="10"/>
        <v/>
      </c>
      <c r="R65" s="245"/>
      <c r="S65" s="426"/>
      <c r="T65" s="253"/>
      <c r="U65" s="316">
        <f t="shared" si="7"/>
        <v>0</v>
      </c>
      <c r="V65" s="427">
        <f t="shared" si="2"/>
        <v>0</v>
      </c>
      <c r="W65" s="245"/>
      <c r="X65" s="426"/>
      <c r="Y65" s="253"/>
      <c r="Z65" s="432">
        <f>+IF(+(S65+T65)&gt;=P65,+T65,+(+P65-S65))</f>
        <v>0</v>
      </c>
      <c r="AA65" s="316">
        <f>X65+Y65-Z65</f>
        <v>0</v>
      </c>
      <c r="AB65" s="253"/>
      <c r="AC65" s="253"/>
      <c r="AD65" s="254"/>
      <c r="AE65" s="314">
        <f t="shared" si="1"/>
        <v>0</v>
      </c>
    </row>
    <row r="66" spans="1:31" ht="19.5" thickBot="1">
      <c r="A66" s="401">
        <v>53</v>
      </c>
      <c r="E66" s="430"/>
      <c r="I66" s="799">
        <v>1900</v>
      </c>
      <c r="J66" s="955" t="s">
        <v>296</v>
      </c>
      <c r="K66" s="955"/>
      <c r="L66" s="800"/>
      <c r="M66" s="801">
        <f>SUM(M67:M69)</f>
        <v>0</v>
      </c>
      <c r="N66" s="802">
        <f>SUM(N67:N69)</f>
        <v>0</v>
      </c>
      <c r="O66" s="802">
        <f>SUM(O67:O69)</f>
        <v>0</v>
      </c>
      <c r="P66" s="802">
        <f>SUM(P67:P69)</f>
        <v>0</v>
      </c>
      <c r="Q66" s="244">
        <f t="shared" si="10"/>
        <v>0</v>
      </c>
      <c r="R66" s="245"/>
      <c r="S66" s="317">
        <f>SUM(S67:S69)</f>
        <v>0</v>
      </c>
      <c r="T66" s="318">
        <f>SUM(T67:T69)</f>
        <v>0</v>
      </c>
      <c r="U66" s="428">
        <f>SUM(U67:U69)</f>
        <v>0</v>
      </c>
      <c r="V66" s="429">
        <f>SUM(V67:V69)</f>
        <v>0</v>
      </c>
      <c r="W66" s="245"/>
      <c r="X66" s="777"/>
      <c r="Y66" s="778"/>
      <c r="Z66" s="778"/>
      <c r="AA66" s="778"/>
      <c r="AB66" s="778"/>
      <c r="AC66" s="778"/>
      <c r="AD66" s="825"/>
      <c r="AE66" s="314">
        <f>AA66-AB66-AC66-AD66</f>
        <v>0</v>
      </c>
    </row>
    <row r="67" spans="1:31" ht="34.5" customHeight="1" thickBot="1">
      <c r="A67" s="401">
        <v>54</v>
      </c>
      <c r="E67" s="430"/>
      <c r="I67" s="136"/>
      <c r="J67" s="144">
        <v>1901</v>
      </c>
      <c r="K67" s="138" t="s">
        <v>297</v>
      </c>
      <c r="L67" s="817"/>
      <c r="M67" s="452"/>
      <c r="N67" s="246"/>
      <c r="O67" s="246"/>
      <c r="P67" s="480">
        <f>M67+N67+O67</f>
        <v>0</v>
      </c>
      <c r="Q67" s="244" t="str">
        <f t="shared" si="10"/>
        <v/>
      </c>
      <c r="R67" s="245"/>
      <c r="S67" s="426"/>
      <c r="T67" s="253"/>
      <c r="U67" s="316">
        <f>P67</f>
        <v>0</v>
      </c>
      <c r="V67" s="427">
        <f>S67+T67-U67</f>
        <v>0</v>
      </c>
      <c r="W67" s="245"/>
      <c r="X67" s="775"/>
      <c r="Y67" s="779"/>
      <c r="Z67" s="779"/>
      <c r="AA67" s="779"/>
      <c r="AB67" s="779"/>
      <c r="AC67" s="779"/>
      <c r="AD67" s="824"/>
      <c r="AE67" s="314">
        <f>AA67-AB67-AC67-AD67</f>
        <v>0</v>
      </c>
    </row>
    <row r="68" spans="1:31" ht="32.25" thickBot="1">
      <c r="A68" s="401">
        <v>55</v>
      </c>
      <c r="E68" s="430"/>
      <c r="I68" s="136"/>
      <c r="J68" s="137">
        <v>1981</v>
      </c>
      <c r="K68" s="139" t="s">
        <v>298</v>
      </c>
      <c r="L68" s="817"/>
      <c r="M68" s="452"/>
      <c r="N68" s="246"/>
      <c r="O68" s="246"/>
      <c r="P68" s="480">
        <f>M68+N68+O68</f>
        <v>0</v>
      </c>
      <c r="Q68" s="244" t="str">
        <f t="shared" si="10"/>
        <v/>
      </c>
      <c r="R68" s="245"/>
      <c r="S68" s="426"/>
      <c r="T68" s="253"/>
      <c r="U68" s="316">
        <f>P68</f>
        <v>0</v>
      </c>
      <c r="V68" s="427">
        <f>S68+T68-U68</f>
        <v>0</v>
      </c>
      <c r="W68" s="245"/>
      <c r="X68" s="775"/>
      <c r="Y68" s="779"/>
      <c r="Z68" s="779"/>
      <c r="AA68" s="779"/>
      <c r="AB68" s="779"/>
      <c r="AC68" s="779"/>
      <c r="AD68" s="824"/>
      <c r="AE68" s="314">
        <f>AA68-AB68-AC68-AD68</f>
        <v>0</v>
      </c>
    </row>
    <row r="69" spans="1:31" ht="32.25" thickBot="1">
      <c r="A69" s="401">
        <v>56</v>
      </c>
      <c r="E69" s="430"/>
      <c r="I69" s="136"/>
      <c r="J69" s="142">
        <v>1991</v>
      </c>
      <c r="K69" s="141" t="s">
        <v>299</v>
      </c>
      <c r="L69" s="817"/>
      <c r="M69" s="452"/>
      <c r="N69" s="246"/>
      <c r="O69" s="246"/>
      <c r="P69" s="480">
        <f>M69+N69+O69</f>
        <v>0</v>
      </c>
      <c r="Q69" s="244" t="str">
        <f t="shared" si="10"/>
        <v/>
      </c>
      <c r="R69" s="245"/>
      <c r="S69" s="426"/>
      <c r="T69" s="253"/>
      <c r="U69" s="316">
        <f>P69</f>
        <v>0</v>
      </c>
      <c r="V69" s="427">
        <f>S69+T69-U69</f>
        <v>0</v>
      </c>
      <c r="W69" s="245"/>
      <c r="X69" s="775"/>
      <c r="Y69" s="779"/>
      <c r="Z69" s="779"/>
      <c r="AA69" s="779"/>
      <c r="AB69" s="779"/>
      <c r="AC69" s="779"/>
      <c r="AD69" s="824"/>
      <c r="AE69" s="314">
        <f>AA69-AB69-AC69-AD69</f>
        <v>0</v>
      </c>
    </row>
    <row r="70" spans="1:31" ht="19.5" thickBot="1">
      <c r="A70" s="401">
        <v>57</v>
      </c>
      <c r="E70" s="430"/>
      <c r="I70" s="799">
        <v>2100</v>
      </c>
      <c r="J70" s="955" t="s">
        <v>1106</v>
      </c>
      <c r="K70" s="955"/>
      <c r="L70" s="800"/>
      <c r="M70" s="801">
        <f>SUM(M71:M75)</f>
        <v>0</v>
      </c>
      <c r="N70" s="802">
        <f>SUM(N71:N75)</f>
        <v>0</v>
      </c>
      <c r="O70" s="802">
        <f>SUM(O71:O75)</f>
        <v>0</v>
      </c>
      <c r="P70" s="802">
        <f>SUM(P71:P75)</f>
        <v>0</v>
      </c>
      <c r="Q70" s="244">
        <f t="shared" si="10"/>
        <v>0</v>
      </c>
      <c r="R70" s="245"/>
      <c r="S70" s="317">
        <f>SUM(S71:S75)</f>
        <v>0</v>
      </c>
      <c r="T70" s="318">
        <f>SUM(T71:T75)</f>
        <v>0</v>
      </c>
      <c r="U70" s="428">
        <f>SUM(U71:U75)</f>
        <v>0</v>
      </c>
      <c r="V70" s="429">
        <f>SUM(V71:V75)</f>
        <v>0</v>
      </c>
      <c r="W70" s="245"/>
      <c r="X70" s="777"/>
      <c r="Y70" s="778"/>
      <c r="Z70" s="778"/>
      <c r="AA70" s="778"/>
      <c r="AB70" s="778"/>
      <c r="AC70" s="778"/>
      <c r="AD70" s="825"/>
      <c r="AE70" s="314">
        <f t="shared" si="1"/>
        <v>0</v>
      </c>
    </row>
    <row r="71" spans="1:31" ht="19.5" thickBot="1">
      <c r="A71" s="401">
        <v>58</v>
      </c>
      <c r="E71" s="430"/>
      <c r="I71" s="136"/>
      <c r="J71" s="144">
        <v>2110</v>
      </c>
      <c r="K71" s="147" t="s">
        <v>233</v>
      </c>
      <c r="L71" s="817"/>
      <c r="M71" s="452"/>
      <c r="N71" s="246"/>
      <c r="O71" s="246"/>
      <c r="P71" s="480">
        <f>M71+N71+O71</f>
        <v>0</v>
      </c>
      <c r="Q71" s="244" t="str">
        <f t="shared" si="10"/>
        <v/>
      </c>
      <c r="R71" s="245"/>
      <c r="S71" s="426"/>
      <c r="T71" s="253"/>
      <c r="U71" s="316">
        <f>P71</f>
        <v>0</v>
      </c>
      <c r="V71" s="427">
        <f t="shared" si="2"/>
        <v>0</v>
      </c>
      <c r="W71" s="245"/>
      <c r="X71" s="775"/>
      <c r="Y71" s="779"/>
      <c r="Z71" s="779"/>
      <c r="AA71" s="779"/>
      <c r="AB71" s="779"/>
      <c r="AC71" s="779"/>
      <c r="AD71" s="824"/>
      <c r="AE71" s="314">
        <f t="shared" si="1"/>
        <v>0</v>
      </c>
    </row>
    <row r="72" spans="1:31" ht="19.5" thickBot="1">
      <c r="A72" s="401">
        <v>59</v>
      </c>
      <c r="E72" s="430"/>
      <c r="I72" s="171"/>
      <c r="J72" s="137">
        <v>2120</v>
      </c>
      <c r="K72" s="159" t="s">
        <v>234</v>
      </c>
      <c r="L72" s="817"/>
      <c r="M72" s="452"/>
      <c r="N72" s="246"/>
      <c r="O72" s="246"/>
      <c r="P72" s="480">
        <f>M72+N72+O72</f>
        <v>0</v>
      </c>
      <c r="Q72" s="244" t="str">
        <f t="shared" si="10"/>
        <v/>
      </c>
      <c r="R72" s="245"/>
      <c r="S72" s="426"/>
      <c r="T72" s="253"/>
      <c r="U72" s="316">
        <f>P72</f>
        <v>0</v>
      </c>
      <c r="V72" s="427">
        <f t="shared" si="2"/>
        <v>0</v>
      </c>
      <c r="W72" s="245"/>
      <c r="X72" s="775"/>
      <c r="Y72" s="779"/>
      <c r="Z72" s="779"/>
      <c r="AA72" s="779"/>
      <c r="AB72" s="779"/>
      <c r="AC72" s="779"/>
      <c r="AD72" s="824"/>
      <c r="AE72" s="314">
        <f t="shared" si="1"/>
        <v>0</v>
      </c>
    </row>
    <row r="73" spans="1:31" ht="32.25" thickBot="1">
      <c r="A73" s="401">
        <v>60</v>
      </c>
      <c r="E73" s="430"/>
      <c r="I73" s="171"/>
      <c r="J73" s="137">
        <v>2125</v>
      </c>
      <c r="K73" s="156" t="s">
        <v>1098</v>
      </c>
      <c r="L73" s="817"/>
      <c r="M73" s="452"/>
      <c r="N73" s="246"/>
      <c r="O73" s="246"/>
      <c r="P73" s="480">
        <f>M73+N73+O73</f>
        <v>0</v>
      </c>
      <c r="Q73" s="244" t="str">
        <f t="shared" si="10"/>
        <v/>
      </c>
      <c r="R73" s="245"/>
      <c r="S73" s="426"/>
      <c r="T73" s="253"/>
      <c r="U73" s="316">
        <f>P73</f>
        <v>0</v>
      </c>
      <c r="V73" s="427">
        <f t="shared" si="2"/>
        <v>0</v>
      </c>
      <c r="W73" s="245"/>
      <c r="X73" s="775"/>
      <c r="Y73" s="779"/>
      <c r="Z73" s="779"/>
      <c r="AA73" s="779"/>
      <c r="AB73" s="779"/>
      <c r="AC73" s="779"/>
      <c r="AD73" s="824"/>
      <c r="AE73" s="314">
        <f t="shared" si="1"/>
        <v>0</v>
      </c>
    </row>
    <row r="74" spans="1:31" ht="32.25" thickBot="1">
      <c r="A74" s="401">
        <v>61</v>
      </c>
      <c r="I74" s="143"/>
      <c r="J74" s="137">
        <v>2140</v>
      </c>
      <c r="K74" s="159" t="s">
        <v>236</v>
      </c>
      <c r="L74" s="817"/>
      <c r="M74" s="452"/>
      <c r="N74" s="246"/>
      <c r="O74" s="246"/>
      <c r="P74" s="480">
        <f>M74+N74+O74</f>
        <v>0</v>
      </c>
      <c r="Q74" s="244" t="str">
        <f t="shared" si="10"/>
        <v/>
      </c>
      <c r="R74" s="245"/>
      <c r="S74" s="426"/>
      <c r="T74" s="253"/>
      <c r="U74" s="316">
        <f>P74</f>
        <v>0</v>
      </c>
      <c r="V74" s="427">
        <f t="shared" si="2"/>
        <v>0</v>
      </c>
      <c r="W74" s="245"/>
      <c r="X74" s="775"/>
      <c r="Y74" s="779"/>
      <c r="Z74" s="779"/>
      <c r="AA74" s="779"/>
      <c r="AB74" s="779"/>
      <c r="AC74" s="779"/>
      <c r="AD74" s="824"/>
      <c r="AE74" s="314">
        <f t="shared" si="1"/>
        <v>0</v>
      </c>
    </row>
    <row r="75" spans="1:31" ht="32.25" thickBot="1">
      <c r="A75" s="401">
        <v>62</v>
      </c>
      <c r="I75" s="136"/>
      <c r="J75" s="142">
        <v>2190</v>
      </c>
      <c r="K75" s="516" t="s">
        <v>237</v>
      </c>
      <c r="L75" s="817"/>
      <c r="M75" s="452"/>
      <c r="N75" s="246"/>
      <c r="O75" s="246"/>
      <c r="P75" s="480">
        <f>M75+N75+O75</f>
        <v>0</v>
      </c>
      <c r="Q75" s="244" t="str">
        <f t="shared" si="10"/>
        <v/>
      </c>
      <c r="R75" s="245"/>
      <c r="S75" s="426"/>
      <c r="T75" s="253"/>
      <c r="U75" s="316">
        <f>P75</f>
        <v>0</v>
      </c>
      <c r="V75" s="427">
        <f t="shared" si="2"/>
        <v>0</v>
      </c>
      <c r="W75" s="245"/>
      <c r="X75" s="775"/>
      <c r="Y75" s="779"/>
      <c r="Z75" s="779"/>
      <c r="AA75" s="779"/>
      <c r="AB75" s="779"/>
      <c r="AC75" s="779"/>
      <c r="AD75" s="824"/>
      <c r="AE75" s="314">
        <f t="shared" si="1"/>
        <v>0</v>
      </c>
    </row>
    <row r="76" spans="1:31" ht="19.5" thickBot="1">
      <c r="A76" s="401">
        <v>63</v>
      </c>
      <c r="I76" s="799">
        <v>2200</v>
      </c>
      <c r="J76" s="955" t="s">
        <v>238</v>
      </c>
      <c r="K76" s="955"/>
      <c r="L76" s="800"/>
      <c r="M76" s="801">
        <f>SUM(M77:M78)</f>
        <v>0</v>
      </c>
      <c r="N76" s="802">
        <f>SUM(N77:N78)</f>
        <v>0</v>
      </c>
      <c r="O76" s="802">
        <f>SUM(O77:O78)</f>
        <v>0</v>
      </c>
      <c r="P76" s="802">
        <f>SUM(P77:P78)</f>
        <v>0</v>
      </c>
      <c r="Q76" s="244">
        <f t="shared" si="10"/>
        <v>0</v>
      </c>
      <c r="R76" s="245"/>
      <c r="S76" s="317">
        <f>SUM(S77:S78)</f>
        <v>0</v>
      </c>
      <c r="T76" s="318">
        <f>SUM(T77:T78)</f>
        <v>0</v>
      </c>
      <c r="U76" s="428">
        <f>SUM(U77:U78)</f>
        <v>0</v>
      </c>
      <c r="V76" s="429">
        <f>SUM(V77:V78)</f>
        <v>0</v>
      </c>
      <c r="W76" s="245"/>
      <c r="X76" s="777"/>
      <c r="Y76" s="778"/>
      <c r="Z76" s="778"/>
      <c r="AA76" s="778"/>
      <c r="AB76" s="778"/>
      <c r="AC76" s="778"/>
      <c r="AD76" s="825"/>
      <c r="AE76" s="314">
        <f t="shared" si="1"/>
        <v>0</v>
      </c>
    </row>
    <row r="77" spans="1:31" ht="19.5" thickBot="1">
      <c r="A77" s="401">
        <v>64</v>
      </c>
      <c r="I77" s="136"/>
      <c r="J77" s="137">
        <v>2221</v>
      </c>
      <c r="K77" s="139" t="s">
        <v>1479</v>
      </c>
      <c r="L77" s="817"/>
      <c r="M77" s="452"/>
      <c r="N77" s="246"/>
      <c r="O77" s="246"/>
      <c r="P77" s="480">
        <f t="shared" ref="P77:P82" si="11">M77+N77+O77</f>
        <v>0</v>
      </c>
      <c r="Q77" s="244" t="str">
        <f t="shared" si="10"/>
        <v/>
      </c>
      <c r="R77" s="245"/>
      <c r="S77" s="426"/>
      <c r="T77" s="253"/>
      <c r="U77" s="316">
        <f t="shared" ref="U77:U82" si="12">P77</f>
        <v>0</v>
      </c>
      <c r="V77" s="427">
        <f t="shared" ref="V77:V82" si="13">S77+T77-U77</f>
        <v>0</v>
      </c>
      <c r="W77" s="245"/>
      <c r="X77" s="775"/>
      <c r="Y77" s="779"/>
      <c r="Z77" s="779"/>
      <c r="AA77" s="779"/>
      <c r="AB77" s="779"/>
      <c r="AC77" s="779"/>
      <c r="AD77" s="824"/>
      <c r="AE77" s="314">
        <f t="shared" si="1"/>
        <v>0</v>
      </c>
    </row>
    <row r="78" spans="1:31" ht="19.5" thickBot="1">
      <c r="A78" s="401">
        <v>65</v>
      </c>
      <c r="I78" s="136"/>
      <c r="J78" s="142">
        <v>2224</v>
      </c>
      <c r="K78" s="141" t="s">
        <v>239</v>
      </c>
      <c r="L78" s="817"/>
      <c r="M78" s="452"/>
      <c r="N78" s="246"/>
      <c r="O78" s="246"/>
      <c r="P78" s="480">
        <f t="shared" si="11"/>
        <v>0</v>
      </c>
      <c r="Q78" s="244" t="str">
        <f t="shared" si="10"/>
        <v/>
      </c>
      <c r="R78" s="245"/>
      <c r="S78" s="426"/>
      <c r="T78" s="253"/>
      <c r="U78" s="316">
        <f t="shared" si="12"/>
        <v>0</v>
      </c>
      <c r="V78" s="427">
        <f t="shared" si="13"/>
        <v>0</v>
      </c>
      <c r="W78" s="245"/>
      <c r="X78" s="775"/>
      <c r="Y78" s="779"/>
      <c r="Z78" s="779"/>
      <c r="AA78" s="779"/>
      <c r="AB78" s="779"/>
      <c r="AC78" s="779"/>
      <c r="AD78" s="824"/>
      <c r="AE78" s="314">
        <f t="shared" si="1"/>
        <v>0</v>
      </c>
    </row>
    <row r="79" spans="1:31" ht="19.5" thickBot="1">
      <c r="A79" s="401">
        <v>66</v>
      </c>
      <c r="I79" s="799">
        <v>2500</v>
      </c>
      <c r="J79" s="957" t="s">
        <v>240</v>
      </c>
      <c r="K79" s="957"/>
      <c r="L79" s="800"/>
      <c r="M79" s="803"/>
      <c r="N79" s="804"/>
      <c r="O79" s="804"/>
      <c r="P79" s="805">
        <f t="shared" si="11"/>
        <v>0</v>
      </c>
      <c r="Q79" s="244">
        <f t="shared" si="10"/>
        <v>0</v>
      </c>
      <c r="R79" s="245"/>
      <c r="S79" s="431"/>
      <c r="T79" s="255"/>
      <c r="U79" s="316">
        <f t="shared" si="12"/>
        <v>0</v>
      </c>
      <c r="V79" s="427">
        <f t="shared" si="13"/>
        <v>0</v>
      </c>
      <c r="W79" s="245"/>
      <c r="X79" s="777"/>
      <c r="Y79" s="778"/>
      <c r="Z79" s="779"/>
      <c r="AA79" s="779"/>
      <c r="AB79" s="778"/>
      <c r="AC79" s="779"/>
      <c r="AD79" s="824"/>
      <c r="AE79" s="314">
        <f t="shared" si="1"/>
        <v>0</v>
      </c>
    </row>
    <row r="80" spans="1:31" ht="34.5" customHeight="1" thickBot="1">
      <c r="A80" s="401">
        <v>67</v>
      </c>
      <c r="I80" s="799">
        <v>2600</v>
      </c>
      <c r="J80" s="974" t="s">
        <v>241</v>
      </c>
      <c r="K80" s="975"/>
      <c r="L80" s="800"/>
      <c r="M80" s="803"/>
      <c r="N80" s="804"/>
      <c r="O80" s="804"/>
      <c r="P80" s="805">
        <f t="shared" si="11"/>
        <v>0</v>
      </c>
      <c r="Q80" s="244">
        <f t="shared" si="10"/>
        <v>0</v>
      </c>
      <c r="R80" s="245"/>
      <c r="S80" s="431"/>
      <c r="T80" s="255"/>
      <c r="U80" s="316">
        <f t="shared" si="12"/>
        <v>0</v>
      </c>
      <c r="V80" s="427">
        <f t="shared" si="13"/>
        <v>0</v>
      </c>
      <c r="W80" s="245"/>
      <c r="X80" s="777"/>
      <c r="Y80" s="778"/>
      <c r="Z80" s="779"/>
      <c r="AA80" s="779"/>
      <c r="AB80" s="778"/>
      <c r="AC80" s="779"/>
      <c r="AD80" s="824"/>
      <c r="AE80" s="314">
        <f t="shared" si="1"/>
        <v>0</v>
      </c>
    </row>
    <row r="81" spans="1:31" ht="33.75" customHeight="1" thickBot="1">
      <c r="A81" s="401">
        <v>68</v>
      </c>
      <c r="I81" s="799">
        <v>2700</v>
      </c>
      <c r="J81" s="974" t="s">
        <v>242</v>
      </c>
      <c r="K81" s="975"/>
      <c r="L81" s="800"/>
      <c r="M81" s="803"/>
      <c r="N81" s="804"/>
      <c r="O81" s="804"/>
      <c r="P81" s="805">
        <f t="shared" si="11"/>
        <v>0</v>
      </c>
      <c r="Q81" s="244">
        <f t="shared" si="10"/>
        <v>0</v>
      </c>
      <c r="R81" s="245"/>
      <c r="S81" s="431"/>
      <c r="T81" s="255"/>
      <c r="U81" s="316">
        <f t="shared" si="12"/>
        <v>0</v>
      </c>
      <c r="V81" s="427">
        <f t="shared" si="13"/>
        <v>0</v>
      </c>
      <c r="W81" s="245"/>
      <c r="X81" s="777"/>
      <c r="Y81" s="778"/>
      <c r="Z81" s="779"/>
      <c r="AA81" s="779"/>
      <c r="AB81" s="778"/>
      <c r="AC81" s="779"/>
      <c r="AD81" s="824"/>
      <c r="AE81" s="314">
        <f t="shared" si="1"/>
        <v>0</v>
      </c>
    </row>
    <row r="82" spans="1:31" ht="35.25" customHeight="1" thickBot="1">
      <c r="A82" s="401">
        <v>69</v>
      </c>
      <c r="I82" s="799">
        <v>2800</v>
      </c>
      <c r="J82" s="974" t="s">
        <v>1738</v>
      </c>
      <c r="K82" s="975"/>
      <c r="L82" s="800"/>
      <c r="M82" s="803"/>
      <c r="N82" s="804"/>
      <c r="O82" s="804"/>
      <c r="P82" s="805">
        <f t="shared" si="11"/>
        <v>0</v>
      </c>
      <c r="Q82" s="244">
        <f t="shared" si="10"/>
        <v>0</v>
      </c>
      <c r="R82" s="245"/>
      <c r="S82" s="431"/>
      <c r="T82" s="255"/>
      <c r="U82" s="316">
        <f t="shared" si="12"/>
        <v>0</v>
      </c>
      <c r="V82" s="427">
        <f t="shared" si="13"/>
        <v>0</v>
      </c>
      <c r="W82" s="245"/>
      <c r="X82" s="777"/>
      <c r="Y82" s="778"/>
      <c r="Z82" s="779"/>
      <c r="AA82" s="779"/>
      <c r="AB82" s="778"/>
      <c r="AC82" s="779"/>
      <c r="AD82" s="824"/>
      <c r="AE82" s="314">
        <f t="shared" si="1"/>
        <v>0</v>
      </c>
    </row>
    <row r="83" spans="1:31" ht="35.25" customHeight="1" thickBot="1">
      <c r="A83" s="401">
        <v>70</v>
      </c>
      <c r="I83" s="799">
        <v>2900</v>
      </c>
      <c r="J83" s="965" t="s">
        <v>243</v>
      </c>
      <c r="K83" s="966"/>
      <c r="L83" s="800"/>
      <c r="M83" s="801">
        <f>SUM(M84:M91)</f>
        <v>0</v>
      </c>
      <c r="N83" s="802">
        <f>SUM(N84:N91)</f>
        <v>0</v>
      </c>
      <c r="O83" s="802">
        <f>SUM(O84:O91)</f>
        <v>0</v>
      </c>
      <c r="P83" s="802">
        <f>SUM(P84:P91)</f>
        <v>0</v>
      </c>
      <c r="Q83" s="244">
        <f t="shared" si="10"/>
        <v>0</v>
      </c>
      <c r="R83" s="245"/>
      <c r="S83" s="317">
        <f>SUM(S84:S91)</f>
        <v>0</v>
      </c>
      <c r="T83" s="318">
        <f>SUM(T84:T91)</f>
        <v>0</v>
      </c>
      <c r="U83" s="428">
        <f>SUM(U84:U91)</f>
        <v>0</v>
      </c>
      <c r="V83" s="429">
        <f>SUM(V84:V91)</f>
        <v>0</v>
      </c>
      <c r="W83" s="245"/>
      <c r="X83" s="777"/>
      <c r="Y83" s="778"/>
      <c r="Z83" s="778"/>
      <c r="AA83" s="778"/>
      <c r="AB83" s="778"/>
      <c r="AC83" s="778"/>
      <c r="AD83" s="825"/>
      <c r="AE83" s="314">
        <f t="shared" si="1"/>
        <v>0</v>
      </c>
    </row>
    <row r="84" spans="1:31" ht="35.25" customHeight="1" thickBot="1">
      <c r="A84" s="401">
        <v>71</v>
      </c>
      <c r="I84" s="172"/>
      <c r="J84" s="144">
        <v>2910</v>
      </c>
      <c r="K84" s="320" t="s">
        <v>1780</v>
      </c>
      <c r="L84" s="817"/>
      <c r="M84" s="452"/>
      <c r="N84" s="246"/>
      <c r="O84" s="246"/>
      <c r="P84" s="480">
        <f>M84+N84+O84</f>
        <v>0</v>
      </c>
      <c r="Q84" s="244" t="str">
        <f t="shared" si="10"/>
        <v/>
      </c>
      <c r="R84" s="245"/>
      <c r="S84" s="426"/>
      <c r="T84" s="253"/>
      <c r="U84" s="316">
        <f>P84</f>
        <v>0</v>
      </c>
      <c r="V84" s="427">
        <f>S84+T84-U84</f>
        <v>0</v>
      </c>
      <c r="W84" s="245"/>
      <c r="X84" s="775"/>
      <c r="Y84" s="779"/>
      <c r="Z84" s="779"/>
      <c r="AA84" s="779"/>
      <c r="AB84" s="779"/>
      <c r="AC84" s="779"/>
      <c r="AD84" s="824"/>
      <c r="AE84" s="314">
        <f>AA84-AB84-AC84-AD84</f>
        <v>0</v>
      </c>
    </row>
    <row r="85" spans="1:31" ht="35.25" customHeight="1" thickBot="1">
      <c r="A85" s="401">
        <v>71</v>
      </c>
      <c r="I85" s="172"/>
      <c r="J85" s="144">
        <v>2920</v>
      </c>
      <c r="K85" s="320" t="s">
        <v>244</v>
      </c>
      <c r="L85" s="817"/>
      <c r="M85" s="452"/>
      <c r="N85" s="246"/>
      <c r="O85" s="246"/>
      <c r="P85" s="480">
        <f t="shared" ref="P85:P91" si="14">M85+N85+O85</f>
        <v>0</v>
      </c>
      <c r="Q85" s="244" t="str">
        <f t="shared" si="10"/>
        <v/>
      </c>
      <c r="R85" s="245"/>
      <c r="S85" s="426"/>
      <c r="T85" s="253"/>
      <c r="U85" s="316">
        <f t="shared" ref="U85:U91" si="15">P85</f>
        <v>0</v>
      </c>
      <c r="V85" s="427">
        <f t="shared" ref="V85:V91" si="16">S85+T85-U85</f>
        <v>0</v>
      </c>
      <c r="W85" s="245"/>
      <c r="X85" s="775"/>
      <c r="Y85" s="779"/>
      <c r="Z85" s="779"/>
      <c r="AA85" s="779"/>
      <c r="AB85" s="779"/>
      <c r="AC85" s="779"/>
      <c r="AD85" s="824"/>
      <c r="AE85" s="314">
        <f t="shared" si="1"/>
        <v>0</v>
      </c>
    </row>
    <row r="86" spans="1:31" ht="32.25" thickBot="1">
      <c r="A86" s="401">
        <v>72</v>
      </c>
      <c r="I86" s="172"/>
      <c r="J86" s="168">
        <v>2969</v>
      </c>
      <c r="K86" s="321" t="s">
        <v>245</v>
      </c>
      <c r="L86" s="817"/>
      <c r="M86" s="452"/>
      <c r="N86" s="246"/>
      <c r="O86" s="246"/>
      <c r="P86" s="480">
        <f t="shared" si="14"/>
        <v>0</v>
      </c>
      <c r="Q86" s="244" t="str">
        <f t="shared" si="10"/>
        <v/>
      </c>
      <c r="R86" s="245"/>
      <c r="S86" s="426"/>
      <c r="T86" s="253"/>
      <c r="U86" s="316">
        <f t="shared" si="15"/>
        <v>0</v>
      </c>
      <c r="V86" s="427">
        <f t="shared" si="16"/>
        <v>0</v>
      </c>
      <c r="W86" s="245"/>
      <c r="X86" s="775"/>
      <c r="Y86" s="779"/>
      <c r="Z86" s="779"/>
      <c r="AA86" s="779"/>
      <c r="AB86" s="779"/>
      <c r="AC86" s="779"/>
      <c r="AD86" s="824"/>
      <c r="AE86" s="314">
        <f t="shared" si="1"/>
        <v>0</v>
      </c>
    </row>
    <row r="87" spans="1:31" ht="32.25" thickBot="1">
      <c r="A87" s="401">
        <v>73</v>
      </c>
      <c r="I87" s="172"/>
      <c r="J87" s="168">
        <v>2970</v>
      </c>
      <c r="K87" s="321" t="s">
        <v>246</v>
      </c>
      <c r="L87" s="817"/>
      <c r="M87" s="452"/>
      <c r="N87" s="246"/>
      <c r="O87" s="246"/>
      <c r="P87" s="480">
        <f t="shared" si="14"/>
        <v>0</v>
      </c>
      <c r="Q87" s="244" t="str">
        <f t="shared" si="10"/>
        <v/>
      </c>
      <c r="R87" s="245"/>
      <c r="S87" s="426"/>
      <c r="T87" s="253"/>
      <c r="U87" s="316">
        <f t="shared" si="15"/>
        <v>0</v>
      </c>
      <c r="V87" s="427">
        <f t="shared" si="16"/>
        <v>0</v>
      </c>
      <c r="W87" s="245"/>
      <c r="X87" s="775"/>
      <c r="Y87" s="779"/>
      <c r="Z87" s="779"/>
      <c r="AA87" s="779"/>
      <c r="AB87" s="779"/>
      <c r="AC87" s="779"/>
      <c r="AD87" s="824"/>
      <c r="AE87" s="314">
        <f t="shared" si="1"/>
        <v>0</v>
      </c>
    </row>
    <row r="88" spans="1:31" ht="32.25" thickBot="1">
      <c r="A88" s="401">
        <v>74</v>
      </c>
      <c r="I88" s="172"/>
      <c r="J88" s="166">
        <v>2989</v>
      </c>
      <c r="K88" s="322" t="s">
        <v>247</v>
      </c>
      <c r="L88" s="817"/>
      <c r="M88" s="452"/>
      <c r="N88" s="246"/>
      <c r="O88" s="246"/>
      <c r="P88" s="480">
        <f t="shared" si="14"/>
        <v>0</v>
      </c>
      <c r="Q88" s="244" t="str">
        <f t="shared" si="10"/>
        <v/>
      </c>
      <c r="R88" s="245"/>
      <c r="S88" s="426"/>
      <c r="T88" s="253"/>
      <c r="U88" s="316">
        <f t="shared" si="15"/>
        <v>0</v>
      </c>
      <c r="V88" s="427">
        <f t="shared" si="16"/>
        <v>0</v>
      </c>
      <c r="W88" s="245"/>
      <c r="X88" s="775"/>
      <c r="Y88" s="779"/>
      <c r="Z88" s="779"/>
      <c r="AA88" s="779"/>
      <c r="AB88" s="779"/>
      <c r="AC88" s="779"/>
      <c r="AD88" s="824"/>
      <c r="AE88" s="314">
        <f t="shared" si="1"/>
        <v>0</v>
      </c>
    </row>
    <row r="89" spans="1:31" ht="32.25" thickBot="1">
      <c r="A89" s="401">
        <v>75</v>
      </c>
      <c r="I89" s="136"/>
      <c r="J89" s="137">
        <v>2990</v>
      </c>
      <c r="K89" s="323" t="s">
        <v>1760</v>
      </c>
      <c r="L89" s="817"/>
      <c r="M89" s="452"/>
      <c r="N89" s="246"/>
      <c r="O89" s="246"/>
      <c r="P89" s="480">
        <f>M89+N89+O89</f>
        <v>0</v>
      </c>
      <c r="Q89" s="244" t="str">
        <f t="shared" si="10"/>
        <v/>
      </c>
      <c r="R89" s="245"/>
      <c r="S89" s="426"/>
      <c r="T89" s="253"/>
      <c r="U89" s="316">
        <f>P89</f>
        <v>0</v>
      </c>
      <c r="V89" s="427">
        <f>S89+T89-U89</f>
        <v>0</v>
      </c>
      <c r="W89" s="245"/>
      <c r="X89" s="775"/>
      <c r="Y89" s="779"/>
      <c r="Z89" s="779"/>
      <c r="AA89" s="779"/>
      <c r="AB89" s="779"/>
      <c r="AC89" s="779"/>
      <c r="AD89" s="824"/>
      <c r="AE89" s="314">
        <f>AA89-AB89-AC89-AD89</f>
        <v>0</v>
      </c>
    </row>
    <row r="90" spans="1:31" ht="19.5" thickBot="1">
      <c r="A90" s="401">
        <v>75</v>
      </c>
      <c r="I90" s="136"/>
      <c r="J90" s="137">
        <v>2991</v>
      </c>
      <c r="K90" s="323" t="s">
        <v>248</v>
      </c>
      <c r="L90" s="817"/>
      <c r="M90" s="452"/>
      <c r="N90" s="246"/>
      <c r="O90" s="246"/>
      <c r="P90" s="480">
        <f t="shared" si="14"/>
        <v>0</v>
      </c>
      <c r="Q90" s="244" t="str">
        <f t="shared" si="10"/>
        <v/>
      </c>
      <c r="R90" s="245"/>
      <c r="S90" s="426"/>
      <c r="T90" s="253"/>
      <c r="U90" s="316">
        <f t="shared" si="15"/>
        <v>0</v>
      </c>
      <c r="V90" s="427">
        <f t="shared" si="16"/>
        <v>0</v>
      </c>
      <c r="W90" s="245"/>
      <c r="X90" s="775"/>
      <c r="Y90" s="779"/>
      <c r="Z90" s="779"/>
      <c r="AA90" s="779"/>
      <c r="AB90" s="779"/>
      <c r="AC90" s="779"/>
      <c r="AD90" s="824"/>
      <c r="AE90" s="314">
        <f t="shared" si="1"/>
        <v>0</v>
      </c>
    </row>
    <row r="91" spans="1:31" ht="35.25" customHeight="1" thickBot="1">
      <c r="A91" s="401">
        <v>76</v>
      </c>
      <c r="I91" s="136"/>
      <c r="J91" s="142">
        <v>2992</v>
      </c>
      <c r="K91" s="154" t="s">
        <v>249</v>
      </c>
      <c r="L91" s="817"/>
      <c r="M91" s="452"/>
      <c r="N91" s="246"/>
      <c r="O91" s="246"/>
      <c r="P91" s="480">
        <f t="shared" si="14"/>
        <v>0</v>
      </c>
      <c r="Q91" s="244" t="str">
        <f t="shared" si="10"/>
        <v/>
      </c>
      <c r="R91" s="245"/>
      <c r="S91" s="426"/>
      <c r="T91" s="253"/>
      <c r="U91" s="316">
        <f t="shared" si="15"/>
        <v>0</v>
      </c>
      <c r="V91" s="427">
        <f t="shared" si="16"/>
        <v>0</v>
      </c>
      <c r="W91" s="245"/>
      <c r="X91" s="775"/>
      <c r="Y91" s="779"/>
      <c r="Z91" s="779"/>
      <c r="AA91" s="779"/>
      <c r="AB91" s="779"/>
      <c r="AC91" s="779"/>
      <c r="AD91" s="824"/>
      <c r="AE91" s="314">
        <f t="shared" si="1"/>
        <v>0</v>
      </c>
    </row>
    <row r="92" spans="1:31" ht="18.75" customHeight="1" thickBot="1">
      <c r="A92" s="401">
        <v>77</v>
      </c>
      <c r="I92" s="799">
        <v>3300</v>
      </c>
      <c r="J92" s="965" t="s">
        <v>250</v>
      </c>
      <c r="K92" s="965"/>
      <c r="L92" s="800"/>
      <c r="M92" s="801">
        <f>SUM(M93:M98)</f>
        <v>0</v>
      </c>
      <c r="N92" s="802">
        <f>SUM(N93:N98)</f>
        <v>0</v>
      </c>
      <c r="O92" s="802">
        <f>SUM(O93:O98)</f>
        <v>0</v>
      </c>
      <c r="P92" s="802">
        <f>SUM(P93:P98)</f>
        <v>0</v>
      </c>
      <c r="Q92" s="244">
        <f t="shared" si="10"/>
        <v>0</v>
      </c>
      <c r="R92" s="245"/>
      <c r="S92" s="777"/>
      <c r="T92" s="778"/>
      <c r="U92" s="778"/>
      <c r="V92" s="825"/>
      <c r="W92" s="245"/>
      <c r="X92" s="777"/>
      <c r="Y92" s="778"/>
      <c r="Z92" s="778"/>
      <c r="AA92" s="778"/>
      <c r="AB92" s="778"/>
      <c r="AC92" s="778"/>
      <c r="AD92" s="825"/>
      <c r="AE92" s="314">
        <f t="shared" si="1"/>
        <v>0</v>
      </c>
    </row>
    <row r="93" spans="1:31" ht="19.5" thickBot="1">
      <c r="A93" s="401">
        <v>78</v>
      </c>
      <c r="I93" s="143"/>
      <c r="J93" s="144">
        <v>3301</v>
      </c>
      <c r="K93" s="463" t="s">
        <v>251</v>
      </c>
      <c r="L93" s="817"/>
      <c r="M93" s="452"/>
      <c r="N93" s="246"/>
      <c r="O93" s="246"/>
      <c r="P93" s="480">
        <f t="shared" ref="P93:P101" si="17">M93+N93+O93</f>
        <v>0</v>
      </c>
      <c r="Q93" s="244" t="str">
        <f t="shared" si="10"/>
        <v/>
      </c>
      <c r="R93" s="245"/>
      <c r="S93" s="775"/>
      <c r="T93" s="779"/>
      <c r="U93" s="779"/>
      <c r="V93" s="824"/>
      <c r="W93" s="245"/>
      <c r="X93" s="775"/>
      <c r="Y93" s="779"/>
      <c r="Z93" s="779"/>
      <c r="AA93" s="779"/>
      <c r="AB93" s="779"/>
      <c r="AC93" s="779"/>
      <c r="AD93" s="824"/>
      <c r="AE93" s="314">
        <f t="shared" si="1"/>
        <v>0</v>
      </c>
    </row>
    <row r="94" spans="1:31" ht="19.5" thickBot="1">
      <c r="A94" s="401">
        <v>79</v>
      </c>
      <c r="I94" s="143"/>
      <c r="J94" s="168">
        <v>3302</v>
      </c>
      <c r="K94" s="464" t="s">
        <v>1099</v>
      </c>
      <c r="L94" s="817"/>
      <c r="M94" s="452"/>
      <c r="N94" s="246"/>
      <c r="O94" s="246"/>
      <c r="P94" s="480">
        <f t="shared" si="17"/>
        <v>0</v>
      </c>
      <c r="Q94" s="244" t="str">
        <f t="shared" si="10"/>
        <v/>
      </c>
      <c r="R94" s="245"/>
      <c r="S94" s="775"/>
      <c r="T94" s="779"/>
      <c r="U94" s="779"/>
      <c r="V94" s="824"/>
      <c r="W94" s="245"/>
      <c r="X94" s="775"/>
      <c r="Y94" s="779"/>
      <c r="Z94" s="779"/>
      <c r="AA94" s="779"/>
      <c r="AB94" s="779"/>
      <c r="AC94" s="779"/>
      <c r="AD94" s="824"/>
      <c r="AE94" s="314">
        <f t="shared" si="1"/>
        <v>0</v>
      </c>
    </row>
    <row r="95" spans="1:31" ht="19.5" thickBot="1">
      <c r="A95" s="401">
        <v>80</v>
      </c>
      <c r="I95" s="143"/>
      <c r="J95" s="168">
        <v>3303</v>
      </c>
      <c r="K95" s="464" t="s">
        <v>253</v>
      </c>
      <c r="L95" s="817"/>
      <c r="M95" s="452"/>
      <c r="N95" s="246"/>
      <c r="O95" s="246"/>
      <c r="P95" s="480">
        <f t="shared" si="17"/>
        <v>0</v>
      </c>
      <c r="Q95" s="244" t="str">
        <f t="shared" si="10"/>
        <v/>
      </c>
      <c r="R95" s="245"/>
      <c r="S95" s="775"/>
      <c r="T95" s="779"/>
      <c r="U95" s="779"/>
      <c r="V95" s="824"/>
      <c r="W95" s="245"/>
      <c r="X95" s="775"/>
      <c r="Y95" s="779"/>
      <c r="Z95" s="779"/>
      <c r="AA95" s="779"/>
      <c r="AB95" s="779"/>
      <c r="AC95" s="779"/>
      <c r="AD95" s="824"/>
      <c r="AE95" s="314">
        <f t="shared" si="1"/>
        <v>0</v>
      </c>
    </row>
    <row r="96" spans="1:31" ht="19.5" thickBot="1">
      <c r="A96" s="401">
        <v>81</v>
      </c>
      <c r="I96" s="143"/>
      <c r="J96" s="166">
        <v>3304</v>
      </c>
      <c r="K96" s="465" t="s">
        <v>254</v>
      </c>
      <c r="L96" s="817"/>
      <c r="M96" s="452"/>
      <c r="N96" s="246"/>
      <c r="O96" s="246"/>
      <c r="P96" s="480">
        <f t="shared" si="17"/>
        <v>0</v>
      </c>
      <c r="Q96" s="244" t="str">
        <f t="shared" si="10"/>
        <v/>
      </c>
      <c r="R96" s="245"/>
      <c r="S96" s="775"/>
      <c r="T96" s="779"/>
      <c r="U96" s="779"/>
      <c r="V96" s="824"/>
      <c r="W96" s="245"/>
      <c r="X96" s="775"/>
      <c r="Y96" s="779"/>
      <c r="Z96" s="779"/>
      <c r="AA96" s="779"/>
      <c r="AB96" s="779"/>
      <c r="AC96" s="779"/>
      <c r="AD96" s="824"/>
      <c r="AE96" s="314">
        <f t="shared" si="1"/>
        <v>0</v>
      </c>
    </row>
    <row r="97" spans="1:31" ht="32.25" thickBot="1">
      <c r="A97" s="401">
        <v>82</v>
      </c>
      <c r="I97" s="143"/>
      <c r="J97" s="142">
        <v>3305</v>
      </c>
      <c r="K97" s="466" t="s">
        <v>255</v>
      </c>
      <c r="L97" s="817"/>
      <c r="M97" s="452"/>
      <c r="N97" s="246"/>
      <c r="O97" s="246"/>
      <c r="P97" s="480">
        <f t="shared" si="17"/>
        <v>0</v>
      </c>
      <c r="Q97" s="244" t="str">
        <f t="shared" si="10"/>
        <v/>
      </c>
      <c r="R97" s="245"/>
      <c r="S97" s="775"/>
      <c r="T97" s="779"/>
      <c r="U97" s="779"/>
      <c r="V97" s="824"/>
      <c r="W97" s="245"/>
      <c r="X97" s="775"/>
      <c r="Y97" s="779"/>
      <c r="Z97" s="779"/>
      <c r="AA97" s="779"/>
      <c r="AB97" s="779"/>
      <c r="AC97" s="779"/>
      <c r="AD97" s="824"/>
      <c r="AE97" s="314">
        <f t="shared" ref="AE97:AE142" si="18">AA97-AB97-AC97-AD97</f>
        <v>0</v>
      </c>
    </row>
    <row r="98" spans="1:31" ht="32.25" thickBot="1">
      <c r="A98" s="401">
        <v>83</v>
      </c>
      <c r="I98" s="143"/>
      <c r="J98" s="142">
        <v>3306</v>
      </c>
      <c r="K98" s="466" t="s">
        <v>1739</v>
      </c>
      <c r="L98" s="817"/>
      <c r="M98" s="452"/>
      <c r="N98" s="246"/>
      <c r="O98" s="246"/>
      <c r="P98" s="480">
        <f t="shared" si="17"/>
        <v>0</v>
      </c>
      <c r="Q98" s="244" t="str">
        <f t="shared" ref="Q98:Q129" si="19">(IF($E98&lt;&gt;0,$J$2,IF($I98&lt;&gt;0,$J$2,"")))</f>
        <v/>
      </c>
      <c r="R98" s="245"/>
      <c r="S98" s="775"/>
      <c r="T98" s="779"/>
      <c r="U98" s="779"/>
      <c r="V98" s="824"/>
      <c r="W98" s="245"/>
      <c r="X98" s="775"/>
      <c r="Y98" s="779"/>
      <c r="Z98" s="779"/>
      <c r="AA98" s="779"/>
      <c r="AB98" s="779"/>
      <c r="AC98" s="779"/>
      <c r="AD98" s="824"/>
      <c r="AE98" s="314">
        <f t="shared" si="18"/>
        <v>0</v>
      </c>
    </row>
    <row r="99" spans="1:31" ht="19.5" thickBot="1">
      <c r="A99" s="401">
        <v>84</v>
      </c>
      <c r="I99" s="799">
        <v>3900</v>
      </c>
      <c r="J99" s="957" t="s">
        <v>256</v>
      </c>
      <c r="K99" s="978"/>
      <c r="L99" s="800"/>
      <c r="M99" s="803"/>
      <c r="N99" s="804"/>
      <c r="O99" s="804"/>
      <c r="P99" s="805">
        <f t="shared" si="17"/>
        <v>0</v>
      </c>
      <c r="Q99" s="244">
        <f t="shared" si="19"/>
        <v>0</v>
      </c>
      <c r="R99" s="245"/>
      <c r="S99" s="431"/>
      <c r="T99" s="255"/>
      <c r="U99" s="318">
        <f t="shared" ref="U99:U142" si="20">P99</f>
        <v>0</v>
      </c>
      <c r="V99" s="427">
        <f>S99+T99-U99</f>
        <v>0</v>
      </c>
      <c r="W99" s="245"/>
      <c r="X99" s="431"/>
      <c r="Y99" s="255"/>
      <c r="Z99" s="432">
        <f>+IF(+(S99+T99)&gt;=P99,+T99,+(+P99-S99))</f>
        <v>0</v>
      </c>
      <c r="AA99" s="316">
        <f>X99+Y99-Z99</f>
        <v>0</v>
      </c>
      <c r="AB99" s="255"/>
      <c r="AC99" s="255"/>
      <c r="AD99" s="254"/>
      <c r="AE99" s="314">
        <f t="shared" si="18"/>
        <v>0</v>
      </c>
    </row>
    <row r="100" spans="1:31" ht="19.5" thickBot="1">
      <c r="A100" s="401">
        <v>85</v>
      </c>
      <c r="I100" s="799">
        <v>4000</v>
      </c>
      <c r="J100" s="979" t="s">
        <v>257</v>
      </c>
      <c r="K100" s="979"/>
      <c r="L100" s="800"/>
      <c r="M100" s="803"/>
      <c r="N100" s="804"/>
      <c r="O100" s="804"/>
      <c r="P100" s="805">
        <f t="shared" si="17"/>
        <v>0</v>
      </c>
      <c r="Q100" s="244">
        <f t="shared" si="19"/>
        <v>0</v>
      </c>
      <c r="R100" s="245"/>
      <c r="S100" s="431"/>
      <c r="T100" s="255"/>
      <c r="U100" s="318">
        <f t="shared" si="20"/>
        <v>0</v>
      </c>
      <c r="V100" s="427">
        <f>S100+T100-U100</f>
        <v>0</v>
      </c>
      <c r="W100" s="245"/>
      <c r="X100" s="777"/>
      <c r="Y100" s="778"/>
      <c r="Z100" s="778"/>
      <c r="AA100" s="779"/>
      <c r="AB100" s="778"/>
      <c r="AC100" s="778"/>
      <c r="AD100" s="824"/>
      <c r="AE100" s="314">
        <f t="shared" si="18"/>
        <v>0</v>
      </c>
    </row>
    <row r="101" spans="1:31" ht="19.5" thickBot="1">
      <c r="A101" s="401">
        <v>86</v>
      </c>
      <c r="I101" s="799">
        <v>4100</v>
      </c>
      <c r="J101" s="979" t="s">
        <v>258</v>
      </c>
      <c r="K101" s="979"/>
      <c r="L101" s="800"/>
      <c r="M101" s="803"/>
      <c r="N101" s="804"/>
      <c r="O101" s="804"/>
      <c r="P101" s="805">
        <f t="shared" si="17"/>
        <v>0</v>
      </c>
      <c r="Q101" s="244">
        <f t="shared" si="19"/>
        <v>0</v>
      </c>
      <c r="R101" s="245"/>
      <c r="S101" s="777"/>
      <c r="T101" s="778"/>
      <c r="U101" s="778"/>
      <c r="V101" s="825"/>
      <c r="W101" s="245"/>
      <c r="X101" s="777"/>
      <c r="Y101" s="778"/>
      <c r="Z101" s="778"/>
      <c r="AA101" s="778"/>
      <c r="AB101" s="778"/>
      <c r="AC101" s="778"/>
      <c r="AD101" s="825"/>
      <c r="AE101" s="314">
        <f t="shared" si="18"/>
        <v>0</v>
      </c>
    </row>
    <row r="102" spans="1:31" ht="19.5" thickBot="1">
      <c r="A102" s="401">
        <v>87</v>
      </c>
      <c r="I102" s="799">
        <v>4200</v>
      </c>
      <c r="J102" s="965" t="s">
        <v>259</v>
      </c>
      <c r="K102" s="966"/>
      <c r="L102" s="800"/>
      <c r="M102" s="801">
        <f>SUM(M103:M108)</f>
        <v>0</v>
      </c>
      <c r="N102" s="802">
        <f>SUM(N103:N108)</f>
        <v>0</v>
      </c>
      <c r="O102" s="802">
        <f>SUM(O103:O108)</f>
        <v>0</v>
      </c>
      <c r="P102" s="802">
        <f>SUM(P103:P108)</f>
        <v>0</v>
      </c>
      <c r="Q102" s="244">
        <f t="shared" si="19"/>
        <v>0</v>
      </c>
      <c r="R102" s="245"/>
      <c r="S102" s="317">
        <f>SUM(S103:S108)</f>
        <v>0</v>
      </c>
      <c r="T102" s="318">
        <f>SUM(T103:T108)</f>
        <v>0</v>
      </c>
      <c r="U102" s="428">
        <f>SUM(U103:U108)</f>
        <v>0</v>
      </c>
      <c r="V102" s="429">
        <f>SUM(V103:V108)</f>
        <v>0</v>
      </c>
      <c r="W102" s="245"/>
      <c r="X102" s="317">
        <f t="shared" ref="X102:AD102" si="21">SUM(X103:X108)</f>
        <v>0</v>
      </c>
      <c r="Y102" s="318">
        <f t="shared" si="21"/>
        <v>0</v>
      </c>
      <c r="Z102" s="318">
        <f t="shared" si="21"/>
        <v>0</v>
      </c>
      <c r="AA102" s="318">
        <f t="shared" si="21"/>
        <v>0</v>
      </c>
      <c r="AB102" s="318">
        <f t="shared" si="21"/>
        <v>0</v>
      </c>
      <c r="AC102" s="318">
        <f t="shared" si="21"/>
        <v>0</v>
      </c>
      <c r="AD102" s="429">
        <f t="shared" si="21"/>
        <v>0</v>
      </c>
      <c r="AE102" s="314">
        <f t="shared" si="18"/>
        <v>0</v>
      </c>
    </row>
    <row r="103" spans="1:31" ht="19.5" thickBot="1">
      <c r="A103" s="401">
        <v>88</v>
      </c>
      <c r="I103" s="173"/>
      <c r="J103" s="144">
        <v>4201</v>
      </c>
      <c r="K103" s="138" t="s">
        <v>260</v>
      </c>
      <c r="L103" s="817"/>
      <c r="M103" s="452"/>
      <c r="N103" s="246"/>
      <c r="O103" s="246"/>
      <c r="P103" s="480">
        <f t="shared" ref="P103:P108" si="22">M103+N103+O103</f>
        <v>0</v>
      </c>
      <c r="Q103" s="244" t="str">
        <f t="shared" si="19"/>
        <v/>
      </c>
      <c r="R103" s="245"/>
      <c r="S103" s="426"/>
      <c r="T103" s="253"/>
      <c r="U103" s="316">
        <f t="shared" si="20"/>
        <v>0</v>
      </c>
      <c r="V103" s="427">
        <f t="shared" ref="V103:V108" si="23">S103+T103-U103</f>
        <v>0</v>
      </c>
      <c r="W103" s="245"/>
      <c r="X103" s="426"/>
      <c r="Y103" s="253"/>
      <c r="Z103" s="432">
        <f t="shared" ref="Z103:Z108" si="24">+IF(+(S103+T103)&gt;=P103,+T103,+(+P103-S103))</f>
        <v>0</v>
      </c>
      <c r="AA103" s="316">
        <f t="shared" ref="AA103:AA108" si="25">X103+Y103-Z103</f>
        <v>0</v>
      </c>
      <c r="AB103" s="253"/>
      <c r="AC103" s="253"/>
      <c r="AD103" s="254"/>
      <c r="AE103" s="314">
        <f t="shared" si="18"/>
        <v>0</v>
      </c>
    </row>
    <row r="104" spans="1:31" ht="19.5" thickBot="1">
      <c r="A104" s="401">
        <v>89</v>
      </c>
      <c r="I104" s="173"/>
      <c r="J104" s="137">
        <v>4202</v>
      </c>
      <c r="K104" s="139" t="s">
        <v>261</v>
      </c>
      <c r="L104" s="817"/>
      <c r="M104" s="452"/>
      <c r="N104" s="246"/>
      <c r="O104" s="246"/>
      <c r="P104" s="480">
        <f t="shared" si="22"/>
        <v>0</v>
      </c>
      <c r="Q104" s="244" t="str">
        <f t="shared" si="19"/>
        <v/>
      </c>
      <c r="R104" s="245"/>
      <c r="S104" s="426"/>
      <c r="T104" s="253"/>
      <c r="U104" s="316">
        <f t="shared" si="20"/>
        <v>0</v>
      </c>
      <c r="V104" s="427">
        <f t="shared" si="23"/>
        <v>0</v>
      </c>
      <c r="W104" s="245"/>
      <c r="X104" s="426"/>
      <c r="Y104" s="253"/>
      <c r="Z104" s="432">
        <f t="shared" si="24"/>
        <v>0</v>
      </c>
      <c r="AA104" s="316">
        <f t="shared" si="25"/>
        <v>0</v>
      </c>
      <c r="AB104" s="253"/>
      <c r="AC104" s="253"/>
      <c r="AD104" s="254"/>
      <c r="AE104" s="314">
        <f t="shared" si="18"/>
        <v>0</v>
      </c>
    </row>
    <row r="105" spans="1:31" ht="19.5" thickBot="1">
      <c r="A105" s="401">
        <v>90</v>
      </c>
      <c r="I105" s="173"/>
      <c r="J105" s="137">
        <v>4214</v>
      </c>
      <c r="K105" s="139" t="s">
        <v>262</v>
      </c>
      <c r="L105" s="817"/>
      <c r="M105" s="452"/>
      <c r="N105" s="246"/>
      <c r="O105" s="246"/>
      <c r="P105" s="480">
        <f t="shared" si="22"/>
        <v>0</v>
      </c>
      <c r="Q105" s="244" t="str">
        <f t="shared" si="19"/>
        <v/>
      </c>
      <c r="R105" s="245"/>
      <c r="S105" s="426"/>
      <c r="T105" s="253"/>
      <c r="U105" s="316">
        <f t="shared" si="20"/>
        <v>0</v>
      </c>
      <c r="V105" s="427">
        <f t="shared" si="23"/>
        <v>0</v>
      </c>
      <c r="W105" s="245"/>
      <c r="X105" s="426"/>
      <c r="Y105" s="253"/>
      <c r="Z105" s="432">
        <f t="shared" si="24"/>
        <v>0</v>
      </c>
      <c r="AA105" s="316">
        <f t="shared" si="25"/>
        <v>0</v>
      </c>
      <c r="AB105" s="253"/>
      <c r="AC105" s="253"/>
      <c r="AD105" s="254"/>
      <c r="AE105" s="314">
        <f t="shared" si="18"/>
        <v>0</v>
      </c>
    </row>
    <row r="106" spans="1:31" ht="32.25" thickBot="1">
      <c r="A106" s="401">
        <v>91</v>
      </c>
      <c r="I106" s="173"/>
      <c r="J106" s="137">
        <v>4217</v>
      </c>
      <c r="K106" s="139" t="s">
        <v>263</v>
      </c>
      <c r="L106" s="817"/>
      <c r="M106" s="452"/>
      <c r="N106" s="246"/>
      <c r="O106" s="246"/>
      <c r="P106" s="480">
        <f t="shared" si="22"/>
        <v>0</v>
      </c>
      <c r="Q106" s="244" t="str">
        <f t="shared" si="19"/>
        <v/>
      </c>
      <c r="R106" s="245"/>
      <c r="S106" s="426"/>
      <c r="T106" s="253"/>
      <c r="U106" s="316">
        <f t="shared" si="20"/>
        <v>0</v>
      </c>
      <c r="V106" s="427">
        <f t="shared" si="23"/>
        <v>0</v>
      </c>
      <c r="W106" s="245"/>
      <c r="X106" s="426"/>
      <c r="Y106" s="253"/>
      <c r="Z106" s="432">
        <f t="shared" si="24"/>
        <v>0</v>
      </c>
      <c r="AA106" s="316">
        <f t="shared" si="25"/>
        <v>0</v>
      </c>
      <c r="AB106" s="253"/>
      <c r="AC106" s="253"/>
      <c r="AD106" s="254"/>
      <c r="AE106" s="314">
        <f t="shared" si="18"/>
        <v>0</v>
      </c>
    </row>
    <row r="107" spans="1:31" ht="32.25" thickBot="1">
      <c r="A107" s="401">
        <v>92</v>
      </c>
      <c r="I107" s="173"/>
      <c r="J107" s="137">
        <v>4218</v>
      </c>
      <c r="K107" s="145" t="s">
        <v>264</v>
      </c>
      <c r="L107" s="817"/>
      <c r="M107" s="452"/>
      <c r="N107" s="246"/>
      <c r="O107" s="246"/>
      <c r="P107" s="480">
        <f t="shared" si="22"/>
        <v>0</v>
      </c>
      <c r="Q107" s="244" t="str">
        <f t="shared" si="19"/>
        <v/>
      </c>
      <c r="R107" s="245"/>
      <c r="S107" s="426"/>
      <c r="T107" s="253"/>
      <c r="U107" s="316">
        <f t="shared" si="20"/>
        <v>0</v>
      </c>
      <c r="V107" s="427">
        <f t="shared" si="23"/>
        <v>0</v>
      </c>
      <c r="W107" s="245"/>
      <c r="X107" s="426"/>
      <c r="Y107" s="253"/>
      <c r="Z107" s="432">
        <f t="shared" si="24"/>
        <v>0</v>
      </c>
      <c r="AA107" s="316">
        <f t="shared" si="25"/>
        <v>0</v>
      </c>
      <c r="AB107" s="253"/>
      <c r="AC107" s="253"/>
      <c r="AD107" s="254"/>
      <c r="AE107" s="314">
        <f t="shared" si="18"/>
        <v>0</v>
      </c>
    </row>
    <row r="108" spans="1:31" ht="19.5" thickBot="1">
      <c r="A108" s="401">
        <v>93</v>
      </c>
      <c r="I108" s="173"/>
      <c r="J108" s="137">
        <v>4219</v>
      </c>
      <c r="K108" s="156" t="s">
        <v>265</v>
      </c>
      <c r="L108" s="817"/>
      <c r="M108" s="452"/>
      <c r="N108" s="246"/>
      <c r="O108" s="246"/>
      <c r="P108" s="480">
        <f t="shared" si="22"/>
        <v>0</v>
      </c>
      <c r="Q108" s="244" t="str">
        <f t="shared" si="19"/>
        <v/>
      </c>
      <c r="R108" s="245"/>
      <c r="S108" s="426"/>
      <c r="T108" s="253"/>
      <c r="U108" s="316">
        <f t="shared" si="20"/>
        <v>0</v>
      </c>
      <c r="V108" s="427">
        <f t="shared" si="23"/>
        <v>0</v>
      </c>
      <c r="W108" s="245"/>
      <c r="X108" s="426"/>
      <c r="Y108" s="253"/>
      <c r="Z108" s="432">
        <f t="shared" si="24"/>
        <v>0</v>
      </c>
      <c r="AA108" s="316">
        <f t="shared" si="25"/>
        <v>0</v>
      </c>
      <c r="AB108" s="253"/>
      <c r="AC108" s="253"/>
      <c r="AD108" s="254"/>
      <c r="AE108" s="314">
        <f t="shared" si="18"/>
        <v>0</v>
      </c>
    </row>
    <row r="109" spans="1:31" ht="19.5" thickBot="1">
      <c r="A109" s="401">
        <v>94</v>
      </c>
      <c r="I109" s="799">
        <v>4300</v>
      </c>
      <c r="J109" s="955" t="s">
        <v>1740</v>
      </c>
      <c r="K109" s="955"/>
      <c r="L109" s="800"/>
      <c r="M109" s="801">
        <f>SUM(M110:M112)</f>
        <v>0</v>
      </c>
      <c r="N109" s="802">
        <f>SUM(N110:N112)</f>
        <v>0</v>
      </c>
      <c r="O109" s="802">
        <f>SUM(O110:O112)</f>
        <v>0</v>
      </c>
      <c r="P109" s="802">
        <f>SUM(P110:P112)</f>
        <v>0</v>
      </c>
      <c r="Q109" s="244">
        <f t="shared" si="19"/>
        <v>0</v>
      </c>
      <c r="R109" s="245"/>
      <c r="S109" s="317">
        <f>SUM(S110:S112)</f>
        <v>0</v>
      </c>
      <c r="T109" s="318">
        <f>SUM(T110:T112)</f>
        <v>0</v>
      </c>
      <c r="U109" s="428">
        <f>SUM(U110:U112)</f>
        <v>0</v>
      </c>
      <c r="V109" s="429">
        <f>SUM(V110:V112)</f>
        <v>0</v>
      </c>
      <c r="W109" s="245"/>
      <c r="X109" s="317">
        <f t="shared" ref="X109:AD109" si="26">SUM(X110:X112)</f>
        <v>0</v>
      </c>
      <c r="Y109" s="318">
        <f t="shared" si="26"/>
        <v>0</v>
      </c>
      <c r="Z109" s="318">
        <f t="shared" si="26"/>
        <v>0</v>
      </c>
      <c r="AA109" s="318">
        <f t="shared" si="26"/>
        <v>0</v>
      </c>
      <c r="AB109" s="318">
        <f t="shared" si="26"/>
        <v>0</v>
      </c>
      <c r="AC109" s="318">
        <f t="shared" si="26"/>
        <v>0</v>
      </c>
      <c r="AD109" s="429">
        <f t="shared" si="26"/>
        <v>0</v>
      </c>
      <c r="AE109" s="314">
        <f t="shared" si="18"/>
        <v>0</v>
      </c>
    </row>
    <row r="110" spans="1:31" ht="19.5" thickBot="1">
      <c r="A110" s="401">
        <v>95</v>
      </c>
      <c r="I110" s="173"/>
      <c r="J110" s="144">
        <v>4301</v>
      </c>
      <c r="K110" s="163" t="s">
        <v>266</v>
      </c>
      <c r="L110" s="817"/>
      <c r="M110" s="452"/>
      <c r="N110" s="246"/>
      <c r="O110" s="246"/>
      <c r="P110" s="480">
        <f t="shared" ref="P110:P115" si="27">M110+N110+O110</f>
        <v>0</v>
      </c>
      <c r="Q110" s="244" t="str">
        <f t="shared" si="19"/>
        <v/>
      </c>
      <c r="R110" s="245"/>
      <c r="S110" s="426"/>
      <c r="T110" s="253"/>
      <c r="U110" s="316">
        <f t="shared" si="20"/>
        <v>0</v>
      </c>
      <c r="V110" s="427">
        <f t="shared" ref="V110:V115" si="28">S110+T110-U110</f>
        <v>0</v>
      </c>
      <c r="W110" s="245"/>
      <c r="X110" s="426"/>
      <c r="Y110" s="253"/>
      <c r="Z110" s="432">
        <f t="shared" ref="Z110:Z115" si="29">+IF(+(S110+T110)&gt;=P110,+T110,+(+P110-S110))</f>
        <v>0</v>
      </c>
      <c r="AA110" s="316">
        <f t="shared" ref="AA110:AA115" si="30">X110+Y110-Z110</f>
        <v>0</v>
      </c>
      <c r="AB110" s="253"/>
      <c r="AC110" s="253"/>
      <c r="AD110" s="254"/>
      <c r="AE110" s="314">
        <f t="shared" si="18"/>
        <v>0</v>
      </c>
    </row>
    <row r="111" spans="1:31" ht="19.5" thickBot="1">
      <c r="A111" s="401">
        <v>96</v>
      </c>
      <c r="I111" s="173"/>
      <c r="J111" s="137">
        <v>4302</v>
      </c>
      <c r="K111" s="139" t="s">
        <v>1100</v>
      </c>
      <c r="L111" s="817"/>
      <c r="M111" s="452"/>
      <c r="N111" s="246"/>
      <c r="O111" s="246"/>
      <c r="P111" s="480">
        <f t="shared" si="27"/>
        <v>0</v>
      </c>
      <c r="Q111" s="244" t="str">
        <f t="shared" si="19"/>
        <v/>
      </c>
      <c r="R111" s="245"/>
      <c r="S111" s="426"/>
      <c r="T111" s="253"/>
      <c r="U111" s="316">
        <f t="shared" si="20"/>
        <v>0</v>
      </c>
      <c r="V111" s="427">
        <f t="shared" si="28"/>
        <v>0</v>
      </c>
      <c r="W111" s="245"/>
      <c r="X111" s="426"/>
      <c r="Y111" s="253"/>
      <c r="Z111" s="432">
        <f t="shared" si="29"/>
        <v>0</v>
      </c>
      <c r="AA111" s="316">
        <f t="shared" si="30"/>
        <v>0</v>
      </c>
      <c r="AB111" s="253"/>
      <c r="AC111" s="253"/>
      <c r="AD111" s="254"/>
      <c r="AE111" s="314">
        <f t="shared" si="18"/>
        <v>0</v>
      </c>
    </row>
    <row r="112" spans="1:31" ht="19.5" thickBot="1">
      <c r="A112" s="401">
        <v>97</v>
      </c>
      <c r="I112" s="173"/>
      <c r="J112" s="142">
        <v>4309</v>
      </c>
      <c r="K112" s="148" t="s">
        <v>268</v>
      </c>
      <c r="L112" s="817"/>
      <c r="M112" s="452"/>
      <c r="N112" s="246"/>
      <c r="O112" s="246"/>
      <c r="P112" s="480">
        <f t="shared" si="27"/>
        <v>0</v>
      </c>
      <c r="Q112" s="244" t="str">
        <f t="shared" si="19"/>
        <v/>
      </c>
      <c r="R112" s="245"/>
      <c r="S112" s="426"/>
      <c r="T112" s="253"/>
      <c r="U112" s="316">
        <f t="shared" si="20"/>
        <v>0</v>
      </c>
      <c r="V112" s="427">
        <f t="shared" si="28"/>
        <v>0</v>
      </c>
      <c r="W112" s="245"/>
      <c r="X112" s="426"/>
      <c r="Y112" s="253"/>
      <c r="Z112" s="432">
        <f t="shared" si="29"/>
        <v>0</v>
      </c>
      <c r="AA112" s="316">
        <f t="shared" si="30"/>
        <v>0</v>
      </c>
      <c r="AB112" s="253"/>
      <c r="AC112" s="253"/>
      <c r="AD112" s="254"/>
      <c r="AE112" s="314">
        <f t="shared" si="18"/>
        <v>0</v>
      </c>
    </row>
    <row r="113" spans="1:31" ht="19.5" thickBot="1">
      <c r="A113" s="401">
        <v>98</v>
      </c>
      <c r="I113" s="799">
        <v>4400</v>
      </c>
      <c r="J113" s="957" t="s">
        <v>1741</v>
      </c>
      <c r="K113" s="957"/>
      <c r="L113" s="800"/>
      <c r="M113" s="803"/>
      <c r="N113" s="804"/>
      <c r="O113" s="804"/>
      <c r="P113" s="805">
        <f t="shared" si="27"/>
        <v>0</v>
      </c>
      <c r="Q113" s="244">
        <f t="shared" si="19"/>
        <v>0</v>
      </c>
      <c r="R113" s="245"/>
      <c r="S113" s="431"/>
      <c r="T113" s="255"/>
      <c r="U113" s="318">
        <f t="shared" si="20"/>
        <v>0</v>
      </c>
      <c r="V113" s="427">
        <f t="shared" si="28"/>
        <v>0</v>
      </c>
      <c r="W113" s="245"/>
      <c r="X113" s="431"/>
      <c r="Y113" s="255"/>
      <c r="Z113" s="432">
        <f t="shared" si="29"/>
        <v>0</v>
      </c>
      <c r="AA113" s="316">
        <f t="shared" si="30"/>
        <v>0</v>
      </c>
      <c r="AB113" s="255"/>
      <c r="AC113" s="255"/>
      <c r="AD113" s="254"/>
      <c r="AE113" s="314">
        <f t="shared" si="18"/>
        <v>0</v>
      </c>
    </row>
    <row r="114" spans="1:31" ht="19.5" thickBot="1">
      <c r="A114" s="401">
        <v>99</v>
      </c>
      <c r="I114" s="799">
        <v>4500</v>
      </c>
      <c r="J114" s="979" t="s">
        <v>1742</v>
      </c>
      <c r="K114" s="979"/>
      <c r="L114" s="800"/>
      <c r="M114" s="803"/>
      <c r="N114" s="804"/>
      <c r="O114" s="804"/>
      <c r="P114" s="805">
        <f t="shared" si="27"/>
        <v>0</v>
      </c>
      <c r="Q114" s="244">
        <f t="shared" si="19"/>
        <v>0</v>
      </c>
      <c r="R114" s="245"/>
      <c r="S114" s="431"/>
      <c r="T114" s="255"/>
      <c r="U114" s="318">
        <f t="shared" si="20"/>
        <v>0</v>
      </c>
      <c r="V114" s="427">
        <f t="shared" si="28"/>
        <v>0</v>
      </c>
      <c r="W114" s="245"/>
      <c r="X114" s="431"/>
      <c r="Y114" s="255"/>
      <c r="Z114" s="432">
        <f t="shared" si="29"/>
        <v>0</v>
      </c>
      <c r="AA114" s="316">
        <f t="shared" si="30"/>
        <v>0</v>
      </c>
      <c r="AB114" s="255"/>
      <c r="AC114" s="255"/>
      <c r="AD114" s="254"/>
      <c r="AE114" s="314">
        <f t="shared" si="18"/>
        <v>0</v>
      </c>
    </row>
    <row r="115" spans="1:31" ht="33" customHeight="1" thickBot="1">
      <c r="A115" s="401">
        <v>100</v>
      </c>
      <c r="I115" s="799">
        <v>4600</v>
      </c>
      <c r="J115" s="974" t="s">
        <v>269</v>
      </c>
      <c r="K115" s="980"/>
      <c r="L115" s="800"/>
      <c r="M115" s="803"/>
      <c r="N115" s="804"/>
      <c r="O115" s="804"/>
      <c r="P115" s="805">
        <f t="shared" si="27"/>
        <v>0</v>
      </c>
      <c r="Q115" s="244">
        <f t="shared" si="19"/>
        <v>0</v>
      </c>
      <c r="R115" s="245"/>
      <c r="S115" s="431"/>
      <c r="T115" s="255"/>
      <c r="U115" s="318">
        <f t="shared" si="20"/>
        <v>0</v>
      </c>
      <c r="V115" s="427">
        <f t="shared" si="28"/>
        <v>0</v>
      </c>
      <c r="W115" s="245"/>
      <c r="X115" s="431"/>
      <c r="Y115" s="255"/>
      <c r="Z115" s="432">
        <f t="shared" si="29"/>
        <v>0</v>
      </c>
      <c r="AA115" s="316">
        <f t="shared" si="30"/>
        <v>0</v>
      </c>
      <c r="AB115" s="255"/>
      <c r="AC115" s="255"/>
      <c r="AD115" s="254"/>
      <c r="AE115" s="314">
        <f t="shared" si="18"/>
        <v>0</v>
      </c>
    </row>
    <row r="116" spans="1:31" ht="20.25" customHeight="1" thickBot="1">
      <c r="A116" s="401">
        <v>101</v>
      </c>
      <c r="I116" s="799">
        <v>4900</v>
      </c>
      <c r="J116" s="965" t="s">
        <v>300</v>
      </c>
      <c r="K116" s="965"/>
      <c r="L116" s="800"/>
      <c r="M116" s="801">
        <f>+M117+M118</f>
        <v>0</v>
      </c>
      <c r="N116" s="802">
        <f>+N117+N118</f>
        <v>0</v>
      </c>
      <c r="O116" s="802">
        <f>+O117+O118</f>
        <v>0</v>
      </c>
      <c r="P116" s="802">
        <f>+P117+P118</f>
        <v>0</v>
      </c>
      <c r="Q116" s="244">
        <f t="shared" si="19"/>
        <v>0</v>
      </c>
      <c r="R116" s="245"/>
      <c r="S116" s="777"/>
      <c r="T116" s="778"/>
      <c r="U116" s="778"/>
      <c r="V116" s="825"/>
      <c r="W116" s="245"/>
      <c r="X116" s="777"/>
      <c r="Y116" s="778"/>
      <c r="Z116" s="778"/>
      <c r="AA116" s="778"/>
      <c r="AB116" s="778"/>
      <c r="AC116" s="778"/>
      <c r="AD116" s="825"/>
      <c r="AE116" s="314">
        <f t="shared" si="18"/>
        <v>0</v>
      </c>
    </row>
    <row r="117" spans="1:31" ht="30.75" customHeight="1" thickBot="1">
      <c r="A117" s="401">
        <v>102</v>
      </c>
      <c r="I117" s="173"/>
      <c r="J117" s="144">
        <v>4901</v>
      </c>
      <c r="K117" s="174" t="s">
        <v>301</v>
      </c>
      <c r="L117" s="817"/>
      <c r="M117" s="452"/>
      <c r="N117" s="246"/>
      <c r="O117" s="246"/>
      <c r="P117" s="480">
        <f>M117+N117+O117</f>
        <v>0</v>
      </c>
      <c r="Q117" s="244" t="str">
        <f t="shared" si="19"/>
        <v/>
      </c>
      <c r="R117" s="245"/>
      <c r="S117" s="775"/>
      <c r="T117" s="779"/>
      <c r="U117" s="779"/>
      <c r="V117" s="824"/>
      <c r="W117" s="245"/>
      <c r="X117" s="775"/>
      <c r="Y117" s="779"/>
      <c r="Z117" s="779"/>
      <c r="AA117" s="779"/>
      <c r="AB117" s="779"/>
      <c r="AC117" s="779"/>
      <c r="AD117" s="824"/>
      <c r="AE117" s="314">
        <f t="shared" si="18"/>
        <v>0</v>
      </c>
    </row>
    <row r="118" spans="1:31" ht="19.5" thickBot="1">
      <c r="A118" s="401">
        <v>103</v>
      </c>
      <c r="I118" s="173"/>
      <c r="J118" s="142">
        <v>4902</v>
      </c>
      <c r="K118" s="148" t="s">
        <v>302</v>
      </c>
      <c r="L118" s="817"/>
      <c r="M118" s="452"/>
      <c r="N118" s="246"/>
      <c r="O118" s="246"/>
      <c r="P118" s="480">
        <f>M118+N118+O118</f>
        <v>0</v>
      </c>
      <c r="Q118" s="244" t="str">
        <f t="shared" si="19"/>
        <v/>
      </c>
      <c r="R118" s="245"/>
      <c r="S118" s="775"/>
      <c r="T118" s="779"/>
      <c r="U118" s="779"/>
      <c r="V118" s="824"/>
      <c r="W118" s="245"/>
      <c r="X118" s="775"/>
      <c r="Y118" s="779"/>
      <c r="Z118" s="779"/>
      <c r="AA118" s="779"/>
      <c r="AB118" s="779"/>
      <c r="AC118" s="779"/>
      <c r="AD118" s="824"/>
      <c r="AE118" s="314">
        <f t="shared" si="18"/>
        <v>0</v>
      </c>
    </row>
    <row r="119" spans="1:31" ht="19.5" thickBot="1">
      <c r="A119" s="401">
        <v>104</v>
      </c>
      <c r="I119" s="806">
        <v>5100</v>
      </c>
      <c r="J119" s="962" t="s">
        <v>270</v>
      </c>
      <c r="K119" s="962"/>
      <c r="L119" s="807"/>
      <c r="M119" s="808"/>
      <c r="N119" s="809"/>
      <c r="O119" s="809"/>
      <c r="P119" s="805">
        <f>M119+N119+O119</f>
        <v>0</v>
      </c>
      <c r="Q119" s="244">
        <f t="shared" si="19"/>
        <v>0</v>
      </c>
      <c r="R119" s="245"/>
      <c r="S119" s="433"/>
      <c r="T119" s="434"/>
      <c r="U119" s="328">
        <f t="shared" si="20"/>
        <v>0</v>
      </c>
      <c r="V119" s="427">
        <f>S119+T119-U119</f>
        <v>0</v>
      </c>
      <c r="W119" s="245"/>
      <c r="X119" s="433"/>
      <c r="Y119" s="434"/>
      <c r="Z119" s="432">
        <f>+IF(+(S119+T119)&gt;=P119,+T119,+(+P119-S119))</f>
        <v>0</v>
      </c>
      <c r="AA119" s="316">
        <f>X119+Y119-Z119</f>
        <v>0</v>
      </c>
      <c r="AB119" s="434"/>
      <c r="AC119" s="434"/>
      <c r="AD119" s="254"/>
      <c r="AE119" s="314">
        <f t="shared" si="18"/>
        <v>0</v>
      </c>
    </row>
    <row r="120" spans="1:31" ht="19.5" thickBot="1">
      <c r="A120" s="401">
        <v>105</v>
      </c>
      <c r="I120" s="806">
        <v>5200</v>
      </c>
      <c r="J120" s="977" t="s">
        <v>271</v>
      </c>
      <c r="K120" s="977"/>
      <c r="L120" s="807"/>
      <c r="M120" s="810">
        <f>SUM(M121:M127)</f>
        <v>0</v>
      </c>
      <c r="N120" s="811">
        <f>SUM(N121:N127)</f>
        <v>0</v>
      </c>
      <c r="O120" s="811">
        <f>SUM(O121:O127)</f>
        <v>0</v>
      </c>
      <c r="P120" s="811">
        <f>SUM(P121:P127)</f>
        <v>0</v>
      </c>
      <c r="Q120" s="244">
        <f t="shared" si="19"/>
        <v>0</v>
      </c>
      <c r="R120" s="245"/>
      <c r="S120" s="327">
        <f>SUM(S121:S127)</f>
        <v>0</v>
      </c>
      <c r="T120" s="328">
        <f>SUM(T121:T127)</f>
        <v>0</v>
      </c>
      <c r="U120" s="435">
        <f>SUM(U121:U127)</f>
        <v>0</v>
      </c>
      <c r="V120" s="436">
        <f>SUM(V121:V127)</f>
        <v>0</v>
      </c>
      <c r="W120" s="245"/>
      <c r="X120" s="327">
        <f t="shared" ref="X120:AD120" si="31">SUM(X121:X127)</f>
        <v>0</v>
      </c>
      <c r="Y120" s="328">
        <f t="shared" si="31"/>
        <v>0</v>
      </c>
      <c r="Z120" s="328">
        <f t="shared" si="31"/>
        <v>0</v>
      </c>
      <c r="AA120" s="328">
        <f t="shared" si="31"/>
        <v>0</v>
      </c>
      <c r="AB120" s="328">
        <f t="shared" si="31"/>
        <v>0</v>
      </c>
      <c r="AC120" s="328">
        <f t="shared" si="31"/>
        <v>0</v>
      </c>
      <c r="AD120" s="436">
        <f t="shared" si="31"/>
        <v>0</v>
      </c>
      <c r="AE120" s="314">
        <f t="shared" si="18"/>
        <v>0</v>
      </c>
    </row>
    <row r="121" spans="1:31" ht="19.5" thickBot="1">
      <c r="A121" s="401">
        <v>106</v>
      </c>
      <c r="I121" s="175"/>
      <c r="J121" s="176">
        <v>5201</v>
      </c>
      <c r="K121" s="177" t="s">
        <v>272</v>
      </c>
      <c r="L121" s="818"/>
      <c r="M121" s="477"/>
      <c r="N121" s="437"/>
      <c r="O121" s="437"/>
      <c r="P121" s="480">
        <f t="shared" ref="P121:P127" si="32">M121+N121+O121</f>
        <v>0</v>
      </c>
      <c r="Q121" s="244" t="str">
        <f t="shared" si="19"/>
        <v/>
      </c>
      <c r="R121" s="245"/>
      <c r="S121" s="438"/>
      <c r="T121" s="439"/>
      <c r="U121" s="331">
        <f t="shared" si="20"/>
        <v>0</v>
      </c>
      <c r="V121" s="427">
        <f t="shared" ref="V121:V127" si="33">S121+T121-U121</f>
        <v>0</v>
      </c>
      <c r="W121" s="245"/>
      <c r="X121" s="438"/>
      <c r="Y121" s="439"/>
      <c r="Z121" s="432">
        <f t="shared" ref="Z121:Z127" si="34">+IF(+(S121+T121)&gt;=P121,+T121,+(+P121-S121))</f>
        <v>0</v>
      </c>
      <c r="AA121" s="316">
        <f t="shared" ref="AA121:AA127" si="35">X121+Y121-Z121</f>
        <v>0</v>
      </c>
      <c r="AB121" s="439"/>
      <c r="AC121" s="439"/>
      <c r="AD121" s="254"/>
      <c r="AE121" s="314">
        <f t="shared" si="18"/>
        <v>0</v>
      </c>
    </row>
    <row r="122" spans="1:31" ht="19.5" thickBot="1">
      <c r="A122" s="401">
        <v>107</v>
      </c>
      <c r="I122" s="175"/>
      <c r="J122" s="178">
        <v>5202</v>
      </c>
      <c r="K122" s="179" t="s">
        <v>273</v>
      </c>
      <c r="L122" s="818"/>
      <c r="M122" s="477"/>
      <c r="N122" s="437"/>
      <c r="O122" s="437"/>
      <c r="P122" s="480">
        <f t="shared" si="32"/>
        <v>0</v>
      </c>
      <c r="Q122" s="244" t="str">
        <f t="shared" si="19"/>
        <v/>
      </c>
      <c r="R122" s="245"/>
      <c r="S122" s="438"/>
      <c r="T122" s="439"/>
      <c r="U122" s="331">
        <f t="shared" si="20"/>
        <v>0</v>
      </c>
      <c r="V122" s="427">
        <f t="shared" si="33"/>
        <v>0</v>
      </c>
      <c r="W122" s="245"/>
      <c r="X122" s="438"/>
      <c r="Y122" s="439"/>
      <c r="Z122" s="432">
        <f t="shared" si="34"/>
        <v>0</v>
      </c>
      <c r="AA122" s="316">
        <f t="shared" si="35"/>
        <v>0</v>
      </c>
      <c r="AB122" s="439"/>
      <c r="AC122" s="439"/>
      <c r="AD122" s="254"/>
      <c r="AE122" s="314">
        <f t="shared" si="18"/>
        <v>0</v>
      </c>
    </row>
    <row r="123" spans="1:31" ht="32.25" thickBot="1">
      <c r="A123" s="401">
        <v>108</v>
      </c>
      <c r="I123" s="175"/>
      <c r="J123" s="178">
        <v>5203</v>
      </c>
      <c r="K123" s="179" t="s">
        <v>956</v>
      </c>
      <c r="L123" s="818"/>
      <c r="M123" s="477"/>
      <c r="N123" s="437"/>
      <c r="O123" s="437"/>
      <c r="P123" s="480">
        <f t="shared" si="32"/>
        <v>0</v>
      </c>
      <c r="Q123" s="244" t="str">
        <f t="shared" si="19"/>
        <v/>
      </c>
      <c r="R123" s="245"/>
      <c r="S123" s="438"/>
      <c r="T123" s="439"/>
      <c r="U123" s="331">
        <f t="shared" si="20"/>
        <v>0</v>
      </c>
      <c r="V123" s="427">
        <f t="shared" si="33"/>
        <v>0</v>
      </c>
      <c r="W123" s="245"/>
      <c r="X123" s="438"/>
      <c r="Y123" s="439"/>
      <c r="Z123" s="432">
        <f t="shared" si="34"/>
        <v>0</v>
      </c>
      <c r="AA123" s="316">
        <f t="shared" si="35"/>
        <v>0</v>
      </c>
      <c r="AB123" s="439"/>
      <c r="AC123" s="439"/>
      <c r="AD123" s="254"/>
      <c r="AE123" s="314">
        <f t="shared" si="18"/>
        <v>0</v>
      </c>
    </row>
    <row r="124" spans="1:31" ht="19.5" thickBot="1">
      <c r="A124" s="401">
        <v>109</v>
      </c>
      <c r="I124" s="175"/>
      <c r="J124" s="178">
        <v>5204</v>
      </c>
      <c r="K124" s="179" t="s">
        <v>957</v>
      </c>
      <c r="L124" s="818"/>
      <c r="M124" s="477"/>
      <c r="N124" s="437"/>
      <c r="O124" s="437"/>
      <c r="P124" s="480">
        <f t="shared" si="32"/>
        <v>0</v>
      </c>
      <c r="Q124" s="244" t="str">
        <f t="shared" si="19"/>
        <v/>
      </c>
      <c r="R124" s="245"/>
      <c r="S124" s="438"/>
      <c r="T124" s="439"/>
      <c r="U124" s="331">
        <f t="shared" si="20"/>
        <v>0</v>
      </c>
      <c r="V124" s="427">
        <f t="shared" si="33"/>
        <v>0</v>
      </c>
      <c r="W124" s="245"/>
      <c r="X124" s="438"/>
      <c r="Y124" s="439"/>
      <c r="Z124" s="432">
        <f t="shared" si="34"/>
        <v>0</v>
      </c>
      <c r="AA124" s="316">
        <f t="shared" si="35"/>
        <v>0</v>
      </c>
      <c r="AB124" s="439"/>
      <c r="AC124" s="439"/>
      <c r="AD124" s="254"/>
      <c r="AE124" s="314">
        <f t="shared" si="18"/>
        <v>0</v>
      </c>
    </row>
    <row r="125" spans="1:31" ht="20.25" customHeight="1" thickBot="1">
      <c r="A125" s="401">
        <v>110</v>
      </c>
      <c r="I125" s="175"/>
      <c r="J125" s="178">
        <v>5205</v>
      </c>
      <c r="K125" s="179" t="s">
        <v>958</v>
      </c>
      <c r="L125" s="818"/>
      <c r="M125" s="477"/>
      <c r="N125" s="437"/>
      <c r="O125" s="437"/>
      <c r="P125" s="480">
        <f t="shared" si="32"/>
        <v>0</v>
      </c>
      <c r="Q125" s="244" t="str">
        <f t="shared" si="19"/>
        <v/>
      </c>
      <c r="R125" s="245"/>
      <c r="S125" s="438"/>
      <c r="T125" s="439"/>
      <c r="U125" s="331">
        <f t="shared" si="20"/>
        <v>0</v>
      </c>
      <c r="V125" s="427">
        <f t="shared" si="33"/>
        <v>0</v>
      </c>
      <c r="W125" s="245"/>
      <c r="X125" s="438"/>
      <c r="Y125" s="439"/>
      <c r="Z125" s="432">
        <f t="shared" si="34"/>
        <v>0</v>
      </c>
      <c r="AA125" s="316">
        <f t="shared" si="35"/>
        <v>0</v>
      </c>
      <c r="AB125" s="439"/>
      <c r="AC125" s="439"/>
      <c r="AD125" s="254"/>
      <c r="AE125" s="314">
        <f t="shared" si="18"/>
        <v>0</v>
      </c>
    </row>
    <row r="126" spans="1:31" ht="19.5" thickBot="1">
      <c r="A126" s="401">
        <v>111</v>
      </c>
      <c r="I126" s="175"/>
      <c r="J126" s="178">
        <v>5206</v>
      </c>
      <c r="K126" s="179" t="s">
        <v>959</v>
      </c>
      <c r="L126" s="818"/>
      <c r="M126" s="477"/>
      <c r="N126" s="437"/>
      <c r="O126" s="437"/>
      <c r="P126" s="480">
        <f t="shared" si="32"/>
        <v>0</v>
      </c>
      <c r="Q126" s="244" t="str">
        <f t="shared" si="19"/>
        <v/>
      </c>
      <c r="R126" s="245"/>
      <c r="S126" s="438"/>
      <c r="T126" s="439"/>
      <c r="U126" s="331">
        <f t="shared" si="20"/>
        <v>0</v>
      </c>
      <c r="V126" s="427">
        <f t="shared" si="33"/>
        <v>0</v>
      </c>
      <c r="W126" s="245"/>
      <c r="X126" s="438"/>
      <c r="Y126" s="439"/>
      <c r="Z126" s="432">
        <f t="shared" si="34"/>
        <v>0</v>
      </c>
      <c r="AA126" s="316">
        <f t="shared" si="35"/>
        <v>0</v>
      </c>
      <c r="AB126" s="439"/>
      <c r="AC126" s="439"/>
      <c r="AD126" s="254"/>
      <c r="AE126" s="314">
        <f t="shared" si="18"/>
        <v>0</v>
      </c>
    </row>
    <row r="127" spans="1:31" ht="19.5" thickBot="1">
      <c r="A127" s="401">
        <v>112</v>
      </c>
      <c r="I127" s="175"/>
      <c r="J127" s="180">
        <v>5219</v>
      </c>
      <c r="K127" s="181" t="s">
        <v>960</v>
      </c>
      <c r="L127" s="818"/>
      <c r="M127" s="477"/>
      <c r="N127" s="437"/>
      <c r="O127" s="437"/>
      <c r="P127" s="480">
        <f t="shared" si="32"/>
        <v>0</v>
      </c>
      <c r="Q127" s="244" t="str">
        <f t="shared" si="19"/>
        <v/>
      </c>
      <c r="R127" s="245"/>
      <c r="S127" s="438"/>
      <c r="T127" s="439"/>
      <c r="U127" s="331">
        <f t="shared" si="20"/>
        <v>0</v>
      </c>
      <c r="V127" s="427">
        <f t="shared" si="33"/>
        <v>0</v>
      </c>
      <c r="W127" s="245"/>
      <c r="X127" s="438"/>
      <c r="Y127" s="439"/>
      <c r="Z127" s="432">
        <f t="shared" si="34"/>
        <v>0</v>
      </c>
      <c r="AA127" s="316">
        <f t="shared" si="35"/>
        <v>0</v>
      </c>
      <c r="AB127" s="439"/>
      <c r="AC127" s="439"/>
      <c r="AD127" s="254"/>
      <c r="AE127" s="314">
        <f t="shared" si="18"/>
        <v>0</v>
      </c>
    </row>
    <row r="128" spans="1:31" ht="19.5" thickBot="1">
      <c r="A128" s="401">
        <v>113</v>
      </c>
      <c r="I128" s="806">
        <v>5300</v>
      </c>
      <c r="J128" s="981" t="s">
        <v>961</v>
      </c>
      <c r="K128" s="981"/>
      <c r="L128" s="807"/>
      <c r="M128" s="810">
        <f>SUM(M129:M130)</f>
        <v>0</v>
      </c>
      <c r="N128" s="811">
        <f>SUM(N129:N130)</f>
        <v>0</v>
      </c>
      <c r="O128" s="811">
        <f>SUM(O129:O130)</f>
        <v>0</v>
      </c>
      <c r="P128" s="811">
        <f>SUM(P129:P130)</f>
        <v>0</v>
      </c>
      <c r="Q128" s="244">
        <f t="shared" si="19"/>
        <v>0</v>
      </c>
      <c r="R128" s="245"/>
      <c r="S128" s="327">
        <f>SUM(S129:S130)</f>
        <v>0</v>
      </c>
      <c r="T128" s="328">
        <f>SUM(T129:T130)</f>
        <v>0</v>
      </c>
      <c r="U128" s="435">
        <f>SUM(U129:U130)</f>
        <v>0</v>
      </c>
      <c r="V128" s="436">
        <f>SUM(V129:V130)</f>
        <v>0</v>
      </c>
      <c r="W128" s="245"/>
      <c r="X128" s="327">
        <f t="shared" ref="X128:AD128" si="36">SUM(X129:X130)</f>
        <v>0</v>
      </c>
      <c r="Y128" s="328">
        <f t="shared" si="36"/>
        <v>0</v>
      </c>
      <c r="Z128" s="328">
        <f t="shared" si="36"/>
        <v>0</v>
      </c>
      <c r="AA128" s="328">
        <f t="shared" si="36"/>
        <v>0</v>
      </c>
      <c r="AB128" s="328">
        <f t="shared" si="36"/>
        <v>0</v>
      </c>
      <c r="AC128" s="328">
        <f t="shared" si="36"/>
        <v>0</v>
      </c>
      <c r="AD128" s="436">
        <f t="shared" si="36"/>
        <v>0</v>
      </c>
      <c r="AE128" s="314">
        <f t="shared" si="18"/>
        <v>0</v>
      </c>
    </row>
    <row r="129" spans="1:31" ht="32.25" thickBot="1">
      <c r="A129" s="401">
        <v>114</v>
      </c>
      <c r="I129" s="175"/>
      <c r="J129" s="176">
        <v>5301</v>
      </c>
      <c r="K129" s="177" t="s">
        <v>1480</v>
      </c>
      <c r="L129" s="818"/>
      <c r="M129" s="477"/>
      <c r="N129" s="437"/>
      <c r="O129" s="437"/>
      <c r="P129" s="480">
        <f>M129+N129+O129</f>
        <v>0</v>
      </c>
      <c r="Q129" s="244" t="str">
        <f t="shared" si="19"/>
        <v/>
      </c>
      <c r="R129" s="245"/>
      <c r="S129" s="438"/>
      <c r="T129" s="439"/>
      <c r="U129" s="331">
        <f t="shared" si="20"/>
        <v>0</v>
      </c>
      <c r="V129" s="427">
        <f>S129+T129-U129</f>
        <v>0</v>
      </c>
      <c r="W129" s="245"/>
      <c r="X129" s="438"/>
      <c r="Y129" s="439"/>
      <c r="Z129" s="432">
        <f>+IF(+(S129+T129)&gt;=P129,+T129,+(+P129-S129))</f>
        <v>0</v>
      </c>
      <c r="AA129" s="316">
        <f>X129+Y129-Z129</f>
        <v>0</v>
      </c>
      <c r="AB129" s="439"/>
      <c r="AC129" s="439"/>
      <c r="AD129" s="254"/>
      <c r="AE129" s="314">
        <f t="shared" si="18"/>
        <v>0</v>
      </c>
    </row>
    <row r="130" spans="1:31" ht="19.5" thickBot="1">
      <c r="A130" s="401">
        <v>115</v>
      </c>
      <c r="I130" s="175"/>
      <c r="J130" s="180">
        <v>5309</v>
      </c>
      <c r="K130" s="181" t="s">
        <v>962</v>
      </c>
      <c r="L130" s="818"/>
      <c r="M130" s="477"/>
      <c r="N130" s="437"/>
      <c r="O130" s="437"/>
      <c r="P130" s="480">
        <f>M130+N130+O130</f>
        <v>0</v>
      </c>
      <c r="Q130" s="244" t="str">
        <f t="shared" ref="Q130:Q146" si="37">(IF($E130&lt;&gt;0,$J$2,IF($I130&lt;&gt;0,$J$2,"")))</f>
        <v/>
      </c>
      <c r="R130" s="245"/>
      <c r="S130" s="438"/>
      <c r="T130" s="439"/>
      <c r="U130" s="331">
        <f t="shared" si="20"/>
        <v>0</v>
      </c>
      <c r="V130" s="427">
        <f>S130+T130-U130</f>
        <v>0</v>
      </c>
      <c r="W130" s="245"/>
      <c r="X130" s="438"/>
      <c r="Y130" s="439"/>
      <c r="Z130" s="432">
        <f>+IF(+(S130+T130)&gt;=P130,+T130,+(+P130-S130))</f>
        <v>0</v>
      </c>
      <c r="AA130" s="316">
        <f>X130+Y130-Z130</f>
        <v>0</v>
      </c>
      <c r="AB130" s="439"/>
      <c r="AC130" s="439"/>
      <c r="AD130" s="254"/>
      <c r="AE130" s="314">
        <f t="shared" si="18"/>
        <v>0</v>
      </c>
    </row>
    <row r="131" spans="1:31" ht="19.5" thickBot="1">
      <c r="A131" s="401">
        <v>116</v>
      </c>
      <c r="I131" s="806">
        <v>5400</v>
      </c>
      <c r="J131" s="962" t="s">
        <v>1049</v>
      </c>
      <c r="K131" s="962"/>
      <c r="L131" s="807"/>
      <c r="M131" s="808"/>
      <c r="N131" s="809"/>
      <c r="O131" s="809"/>
      <c r="P131" s="805">
        <f>M131+N131+O131</f>
        <v>0</v>
      </c>
      <c r="Q131" s="244">
        <f t="shared" si="37"/>
        <v>0</v>
      </c>
      <c r="R131" s="245"/>
      <c r="S131" s="433"/>
      <c r="T131" s="434"/>
      <c r="U131" s="328">
        <f t="shared" si="20"/>
        <v>0</v>
      </c>
      <c r="V131" s="427">
        <f>S131+T131-U131</f>
        <v>0</v>
      </c>
      <c r="W131" s="245"/>
      <c r="X131" s="433"/>
      <c r="Y131" s="434"/>
      <c r="Z131" s="432">
        <f>+IF(+(S131+T131)&gt;=P131,+T131,+(+P131-S131))</f>
        <v>0</v>
      </c>
      <c r="AA131" s="316">
        <f>X131+Y131-Z131</f>
        <v>0</v>
      </c>
      <c r="AB131" s="434"/>
      <c r="AC131" s="434"/>
      <c r="AD131" s="254"/>
      <c r="AE131" s="314">
        <f t="shared" si="18"/>
        <v>0</v>
      </c>
    </row>
    <row r="132" spans="1:31" ht="19.5" thickBot="1">
      <c r="A132" s="401">
        <v>117</v>
      </c>
      <c r="I132" s="799">
        <v>5500</v>
      </c>
      <c r="J132" s="965" t="s">
        <v>1050</v>
      </c>
      <c r="K132" s="965"/>
      <c r="L132" s="800"/>
      <c r="M132" s="801">
        <f>SUM(M133:M136)</f>
        <v>0</v>
      </c>
      <c r="N132" s="802">
        <f>SUM(N133:N136)</f>
        <v>0</v>
      </c>
      <c r="O132" s="802">
        <f>SUM(O133:O136)</f>
        <v>0</v>
      </c>
      <c r="P132" s="802">
        <f>SUM(P133:P136)</f>
        <v>0</v>
      </c>
      <c r="Q132" s="244">
        <f t="shared" si="37"/>
        <v>0</v>
      </c>
      <c r="R132" s="245"/>
      <c r="S132" s="317">
        <f>SUM(S133:S136)</f>
        <v>0</v>
      </c>
      <c r="T132" s="318">
        <f>SUM(T133:T136)</f>
        <v>0</v>
      </c>
      <c r="U132" s="428">
        <f>SUM(U133:U136)</f>
        <v>0</v>
      </c>
      <c r="V132" s="429">
        <f>SUM(V133:V136)</f>
        <v>0</v>
      </c>
      <c r="W132" s="245"/>
      <c r="X132" s="317">
        <f t="shared" ref="X132:AD132" si="38">SUM(X133:X136)</f>
        <v>0</v>
      </c>
      <c r="Y132" s="318">
        <f t="shared" si="38"/>
        <v>0</v>
      </c>
      <c r="Z132" s="318">
        <f t="shared" si="38"/>
        <v>0</v>
      </c>
      <c r="AA132" s="318">
        <f t="shared" si="38"/>
        <v>0</v>
      </c>
      <c r="AB132" s="318">
        <f t="shared" si="38"/>
        <v>0</v>
      </c>
      <c r="AC132" s="318">
        <f t="shared" si="38"/>
        <v>0</v>
      </c>
      <c r="AD132" s="429">
        <f t="shared" si="38"/>
        <v>0</v>
      </c>
      <c r="AE132" s="314">
        <f t="shared" si="18"/>
        <v>0</v>
      </c>
    </row>
    <row r="133" spans="1:31" ht="19.5" thickBot="1">
      <c r="A133" s="401">
        <v>118</v>
      </c>
      <c r="I133" s="173"/>
      <c r="J133" s="144">
        <v>5501</v>
      </c>
      <c r="K133" s="163" t="s">
        <v>1051</v>
      </c>
      <c r="L133" s="817"/>
      <c r="M133" s="452"/>
      <c r="N133" s="246"/>
      <c r="O133" s="246"/>
      <c r="P133" s="480">
        <f>M133+N133+O133</f>
        <v>0</v>
      </c>
      <c r="Q133" s="244" t="str">
        <f t="shared" si="37"/>
        <v/>
      </c>
      <c r="R133" s="245"/>
      <c r="S133" s="426"/>
      <c r="T133" s="253"/>
      <c r="U133" s="316">
        <f t="shared" si="20"/>
        <v>0</v>
      </c>
      <c r="V133" s="427">
        <f>S133+T133-U133</f>
        <v>0</v>
      </c>
      <c r="W133" s="245"/>
      <c r="X133" s="426"/>
      <c r="Y133" s="253"/>
      <c r="Z133" s="432">
        <f>+IF(+(S133+T133)&gt;=P133,+T133,+(+P133-S133))</f>
        <v>0</v>
      </c>
      <c r="AA133" s="316">
        <f>X133+Y133-Z133</f>
        <v>0</v>
      </c>
      <c r="AB133" s="253"/>
      <c r="AC133" s="253"/>
      <c r="AD133" s="254"/>
      <c r="AE133" s="314">
        <f t="shared" si="18"/>
        <v>0</v>
      </c>
    </row>
    <row r="134" spans="1:31" ht="19.5" thickBot="1">
      <c r="A134" s="401">
        <v>119</v>
      </c>
      <c r="I134" s="173"/>
      <c r="J134" s="137">
        <v>5502</v>
      </c>
      <c r="K134" s="145" t="s">
        <v>1052</v>
      </c>
      <c r="L134" s="817"/>
      <c r="M134" s="452"/>
      <c r="N134" s="246"/>
      <c r="O134" s="246"/>
      <c r="P134" s="480">
        <f>M134+N134+O134</f>
        <v>0</v>
      </c>
      <c r="Q134" s="244" t="str">
        <f t="shared" si="37"/>
        <v/>
      </c>
      <c r="R134" s="245"/>
      <c r="S134" s="426"/>
      <c r="T134" s="253"/>
      <c r="U134" s="316">
        <f t="shared" si="20"/>
        <v>0</v>
      </c>
      <c r="V134" s="427">
        <f>S134+T134-U134</f>
        <v>0</v>
      </c>
      <c r="W134" s="245"/>
      <c r="X134" s="426"/>
      <c r="Y134" s="253"/>
      <c r="Z134" s="432">
        <f>+IF(+(S134+T134)&gt;=P134,+T134,+(+P134-S134))</f>
        <v>0</v>
      </c>
      <c r="AA134" s="316">
        <f>X134+Y134-Z134</f>
        <v>0</v>
      </c>
      <c r="AB134" s="253"/>
      <c r="AC134" s="253"/>
      <c r="AD134" s="254"/>
      <c r="AE134" s="314">
        <f t="shared" si="18"/>
        <v>0</v>
      </c>
    </row>
    <row r="135" spans="1:31" ht="19.5" thickBot="1">
      <c r="A135" s="401">
        <v>120</v>
      </c>
      <c r="I135" s="173"/>
      <c r="J135" s="137">
        <v>5503</v>
      </c>
      <c r="K135" s="139" t="s">
        <v>1053</v>
      </c>
      <c r="L135" s="817"/>
      <c r="M135" s="452"/>
      <c r="N135" s="246"/>
      <c r="O135" s="246"/>
      <c r="P135" s="480">
        <f>M135+N135+O135</f>
        <v>0</v>
      </c>
      <c r="Q135" s="244" t="str">
        <f t="shared" si="37"/>
        <v/>
      </c>
      <c r="R135" s="245"/>
      <c r="S135" s="426"/>
      <c r="T135" s="253"/>
      <c r="U135" s="316">
        <f t="shared" si="20"/>
        <v>0</v>
      </c>
      <c r="V135" s="427">
        <f>S135+T135-U135</f>
        <v>0</v>
      </c>
      <c r="W135" s="245"/>
      <c r="X135" s="426"/>
      <c r="Y135" s="253"/>
      <c r="Z135" s="432">
        <f>+IF(+(S135+T135)&gt;=P135,+T135,+(+P135-S135))</f>
        <v>0</v>
      </c>
      <c r="AA135" s="316">
        <f>X135+Y135-Z135</f>
        <v>0</v>
      </c>
      <c r="AB135" s="253"/>
      <c r="AC135" s="253"/>
      <c r="AD135" s="254"/>
      <c r="AE135" s="314">
        <f t="shared" si="18"/>
        <v>0</v>
      </c>
    </row>
    <row r="136" spans="1:31" ht="19.5" thickBot="1">
      <c r="A136" s="401">
        <v>121</v>
      </c>
      <c r="I136" s="173"/>
      <c r="J136" s="137">
        <v>5504</v>
      </c>
      <c r="K136" s="145" t="s">
        <v>1054</v>
      </c>
      <c r="L136" s="817"/>
      <c r="M136" s="452"/>
      <c r="N136" s="246"/>
      <c r="O136" s="246"/>
      <c r="P136" s="480">
        <f>M136+N136+O136</f>
        <v>0</v>
      </c>
      <c r="Q136" s="244" t="str">
        <f t="shared" si="37"/>
        <v/>
      </c>
      <c r="R136" s="245"/>
      <c r="S136" s="426"/>
      <c r="T136" s="253"/>
      <c r="U136" s="316">
        <f t="shared" si="20"/>
        <v>0</v>
      </c>
      <c r="V136" s="427">
        <f>S136+T136-U136</f>
        <v>0</v>
      </c>
      <c r="W136" s="245"/>
      <c r="X136" s="426"/>
      <c r="Y136" s="253"/>
      <c r="Z136" s="432">
        <f>+IF(+(S136+T136)&gt;=P136,+T136,+(+P136-S136))</f>
        <v>0</v>
      </c>
      <c r="AA136" s="316">
        <f>X136+Y136-Z136</f>
        <v>0</v>
      </c>
      <c r="AB136" s="253"/>
      <c r="AC136" s="253"/>
      <c r="AD136" s="254"/>
      <c r="AE136" s="314">
        <f t="shared" si="18"/>
        <v>0</v>
      </c>
    </row>
    <row r="137" spans="1:31" ht="33.75" customHeight="1" thickBot="1">
      <c r="A137" s="401">
        <v>122</v>
      </c>
      <c r="I137" s="799">
        <v>5700</v>
      </c>
      <c r="J137" s="963" t="s">
        <v>1055</v>
      </c>
      <c r="K137" s="964"/>
      <c r="L137" s="807"/>
      <c r="M137" s="810">
        <f>SUM(M138:M140)</f>
        <v>0</v>
      </c>
      <c r="N137" s="811">
        <f>SUM(N138:N140)</f>
        <v>0</v>
      </c>
      <c r="O137" s="811">
        <f>SUM(O138:O140)</f>
        <v>0</v>
      </c>
      <c r="P137" s="811">
        <f>SUM(P138:P140)</f>
        <v>0</v>
      </c>
      <c r="Q137" s="244">
        <f t="shared" si="37"/>
        <v>0</v>
      </c>
      <c r="R137" s="245"/>
      <c r="S137" s="327">
        <f>SUM(S138:S140)</f>
        <v>0</v>
      </c>
      <c r="T137" s="328">
        <f>SUM(T138:T140)</f>
        <v>0</v>
      </c>
      <c r="U137" s="435">
        <f>SUM(U138:U139)</f>
        <v>0</v>
      </c>
      <c r="V137" s="436">
        <f>SUM(V138:V140)</f>
        <v>0</v>
      </c>
      <c r="W137" s="245"/>
      <c r="X137" s="327">
        <f>SUM(X138:X140)</f>
        <v>0</v>
      </c>
      <c r="Y137" s="328">
        <f>SUM(Y138:Y140)</f>
        <v>0</v>
      </c>
      <c r="Z137" s="328">
        <f>SUM(Z138:Z140)</f>
        <v>0</v>
      </c>
      <c r="AA137" s="328">
        <f>SUM(AA138:AA140)</f>
        <v>0</v>
      </c>
      <c r="AB137" s="328">
        <f>SUM(AB138:AB140)</f>
        <v>0</v>
      </c>
      <c r="AC137" s="328">
        <f>SUM(AC138:AC139)</f>
        <v>0</v>
      </c>
      <c r="AD137" s="436">
        <f>SUM(AD138:AD140)</f>
        <v>0</v>
      </c>
      <c r="AE137" s="314">
        <f t="shared" si="18"/>
        <v>0</v>
      </c>
    </row>
    <row r="138" spans="1:31" ht="20.25" customHeight="1" thickBot="1">
      <c r="A138" s="401">
        <v>123</v>
      </c>
      <c r="I138" s="175"/>
      <c r="J138" s="176">
        <v>5701</v>
      </c>
      <c r="K138" s="177" t="s">
        <v>1056</v>
      </c>
      <c r="L138" s="818"/>
      <c r="M138" s="477"/>
      <c r="N138" s="437"/>
      <c r="O138" s="437"/>
      <c r="P138" s="480">
        <f>M138+N138+O138</f>
        <v>0</v>
      </c>
      <c r="Q138" s="244" t="str">
        <f t="shared" si="37"/>
        <v/>
      </c>
      <c r="R138" s="245"/>
      <c r="S138" s="438"/>
      <c r="T138" s="439"/>
      <c r="U138" s="331">
        <f t="shared" si="20"/>
        <v>0</v>
      </c>
      <c r="V138" s="427">
        <f>S138+T138-U138</f>
        <v>0</v>
      </c>
      <c r="W138" s="245"/>
      <c r="X138" s="438"/>
      <c r="Y138" s="439"/>
      <c r="Z138" s="432">
        <f>+IF(+(S138+T138)&gt;=P138,+T138,+(+P138-S138))</f>
        <v>0</v>
      </c>
      <c r="AA138" s="316">
        <f>X138+Y138-Z138</f>
        <v>0</v>
      </c>
      <c r="AB138" s="439"/>
      <c r="AC138" s="439"/>
      <c r="AD138" s="254"/>
      <c r="AE138" s="314">
        <f t="shared" si="18"/>
        <v>0</v>
      </c>
    </row>
    <row r="139" spans="1:31" ht="30.75" customHeight="1" thickBot="1">
      <c r="A139" s="401">
        <v>124</v>
      </c>
      <c r="I139" s="175"/>
      <c r="J139" s="180">
        <v>5702</v>
      </c>
      <c r="K139" s="181" t="s">
        <v>1057</v>
      </c>
      <c r="L139" s="818"/>
      <c r="M139" s="477"/>
      <c r="N139" s="437"/>
      <c r="O139" s="437"/>
      <c r="P139" s="480">
        <f>M139+N139+O139</f>
        <v>0</v>
      </c>
      <c r="Q139" s="244" t="str">
        <f t="shared" si="37"/>
        <v/>
      </c>
      <c r="R139" s="245"/>
      <c r="S139" s="438"/>
      <c r="T139" s="439"/>
      <c r="U139" s="331">
        <f t="shared" si="20"/>
        <v>0</v>
      </c>
      <c r="V139" s="427">
        <f>S139+T139-U139</f>
        <v>0</v>
      </c>
      <c r="W139" s="245"/>
      <c r="X139" s="438"/>
      <c r="Y139" s="439"/>
      <c r="Z139" s="432">
        <f>+IF(+(S139+T139)&gt;=P139,+T139,+(+P139-S139))</f>
        <v>0</v>
      </c>
      <c r="AA139" s="316">
        <f>X139+Y139-Z139</f>
        <v>0</v>
      </c>
      <c r="AB139" s="439"/>
      <c r="AC139" s="439"/>
      <c r="AD139" s="254"/>
      <c r="AE139" s="314">
        <f t="shared" si="18"/>
        <v>0</v>
      </c>
    </row>
    <row r="140" spans="1:31" ht="19.5" thickBot="1">
      <c r="A140" s="401">
        <v>125</v>
      </c>
      <c r="I140" s="136"/>
      <c r="J140" s="182">
        <v>4071</v>
      </c>
      <c r="K140" s="467" t="s">
        <v>1058</v>
      </c>
      <c r="L140" s="817"/>
      <c r="M140" s="458"/>
      <c r="N140" s="275"/>
      <c r="O140" s="275"/>
      <c r="P140" s="480">
        <f>M140+N140+O140</f>
        <v>0</v>
      </c>
      <c r="Q140" s="244" t="str">
        <f t="shared" si="37"/>
        <v/>
      </c>
      <c r="R140" s="245"/>
      <c r="S140" s="826"/>
      <c r="T140" s="779"/>
      <c r="U140" s="779"/>
      <c r="V140" s="827"/>
      <c r="W140" s="245"/>
      <c r="X140" s="775"/>
      <c r="Y140" s="779"/>
      <c r="Z140" s="779"/>
      <c r="AA140" s="779"/>
      <c r="AB140" s="779"/>
      <c r="AC140" s="779"/>
      <c r="AD140" s="824"/>
      <c r="AE140" s="314">
        <f t="shared" si="18"/>
        <v>0</v>
      </c>
    </row>
    <row r="141" spans="1:31" ht="15.75">
      <c r="A141" s="401">
        <v>126</v>
      </c>
      <c r="I141" s="173"/>
      <c r="J141" s="183"/>
      <c r="K141" s="335"/>
      <c r="L141" s="819"/>
      <c r="M141" s="249"/>
      <c r="N141" s="249"/>
      <c r="O141" s="249"/>
      <c r="P141" s="250"/>
      <c r="Q141" s="244" t="str">
        <f t="shared" si="37"/>
        <v/>
      </c>
      <c r="R141" s="245"/>
      <c r="S141" s="440"/>
      <c r="T141" s="441"/>
      <c r="U141" s="324"/>
      <c r="V141" s="325"/>
      <c r="W141" s="245"/>
      <c r="X141" s="440"/>
      <c r="Y141" s="441"/>
      <c r="Z141" s="324"/>
      <c r="AA141" s="324"/>
      <c r="AB141" s="441"/>
      <c r="AC141" s="324"/>
      <c r="AD141" s="325"/>
      <c r="AE141" s="325"/>
    </row>
    <row r="142" spans="1:31" ht="19.5" thickBot="1">
      <c r="A142" s="401">
        <v>127</v>
      </c>
      <c r="I142" s="812">
        <v>98</v>
      </c>
      <c r="J142" s="976" t="s">
        <v>1059</v>
      </c>
      <c r="K142" s="955"/>
      <c r="L142" s="800"/>
      <c r="M142" s="803"/>
      <c r="N142" s="804"/>
      <c r="O142" s="804"/>
      <c r="P142" s="805">
        <f>M142+N142+O142</f>
        <v>0</v>
      </c>
      <c r="Q142" s="244">
        <f t="shared" si="37"/>
        <v>0</v>
      </c>
      <c r="R142" s="245"/>
      <c r="S142" s="431"/>
      <c r="T142" s="255"/>
      <c r="U142" s="318">
        <f t="shared" si="20"/>
        <v>0</v>
      </c>
      <c r="V142" s="427">
        <f>S142+T142-U142</f>
        <v>0</v>
      </c>
      <c r="W142" s="245"/>
      <c r="X142" s="431"/>
      <c r="Y142" s="255"/>
      <c r="Z142" s="432">
        <f>+IF(+(S142+T142)&gt;=P142,+T142,+(+P142-S142))</f>
        <v>0</v>
      </c>
      <c r="AA142" s="316">
        <f>X142+Y142-Z142</f>
        <v>0</v>
      </c>
      <c r="AB142" s="255"/>
      <c r="AC142" s="255"/>
      <c r="AD142" s="254"/>
      <c r="AE142" s="314">
        <f t="shared" si="18"/>
        <v>0</v>
      </c>
    </row>
    <row r="143" spans="1:31" ht="15.75">
      <c r="A143" s="401">
        <v>128</v>
      </c>
      <c r="I143" s="184"/>
      <c r="J143" s="336" t="s">
        <v>1060</v>
      </c>
      <c r="K143" s="337"/>
      <c r="L143" s="398"/>
      <c r="M143" s="398"/>
      <c r="N143" s="398"/>
      <c r="O143" s="398"/>
      <c r="P143" s="338"/>
      <c r="Q143" s="244" t="str">
        <f t="shared" si="37"/>
        <v/>
      </c>
      <c r="R143" s="245"/>
      <c r="S143" s="339"/>
      <c r="T143" s="340"/>
      <c r="U143" s="340"/>
      <c r="V143" s="341"/>
      <c r="W143" s="245"/>
      <c r="X143" s="339"/>
      <c r="Y143" s="340"/>
      <c r="Z143" s="340"/>
      <c r="AA143" s="340"/>
      <c r="AB143" s="340"/>
      <c r="AC143" s="340"/>
      <c r="AD143" s="341"/>
      <c r="AE143" s="341"/>
    </row>
    <row r="144" spans="1:31" ht="15.75">
      <c r="A144" s="401">
        <v>129</v>
      </c>
      <c r="I144" s="184"/>
      <c r="J144" s="342" t="s">
        <v>1061</v>
      </c>
      <c r="K144" s="335"/>
      <c r="L144" s="386"/>
      <c r="M144" s="386"/>
      <c r="N144" s="386"/>
      <c r="O144" s="386"/>
      <c r="P144" s="308"/>
      <c r="Q144" s="244" t="str">
        <f t="shared" si="37"/>
        <v/>
      </c>
      <c r="R144" s="245"/>
      <c r="S144" s="343"/>
      <c r="T144" s="344"/>
      <c r="U144" s="344"/>
      <c r="V144" s="345"/>
      <c r="W144" s="245"/>
      <c r="X144" s="343"/>
      <c r="Y144" s="344"/>
      <c r="Z144" s="344"/>
      <c r="AA144" s="344"/>
      <c r="AB144" s="344"/>
      <c r="AC144" s="344"/>
      <c r="AD144" s="345"/>
      <c r="AE144" s="345"/>
    </row>
    <row r="145" spans="1:31" ht="16.5" thickBot="1">
      <c r="A145" s="401">
        <v>130</v>
      </c>
      <c r="I145" s="185"/>
      <c r="J145" s="346" t="s">
        <v>1743</v>
      </c>
      <c r="K145" s="347"/>
      <c r="L145" s="399"/>
      <c r="M145" s="399"/>
      <c r="N145" s="399"/>
      <c r="O145" s="399"/>
      <c r="P145" s="310"/>
      <c r="Q145" s="244" t="str">
        <f t="shared" si="37"/>
        <v/>
      </c>
      <c r="R145" s="245"/>
      <c r="S145" s="348"/>
      <c r="T145" s="349"/>
      <c r="U145" s="349"/>
      <c r="V145" s="350"/>
      <c r="W145" s="245"/>
      <c r="X145" s="348"/>
      <c r="Y145" s="349"/>
      <c r="Z145" s="349"/>
      <c r="AA145" s="349"/>
      <c r="AB145" s="349"/>
      <c r="AC145" s="349"/>
      <c r="AD145" s="350"/>
      <c r="AE145" s="350"/>
    </row>
    <row r="146" spans="1:31" ht="19.5" thickBot="1">
      <c r="A146" s="401">
        <v>131</v>
      </c>
      <c r="I146" s="719"/>
      <c r="J146" s="720" t="s">
        <v>1281</v>
      </c>
      <c r="K146" s="721" t="s">
        <v>1062</v>
      </c>
      <c r="L146" s="813"/>
      <c r="M146" s="813">
        <f>SUM(M30,M33,M39,M47,M48,M66,M70,M76,M79,M80,M81,M82,M83,M92,M99,M100,M101,M102,M109,M113,M114,M115,M116,M119,M120,M128,M131,M132,M137)+M142</f>
        <v>0</v>
      </c>
      <c r="N146" s="813">
        <f>SUM(N30,N33,N39,N47,N48,N66,N70,N76,N79,N80,N81,N82,N83,N92,N99,N100,N101,N102,N109,N113,N114,N115,N116,N119,N120,N128,N131,N132,N137)+N142</f>
        <v>0</v>
      </c>
      <c r="O146" s="813">
        <f>SUM(O30,O33,O39,O47,O48,O66,O70,O76,O79,O80,O81,O82,O83,O92,O99,O100,O101,O102,O109,O113,O114,O115,O116,O119,O120,O128,O131,O132,O137)+O142</f>
        <v>0</v>
      </c>
      <c r="P146" s="813">
        <f>SUM(P30,P33,P39,P47,P48,P66,P70,P76,P79,P80,P81,P82,P83,P92,P99,P100,P101,P102,P109,P113,P114,P115,P116,P119,P120,P128,P131,P132,P137)+P142</f>
        <v>0</v>
      </c>
      <c r="Q146" s="244" t="str">
        <f t="shared" si="37"/>
        <v/>
      </c>
      <c r="R146" s="442" t="str">
        <f>LEFT(J27,1)</f>
        <v>0</v>
      </c>
      <c r="S146" s="277">
        <f>SUM(S30,S33,S39,S47,S48,S66,S70,S76,S79,S80,S81,S82,S83,S92,S99,S100,S101,S102,S109,S113,S114,S115,S116,S119,S120,S128,S131,S132,S137)+S142</f>
        <v>0</v>
      </c>
      <c r="T146" s="277">
        <f>SUM(T30,T33,T39,T47,T48,T66,T70,T76,T79,T80,T81,T82,T83,T92,T99,T100,T101,T102,T109,T113,T114,T115,T116,T119,T120,T128,T131,T132,T137)+T142</f>
        <v>0</v>
      </c>
      <c r="U146" s="277">
        <f>SUM(U30,U33,U39,U47,U48,U66,U70,U76,U79,U80,U81,U82,U83,U92,U99,U100,U101,U102,U109,U113,U114,U115,U116,U119,U120,U128,U131,U132,U137)+U142</f>
        <v>0</v>
      </c>
      <c r="V146" s="277">
        <f>SUM(V30,V33,V39,V47,V48,V66,V70,V76,V79,V80,V81,V82,V83,V92,V99,V100,V101,V102,V109,V113,V114,V115,V116,V119,V120,V128,V131,V132,V137)+V142</f>
        <v>0</v>
      </c>
      <c r="W146" s="223"/>
      <c r="X146" s="277">
        <f t="shared" ref="X146:AC146" si="39">SUM(X30,X33,X39,X47,X48,X66,X70,X76,X79,X80,X81,X82,X83,X92,X99,X100,X101,X102,X109,X113,X114,X115,X116,X119,X120,X128,X131,X132,X137)+X142</f>
        <v>0</v>
      </c>
      <c r="Y146" s="277">
        <f t="shared" si="39"/>
        <v>0</v>
      </c>
      <c r="Z146" s="277">
        <f t="shared" si="39"/>
        <v>0</v>
      </c>
      <c r="AA146" s="277">
        <f t="shared" si="39"/>
        <v>0</v>
      </c>
      <c r="AB146" s="277">
        <f t="shared" si="39"/>
        <v>0</v>
      </c>
      <c r="AC146" s="277">
        <f t="shared" si="39"/>
        <v>0</v>
      </c>
      <c r="AD146" s="277">
        <f>SUM(AD30,AD33,AD39,AD47,AD48,AD66,AD70,AD76,AD79,AD80,AD81,AD82,AD83,AD92,AD99,AD100,AD101,AD102,AD109,AD113,AD114,AD115,AD116,AD119,AD120,AD128,AD131,AD132,AD137)+AD142</f>
        <v>0</v>
      </c>
      <c r="AE146" s="314">
        <f>AA146-AB146-AC146-AD146</f>
        <v>0</v>
      </c>
    </row>
    <row r="147" spans="1:31" ht="15.75">
      <c r="A147" s="401">
        <v>132</v>
      </c>
      <c r="I147" s="664" t="s">
        <v>32</v>
      </c>
      <c r="J147" s="186"/>
      <c r="K147" s="217"/>
      <c r="L147" s="216"/>
      <c r="M147" s="216"/>
      <c r="N147" s="216"/>
      <c r="O147" s="216"/>
      <c r="P147" s="220"/>
      <c r="Q147" s="222" t="str">
        <f>Q146</f>
        <v/>
      </c>
      <c r="R147" s="223"/>
      <c r="S147" s="216"/>
      <c r="T147" s="216"/>
      <c r="U147" s="220"/>
      <c r="V147" s="220"/>
      <c r="X147" s="216"/>
      <c r="Y147" s="216"/>
      <c r="Z147" s="220"/>
      <c r="AA147" s="220"/>
      <c r="AB147" s="216"/>
      <c r="AC147" s="220"/>
      <c r="AD147" s="220"/>
    </row>
    <row r="148" spans="1:31" ht="18.75" customHeight="1">
      <c r="A148" s="401">
        <v>169</v>
      </c>
      <c r="I148" s="395"/>
      <c r="J148" s="395"/>
      <c r="K148" s="396"/>
      <c r="L148" s="395"/>
      <c r="M148" s="395"/>
      <c r="N148" s="395"/>
      <c r="O148" s="395"/>
      <c r="P148" s="397"/>
      <c r="Q148" s="222" t="str">
        <f>Q146</f>
        <v/>
      </c>
      <c r="R148" s="223"/>
      <c r="S148" s="395"/>
      <c r="T148" s="395"/>
      <c r="U148" s="397"/>
      <c r="V148" s="397"/>
      <c r="W148" s="397"/>
      <c r="X148" s="395"/>
      <c r="Y148" s="395"/>
      <c r="Z148" s="397"/>
      <c r="AA148" s="397"/>
      <c r="AB148" s="395"/>
      <c r="AC148" s="397"/>
      <c r="AD148" s="397"/>
      <c r="AE148" s="397"/>
    </row>
    <row r="149" spans="1:31" ht="51" customHeight="1">
      <c r="I149" s="405"/>
      <c r="J149" s="405"/>
      <c r="K149" s="405"/>
      <c r="L149" s="405"/>
      <c r="M149" s="405"/>
      <c r="N149" s="405"/>
      <c r="O149" s="405"/>
      <c r="P149" s="488"/>
      <c r="Q149" s="443" t="str">
        <f>(IF(L146&lt;&gt;0,$G$2,IF(P146&lt;&gt;0,$G$2,"")))</f>
        <v/>
      </c>
    </row>
    <row r="150" spans="1:31" ht="18.75">
      <c r="I150" s="405"/>
      <c r="J150" s="405"/>
      <c r="K150" s="478"/>
      <c r="L150" s="405"/>
      <c r="M150" s="405"/>
      <c r="N150" s="405"/>
      <c r="O150" s="405"/>
      <c r="P150" s="488"/>
      <c r="Q150" s="443" t="str">
        <f>(IF(L147&lt;&gt;0,$G$2,IF(P147&lt;&gt;0,$G$2,"")))</f>
        <v/>
      </c>
    </row>
    <row r="151" spans="1:31" ht="18.75">
      <c r="I151" s="405"/>
      <c r="J151" s="405"/>
      <c r="K151" s="405"/>
      <c r="L151" s="405"/>
      <c r="M151" s="405"/>
      <c r="N151" s="405"/>
      <c r="O151" s="405"/>
      <c r="P151" s="488"/>
      <c r="Q151" s="443" t="str">
        <f>(IF(L146&lt;&gt;0,$G$2,IF(P146&lt;&gt;0,$G$2,"")))</f>
        <v/>
      </c>
    </row>
    <row r="152" spans="1:31" ht="18.75">
      <c r="I152" s="405"/>
      <c r="J152" s="405"/>
      <c r="K152" s="405"/>
      <c r="L152" s="405"/>
      <c r="M152" s="405"/>
      <c r="N152" s="405"/>
      <c r="O152" s="405"/>
      <c r="P152" s="488"/>
      <c r="Q152" s="443" t="str">
        <f>(IF(L146&lt;&gt;0,$G$2,IF(P146&lt;&gt;0,$G$2,"")))</f>
        <v/>
      </c>
    </row>
    <row r="153" spans="1:31" ht="18.75" customHeight="1">
      <c r="I153" s="405"/>
      <c r="J153" s="405"/>
      <c r="K153" s="405"/>
      <c r="L153" s="405"/>
      <c r="M153" s="405"/>
      <c r="N153" s="405"/>
      <c r="O153" s="405"/>
      <c r="P153" s="488"/>
      <c r="Q153" s="443" t="str">
        <f>(IF(L146&lt;&gt;0,$G$2,IF(P146&lt;&gt;0,$G$2,"")))</f>
        <v/>
      </c>
    </row>
    <row r="154" spans="1:31" ht="18.75" customHeight="1">
      <c r="I154" s="405"/>
      <c r="J154" s="405"/>
      <c r="K154" s="405"/>
      <c r="L154" s="405"/>
      <c r="M154" s="405"/>
      <c r="N154" s="405"/>
      <c r="O154" s="405"/>
      <c r="P154" s="488"/>
      <c r="Q154" s="443" t="str">
        <f>(IF(L146&lt;&gt;0,$G$2,IF(P146&lt;&gt;0,$G$2,"")))</f>
        <v/>
      </c>
    </row>
    <row r="155" spans="1:31" ht="18.75">
      <c r="I155" s="405"/>
      <c r="J155" s="405"/>
      <c r="K155" s="405"/>
      <c r="L155" s="405"/>
      <c r="M155" s="405"/>
      <c r="N155" s="405"/>
      <c r="O155" s="405"/>
      <c r="P155" s="488"/>
      <c r="Q155" s="443" t="str">
        <f>(IF(L146&lt;&gt;0,$G$2,IF(P146&lt;&gt;0,$G$2,"")))</f>
        <v/>
      </c>
    </row>
    <row r="156" spans="1:31">
      <c r="I156" s="405"/>
      <c r="J156" s="405"/>
      <c r="K156" s="405"/>
      <c r="L156" s="405"/>
      <c r="M156" s="405"/>
      <c r="N156" s="405"/>
      <c r="O156" s="405"/>
      <c r="P156" s="488"/>
    </row>
    <row r="157" spans="1:31">
      <c r="I157" s="405"/>
      <c r="J157" s="405"/>
      <c r="K157" s="405"/>
      <c r="L157" s="405"/>
      <c r="M157" s="405"/>
      <c r="N157" s="405"/>
      <c r="O157" s="405"/>
      <c r="P157" s="488"/>
    </row>
    <row r="158" spans="1:31">
      <c r="I158" s="405"/>
      <c r="J158" s="405"/>
      <c r="K158" s="405"/>
      <c r="L158" s="405"/>
      <c r="M158" s="405"/>
      <c r="N158" s="405"/>
      <c r="O158" s="405"/>
      <c r="P158" s="488"/>
    </row>
    <row r="159" spans="1:31">
      <c r="I159" s="405"/>
      <c r="J159" s="405"/>
      <c r="K159" s="405"/>
      <c r="L159" s="405"/>
      <c r="M159" s="405"/>
      <c r="N159" s="405"/>
      <c r="O159" s="405"/>
      <c r="P159" s="488"/>
    </row>
    <row r="160" spans="1:31">
      <c r="I160" s="405"/>
      <c r="J160" s="405"/>
      <c r="K160" s="405"/>
      <c r="L160" s="405"/>
      <c r="M160" s="405"/>
      <c r="N160" s="405"/>
      <c r="O160" s="405"/>
      <c r="P160" s="488"/>
    </row>
    <row r="161" spans="9:16">
      <c r="I161" s="405"/>
      <c r="J161" s="405"/>
      <c r="K161" s="405"/>
      <c r="L161" s="405"/>
      <c r="M161" s="405"/>
      <c r="N161" s="405"/>
      <c r="O161" s="405"/>
      <c r="P161" s="488"/>
    </row>
    <row r="162" spans="9:16">
      <c r="I162" s="405"/>
      <c r="J162" s="405"/>
      <c r="K162" s="405"/>
      <c r="L162" s="405"/>
      <c r="M162" s="405"/>
      <c r="N162" s="405"/>
      <c r="O162" s="405"/>
      <c r="P162" s="488"/>
    </row>
    <row r="163" spans="9:16">
      <c r="I163" s="405"/>
      <c r="J163" s="405"/>
      <c r="K163" s="405"/>
      <c r="L163" s="405"/>
      <c r="M163" s="405"/>
      <c r="N163" s="405"/>
      <c r="O163" s="405"/>
      <c r="P163" s="488"/>
    </row>
    <row r="164" spans="9:16">
      <c r="I164" s="405"/>
      <c r="J164" s="405"/>
      <c r="K164" s="405"/>
      <c r="L164" s="405"/>
      <c r="M164" s="405"/>
      <c r="N164" s="405"/>
      <c r="O164" s="405"/>
      <c r="P164" s="488"/>
    </row>
    <row r="165" spans="9:16">
      <c r="I165" s="405"/>
      <c r="J165" s="405"/>
      <c r="K165" s="405"/>
      <c r="L165" s="405"/>
      <c r="M165" s="405"/>
      <c r="N165" s="405"/>
      <c r="O165" s="405"/>
      <c r="P165" s="488"/>
    </row>
    <row r="166" spans="9:16">
      <c r="I166" s="405"/>
      <c r="J166" s="405"/>
      <c r="K166" s="405"/>
      <c r="L166" s="405"/>
      <c r="M166" s="405"/>
      <c r="N166" s="405"/>
      <c r="O166" s="405"/>
      <c r="P166" s="488"/>
    </row>
    <row r="167" spans="9:16">
      <c r="I167" s="405"/>
      <c r="J167" s="405"/>
      <c r="K167" s="405"/>
      <c r="L167" s="405"/>
      <c r="M167" s="405"/>
      <c r="N167" s="405"/>
      <c r="O167" s="405"/>
      <c r="P167" s="488"/>
    </row>
    <row r="168" spans="9:16">
      <c r="I168" s="405"/>
      <c r="J168" s="405"/>
      <c r="K168" s="405"/>
      <c r="L168" s="405"/>
      <c r="M168" s="405"/>
      <c r="N168" s="405"/>
      <c r="O168" s="405"/>
      <c r="P168" s="488"/>
    </row>
    <row r="169" spans="9:16">
      <c r="I169" s="405"/>
      <c r="J169" s="405"/>
      <c r="K169" s="405"/>
      <c r="L169" s="405"/>
      <c r="M169" s="405"/>
      <c r="N169" s="405"/>
      <c r="O169" s="405"/>
      <c r="P169" s="488"/>
    </row>
    <row r="170" spans="9:16">
      <c r="I170" s="405"/>
      <c r="J170" s="405"/>
      <c r="K170" s="405"/>
      <c r="L170" s="405"/>
      <c r="M170" s="405"/>
      <c r="N170" s="405"/>
      <c r="O170" s="405"/>
      <c r="P170" s="488"/>
    </row>
    <row r="171" spans="9:16">
      <c r="I171" s="405"/>
      <c r="J171" s="405"/>
      <c r="K171" s="405"/>
      <c r="L171" s="405"/>
      <c r="M171" s="405"/>
      <c r="N171" s="405"/>
      <c r="O171" s="405"/>
      <c r="P171" s="488"/>
    </row>
    <row r="172" spans="9:16">
      <c r="I172" s="405"/>
      <c r="J172" s="405"/>
      <c r="K172" s="405"/>
      <c r="L172" s="405"/>
      <c r="M172" s="405"/>
      <c r="N172" s="405"/>
      <c r="O172" s="405"/>
      <c r="P172" s="488"/>
    </row>
    <row r="173" spans="9:16">
      <c r="I173" s="405"/>
      <c r="J173" s="405"/>
      <c r="K173" s="405"/>
      <c r="L173" s="405"/>
      <c r="M173" s="405"/>
      <c r="N173" s="405"/>
      <c r="O173" s="405"/>
      <c r="P173" s="488"/>
    </row>
    <row r="174" spans="9:16">
      <c r="I174" s="405"/>
      <c r="J174" s="405"/>
      <c r="K174" s="405"/>
      <c r="L174" s="405"/>
      <c r="M174" s="405"/>
      <c r="N174" s="405"/>
      <c r="O174" s="405"/>
      <c r="P174" s="488"/>
    </row>
    <row r="175" spans="9:16">
      <c r="I175" s="405"/>
      <c r="J175" s="405"/>
      <c r="K175" s="405"/>
      <c r="L175" s="405"/>
      <c r="M175" s="405"/>
      <c r="N175" s="405"/>
      <c r="O175" s="405"/>
      <c r="P175" s="488"/>
    </row>
    <row r="176" spans="9:16">
      <c r="I176" s="405"/>
      <c r="J176" s="405"/>
      <c r="K176" s="405"/>
      <c r="L176" s="405"/>
      <c r="M176" s="405"/>
      <c r="N176" s="405"/>
      <c r="O176" s="405"/>
      <c r="P176" s="488"/>
    </row>
    <row r="177" spans="9:16">
      <c r="I177" s="405"/>
      <c r="J177" s="405"/>
      <c r="K177" s="405"/>
      <c r="L177" s="405"/>
      <c r="M177" s="405"/>
      <c r="N177" s="405"/>
      <c r="O177" s="405"/>
      <c r="P177" s="488"/>
    </row>
    <row r="178" spans="9:16">
      <c r="I178" s="405"/>
      <c r="J178" s="405"/>
      <c r="K178" s="405"/>
      <c r="L178" s="405"/>
      <c r="M178" s="405"/>
      <c r="N178" s="405"/>
      <c r="O178" s="405"/>
      <c r="P178" s="488"/>
    </row>
    <row r="179" spans="9:16">
      <c r="I179" s="405"/>
      <c r="J179" s="405"/>
      <c r="K179" s="405"/>
      <c r="L179" s="405"/>
      <c r="M179" s="405"/>
      <c r="N179" s="405"/>
      <c r="O179" s="405"/>
      <c r="P179" s="488"/>
    </row>
    <row r="180" spans="9:16">
      <c r="I180" s="405"/>
      <c r="J180" s="405"/>
      <c r="K180" s="405"/>
      <c r="L180" s="405"/>
      <c r="M180" s="405"/>
      <c r="N180" s="405"/>
      <c r="O180" s="405"/>
      <c r="P180" s="488"/>
    </row>
    <row r="181" spans="9:16">
      <c r="I181" s="405"/>
      <c r="J181" s="405"/>
      <c r="K181" s="405"/>
      <c r="L181" s="405"/>
      <c r="M181" s="405"/>
      <c r="N181" s="405"/>
      <c r="O181" s="405"/>
      <c r="P181" s="488"/>
    </row>
    <row r="182" spans="9:16">
      <c r="I182" s="405"/>
      <c r="J182" s="405"/>
      <c r="K182" s="405"/>
      <c r="L182" s="405"/>
      <c r="M182" s="405"/>
      <c r="N182" s="405"/>
      <c r="O182" s="405"/>
      <c r="P182" s="488"/>
    </row>
    <row r="183" spans="9:16">
      <c r="I183" s="405"/>
      <c r="J183" s="405"/>
      <c r="K183" s="405"/>
      <c r="L183" s="405"/>
      <c r="M183" s="405"/>
      <c r="N183" s="405"/>
      <c r="O183" s="405"/>
      <c r="P183" s="488"/>
    </row>
    <row r="184" spans="9:16">
      <c r="I184" s="405"/>
      <c r="J184" s="405"/>
      <c r="K184" s="405"/>
      <c r="L184" s="405"/>
      <c r="M184" s="405"/>
      <c r="N184" s="405"/>
      <c r="O184" s="405"/>
      <c r="P184" s="488"/>
    </row>
    <row r="185" spans="9:16">
      <c r="I185" s="405"/>
      <c r="J185" s="405"/>
      <c r="K185" s="405"/>
      <c r="L185" s="405"/>
      <c r="M185" s="405"/>
      <c r="N185" s="405"/>
      <c r="O185" s="405"/>
      <c r="P185" s="488"/>
    </row>
    <row r="186" spans="9:16">
      <c r="I186" s="405"/>
      <c r="J186" s="405"/>
      <c r="K186" s="405"/>
      <c r="L186" s="405"/>
      <c r="M186" s="405"/>
      <c r="N186" s="405"/>
      <c r="O186" s="405"/>
      <c r="P186" s="488"/>
    </row>
    <row r="187" spans="9:16">
      <c r="I187" s="405"/>
      <c r="J187" s="405"/>
      <c r="K187" s="405"/>
      <c r="L187" s="405"/>
      <c r="M187" s="405"/>
      <c r="N187" s="405"/>
      <c r="O187" s="405"/>
      <c r="P187" s="488"/>
    </row>
    <row r="188" spans="9:16">
      <c r="I188" s="405"/>
      <c r="J188" s="405"/>
      <c r="K188" s="405"/>
      <c r="L188" s="405"/>
      <c r="M188" s="405"/>
      <c r="N188" s="405"/>
      <c r="O188" s="405"/>
      <c r="P188" s="488"/>
    </row>
    <row r="189" spans="9:16">
      <c r="I189" s="405"/>
      <c r="J189" s="405"/>
      <c r="K189" s="405"/>
      <c r="L189" s="405"/>
      <c r="M189" s="405"/>
      <c r="N189" s="405"/>
      <c r="O189" s="405"/>
      <c r="P189" s="488"/>
    </row>
    <row r="190" spans="9:16">
      <c r="I190" s="405"/>
      <c r="J190" s="405"/>
      <c r="K190" s="405"/>
      <c r="L190" s="405"/>
      <c r="M190" s="405"/>
      <c r="N190" s="405"/>
      <c r="O190" s="405"/>
      <c r="P190" s="488"/>
    </row>
    <row r="191" spans="9:16">
      <c r="I191" s="405"/>
      <c r="J191" s="405"/>
      <c r="K191" s="405"/>
      <c r="L191" s="405"/>
      <c r="M191" s="405"/>
      <c r="N191" s="405"/>
      <c r="O191" s="405"/>
      <c r="P191" s="488"/>
    </row>
    <row r="192" spans="9:16">
      <c r="I192" s="405"/>
      <c r="J192" s="405"/>
      <c r="K192" s="405"/>
      <c r="L192" s="405"/>
      <c r="M192" s="405"/>
      <c r="N192" s="405"/>
      <c r="O192" s="405"/>
      <c r="P192" s="488"/>
    </row>
    <row r="193" spans="9:16">
      <c r="I193" s="405"/>
      <c r="J193" s="405"/>
      <c r="K193" s="405"/>
      <c r="L193" s="405"/>
      <c r="M193" s="405"/>
      <c r="N193" s="405"/>
      <c r="O193" s="405"/>
      <c r="P193" s="488"/>
    </row>
    <row r="194" spans="9:16">
      <c r="I194" s="405"/>
      <c r="J194" s="405"/>
      <c r="K194" s="405"/>
      <c r="L194" s="405"/>
      <c r="M194" s="405"/>
      <c r="N194" s="405"/>
      <c r="O194" s="405"/>
      <c r="P194" s="488"/>
    </row>
    <row r="195" spans="9:16">
      <c r="I195" s="405"/>
      <c r="J195" s="405"/>
      <c r="K195" s="405"/>
      <c r="L195" s="405"/>
      <c r="M195" s="405"/>
      <c r="N195" s="405"/>
      <c r="O195" s="405"/>
      <c r="P195" s="488"/>
    </row>
    <row r="196" spans="9:16">
      <c r="I196" s="405"/>
      <c r="J196" s="405"/>
      <c r="K196" s="405"/>
      <c r="L196" s="405"/>
      <c r="M196" s="405"/>
      <c r="N196" s="405"/>
      <c r="O196" s="405"/>
      <c r="P196" s="488"/>
    </row>
    <row r="197" spans="9:16">
      <c r="I197" s="405"/>
      <c r="J197" s="405"/>
      <c r="K197" s="405"/>
      <c r="L197" s="405"/>
      <c r="M197" s="405"/>
      <c r="N197" s="405"/>
      <c r="O197" s="405"/>
      <c r="P197" s="488"/>
    </row>
    <row r="198" spans="9:16">
      <c r="I198" s="405"/>
      <c r="J198" s="405"/>
      <c r="K198" s="405"/>
      <c r="L198" s="405"/>
      <c r="M198" s="405"/>
      <c r="N198" s="405"/>
      <c r="O198" s="405"/>
      <c r="P198" s="488"/>
    </row>
    <row r="199" spans="9:16">
      <c r="I199" s="405"/>
      <c r="J199" s="405"/>
      <c r="K199" s="405"/>
      <c r="L199" s="405"/>
      <c r="M199" s="405"/>
      <c r="N199" s="405"/>
      <c r="O199" s="405"/>
      <c r="P199" s="488"/>
    </row>
    <row r="200" spans="9:16">
      <c r="I200" s="405"/>
      <c r="J200" s="405"/>
      <c r="K200" s="405"/>
      <c r="L200" s="405"/>
      <c r="M200" s="405"/>
      <c r="N200" s="405"/>
      <c r="O200" s="405"/>
      <c r="P200" s="488"/>
    </row>
    <row r="201" spans="9:16">
      <c r="I201" s="405"/>
      <c r="J201" s="405"/>
      <c r="K201" s="405"/>
      <c r="L201" s="405"/>
      <c r="M201" s="405"/>
      <c r="N201" s="405"/>
      <c r="O201" s="405"/>
      <c r="P201" s="488"/>
    </row>
    <row r="202" spans="9:16">
      <c r="I202" s="405"/>
      <c r="J202" s="405"/>
      <c r="K202" s="405"/>
      <c r="L202" s="405"/>
      <c r="M202" s="405"/>
      <c r="N202" s="405"/>
      <c r="O202" s="405"/>
      <c r="P202" s="488"/>
    </row>
    <row r="203" spans="9:16">
      <c r="I203" s="405"/>
      <c r="J203" s="405"/>
      <c r="K203" s="405"/>
      <c r="L203" s="405"/>
      <c r="M203" s="405"/>
      <c r="N203" s="405"/>
      <c r="O203" s="405"/>
      <c r="P203" s="488"/>
    </row>
    <row r="204" spans="9:16">
      <c r="I204" s="405"/>
      <c r="J204" s="405"/>
      <c r="K204" s="405"/>
      <c r="L204" s="405"/>
      <c r="M204" s="405"/>
      <c r="N204" s="405"/>
      <c r="O204" s="405"/>
      <c r="P204" s="488"/>
    </row>
    <row r="205" spans="9:16">
      <c r="I205" s="405"/>
      <c r="J205" s="405"/>
      <c r="K205" s="405"/>
      <c r="L205" s="405"/>
      <c r="M205" s="405"/>
      <c r="N205" s="405"/>
      <c r="O205" s="405"/>
      <c r="P205" s="488"/>
    </row>
    <row r="206" spans="9:16">
      <c r="I206" s="405"/>
      <c r="J206" s="405"/>
      <c r="K206" s="405"/>
      <c r="L206" s="405"/>
      <c r="M206" s="405"/>
      <c r="N206" s="405"/>
      <c r="O206" s="405"/>
      <c r="P206" s="488"/>
    </row>
    <row r="207" spans="9:16">
      <c r="I207" s="405"/>
      <c r="J207" s="405"/>
      <c r="K207" s="405"/>
      <c r="L207" s="405"/>
      <c r="M207" s="405"/>
      <c r="N207" s="405"/>
      <c r="O207" s="405"/>
      <c r="P207" s="488"/>
    </row>
    <row r="208" spans="9:16">
      <c r="I208" s="405"/>
      <c r="J208" s="405"/>
      <c r="K208" s="405"/>
      <c r="L208" s="405"/>
      <c r="M208" s="405"/>
      <c r="N208" s="405"/>
      <c r="O208" s="405"/>
      <c r="P208" s="488"/>
    </row>
    <row r="209" spans="9:16">
      <c r="I209" s="405"/>
      <c r="J209" s="405"/>
      <c r="K209" s="405"/>
      <c r="L209" s="405"/>
      <c r="M209" s="405"/>
      <c r="N209" s="405"/>
      <c r="O209" s="405"/>
      <c r="P209" s="488"/>
    </row>
    <row r="210" spans="9:16">
      <c r="I210" s="405"/>
      <c r="J210" s="405"/>
      <c r="K210" s="405"/>
      <c r="L210" s="405"/>
      <c r="M210" s="405"/>
      <c r="N210" s="405"/>
      <c r="O210" s="405"/>
      <c r="P210" s="488"/>
    </row>
    <row r="211" spans="9:16">
      <c r="I211" s="405"/>
      <c r="J211" s="405"/>
      <c r="K211" s="405"/>
      <c r="L211" s="405"/>
      <c r="M211" s="405"/>
      <c r="N211" s="405"/>
      <c r="O211" s="405"/>
      <c r="P211" s="488"/>
    </row>
    <row r="212" spans="9:16">
      <c r="I212" s="405"/>
      <c r="J212" s="405"/>
      <c r="K212" s="405"/>
      <c r="L212" s="405"/>
      <c r="M212" s="405"/>
      <c r="N212" s="405"/>
      <c r="O212" s="405"/>
      <c r="P212" s="488"/>
    </row>
    <row r="213" spans="9:16">
      <c r="I213" s="405"/>
      <c r="J213" s="405"/>
      <c r="K213" s="405"/>
      <c r="L213" s="405"/>
      <c r="M213" s="405"/>
      <c r="N213" s="405"/>
      <c r="O213" s="405"/>
      <c r="P213" s="488"/>
    </row>
    <row r="214" spans="9:16">
      <c r="I214" s="405"/>
      <c r="J214" s="405"/>
      <c r="K214" s="405"/>
      <c r="L214" s="405"/>
      <c r="M214" s="405"/>
      <c r="N214" s="405"/>
      <c r="O214" s="405"/>
      <c r="P214" s="488"/>
    </row>
    <row r="215" spans="9:16">
      <c r="I215" s="405"/>
      <c r="J215" s="405"/>
      <c r="K215" s="405"/>
      <c r="L215" s="405"/>
      <c r="M215" s="405"/>
      <c r="N215" s="405"/>
      <c r="O215" s="405"/>
      <c r="P215" s="488"/>
    </row>
    <row r="216" spans="9:16">
      <c r="I216" s="405"/>
      <c r="J216" s="405"/>
      <c r="K216" s="405"/>
      <c r="L216" s="405"/>
      <c r="M216" s="405"/>
      <c r="N216" s="405"/>
      <c r="O216" s="405"/>
      <c r="P216" s="488"/>
    </row>
    <row r="217" spans="9:16">
      <c r="I217" s="405"/>
      <c r="J217" s="405"/>
      <c r="K217" s="405"/>
      <c r="L217" s="405"/>
      <c r="M217" s="405"/>
      <c r="N217" s="405"/>
      <c r="O217" s="405"/>
      <c r="P217" s="488"/>
    </row>
    <row r="218" spans="9:16">
      <c r="I218" s="405"/>
      <c r="J218" s="405"/>
      <c r="K218" s="405"/>
      <c r="L218" s="405"/>
      <c r="M218" s="405"/>
      <c r="N218" s="405"/>
      <c r="O218" s="405"/>
      <c r="P218" s="488"/>
    </row>
    <row r="219" spans="9:16">
      <c r="I219" s="405"/>
      <c r="J219" s="405"/>
      <c r="K219" s="405"/>
      <c r="L219" s="405"/>
      <c r="M219" s="405"/>
      <c r="N219" s="405"/>
      <c r="O219" s="405"/>
      <c r="P219" s="488"/>
    </row>
    <row r="220" spans="9:16">
      <c r="I220" s="405"/>
      <c r="J220" s="405"/>
      <c r="K220" s="405"/>
      <c r="L220" s="405"/>
      <c r="M220" s="405"/>
      <c r="N220" s="405"/>
      <c r="O220" s="405"/>
      <c r="P220" s="488"/>
    </row>
    <row r="221" spans="9:16">
      <c r="I221" s="405"/>
      <c r="J221" s="405"/>
      <c r="K221" s="405"/>
      <c r="L221" s="405"/>
      <c r="M221" s="405"/>
      <c r="N221" s="405"/>
      <c r="O221" s="405"/>
      <c r="P221" s="488"/>
    </row>
    <row r="222" spans="9:16">
      <c r="I222" s="405"/>
      <c r="J222" s="405"/>
      <c r="K222" s="405"/>
      <c r="L222" s="405"/>
      <c r="M222" s="405"/>
      <c r="N222" s="405"/>
      <c r="O222" s="405"/>
      <c r="P222" s="488"/>
    </row>
    <row r="223" spans="9:16">
      <c r="I223" s="405"/>
      <c r="J223" s="405"/>
      <c r="K223" s="405"/>
      <c r="L223" s="405"/>
      <c r="M223" s="405"/>
      <c r="N223" s="405"/>
      <c r="O223" s="405"/>
      <c r="P223" s="488"/>
    </row>
    <row r="224" spans="9:16">
      <c r="I224" s="405"/>
      <c r="J224" s="405"/>
      <c r="K224" s="405"/>
      <c r="L224" s="405"/>
      <c r="M224" s="405"/>
      <c r="N224" s="405"/>
      <c r="O224" s="405"/>
      <c r="P224" s="488"/>
    </row>
    <row r="225" spans="9:16">
      <c r="I225" s="405"/>
      <c r="J225" s="405"/>
      <c r="K225" s="405"/>
      <c r="L225" s="405"/>
      <c r="M225" s="405"/>
      <c r="N225" s="405"/>
      <c r="O225" s="405"/>
      <c r="P225" s="488"/>
    </row>
    <row r="226" spans="9:16">
      <c r="I226" s="405"/>
      <c r="J226" s="405"/>
      <c r="K226" s="405"/>
      <c r="L226" s="405"/>
      <c r="M226" s="405"/>
      <c r="N226" s="405"/>
      <c r="O226" s="405"/>
      <c r="P226" s="488"/>
    </row>
    <row r="227" spans="9:16">
      <c r="I227" s="405"/>
      <c r="J227" s="405"/>
      <c r="K227" s="405"/>
      <c r="L227" s="405"/>
      <c r="M227" s="405"/>
      <c r="N227" s="405"/>
      <c r="O227" s="405"/>
      <c r="P227" s="488"/>
    </row>
    <row r="228" spans="9:16">
      <c r="I228" s="405"/>
      <c r="J228" s="405"/>
      <c r="K228" s="405"/>
      <c r="L228" s="405"/>
      <c r="M228" s="405"/>
      <c r="N228" s="405"/>
      <c r="O228" s="405"/>
      <c r="P228" s="488"/>
    </row>
    <row r="229" spans="9:16">
      <c r="I229" s="405"/>
      <c r="J229" s="405"/>
      <c r="K229" s="405"/>
      <c r="L229" s="405"/>
      <c r="M229" s="405"/>
      <c r="N229" s="405"/>
      <c r="O229" s="405"/>
      <c r="P229" s="488"/>
    </row>
    <row r="230" spans="9:16">
      <c r="I230" s="405"/>
      <c r="J230" s="405"/>
      <c r="K230" s="405"/>
      <c r="L230" s="405"/>
      <c r="M230" s="405"/>
      <c r="N230" s="405"/>
      <c r="O230" s="405"/>
      <c r="P230" s="488"/>
    </row>
    <row r="231" spans="9:16">
      <c r="I231" s="405"/>
      <c r="J231" s="405"/>
      <c r="K231" s="405"/>
      <c r="L231" s="405"/>
      <c r="M231" s="405"/>
      <c r="N231" s="405"/>
      <c r="O231" s="405"/>
      <c r="P231" s="488"/>
    </row>
    <row r="232" spans="9:16">
      <c r="I232" s="405"/>
      <c r="J232" s="405"/>
      <c r="K232" s="405"/>
      <c r="L232" s="405"/>
      <c r="M232" s="405"/>
      <c r="N232" s="405"/>
      <c r="O232" s="405"/>
      <c r="P232" s="488"/>
    </row>
    <row r="233" spans="9:16">
      <c r="I233" s="405"/>
      <c r="J233" s="405"/>
      <c r="K233" s="405"/>
      <c r="L233" s="405"/>
      <c r="M233" s="405"/>
      <c r="N233" s="405"/>
      <c r="O233" s="405"/>
      <c r="P233" s="488"/>
    </row>
    <row r="234" spans="9:16">
      <c r="I234" s="405"/>
      <c r="J234" s="405"/>
      <c r="K234" s="405"/>
      <c r="L234" s="405"/>
      <c r="M234" s="405"/>
      <c r="N234" s="405"/>
      <c r="O234" s="405"/>
      <c r="P234" s="488"/>
    </row>
    <row r="235" spans="9:16">
      <c r="I235" s="405"/>
      <c r="J235" s="405"/>
      <c r="K235" s="405"/>
      <c r="L235" s="405"/>
      <c r="M235" s="405"/>
      <c r="N235" s="405"/>
      <c r="O235" s="405"/>
      <c r="P235" s="488"/>
    </row>
    <row r="236" spans="9:16">
      <c r="I236" s="405"/>
      <c r="J236" s="405"/>
      <c r="K236" s="405"/>
      <c r="L236" s="405"/>
      <c r="M236" s="405"/>
      <c r="N236" s="405"/>
      <c r="O236" s="405"/>
      <c r="P236" s="488"/>
    </row>
    <row r="237" spans="9:16">
      <c r="I237" s="405"/>
      <c r="J237" s="405"/>
      <c r="K237" s="405"/>
      <c r="L237" s="405"/>
      <c r="M237" s="405"/>
      <c r="N237" s="405"/>
      <c r="O237" s="405"/>
      <c r="P237" s="488"/>
    </row>
    <row r="238" spans="9:16">
      <c r="I238" s="405"/>
      <c r="J238" s="405"/>
      <c r="K238" s="405"/>
      <c r="L238" s="405"/>
      <c r="M238" s="405"/>
      <c r="N238" s="405"/>
      <c r="O238" s="405"/>
      <c r="P238" s="488"/>
    </row>
    <row r="239" spans="9:16">
      <c r="I239" s="405"/>
      <c r="J239" s="405"/>
      <c r="K239" s="405"/>
      <c r="L239" s="405"/>
      <c r="M239" s="405"/>
      <c r="N239" s="405"/>
      <c r="O239" s="405"/>
      <c r="P239" s="488"/>
    </row>
    <row r="240" spans="9:16">
      <c r="I240" s="405"/>
      <c r="J240" s="405"/>
      <c r="K240" s="405"/>
      <c r="L240" s="405"/>
      <c r="M240" s="405"/>
      <c r="N240" s="405"/>
      <c r="O240" s="405"/>
      <c r="P240" s="488"/>
    </row>
    <row r="241" spans="9:16">
      <c r="I241" s="405"/>
      <c r="J241" s="405"/>
      <c r="K241" s="405"/>
      <c r="L241" s="405"/>
      <c r="M241" s="405"/>
      <c r="N241" s="405"/>
      <c r="O241" s="405"/>
      <c r="P241" s="488"/>
    </row>
    <row r="242" spans="9:16">
      <c r="I242" s="405"/>
      <c r="J242" s="405"/>
      <c r="K242" s="405"/>
      <c r="L242" s="405"/>
      <c r="M242" s="405"/>
      <c r="N242" s="405"/>
      <c r="O242" s="405"/>
      <c r="P242" s="488"/>
    </row>
    <row r="243" spans="9:16">
      <c r="I243" s="405"/>
      <c r="J243" s="405"/>
      <c r="K243" s="405"/>
      <c r="L243" s="405"/>
      <c r="M243" s="405"/>
      <c r="N243" s="405"/>
      <c r="O243" s="405"/>
      <c r="P243" s="488"/>
    </row>
    <row r="244" spans="9:16">
      <c r="I244" s="405"/>
      <c r="J244" s="405"/>
      <c r="K244" s="405"/>
      <c r="L244" s="405"/>
      <c r="M244" s="405"/>
      <c r="N244" s="405"/>
      <c r="O244" s="405"/>
      <c r="P244" s="488"/>
    </row>
    <row r="245" spans="9:16">
      <c r="I245" s="405"/>
      <c r="J245" s="405"/>
      <c r="K245" s="405"/>
      <c r="L245" s="405"/>
      <c r="M245" s="405"/>
      <c r="N245" s="405"/>
      <c r="O245" s="405"/>
      <c r="P245" s="488"/>
    </row>
    <row r="246" spans="9:16">
      <c r="I246" s="405"/>
      <c r="J246" s="405"/>
      <c r="K246" s="405"/>
      <c r="L246" s="405"/>
      <c r="M246" s="405"/>
      <c r="N246" s="405"/>
      <c r="O246" s="405"/>
      <c r="P246" s="488"/>
    </row>
    <row r="247" spans="9:16">
      <c r="I247" s="405"/>
      <c r="J247" s="405"/>
      <c r="K247" s="405"/>
      <c r="L247" s="405"/>
      <c r="M247" s="405"/>
      <c r="N247" s="405"/>
      <c r="O247" s="405"/>
      <c r="P247" s="488"/>
    </row>
    <row r="248" spans="9:16">
      <c r="I248" s="405"/>
      <c r="J248" s="405"/>
      <c r="K248" s="405"/>
      <c r="L248" s="405"/>
      <c r="M248" s="405"/>
      <c r="N248" s="405"/>
      <c r="O248" s="405"/>
      <c r="P248" s="488"/>
    </row>
    <row r="249" spans="9:16">
      <c r="I249" s="405"/>
      <c r="J249" s="405"/>
      <c r="K249" s="405"/>
      <c r="L249" s="405"/>
      <c r="M249" s="405"/>
      <c r="N249" s="405"/>
      <c r="O249" s="405"/>
      <c r="P249" s="488"/>
    </row>
    <row r="250" spans="9:16">
      <c r="I250" s="405"/>
      <c r="J250" s="405"/>
      <c r="K250" s="405"/>
      <c r="L250" s="405"/>
      <c r="M250" s="405"/>
      <c r="N250" s="405"/>
      <c r="O250" s="405"/>
      <c r="P250" s="488"/>
    </row>
    <row r="251" spans="9:16">
      <c r="I251" s="405"/>
      <c r="J251" s="405"/>
      <c r="K251" s="405"/>
      <c r="L251" s="405"/>
      <c r="M251" s="405"/>
      <c r="N251" s="405"/>
      <c r="O251" s="405"/>
      <c r="P251" s="488"/>
    </row>
    <row r="252" spans="9:16">
      <c r="I252" s="405"/>
      <c r="J252" s="405"/>
      <c r="K252" s="405"/>
      <c r="L252" s="405"/>
      <c r="M252" s="405"/>
      <c r="N252" s="405"/>
      <c r="O252" s="405"/>
      <c r="P252" s="488"/>
    </row>
    <row r="253" spans="9:16">
      <c r="I253" s="405"/>
      <c r="J253" s="405"/>
      <c r="K253" s="405"/>
      <c r="L253" s="405"/>
      <c r="M253" s="405"/>
      <c r="N253" s="405"/>
      <c r="O253" s="405"/>
      <c r="P253" s="488"/>
    </row>
    <row r="254" spans="9:16">
      <c r="I254" s="405"/>
      <c r="J254" s="405"/>
      <c r="K254" s="405"/>
      <c r="L254" s="405"/>
      <c r="M254" s="405"/>
      <c r="N254" s="405"/>
      <c r="O254" s="405"/>
      <c r="P254" s="488"/>
    </row>
    <row r="255" spans="9:16">
      <c r="I255" s="405"/>
      <c r="J255" s="405"/>
      <c r="K255" s="405"/>
      <c r="L255" s="405"/>
      <c r="M255" s="405"/>
      <c r="N255" s="405"/>
      <c r="O255" s="405"/>
      <c r="P255" s="488"/>
    </row>
    <row r="256" spans="9:16">
      <c r="I256" s="405"/>
      <c r="J256" s="405"/>
      <c r="K256" s="405"/>
      <c r="L256" s="405"/>
      <c r="M256" s="405"/>
      <c r="N256" s="405"/>
      <c r="O256" s="405"/>
      <c r="P256" s="488"/>
    </row>
    <row r="257" spans="9:16">
      <c r="I257" s="405"/>
      <c r="J257" s="405"/>
      <c r="K257" s="405"/>
      <c r="L257" s="405"/>
      <c r="M257" s="405"/>
      <c r="N257" s="405"/>
      <c r="O257" s="405"/>
      <c r="P257" s="488"/>
    </row>
    <row r="258" spans="9:16">
      <c r="I258" s="405"/>
      <c r="J258" s="405"/>
      <c r="K258" s="405"/>
      <c r="L258" s="405"/>
      <c r="M258" s="405"/>
      <c r="N258" s="405"/>
      <c r="O258" s="405"/>
      <c r="P258" s="488"/>
    </row>
    <row r="259" spans="9:16">
      <c r="I259" s="405"/>
      <c r="J259" s="405"/>
      <c r="K259" s="405"/>
      <c r="L259" s="405"/>
      <c r="M259" s="405"/>
      <c r="N259" s="405"/>
      <c r="O259" s="405"/>
      <c r="P259" s="488"/>
    </row>
    <row r="260" spans="9:16">
      <c r="I260" s="405"/>
      <c r="J260" s="405"/>
      <c r="K260" s="405"/>
      <c r="L260" s="405"/>
      <c r="M260" s="405"/>
      <c r="N260" s="405"/>
      <c r="O260" s="405"/>
      <c r="P260" s="488"/>
    </row>
    <row r="261" spans="9:16">
      <c r="I261" s="405"/>
      <c r="J261" s="405"/>
      <c r="K261" s="405"/>
      <c r="L261" s="405"/>
      <c r="M261" s="405"/>
      <c r="N261" s="405"/>
      <c r="O261" s="405"/>
      <c r="P261" s="488"/>
    </row>
    <row r="262" spans="9:16">
      <c r="I262" s="405"/>
      <c r="J262" s="405"/>
      <c r="K262" s="405"/>
      <c r="L262" s="405"/>
      <c r="M262" s="405"/>
      <c r="N262" s="405"/>
      <c r="O262" s="405"/>
      <c r="P262" s="488"/>
    </row>
    <row r="263" spans="9:16">
      <c r="I263" s="405"/>
      <c r="J263" s="405"/>
      <c r="K263" s="405"/>
      <c r="L263" s="405"/>
      <c r="M263" s="405"/>
      <c r="N263" s="405"/>
      <c r="O263" s="405"/>
      <c r="P263" s="488"/>
    </row>
    <row r="264" spans="9:16">
      <c r="I264" s="405"/>
      <c r="J264" s="405"/>
      <c r="K264" s="405"/>
      <c r="L264" s="405"/>
      <c r="M264" s="405"/>
      <c r="N264" s="405"/>
      <c r="O264" s="405"/>
      <c r="P264" s="488"/>
    </row>
    <row r="265" spans="9:16">
      <c r="K265" s="405"/>
    </row>
    <row r="6388" spans="4:4"/>
    <row r="6439" spans="4:4"/>
  </sheetData>
  <sheetProtection password="81B0" sheet="1" objects="1" scenarios="1"/>
  <mergeCells count="42">
    <mergeCell ref="J142:K142"/>
    <mergeCell ref="J120:K120"/>
    <mergeCell ref="J92:K92"/>
    <mergeCell ref="J99:K99"/>
    <mergeCell ref="J100:K100"/>
    <mergeCell ref="J101:K101"/>
    <mergeCell ref="J115:K115"/>
    <mergeCell ref="J114:K114"/>
    <mergeCell ref="J116:K116"/>
    <mergeCell ref="J128:K128"/>
    <mergeCell ref="T23:T24"/>
    <mergeCell ref="V23:V24"/>
    <mergeCell ref="M23:P23"/>
    <mergeCell ref="J109:K109"/>
    <mergeCell ref="J30:K30"/>
    <mergeCell ref="J80:K80"/>
    <mergeCell ref="J81:K81"/>
    <mergeCell ref="J82:K82"/>
    <mergeCell ref="J119:K119"/>
    <mergeCell ref="J137:K137"/>
    <mergeCell ref="J83:K83"/>
    <mergeCell ref="J131:K131"/>
    <mergeCell ref="J132:K132"/>
    <mergeCell ref="J102:K102"/>
    <mergeCell ref="J113:K113"/>
    <mergeCell ref="AA23:AA24"/>
    <mergeCell ref="X23:X24"/>
    <mergeCell ref="Y23:Y24"/>
    <mergeCell ref="J66:K66"/>
    <mergeCell ref="J33:K33"/>
    <mergeCell ref="J39:K39"/>
    <mergeCell ref="J47:K47"/>
    <mergeCell ref="U23:U24"/>
    <mergeCell ref="Z23:Z24"/>
    <mergeCell ref="S23:S24"/>
    <mergeCell ref="I14:K14"/>
    <mergeCell ref="I16:K16"/>
    <mergeCell ref="I19:K19"/>
    <mergeCell ref="J70:K70"/>
    <mergeCell ref="J48:K48"/>
    <mergeCell ref="J79:K79"/>
    <mergeCell ref="J76:K76"/>
  </mergeCells>
  <phoneticPr fontId="14" type="noConversion"/>
  <conditionalFormatting sqref="V30:V41 AA30:AA41 AA70:AA83 V70:V83 AA43:AA44 V43:V44 V46:V65 AA46:AA65 V85:V88 AA85:AA88 AA90:AA145 V90:V145">
    <cfRule type="cellIs" dxfId="7" priority="11" stopIfTrue="1" operator="lessThan">
      <formula>0</formula>
    </cfRule>
  </conditionalFormatting>
  <conditionalFormatting sqref="V28 AA28">
    <cfRule type="cellIs" dxfId="6" priority="10" stopIfTrue="1" operator="lessThan">
      <formula>0</formula>
    </cfRule>
  </conditionalFormatting>
  <conditionalFormatting sqref="AA66:AA69 V66 V68:V69">
    <cfRule type="cellIs" dxfId="5" priority="8" stopIfTrue="1" operator="lessThan">
      <formula>0</formula>
    </cfRule>
  </conditionalFormatting>
  <conditionalFormatting sqref="V67">
    <cfRule type="cellIs" dxfId="4" priority="7" stopIfTrue="1" operator="lessThan">
      <formula>0</formula>
    </cfRule>
  </conditionalFormatting>
  <conditionalFormatting sqref="V42 AA42">
    <cfRule type="cellIs" dxfId="3" priority="5" stopIfTrue="1" operator="lessThan">
      <formula>0</formula>
    </cfRule>
  </conditionalFormatting>
  <conditionalFormatting sqref="AA45 V45">
    <cfRule type="cellIs" dxfId="2" priority="3" stopIfTrue="1" operator="lessThan">
      <formula>0</formula>
    </cfRule>
  </conditionalFormatting>
  <conditionalFormatting sqref="V84 AA84">
    <cfRule type="cellIs" dxfId="1" priority="2" stopIfTrue="1" operator="lessThan">
      <formula>0</formula>
    </cfRule>
  </conditionalFormatting>
  <conditionalFormatting sqref="AA89 V89">
    <cfRule type="cellIs" dxfId="0" priority="1" stopIfTrue="1" operator="lessThan">
      <formula>0</formula>
    </cfRule>
  </conditionalFormatting>
  <dataValidations count="5">
    <dataValidation type="whole" operator="lessThan" allowBlank="1" showInputMessage="1" showErrorMessage="1" error="Въведете отрицателно число!!!" sqref="X140:AD140 S140:V140">
      <formula1>0</formula1>
    </dataValidation>
    <dataValidation type="whole" errorStyle="information" operator="lessThan" allowBlank="1" showInputMessage="1" showErrorMessage="1" error="Въвежда се отрицателно число !" sqref="X88:Z88 AB75 S88:U88 X75:Y75 S75:T75 AB88:AC88">
      <formula1>0</formula1>
    </dataValidation>
    <dataValidation type="whole" operator="lessThan" allowBlank="1" showInputMessage="1" showErrorMessage="1" error="Въвежда се цяло число!" sqref="L77:O82 L67:O69 L49:O65 L31:O32 L142:O142 L138:O140 L133:O136 L129:O131 L121:O127 L117:O119 L110:O115 L103:O108 L93:O101 L40:O47 L71:O75 L34:O38 L84:O91">
      <formula1>999999999999999000</formula1>
    </dataValidation>
    <dataValidation type="list" allowBlank="1" showInputMessage="1" showErrorMessage="1" promptTitle="ИЗБЕРЕТЕ ОПЕРАТИВНА ПРОГРАМА" prompt="ИЗПОЛЗВА СЕ САМО ЗА КОД НА ИБСФ &quot;98&quot;" sqref="K26">
      <formula1>OP_LIST</formula1>
    </dataValidation>
    <dataValidation type="list" allowBlank="1" showInputMessage="1" showErrorMessage="1" promptTitle="ВЪВЕДЕТЕ ДЕЙНОСТ" sqref="K28">
      <formula1>EBK_DEIN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IV704"/>
  <sheetViews>
    <sheetView topLeftCell="D1" workbookViewId="0">
      <selection activeCell="D1" sqref="A1:D65536"/>
    </sheetView>
  </sheetViews>
  <sheetFormatPr defaultRowHeight="14.25"/>
  <cols>
    <col min="1" max="1" width="9.140625" style="495" hidden="1" customWidth="1"/>
    <col min="2" max="2" width="125.28515625" style="498" hidden="1" customWidth="1"/>
    <col min="3" max="3" width="22.42578125" style="495" hidden="1" customWidth="1"/>
    <col min="4" max="4" width="9.140625" style="495" customWidth="1"/>
    <col min="5" max="5" width="9.42578125" style="495" bestFit="1" customWidth="1"/>
    <col min="6" max="16384" width="9.140625" style="495"/>
  </cols>
  <sheetData>
    <row r="1" spans="1:4">
      <c r="A1" s="531" t="s">
        <v>1485</v>
      </c>
      <c r="B1" s="532" t="s">
        <v>1492</v>
      </c>
      <c r="C1" s="531"/>
    </row>
    <row r="2" spans="1:4" ht="31.5" customHeight="1">
      <c r="A2" s="610">
        <v>0</v>
      </c>
      <c r="B2" s="611" t="s">
        <v>625</v>
      </c>
      <c r="C2" s="612" t="s">
        <v>626</v>
      </c>
    </row>
    <row r="3" spans="1:4" ht="35.25" customHeight="1">
      <c r="A3" s="610">
        <v>17</v>
      </c>
      <c r="B3" s="613" t="s">
        <v>1499</v>
      </c>
      <c r="C3" s="612" t="s">
        <v>678</v>
      </c>
      <c r="D3" s="496"/>
    </row>
    <row r="4" spans="1:4" ht="35.25" customHeight="1">
      <c r="A4" s="610">
        <v>33</v>
      </c>
      <c r="B4" s="613" t="s">
        <v>679</v>
      </c>
      <c r="C4" s="612" t="s">
        <v>626</v>
      </c>
    </row>
    <row r="5" spans="1:4" ht="31.5">
      <c r="A5" s="610">
        <v>42</v>
      </c>
      <c r="B5" s="613" t="s">
        <v>1498</v>
      </c>
      <c r="C5" s="612" t="s">
        <v>678</v>
      </c>
    </row>
    <row r="6" spans="1:4" ht="31.5">
      <c r="A6" s="610">
        <v>96</v>
      </c>
      <c r="B6" s="613" t="s">
        <v>1496</v>
      </c>
      <c r="C6" s="612" t="s">
        <v>678</v>
      </c>
      <c r="D6" s="496"/>
    </row>
    <row r="7" spans="1:4" ht="31.5">
      <c r="A7" s="610">
        <v>97</v>
      </c>
      <c r="B7" s="613" t="s">
        <v>1495</v>
      </c>
      <c r="C7" s="612" t="s">
        <v>678</v>
      </c>
      <c r="D7" s="497"/>
    </row>
    <row r="8" spans="1:4" ht="31.5">
      <c r="A8" s="610">
        <v>98</v>
      </c>
      <c r="B8" s="613" t="s">
        <v>1497</v>
      </c>
      <c r="C8" s="612" t="s">
        <v>678</v>
      </c>
      <c r="D8" s="497"/>
    </row>
    <row r="9" spans="1:4" ht="15.75">
      <c r="A9" s="496"/>
      <c r="B9" s="496"/>
      <c r="C9" s="494"/>
      <c r="D9" s="497"/>
    </row>
    <row r="10" spans="1:4">
      <c r="A10" s="873" t="s">
        <v>1485</v>
      </c>
      <c r="B10" s="874" t="s">
        <v>1491</v>
      </c>
      <c r="C10" s="873"/>
    </row>
    <row r="11" spans="1:4">
      <c r="A11" s="875"/>
      <c r="B11" s="876" t="s">
        <v>680</v>
      </c>
      <c r="C11" s="875"/>
    </row>
    <row r="12" spans="1:4" ht="15.75">
      <c r="A12" s="856">
        <v>1101</v>
      </c>
      <c r="B12" s="857" t="s">
        <v>681</v>
      </c>
      <c r="C12" s="856">
        <v>1101</v>
      </c>
    </row>
    <row r="13" spans="1:4" ht="15.75">
      <c r="A13" s="856">
        <v>1103</v>
      </c>
      <c r="B13" s="858" t="s">
        <v>682</v>
      </c>
      <c r="C13" s="856">
        <v>1103</v>
      </c>
    </row>
    <row r="14" spans="1:4" ht="15.75">
      <c r="A14" s="856">
        <v>1104</v>
      </c>
      <c r="B14" s="859" t="s">
        <v>683</v>
      </c>
      <c r="C14" s="856">
        <v>1104</v>
      </c>
    </row>
    <row r="15" spans="1:4" ht="15.75">
      <c r="A15" s="856">
        <v>1105</v>
      </c>
      <c r="B15" s="859" t="s">
        <v>684</v>
      </c>
      <c r="C15" s="856">
        <v>1105</v>
      </c>
    </row>
    <row r="16" spans="1:4" ht="15.75">
      <c r="A16" s="856">
        <v>1106</v>
      </c>
      <c r="B16" s="859" t="s">
        <v>685</v>
      </c>
      <c r="C16" s="856">
        <v>1106</v>
      </c>
    </row>
    <row r="17" spans="1:3" ht="15.75">
      <c r="A17" s="856">
        <v>1107</v>
      </c>
      <c r="B17" s="859" t="s">
        <v>686</v>
      </c>
      <c r="C17" s="856">
        <v>1107</v>
      </c>
    </row>
    <row r="18" spans="1:3" ht="15.75">
      <c r="A18" s="856">
        <v>1108</v>
      </c>
      <c r="B18" s="859" t="s">
        <v>687</v>
      </c>
      <c r="C18" s="856">
        <v>1108</v>
      </c>
    </row>
    <row r="19" spans="1:3" ht="15.75">
      <c r="A19" s="856">
        <v>1111</v>
      </c>
      <c r="B19" s="860" t="s">
        <v>688</v>
      </c>
      <c r="C19" s="856">
        <v>1111</v>
      </c>
    </row>
    <row r="20" spans="1:3" ht="15.75">
      <c r="A20" s="856">
        <v>1115</v>
      </c>
      <c r="B20" s="860" t="s">
        <v>689</v>
      </c>
      <c r="C20" s="856">
        <v>1115</v>
      </c>
    </row>
    <row r="21" spans="1:3" ht="15.75">
      <c r="A21" s="856">
        <v>1116</v>
      </c>
      <c r="B21" s="860" t="s">
        <v>690</v>
      </c>
      <c r="C21" s="856">
        <v>1116</v>
      </c>
    </row>
    <row r="22" spans="1:3" ht="15.75">
      <c r="A22" s="856">
        <v>1117</v>
      </c>
      <c r="B22" s="860" t="s">
        <v>691</v>
      </c>
      <c r="C22" s="856">
        <v>1117</v>
      </c>
    </row>
    <row r="23" spans="1:3" ht="15.75">
      <c r="A23" s="856">
        <v>1121</v>
      </c>
      <c r="B23" s="859" t="s">
        <v>692</v>
      </c>
      <c r="C23" s="856">
        <v>1121</v>
      </c>
    </row>
    <row r="24" spans="1:3" ht="15.75">
      <c r="A24" s="856">
        <v>1122</v>
      </c>
      <c r="B24" s="859" t="s">
        <v>693</v>
      </c>
      <c r="C24" s="856">
        <v>1122</v>
      </c>
    </row>
    <row r="25" spans="1:3" ht="15.75">
      <c r="A25" s="856">
        <v>1123</v>
      </c>
      <c r="B25" s="859" t="s">
        <v>694</v>
      </c>
      <c r="C25" s="856">
        <v>1123</v>
      </c>
    </row>
    <row r="26" spans="1:3" ht="15.75">
      <c r="A26" s="856">
        <v>1125</v>
      </c>
      <c r="B26" s="861" t="s">
        <v>695</v>
      </c>
      <c r="C26" s="856">
        <v>1125</v>
      </c>
    </row>
    <row r="27" spans="1:3" ht="15.75">
      <c r="A27" s="856">
        <v>1128</v>
      </c>
      <c r="B27" s="859" t="s">
        <v>696</v>
      </c>
      <c r="C27" s="856">
        <v>1128</v>
      </c>
    </row>
    <row r="28" spans="1:3" ht="15.75">
      <c r="A28" s="856">
        <v>1139</v>
      </c>
      <c r="B28" s="862" t="s">
        <v>697</v>
      </c>
      <c r="C28" s="856">
        <v>1139</v>
      </c>
    </row>
    <row r="29" spans="1:3" ht="15.75">
      <c r="A29" s="856">
        <v>1141</v>
      </c>
      <c r="B29" s="860" t="s">
        <v>698</v>
      </c>
      <c r="C29" s="856">
        <v>1141</v>
      </c>
    </row>
    <row r="30" spans="1:3" ht="15.75">
      <c r="A30" s="856">
        <v>1142</v>
      </c>
      <c r="B30" s="859" t="s">
        <v>699</v>
      </c>
      <c r="C30" s="856">
        <v>1142</v>
      </c>
    </row>
    <row r="31" spans="1:3" ht="15.75">
      <c r="A31" s="856">
        <v>1143</v>
      </c>
      <c r="B31" s="860" t="s">
        <v>700</v>
      </c>
      <c r="C31" s="856">
        <v>1143</v>
      </c>
    </row>
    <row r="32" spans="1:3" ht="15.75">
      <c r="A32" s="856">
        <v>1144</v>
      </c>
      <c r="B32" s="860" t="s">
        <v>701</v>
      </c>
      <c r="C32" s="856">
        <v>1144</v>
      </c>
    </row>
    <row r="33" spans="1:3" ht="15.75">
      <c r="A33" s="856">
        <v>1145</v>
      </c>
      <c r="B33" s="859" t="s">
        <v>702</v>
      </c>
      <c r="C33" s="856">
        <v>1145</v>
      </c>
    </row>
    <row r="34" spans="1:3" ht="15.75">
      <c r="A34" s="856">
        <v>1146</v>
      </c>
      <c r="B34" s="860" t="s">
        <v>703</v>
      </c>
      <c r="C34" s="856">
        <v>1146</v>
      </c>
    </row>
    <row r="35" spans="1:3" ht="15.75">
      <c r="A35" s="856">
        <v>1147</v>
      </c>
      <c r="B35" s="860" t="s">
        <v>704</v>
      </c>
      <c r="C35" s="856">
        <v>1147</v>
      </c>
    </row>
    <row r="36" spans="1:3" ht="15.75">
      <c r="A36" s="856">
        <v>1148</v>
      </c>
      <c r="B36" s="860" t="s">
        <v>705</v>
      </c>
      <c r="C36" s="856">
        <v>1148</v>
      </c>
    </row>
    <row r="37" spans="1:3" ht="15.75">
      <c r="A37" s="856">
        <v>1149</v>
      </c>
      <c r="B37" s="860" t="s">
        <v>706</v>
      </c>
      <c r="C37" s="856">
        <v>1149</v>
      </c>
    </row>
    <row r="38" spans="1:3" ht="15.75">
      <c r="A38" s="856">
        <v>1151</v>
      </c>
      <c r="B38" s="860" t="s">
        <v>707</v>
      </c>
      <c r="C38" s="856">
        <v>1151</v>
      </c>
    </row>
    <row r="39" spans="1:3" ht="15.75">
      <c r="A39" s="856">
        <v>1158</v>
      </c>
      <c r="B39" s="859" t="s">
        <v>708</v>
      </c>
      <c r="C39" s="856">
        <v>1158</v>
      </c>
    </row>
    <row r="40" spans="1:3" ht="15.75">
      <c r="A40" s="856">
        <v>1161</v>
      </c>
      <c r="B40" s="859" t="s">
        <v>709</v>
      </c>
      <c r="C40" s="856">
        <v>1161</v>
      </c>
    </row>
    <row r="41" spans="1:3" ht="15.75">
      <c r="A41" s="856">
        <v>1162</v>
      </c>
      <c r="B41" s="859" t="s">
        <v>710</v>
      </c>
      <c r="C41" s="856">
        <v>1162</v>
      </c>
    </row>
    <row r="42" spans="1:3" ht="15.75">
      <c r="A42" s="856">
        <v>1163</v>
      </c>
      <c r="B42" s="859" t="s">
        <v>711</v>
      </c>
      <c r="C42" s="856">
        <v>1163</v>
      </c>
    </row>
    <row r="43" spans="1:3" ht="15.75">
      <c r="A43" s="856">
        <v>1168</v>
      </c>
      <c r="B43" s="859" t="s">
        <v>712</v>
      </c>
      <c r="C43" s="856">
        <v>1168</v>
      </c>
    </row>
    <row r="44" spans="1:3" ht="15.75">
      <c r="A44" s="856">
        <v>1179</v>
      </c>
      <c r="B44" s="860" t="s">
        <v>713</v>
      </c>
      <c r="C44" s="856">
        <v>1179</v>
      </c>
    </row>
    <row r="45" spans="1:3" ht="15.75">
      <c r="A45" s="856">
        <v>2201</v>
      </c>
      <c r="B45" s="860" t="s">
        <v>714</v>
      </c>
      <c r="C45" s="856">
        <v>2201</v>
      </c>
    </row>
    <row r="46" spans="1:3" ht="15.75">
      <c r="A46" s="856">
        <v>2205</v>
      </c>
      <c r="B46" s="859" t="s">
        <v>715</v>
      </c>
      <c r="C46" s="856">
        <v>2205</v>
      </c>
    </row>
    <row r="47" spans="1:3" ht="15.75">
      <c r="A47" s="856">
        <v>2206</v>
      </c>
      <c r="B47" s="862" t="s">
        <v>716</v>
      </c>
      <c r="C47" s="856">
        <v>2206</v>
      </c>
    </row>
    <row r="48" spans="1:3" ht="15.75">
      <c r="A48" s="856">
        <v>2215</v>
      </c>
      <c r="B48" s="859" t="s">
        <v>717</v>
      </c>
      <c r="C48" s="856">
        <v>2215</v>
      </c>
    </row>
    <row r="49" spans="1:3" ht="15.75">
      <c r="A49" s="856">
        <v>2218</v>
      </c>
      <c r="B49" s="859" t="s">
        <v>718</v>
      </c>
      <c r="C49" s="856">
        <v>2218</v>
      </c>
    </row>
    <row r="50" spans="1:3" ht="15.75">
      <c r="A50" s="856">
        <v>2219</v>
      </c>
      <c r="B50" s="859" t="s">
        <v>719</v>
      </c>
      <c r="C50" s="856">
        <v>2219</v>
      </c>
    </row>
    <row r="51" spans="1:3" ht="15.75">
      <c r="A51" s="856">
        <v>2221</v>
      </c>
      <c r="B51" s="860" t="s">
        <v>720</v>
      </c>
      <c r="C51" s="856">
        <v>2221</v>
      </c>
    </row>
    <row r="52" spans="1:3" ht="15.75">
      <c r="A52" s="856">
        <v>2222</v>
      </c>
      <c r="B52" s="863" t="s">
        <v>721</v>
      </c>
      <c r="C52" s="856">
        <v>2222</v>
      </c>
    </row>
    <row r="53" spans="1:3" ht="15.75">
      <c r="A53" s="856">
        <v>2223</v>
      </c>
      <c r="B53" s="863" t="s">
        <v>1766</v>
      </c>
      <c r="C53" s="856">
        <v>2223</v>
      </c>
    </row>
    <row r="54" spans="1:3" ht="15.75">
      <c r="A54" s="856">
        <v>2224</v>
      </c>
      <c r="B54" s="862" t="s">
        <v>722</v>
      </c>
      <c r="C54" s="856">
        <v>2224</v>
      </c>
    </row>
    <row r="55" spans="1:3" ht="15.75">
      <c r="A55" s="856">
        <v>2225</v>
      </c>
      <c r="B55" s="859" t="s">
        <v>723</v>
      </c>
      <c r="C55" s="856">
        <v>2225</v>
      </c>
    </row>
    <row r="56" spans="1:3" ht="15.75">
      <c r="A56" s="856">
        <v>2228</v>
      </c>
      <c r="B56" s="859" t="s">
        <v>724</v>
      </c>
      <c r="C56" s="856">
        <v>2228</v>
      </c>
    </row>
    <row r="57" spans="1:3" ht="15.75">
      <c r="A57" s="856">
        <v>2239</v>
      </c>
      <c r="B57" s="860" t="s">
        <v>725</v>
      </c>
      <c r="C57" s="856">
        <v>2239</v>
      </c>
    </row>
    <row r="58" spans="1:3" ht="15.75">
      <c r="A58" s="856">
        <v>2241</v>
      </c>
      <c r="B58" s="863" t="s">
        <v>726</v>
      </c>
      <c r="C58" s="856">
        <v>2241</v>
      </c>
    </row>
    <row r="59" spans="1:3" ht="15.75">
      <c r="A59" s="856">
        <v>2242</v>
      </c>
      <c r="B59" s="863" t="s">
        <v>727</v>
      </c>
      <c r="C59" s="856">
        <v>2242</v>
      </c>
    </row>
    <row r="60" spans="1:3" ht="15.75">
      <c r="A60" s="856">
        <v>2243</v>
      </c>
      <c r="B60" s="863" t="s">
        <v>728</v>
      </c>
      <c r="C60" s="856">
        <v>2243</v>
      </c>
    </row>
    <row r="61" spans="1:3" ht="15.75">
      <c r="A61" s="856">
        <v>2244</v>
      </c>
      <c r="B61" s="863" t="s">
        <v>729</v>
      </c>
      <c r="C61" s="856">
        <v>2244</v>
      </c>
    </row>
    <row r="62" spans="1:3" ht="15.75">
      <c r="A62" s="856">
        <v>2245</v>
      </c>
      <c r="B62" s="864" t="s">
        <v>730</v>
      </c>
      <c r="C62" s="856">
        <v>2245</v>
      </c>
    </row>
    <row r="63" spans="1:3" ht="15.75">
      <c r="A63" s="856">
        <v>2246</v>
      </c>
      <c r="B63" s="863" t="s">
        <v>731</v>
      </c>
      <c r="C63" s="856">
        <v>2246</v>
      </c>
    </row>
    <row r="64" spans="1:3" ht="15.75">
      <c r="A64" s="856">
        <v>2247</v>
      </c>
      <c r="B64" s="863" t="s">
        <v>732</v>
      </c>
      <c r="C64" s="856">
        <v>2247</v>
      </c>
    </row>
    <row r="65" spans="1:3" ht="15.75">
      <c r="A65" s="856">
        <v>2248</v>
      </c>
      <c r="B65" s="863" t="s">
        <v>733</v>
      </c>
      <c r="C65" s="856">
        <v>2248</v>
      </c>
    </row>
    <row r="66" spans="1:3" ht="15.75">
      <c r="A66" s="856">
        <v>2249</v>
      </c>
      <c r="B66" s="863" t="s">
        <v>734</v>
      </c>
      <c r="C66" s="856">
        <v>2249</v>
      </c>
    </row>
    <row r="67" spans="1:3" ht="15.75">
      <c r="A67" s="856">
        <v>2258</v>
      </c>
      <c r="B67" s="859" t="s">
        <v>735</v>
      </c>
      <c r="C67" s="856">
        <v>2258</v>
      </c>
    </row>
    <row r="68" spans="1:3" ht="15.75">
      <c r="A68" s="856">
        <v>2259</v>
      </c>
      <c r="B68" s="862" t="s">
        <v>736</v>
      </c>
      <c r="C68" s="856">
        <v>2259</v>
      </c>
    </row>
    <row r="69" spans="1:3" ht="15.75">
      <c r="A69" s="856">
        <v>2261</v>
      </c>
      <c r="B69" s="860" t="s">
        <v>737</v>
      </c>
      <c r="C69" s="856">
        <v>2261</v>
      </c>
    </row>
    <row r="70" spans="1:3" ht="15.75">
      <c r="A70" s="856">
        <v>2268</v>
      </c>
      <c r="B70" s="859" t="s">
        <v>738</v>
      </c>
      <c r="C70" s="856">
        <v>2268</v>
      </c>
    </row>
    <row r="71" spans="1:3" ht="15.75">
      <c r="A71" s="856">
        <v>2279</v>
      </c>
      <c r="B71" s="860" t="s">
        <v>739</v>
      </c>
      <c r="C71" s="856">
        <v>2279</v>
      </c>
    </row>
    <row r="72" spans="1:3" ht="15.75">
      <c r="A72" s="856">
        <v>2281</v>
      </c>
      <c r="B72" s="862" t="s">
        <v>740</v>
      </c>
      <c r="C72" s="856">
        <v>2281</v>
      </c>
    </row>
    <row r="73" spans="1:3" ht="15.75">
      <c r="A73" s="856">
        <v>2282</v>
      </c>
      <c r="B73" s="862" t="s">
        <v>741</v>
      </c>
      <c r="C73" s="856">
        <v>2282</v>
      </c>
    </row>
    <row r="74" spans="1:3" ht="15.75">
      <c r="A74" s="856">
        <v>2283</v>
      </c>
      <c r="B74" s="862" t="s">
        <v>742</v>
      </c>
      <c r="C74" s="856">
        <v>2283</v>
      </c>
    </row>
    <row r="75" spans="1:3" ht="15.75">
      <c r="A75" s="856">
        <v>2284</v>
      </c>
      <c r="B75" s="862" t="s">
        <v>743</v>
      </c>
      <c r="C75" s="856">
        <v>2284</v>
      </c>
    </row>
    <row r="76" spans="1:3" ht="15.75">
      <c r="A76" s="856">
        <v>2285</v>
      </c>
      <c r="B76" s="862" t="s">
        <v>744</v>
      </c>
      <c r="C76" s="856">
        <v>2285</v>
      </c>
    </row>
    <row r="77" spans="1:3" ht="15.75">
      <c r="A77" s="856">
        <v>2288</v>
      </c>
      <c r="B77" s="862" t="s">
        <v>745</v>
      </c>
      <c r="C77" s="856">
        <v>2288</v>
      </c>
    </row>
    <row r="78" spans="1:3" ht="15.75">
      <c r="A78" s="856">
        <v>2289</v>
      </c>
      <c r="B78" s="862" t="s">
        <v>746</v>
      </c>
      <c r="C78" s="856">
        <v>2289</v>
      </c>
    </row>
    <row r="79" spans="1:3" ht="15.75">
      <c r="A79" s="856">
        <v>3301</v>
      </c>
      <c r="B79" s="859" t="s">
        <v>747</v>
      </c>
      <c r="C79" s="856">
        <v>3301</v>
      </c>
    </row>
    <row r="80" spans="1:3" ht="15.75">
      <c r="A80" s="856">
        <v>3311</v>
      </c>
      <c r="B80" s="859" t="s">
        <v>1764</v>
      </c>
      <c r="C80" s="856">
        <v>3311</v>
      </c>
    </row>
    <row r="81" spans="1:3" ht="15.75">
      <c r="A81" s="856">
        <v>3312</v>
      </c>
      <c r="B81" s="860" t="s">
        <v>1765</v>
      </c>
      <c r="C81" s="856">
        <v>3312</v>
      </c>
    </row>
    <row r="82" spans="1:3" ht="15.75">
      <c r="A82" s="856">
        <v>3318</v>
      </c>
      <c r="B82" s="862" t="s">
        <v>748</v>
      </c>
      <c r="C82" s="856">
        <v>3318</v>
      </c>
    </row>
    <row r="83" spans="1:3" ht="15.75">
      <c r="A83" s="856">
        <v>3321</v>
      </c>
      <c r="B83" s="859" t="s">
        <v>1767</v>
      </c>
      <c r="C83" s="856">
        <v>3321</v>
      </c>
    </row>
    <row r="84" spans="1:3" ht="15.75">
      <c r="A84" s="856">
        <v>3322</v>
      </c>
      <c r="B84" s="860" t="s">
        <v>1768</v>
      </c>
      <c r="C84" s="856">
        <v>3322</v>
      </c>
    </row>
    <row r="85" spans="1:3" ht="15.75">
      <c r="A85" s="856">
        <v>3323</v>
      </c>
      <c r="B85" s="862" t="s">
        <v>1769</v>
      </c>
      <c r="C85" s="856">
        <v>3323</v>
      </c>
    </row>
    <row r="86" spans="1:3" ht="15.75">
      <c r="A86" s="856">
        <v>3324</v>
      </c>
      <c r="B86" s="862" t="s">
        <v>749</v>
      </c>
      <c r="C86" s="856">
        <v>3324</v>
      </c>
    </row>
    <row r="87" spans="1:3" ht="15.75">
      <c r="A87" s="856">
        <v>3325</v>
      </c>
      <c r="B87" s="860" t="s">
        <v>1770</v>
      </c>
      <c r="C87" s="856">
        <v>3325</v>
      </c>
    </row>
    <row r="88" spans="1:3" ht="15.75">
      <c r="A88" s="856">
        <v>3326</v>
      </c>
      <c r="B88" s="859" t="s">
        <v>1771</v>
      </c>
      <c r="C88" s="856">
        <v>3326</v>
      </c>
    </row>
    <row r="89" spans="1:3" ht="15.75">
      <c r="A89" s="856">
        <v>3327</v>
      </c>
      <c r="B89" s="859" t="s">
        <v>1772</v>
      </c>
      <c r="C89" s="856">
        <v>3327</v>
      </c>
    </row>
    <row r="90" spans="1:3" ht="15.75">
      <c r="A90" s="856">
        <v>3332</v>
      </c>
      <c r="B90" s="859" t="s">
        <v>750</v>
      </c>
      <c r="C90" s="856">
        <v>3332</v>
      </c>
    </row>
    <row r="91" spans="1:3" ht="15.75">
      <c r="A91" s="856">
        <v>3333</v>
      </c>
      <c r="B91" s="860" t="s">
        <v>751</v>
      </c>
      <c r="C91" s="856">
        <v>3333</v>
      </c>
    </row>
    <row r="92" spans="1:3" ht="15.75">
      <c r="A92" s="856">
        <v>3334</v>
      </c>
      <c r="B92" s="860" t="s">
        <v>852</v>
      </c>
      <c r="C92" s="856">
        <v>3334</v>
      </c>
    </row>
    <row r="93" spans="1:3" ht="15.75">
      <c r="A93" s="856">
        <v>3336</v>
      </c>
      <c r="B93" s="860" t="s">
        <v>853</v>
      </c>
      <c r="C93" s="856">
        <v>3336</v>
      </c>
    </row>
    <row r="94" spans="1:3" ht="15.75">
      <c r="A94" s="856">
        <v>3337</v>
      </c>
      <c r="B94" s="859" t="s">
        <v>1773</v>
      </c>
      <c r="C94" s="856">
        <v>3337</v>
      </c>
    </row>
    <row r="95" spans="1:3" ht="15.75">
      <c r="A95" s="856">
        <v>3338</v>
      </c>
      <c r="B95" s="859" t="s">
        <v>1774</v>
      </c>
      <c r="C95" s="856">
        <v>3338</v>
      </c>
    </row>
    <row r="96" spans="1:3" ht="15.75">
      <c r="A96" s="856">
        <v>3341</v>
      </c>
      <c r="B96" s="860" t="s">
        <v>854</v>
      </c>
      <c r="C96" s="856">
        <v>3341</v>
      </c>
    </row>
    <row r="97" spans="1:3" ht="15.75">
      <c r="A97" s="856">
        <v>3349</v>
      </c>
      <c r="B97" s="860" t="s">
        <v>752</v>
      </c>
      <c r="C97" s="856">
        <v>3349</v>
      </c>
    </row>
    <row r="98" spans="1:3" ht="15.75">
      <c r="A98" s="856">
        <v>3359</v>
      </c>
      <c r="B98" s="860" t="s">
        <v>753</v>
      </c>
      <c r="C98" s="856">
        <v>3359</v>
      </c>
    </row>
    <row r="99" spans="1:3" ht="15.75">
      <c r="A99" s="856">
        <v>3369</v>
      </c>
      <c r="B99" s="860" t="s">
        <v>754</v>
      </c>
      <c r="C99" s="856">
        <v>3369</v>
      </c>
    </row>
    <row r="100" spans="1:3" ht="15.75">
      <c r="A100" s="856">
        <v>3388</v>
      </c>
      <c r="B100" s="859" t="s">
        <v>755</v>
      </c>
      <c r="C100" s="856">
        <v>3388</v>
      </c>
    </row>
    <row r="101" spans="1:3" ht="15.75">
      <c r="A101" s="856">
        <v>3389</v>
      </c>
      <c r="B101" s="860" t="s">
        <v>756</v>
      </c>
      <c r="C101" s="856">
        <v>3389</v>
      </c>
    </row>
    <row r="102" spans="1:3" ht="15.75">
      <c r="A102" s="856">
        <v>4401</v>
      </c>
      <c r="B102" s="859" t="s">
        <v>757</v>
      </c>
      <c r="C102" s="856">
        <v>4401</v>
      </c>
    </row>
    <row r="103" spans="1:3" ht="15.75">
      <c r="A103" s="856">
        <v>4412</v>
      </c>
      <c r="B103" s="862" t="s">
        <v>758</v>
      </c>
      <c r="C103" s="856">
        <v>4412</v>
      </c>
    </row>
    <row r="104" spans="1:3" ht="15.75">
      <c r="A104" s="856">
        <v>4415</v>
      </c>
      <c r="B104" s="860" t="s">
        <v>759</v>
      </c>
      <c r="C104" s="856">
        <v>4415</v>
      </c>
    </row>
    <row r="105" spans="1:3" ht="15.75">
      <c r="A105" s="856">
        <v>4418</v>
      </c>
      <c r="B105" s="860" t="s">
        <v>760</v>
      </c>
      <c r="C105" s="856">
        <v>4418</v>
      </c>
    </row>
    <row r="106" spans="1:3" ht="15.75">
      <c r="A106" s="856">
        <v>4429</v>
      </c>
      <c r="B106" s="859" t="s">
        <v>761</v>
      </c>
      <c r="C106" s="856">
        <v>4429</v>
      </c>
    </row>
    <row r="107" spans="1:3" ht="15.75">
      <c r="A107" s="856">
        <v>4431</v>
      </c>
      <c r="B107" s="860" t="s">
        <v>1775</v>
      </c>
      <c r="C107" s="856">
        <v>4431</v>
      </c>
    </row>
    <row r="108" spans="1:3" ht="15.75">
      <c r="A108" s="856">
        <v>4433</v>
      </c>
      <c r="B108" s="860" t="s">
        <v>762</v>
      </c>
      <c r="C108" s="856">
        <v>4433</v>
      </c>
    </row>
    <row r="109" spans="1:3" ht="15.75">
      <c r="A109" s="856">
        <v>4436</v>
      </c>
      <c r="B109" s="860" t="s">
        <v>763</v>
      </c>
      <c r="C109" s="856">
        <v>4436</v>
      </c>
    </row>
    <row r="110" spans="1:3" ht="15.75">
      <c r="A110" s="856">
        <v>4437</v>
      </c>
      <c r="B110" s="861" t="s">
        <v>764</v>
      </c>
      <c r="C110" s="856">
        <v>4437</v>
      </c>
    </row>
    <row r="111" spans="1:3" ht="15.75">
      <c r="A111" s="856">
        <v>4450</v>
      </c>
      <c r="B111" s="860" t="s">
        <v>765</v>
      </c>
      <c r="C111" s="856">
        <v>4450</v>
      </c>
    </row>
    <row r="112" spans="1:3" ht="15.75">
      <c r="A112" s="856">
        <v>4451</v>
      </c>
      <c r="B112" s="865" t="s">
        <v>766</v>
      </c>
      <c r="C112" s="856">
        <v>4451</v>
      </c>
    </row>
    <row r="113" spans="1:3" ht="15.75">
      <c r="A113" s="856">
        <v>4452</v>
      </c>
      <c r="B113" s="865" t="s">
        <v>767</v>
      </c>
      <c r="C113" s="856">
        <v>4452</v>
      </c>
    </row>
    <row r="114" spans="1:3" ht="15.75">
      <c r="A114" s="856">
        <v>4453</v>
      </c>
      <c r="B114" s="865" t="s">
        <v>768</v>
      </c>
      <c r="C114" s="856">
        <v>4453</v>
      </c>
    </row>
    <row r="115" spans="1:3" ht="15.75">
      <c r="A115" s="856">
        <v>4454</v>
      </c>
      <c r="B115" s="866" t="s">
        <v>769</v>
      </c>
      <c r="C115" s="856">
        <v>4454</v>
      </c>
    </row>
    <row r="116" spans="1:3" ht="15.75">
      <c r="A116" s="856">
        <v>4455</v>
      </c>
      <c r="B116" s="866" t="s">
        <v>1776</v>
      </c>
      <c r="C116" s="856">
        <v>4455</v>
      </c>
    </row>
    <row r="117" spans="1:3" ht="15.75">
      <c r="A117" s="856">
        <v>4456</v>
      </c>
      <c r="B117" s="865" t="s">
        <v>770</v>
      </c>
      <c r="C117" s="856">
        <v>4456</v>
      </c>
    </row>
    <row r="118" spans="1:3" ht="15.75">
      <c r="A118" s="856">
        <v>4457</v>
      </c>
      <c r="B118" s="867" t="s">
        <v>1777</v>
      </c>
      <c r="C118" s="856">
        <v>4457</v>
      </c>
    </row>
    <row r="119" spans="1:3" ht="15.75">
      <c r="A119" s="856">
        <v>4458</v>
      </c>
      <c r="B119" s="867" t="s">
        <v>1778</v>
      </c>
      <c r="C119" s="856">
        <v>4458</v>
      </c>
    </row>
    <row r="120" spans="1:3" ht="15.75">
      <c r="A120" s="856">
        <v>4459</v>
      </c>
      <c r="B120" s="867" t="s">
        <v>1779</v>
      </c>
      <c r="C120" s="856">
        <v>4459</v>
      </c>
    </row>
    <row r="121" spans="1:3" ht="15.75">
      <c r="A121" s="856">
        <v>4465</v>
      </c>
      <c r="B121" s="857" t="s">
        <v>771</v>
      </c>
      <c r="C121" s="856">
        <v>4465</v>
      </c>
    </row>
    <row r="122" spans="1:3" ht="15.75">
      <c r="A122" s="856">
        <v>4467</v>
      </c>
      <c r="B122" s="858" t="s">
        <v>772</v>
      </c>
      <c r="C122" s="856">
        <v>4467</v>
      </c>
    </row>
    <row r="123" spans="1:3" ht="15.75">
      <c r="A123" s="856">
        <v>4468</v>
      </c>
      <c r="B123" s="859" t="s">
        <v>773</v>
      </c>
      <c r="C123" s="856">
        <v>4468</v>
      </c>
    </row>
    <row r="124" spans="1:3" ht="15.75">
      <c r="A124" s="856">
        <v>4469</v>
      </c>
      <c r="B124" s="860" t="s">
        <v>774</v>
      </c>
      <c r="C124" s="856">
        <v>4469</v>
      </c>
    </row>
    <row r="125" spans="1:3" ht="15.75">
      <c r="A125" s="856">
        <v>5501</v>
      </c>
      <c r="B125" s="859" t="s">
        <v>775</v>
      </c>
      <c r="C125" s="856">
        <v>5501</v>
      </c>
    </row>
    <row r="126" spans="1:3" ht="15.75">
      <c r="A126" s="856">
        <v>5511</v>
      </c>
      <c r="B126" s="864" t="s">
        <v>776</v>
      </c>
      <c r="C126" s="856">
        <v>5511</v>
      </c>
    </row>
    <row r="127" spans="1:3" ht="15.75">
      <c r="A127" s="856">
        <v>5512</v>
      </c>
      <c r="B127" s="859" t="s">
        <v>777</v>
      </c>
      <c r="C127" s="856">
        <v>5512</v>
      </c>
    </row>
    <row r="128" spans="1:3" ht="15.75">
      <c r="A128" s="856">
        <v>5513</v>
      </c>
      <c r="B128" s="867" t="s">
        <v>883</v>
      </c>
      <c r="C128" s="856">
        <v>5513</v>
      </c>
    </row>
    <row r="129" spans="1:3" ht="15.75">
      <c r="A129" s="856">
        <v>5514</v>
      </c>
      <c r="B129" s="867" t="s">
        <v>884</v>
      </c>
      <c r="C129" s="856">
        <v>5514</v>
      </c>
    </row>
    <row r="130" spans="1:3" ht="15.75">
      <c r="A130" s="856">
        <v>5515</v>
      </c>
      <c r="B130" s="867" t="s">
        <v>885</v>
      </c>
      <c r="C130" s="856">
        <v>5515</v>
      </c>
    </row>
    <row r="131" spans="1:3" ht="15.75">
      <c r="A131" s="856">
        <v>5516</v>
      </c>
      <c r="B131" s="867" t="s">
        <v>886</v>
      </c>
      <c r="C131" s="856">
        <v>5516</v>
      </c>
    </row>
    <row r="132" spans="1:3" ht="15.75">
      <c r="A132" s="856">
        <v>5517</v>
      </c>
      <c r="B132" s="867" t="s">
        <v>887</v>
      </c>
      <c r="C132" s="856">
        <v>5517</v>
      </c>
    </row>
    <row r="133" spans="1:3" ht="15.75">
      <c r="A133" s="856">
        <v>5518</v>
      </c>
      <c r="B133" s="859" t="s">
        <v>888</v>
      </c>
      <c r="C133" s="856">
        <v>5518</v>
      </c>
    </row>
    <row r="134" spans="1:3" ht="15.75">
      <c r="A134" s="856">
        <v>5519</v>
      </c>
      <c r="B134" s="859" t="s">
        <v>889</v>
      </c>
      <c r="C134" s="856">
        <v>5519</v>
      </c>
    </row>
    <row r="135" spans="1:3" ht="15.75">
      <c r="A135" s="856">
        <v>5521</v>
      </c>
      <c r="B135" s="859" t="s">
        <v>890</v>
      </c>
      <c r="C135" s="856">
        <v>5521</v>
      </c>
    </row>
    <row r="136" spans="1:3" ht="15.75">
      <c r="A136" s="856">
        <v>5522</v>
      </c>
      <c r="B136" s="868" t="s">
        <v>891</v>
      </c>
      <c r="C136" s="856">
        <v>5522</v>
      </c>
    </row>
    <row r="137" spans="1:3" ht="15.75">
      <c r="A137" s="856">
        <v>5524</v>
      </c>
      <c r="B137" s="857" t="s">
        <v>892</v>
      </c>
      <c r="C137" s="856">
        <v>5524</v>
      </c>
    </row>
    <row r="138" spans="1:3" ht="15.75">
      <c r="A138" s="856">
        <v>5525</v>
      </c>
      <c r="B138" s="864" t="s">
        <v>893</v>
      </c>
      <c r="C138" s="856">
        <v>5525</v>
      </c>
    </row>
    <row r="139" spans="1:3" ht="15.75">
      <c r="A139" s="856">
        <v>5526</v>
      </c>
      <c r="B139" s="861" t="s">
        <v>894</v>
      </c>
      <c r="C139" s="856">
        <v>5526</v>
      </c>
    </row>
    <row r="140" spans="1:3" ht="15.75">
      <c r="A140" s="856">
        <v>5527</v>
      </c>
      <c r="B140" s="861" t="s">
        <v>895</v>
      </c>
      <c r="C140" s="856">
        <v>5527</v>
      </c>
    </row>
    <row r="141" spans="1:3" ht="15.75">
      <c r="A141" s="856">
        <v>5528</v>
      </c>
      <c r="B141" s="861" t="s">
        <v>896</v>
      </c>
      <c r="C141" s="856">
        <v>5528</v>
      </c>
    </row>
    <row r="142" spans="1:3" ht="15.75">
      <c r="A142" s="856">
        <v>5529</v>
      </c>
      <c r="B142" s="861" t="s">
        <v>897</v>
      </c>
      <c r="C142" s="856">
        <v>5529</v>
      </c>
    </row>
    <row r="143" spans="1:3" ht="15.75">
      <c r="A143" s="856">
        <v>5530</v>
      </c>
      <c r="B143" s="861" t="s">
        <v>898</v>
      </c>
      <c r="C143" s="856">
        <v>5530</v>
      </c>
    </row>
    <row r="144" spans="1:3" ht="15.75">
      <c r="A144" s="856">
        <v>5531</v>
      </c>
      <c r="B144" s="864" t="s">
        <v>899</v>
      </c>
      <c r="C144" s="856">
        <v>5531</v>
      </c>
    </row>
    <row r="145" spans="1:3" ht="15.75">
      <c r="A145" s="856">
        <v>5532</v>
      </c>
      <c r="B145" s="868" t="s">
        <v>900</v>
      </c>
      <c r="C145" s="856">
        <v>5532</v>
      </c>
    </row>
    <row r="146" spans="1:3" ht="15.75">
      <c r="A146" s="856">
        <v>5533</v>
      </c>
      <c r="B146" s="868" t="s">
        <v>901</v>
      </c>
      <c r="C146" s="856">
        <v>5533</v>
      </c>
    </row>
    <row r="147" spans="1:3" ht="15.75">
      <c r="A147" s="869">
        <v>5534</v>
      </c>
      <c r="B147" s="868" t="s">
        <v>902</v>
      </c>
      <c r="C147" s="869">
        <v>5534</v>
      </c>
    </row>
    <row r="148" spans="1:3" ht="15.75">
      <c r="A148" s="869">
        <v>5535</v>
      </c>
      <c r="B148" s="868" t="s">
        <v>903</v>
      </c>
      <c r="C148" s="869">
        <v>5535</v>
      </c>
    </row>
    <row r="149" spans="1:3" ht="15.75">
      <c r="A149" s="856">
        <v>5538</v>
      </c>
      <c r="B149" s="864" t="s">
        <v>904</v>
      </c>
      <c r="C149" s="856">
        <v>5538</v>
      </c>
    </row>
    <row r="150" spans="1:3" ht="15.75">
      <c r="A150" s="856">
        <v>5540</v>
      </c>
      <c r="B150" s="868" t="s">
        <v>905</v>
      </c>
      <c r="C150" s="856">
        <v>5540</v>
      </c>
    </row>
    <row r="151" spans="1:3" ht="15.75">
      <c r="A151" s="856">
        <v>5541</v>
      </c>
      <c r="B151" s="868" t="s">
        <v>906</v>
      </c>
      <c r="C151" s="856">
        <v>5541</v>
      </c>
    </row>
    <row r="152" spans="1:3" ht="15.75">
      <c r="A152" s="856">
        <v>5545</v>
      </c>
      <c r="B152" s="868" t="s">
        <v>907</v>
      </c>
      <c r="C152" s="856">
        <v>5545</v>
      </c>
    </row>
    <row r="153" spans="1:3" ht="15.75">
      <c r="A153" s="856">
        <v>5546</v>
      </c>
      <c r="B153" s="868" t="s">
        <v>908</v>
      </c>
      <c r="C153" s="856">
        <v>5546</v>
      </c>
    </row>
    <row r="154" spans="1:3" ht="15.75">
      <c r="A154" s="856">
        <v>5547</v>
      </c>
      <c r="B154" s="868" t="s">
        <v>909</v>
      </c>
      <c r="C154" s="856">
        <v>5547</v>
      </c>
    </row>
    <row r="155" spans="1:3" ht="15.75">
      <c r="A155" s="856">
        <v>5548</v>
      </c>
      <c r="B155" s="868" t="s">
        <v>910</v>
      </c>
      <c r="C155" s="856">
        <v>5548</v>
      </c>
    </row>
    <row r="156" spans="1:3" ht="15.75">
      <c r="A156" s="856">
        <v>5550</v>
      </c>
      <c r="B156" s="868" t="s">
        <v>911</v>
      </c>
      <c r="C156" s="856">
        <v>5550</v>
      </c>
    </row>
    <row r="157" spans="1:3" ht="15.75">
      <c r="A157" s="856">
        <v>5551</v>
      </c>
      <c r="B157" s="868" t="s">
        <v>912</v>
      </c>
      <c r="C157" s="856">
        <v>5551</v>
      </c>
    </row>
    <row r="158" spans="1:3" ht="15.75">
      <c r="A158" s="856">
        <v>5553</v>
      </c>
      <c r="B158" s="868" t="s">
        <v>913</v>
      </c>
      <c r="C158" s="856">
        <v>5553</v>
      </c>
    </row>
    <row r="159" spans="1:3" ht="15.75">
      <c r="A159" s="856">
        <v>5554</v>
      </c>
      <c r="B159" s="864" t="s">
        <v>914</v>
      </c>
      <c r="C159" s="856">
        <v>5554</v>
      </c>
    </row>
    <row r="160" spans="1:3" ht="15.75">
      <c r="A160" s="856">
        <v>5556</v>
      </c>
      <c r="B160" s="860" t="s">
        <v>915</v>
      </c>
      <c r="C160" s="856">
        <v>5556</v>
      </c>
    </row>
    <row r="161" spans="1:3" ht="15.75">
      <c r="A161" s="856">
        <v>5561</v>
      </c>
      <c r="B161" s="870" t="s">
        <v>916</v>
      </c>
      <c r="C161" s="856">
        <v>5561</v>
      </c>
    </row>
    <row r="162" spans="1:3" ht="15.75">
      <c r="A162" s="856">
        <v>5562</v>
      </c>
      <c r="B162" s="870" t="s">
        <v>917</v>
      </c>
      <c r="C162" s="856">
        <v>5562</v>
      </c>
    </row>
    <row r="163" spans="1:3" ht="15.75">
      <c r="A163" s="856">
        <v>5588</v>
      </c>
      <c r="B163" s="859" t="s">
        <v>918</v>
      </c>
      <c r="C163" s="856">
        <v>5588</v>
      </c>
    </row>
    <row r="164" spans="1:3" ht="15.75">
      <c r="A164" s="856">
        <v>5589</v>
      </c>
      <c r="B164" s="859" t="s">
        <v>919</v>
      </c>
      <c r="C164" s="856">
        <v>5589</v>
      </c>
    </row>
    <row r="165" spans="1:3" ht="15.75">
      <c r="A165" s="856">
        <v>6601</v>
      </c>
      <c r="B165" s="859" t="s">
        <v>920</v>
      </c>
      <c r="C165" s="856">
        <v>6601</v>
      </c>
    </row>
    <row r="166" spans="1:3" ht="15.75">
      <c r="A166" s="856">
        <v>6602</v>
      </c>
      <c r="B166" s="860" t="s">
        <v>921</v>
      </c>
      <c r="C166" s="856">
        <v>6602</v>
      </c>
    </row>
    <row r="167" spans="1:3" ht="15.75">
      <c r="A167" s="856">
        <v>6603</v>
      </c>
      <c r="B167" s="860" t="s">
        <v>922</v>
      </c>
      <c r="C167" s="856">
        <v>6603</v>
      </c>
    </row>
    <row r="168" spans="1:3" ht="15.75">
      <c r="A168" s="856">
        <v>6604</v>
      </c>
      <c r="B168" s="860" t="s">
        <v>923</v>
      </c>
      <c r="C168" s="856">
        <v>6604</v>
      </c>
    </row>
    <row r="169" spans="1:3" ht="15.75">
      <c r="A169" s="856">
        <v>6605</v>
      </c>
      <c r="B169" s="860" t="s">
        <v>924</v>
      </c>
      <c r="C169" s="856">
        <v>6605</v>
      </c>
    </row>
    <row r="170" spans="1:3" ht="15.75">
      <c r="A170" s="869">
        <v>6606</v>
      </c>
      <c r="B170" s="862" t="s">
        <v>925</v>
      </c>
      <c r="C170" s="869">
        <v>6606</v>
      </c>
    </row>
    <row r="171" spans="1:3" ht="15.75">
      <c r="A171" s="856">
        <v>6618</v>
      </c>
      <c r="B171" s="859" t="s">
        <v>926</v>
      </c>
      <c r="C171" s="856">
        <v>6618</v>
      </c>
    </row>
    <row r="172" spans="1:3" ht="15.75">
      <c r="A172" s="856">
        <v>6619</v>
      </c>
      <c r="B172" s="860" t="s">
        <v>927</v>
      </c>
      <c r="C172" s="856">
        <v>6619</v>
      </c>
    </row>
    <row r="173" spans="1:3" ht="15.75">
      <c r="A173" s="856">
        <v>6621</v>
      </c>
      <c r="B173" s="859" t="s">
        <v>928</v>
      </c>
      <c r="C173" s="856">
        <v>6621</v>
      </c>
    </row>
    <row r="174" spans="1:3" ht="15.75">
      <c r="A174" s="856">
        <v>6622</v>
      </c>
      <c r="B174" s="860" t="s">
        <v>929</v>
      </c>
      <c r="C174" s="856">
        <v>6622</v>
      </c>
    </row>
    <row r="175" spans="1:3" ht="15.75">
      <c r="A175" s="856">
        <v>6623</v>
      </c>
      <c r="B175" s="860" t="s">
        <v>930</v>
      </c>
      <c r="C175" s="856">
        <v>6623</v>
      </c>
    </row>
    <row r="176" spans="1:3" ht="15.75">
      <c r="A176" s="856">
        <v>6624</v>
      </c>
      <c r="B176" s="860" t="s">
        <v>931</v>
      </c>
      <c r="C176" s="856">
        <v>6624</v>
      </c>
    </row>
    <row r="177" spans="1:3" ht="15.75">
      <c r="A177" s="856">
        <v>6625</v>
      </c>
      <c r="B177" s="861" t="s">
        <v>932</v>
      </c>
      <c r="C177" s="856">
        <v>6625</v>
      </c>
    </row>
    <row r="178" spans="1:3" ht="15.75">
      <c r="A178" s="856">
        <v>6626</v>
      </c>
      <c r="B178" s="861" t="s">
        <v>811</v>
      </c>
      <c r="C178" s="856">
        <v>6626</v>
      </c>
    </row>
    <row r="179" spans="1:3" ht="15.75">
      <c r="A179" s="856">
        <v>6627</v>
      </c>
      <c r="B179" s="861" t="s">
        <v>812</v>
      </c>
      <c r="C179" s="856">
        <v>6627</v>
      </c>
    </row>
    <row r="180" spans="1:3" ht="15.75">
      <c r="A180" s="856">
        <v>6628</v>
      </c>
      <c r="B180" s="867" t="s">
        <v>813</v>
      </c>
      <c r="C180" s="856">
        <v>6628</v>
      </c>
    </row>
    <row r="181" spans="1:3" ht="15.75">
      <c r="A181" s="856">
        <v>6629</v>
      </c>
      <c r="B181" s="870" t="s">
        <v>814</v>
      </c>
      <c r="C181" s="856">
        <v>6629</v>
      </c>
    </row>
    <row r="182" spans="1:3" ht="15.75">
      <c r="A182" s="871">
        <v>7701</v>
      </c>
      <c r="B182" s="859" t="s">
        <v>815</v>
      </c>
      <c r="C182" s="871">
        <v>7701</v>
      </c>
    </row>
    <row r="183" spans="1:3" ht="15.75">
      <c r="A183" s="856">
        <v>7708</v>
      </c>
      <c r="B183" s="859" t="s">
        <v>816</v>
      </c>
      <c r="C183" s="856">
        <v>7708</v>
      </c>
    </row>
    <row r="184" spans="1:3" ht="15.75">
      <c r="A184" s="856">
        <v>7711</v>
      </c>
      <c r="B184" s="862" t="s">
        <v>817</v>
      </c>
      <c r="C184" s="856">
        <v>7711</v>
      </c>
    </row>
    <row r="185" spans="1:3" ht="15.75">
      <c r="A185" s="856">
        <v>7712</v>
      </c>
      <c r="B185" s="859" t="s">
        <v>818</v>
      </c>
      <c r="C185" s="856">
        <v>7712</v>
      </c>
    </row>
    <row r="186" spans="1:3" ht="15.75">
      <c r="A186" s="856">
        <v>7713</v>
      </c>
      <c r="B186" s="872" t="s">
        <v>819</v>
      </c>
      <c r="C186" s="856">
        <v>7713</v>
      </c>
    </row>
    <row r="187" spans="1:3" ht="15.75">
      <c r="A187" s="856">
        <v>7714</v>
      </c>
      <c r="B187" s="858" t="s">
        <v>820</v>
      </c>
      <c r="C187" s="856">
        <v>7714</v>
      </c>
    </row>
    <row r="188" spans="1:3" ht="15.75">
      <c r="A188" s="856">
        <v>7718</v>
      </c>
      <c r="B188" s="859" t="s">
        <v>821</v>
      </c>
      <c r="C188" s="856">
        <v>7718</v>
      </c>
    </row>
    <row r="189" spans="1:3" ht="15.75">
      <c r="A189" s="856">
        <v>7719</v>
      </c>
      <c r="B189" s="860" t="s">
        <v>822</v>
      </c>
      <c r="C189" s="856">
        <v>7719</v>
      </c>
    </row>
    <row r="190" spans="1:3" ht="15.75">
      <c r="A190" s="856">
        <v>7731</v>
      </c>
      <c r="B190" s="859" t="s">
        <v>823</v>
      </c>
      <c r="C190" s="856">
        <v>7731</v>
      </c>
    </row>
    <row r="191" spans="1:3" ht="15.75">
      <c r="A191" s="856">
        <v>7732</v>
      </c>
      <c r="B191" s="860" t="s">
        <v>824</v>
      </c>
      <c r="C191" s="856">
        <v>7732</v>
      </c>
    </row>
    <row r="192" spans="1:3" ht="15.75">
      <c r="A192" s="856">
        <v>7733</v>
      </c>
      <c r="B192" s="860" t="s">
        <v>825</v>
      </c>
      <c r="C192" s="856">
        <v>7733</v>
      </c>
    </row>
    <row r="193" spans="1:3" ht="15.75">
      <c r="A193" s="856">
        <v>7735</v>
      </c>
      <c r="B193" s="860" t="s">
        <v>826</v>
      </c>
      <c r="C193" s="856">
        <v>7735</v>
      </c>
    </row>
    <row r="194" spans="1:3" ht="15.75">
      <c r="A194" s="856">
        <v>7736</v>
      </c>
      <c r="B194" s="859" t="s">
        <v>827</v>
      </c>
      <c r="C194" s="856">
        <v>7736</v>
      </c>
    </row>
    <row r="195" spans="1:3" ht="15.75">
      <c r="A195" s="856">
        <v>7737</v>
      </c>
      <c r="B195" s="860" t="s">
        <v>828</v>
      </c>
      <c r="C195" s="856">
        <v>7737</v>
      </c>
    </row>
    <row r="196" spans="1:3" ht="15.75">
      <c r="A196" s="856">
        <v>7738</v>
      </c>
      <c r="B196" s="860" t="s">
        <v>829</v>
      </c>
      <c r="C196" s="856">
        <v>7738</v>
      </c>
    </row>
    <row r="197" spans="1:3" ht="15.75">
      <c r="A197" s="856">
        <v>7739</v>
      </c>
      <c r="B197" s="864" t="s">
        <v>830</v>
      </c>
      <c r="C197" s="856">
        <v>7739</v>
      </c>
    </row>
    <row r="198" spans="1:3" ht="15.75">
      <c r="A198" s="856">
        <v>7740</v>
      </c>
      <c r="B198" s="864" t="s">
        <v>831</v>
      </c>
      <c r="C198" s="856">
        <v>7740</v>
      </c>
    </row>
    <row r="199" spans="1:3" ht="15.75">
      <c r="A199" s="856">
        <v>7741</v>
      </c>
      <c r="B199" s="860" t="s">
        <v>832</v>
      </c>
      <c r="C199" s="856">
        <v>7741</v>
      </c>
    </row>
    <row r="200" spans="1:3" ht="15.75">
      <c r="A200" s="856">
        <v>7742</v>
      </c>
      <c r="B200" s="860" t="s">
        <v>833</v>
      </c>
      <c r="C200" s="856">
        <v>7742</v>
      </c>
    </row>
    <row r="201" spans="1:3" ht="15.75">
      <c r="A201" s="856">
        <v>7743</v>
      </c>
      <c r="B201" s="860" t="s">
        <v>834</v>
      </c>
      <c r="C201" s="856">
        <v>7743</v>
      </c>
    </row>
    <row r="202" spans="1:3" ht="15.75">
      <c r="A202" s="856">
        <v>7744</v>
      </c>
      <c r="B202" s="870" t="s">
        <v>835</v>
      </c>
      <c r="C202" s="856">
        <v>7744</v>
      </c>
    </row>
    <row r="203" spans="1:3" ht="15.75">
      <c r="A203" s="856">
        <v>7745</v>
      </c>
      <c r="B203" s="860" t="s">
        <v>836</v>
      </c>
      <c r="C203" s="856">
        <v>7745</v>
      </c>
    </row>
    <row r="204" spans="1:3" ht="15.75">
      <c r="A204" s="856">
        <v>7746</v>
      </c>
      <c r="B204" s="860" t="s">
        <v>837</v>
      </c>
      <c r="C204" s="856">
        <v>7746</v>
      </c>
    </row>
    <row r="205" spans="1:3" ht="15.75">
      <c r="A205" s="856">
        <v>7747</v>
      </c>
      <c r="B205" s="859" t="s">
        <v>838</v>
      </c>
      <c r="C205" s="856">
        <v>7747</v>
      </c>
    </row>
    <row r="206" spans="1:3" ht="15.75">
      <c r="A206" s="856">
        <v>7748</v>
      </c>
      <c r="B206" s="862" t="s">
        <v>839</v>
      </c>
      <c r="C206" s="856">
        <v>7748</v>
      </c>
    </row>
    <row r="207" spans="1:3" ht="15.75">
      <c r="A207" s="856">
        <v>7751</v>
      </c>
      <c r="B207" s="860" t="s">
        <v>840</v>
      </c>
      <c r="C207" s="856">
        <v>7751</v>
      </c>
    </row>
    <row r="208" spans="1:3" ht="15.75">
      <c r="A208" s="856">
        <v>7752</v>
      </c>
      <c r="B208" s="860" t="s">
        <v>841</v>
      </c>
      <c r="C208" s="856">
        <v>7752</v>
      </c>
    </row>
    <row r="209" spans="1:3" ht="15.75">
      <c r="A209" s="856">
        <v>7755</v>
      </c>
      <c r="B209" s="861" t="s">
        <v>0</v>
      </c>
      <c r="C209" s="856">
        <v>7755</v>
      </c>
    </row>
    <row r="210" spans="1:3" ht="15.75">
      <c r="A210" s="856">
        <v>7758</v>
      </c>
      <c r="B210" s="859" t="s">
        <v>1</v>
      </c>
      <c r="C210" s="856">
        <v>7758</v>
      </c>
    </row>
    <row r="211" spans="1:3" ht="15.75">
      <c r="A211" s="856">
        <v>7759</v>
      </c>
      <c r="B211" s="860" t="s">
        <v>2</v>
      </c>
      <c r="C211" s="856">
        <v>7759</v>
      </c>
    </row>
    <row r="212" spans="1:3" ht="15.75">
      <c r="A212" s="856">
        <v>7761</v>
      </c>
      <c r="B212" s="859" t="s">
        <v>3</v>
      </c>
      <c r="C212" s="856">
        <v>7761</v>
      </c>
    </row>
    <row r="213" spans="1:3" ht="15.75">
      <c r="A213" s="856">
        <v>7762</v>
      </c>
      <c r="B213" s="859" t="s">
        <v>4</v>
      </c>
      <c r="C213" s="856">
        <v>7762</v>
      </c>
    </row>
    <row r="214" spans="1:3" ht="15.75">
      <c r="A214" s="856">
        <v>7768</v>
      </c>
      <c r="B214" s="859" t="s">
        <v>5</v>
      </c>
      <c r="C214" s="856">
        <v>7768</v>
      </c>
    </row>
    <row r="215" spans="1:3" ht="15.75">
      <c r="A215" s="856">
        <v>8801</v>
      </c>
      <c r="B215" s="862" t="s">
        <v>6</v>
      </c>
      <c r="C215" s="856">
        <v>8801</v>
      </c>
    </row>
    <row r="216" spans="1:3" ht="15.75">
      <c r="A216" s="856">
        <v>8802</v>
      </c>
      <c r="B216" s="859" t="s">
        <v>7</v>
      </c>
      <c r="C216" s="856">
        <v>8802</v>
      </c>
    </row>
    <row r="217" spans="1:3" ht="15.75">
      <c r="A217" s="856">
        <v>8803</v>
      </c>
      <c r="B217" s="859" t="s">
        <v>8</v>
      </c>
      <c r="C217" s="856">
        <v>8803</v>
      </c>
    </row>
    <row r="218" spans="1:3" ht="15.75">
      <c r="A218" s="856">
        <v>8804</v>
      </c>
      <c r="B218" s="859" t="s">
        <v>9</v>
      </c>
      <c r="C218" s="856">
        <v>8804</v>
      </c>
    </row>
    <row r="219" spans="1:3" ht="15.75">
      <c r="A219" s="856">
        <v>8805</v>
      </c>
      <c r="B219" s="861" t="s">
        <v>10</v>
      </c>
      <c r="C219" s="856">
        <v>8805</v>
      </c>
    </row>
    <row r="220" spans="1:3" ht="15.75">
      <c r="A220" s="856">
        <v>8807</v>
      </c>
      <c r="B220" s="867" t="s">
        <v>11</v>
      </c>
      <c r="C220" s="856">
        <v>8807</v>
      </c>
    </row>
    <row r="221" spans="1:3" ht="15.75">
      <c r="A221" s="856">
        <v>8808</v>
      </c>
      <c r="B221" s="860" t="s">
        <v>12</v>
      </c>
      <c r="C221" s="856">
        <v>8808</v>
      </c>
    </row>
    <row r="222" spans="1:3" ht="15.75">
      <c r="A222" s="856">
        <v>8809</v>
      </c>
      <c r="B222" s="860" t="s">
        <v>13</v>
      </c>
      <c r="C222" s="856">
        <v>8809</v>
      </c>
    </row>
    <row r="223" spans="1:3" ht="15.75">
      <c r="A223" s="856">
        <v>8811</v>
      </c>
      <c r="B223" s="859" t="s">
        <v>14</v>
      </c>
      <c r="C223" s="856">
        <v>8811</v>
      </c>
    </row>
    <row r="224" spans="1:3" ht="15.75">
      <c r="A224" s="856">
        <v>8813</v>
      </c>
      <c r="B224" s="860" t="s">
        <v>15</v>
      </c>
      <c r="C224" s="856">
        <v>8813</v>
      </c>
    </row>
    <row r="225" spans="1:3" ht="15.75">
      <c r="A225" s="856">
        <v>8814</v>
      </c>
      <c r="B225" s="859" t="s">
        <v>16</v>
      </c>
      <c r="C225" s="856">
        <v>8814</v>
      </c>
    </row>
    <row r="226" spans="1:3" ht="15.75">
      <c r="A226" s="856">
        <v>8815</v>
      </c>
      <c r="B226" s="859" t="s">
        <v>17</v>
      </c>
      <c r="C226" s="856">
        <v>8815</v>
      </c>
    </row>
    <row r="227" spans="1:3" ht="15.75">
      <c r="A227" s="856">
        <v>8816</v>
      </c>
      <c r="B227" s="860" t="s">
        <v>18</v>
      </c>
      <c r="C227" s="856">
        <v>8816</v>
      </c>
    </row>
    <row r="228" spans="1:3" ht="15.75">
      <c r="A228" s="856">
        <v>8817</v>
      </c>
      <c r="B228" s="860" t="s">
        <v>19</v>
      </c>
      <c r="C228" s="856">
        <v>8817</v>
      </c>
    </row>
    <row r="229" spans="1:3" ht="15.75">
      <c r="A229" s="856">
        <v>8821</v>
      </c>
      <c r="B229" s="860" t="s">
        <v>20</v>
      </c>
      <c r="C229" s="856">
        <v>8821</v>
      </c>
    </row>
    <row r="230" spans="1:3" ht="15.75">
      <c r="A230" s="856">
        <v>8824</v>
      </c>
      <c r="B230" s="862" t="s">
        <v>21</v>
      </c>
      <c r="C230" s="856">
        <v>8824</v>
      </c>
    </row>
    <row r="231" spans="1:3" ht="15.75">
      <c r="A231" s="856">
        <v>8825</v>
      </c>
      <c r="B231" s="862" t="s">
        <v>22</v>
      </c>
      <c r="C231" s="856">
        <v>8825</v>
      </c>
    </row>
    <row r="232" spans="1:3" ht="15.75">
      <c r="A232" s="856">
        <v>8826</v>
      </c>
      <c r="B232" s="862" t="s">
        <v>23</v>
      </c>
      <c r="C232" s="856">
        <v>8826</v>
      </c>
    </row>
    <row r="233" spans="1:3" ht="15.75">
      <c r="A233" s="856">
        <v>8827</v>
      </c>
      <c r="B233" s="862" t="s">
        <v>24</v>
      </c>
      <c r="C233" s="856">
        <v>8827</v>
      </c>
    </row>
    <row r="234" spans="1:3" ht="15.75">
      <c r="A234" s="856">
        <v>8828</v>
      </c>
      <c r="B234" s="859" t="s">
        <v>25</v>
      </c>
      <c r="C234" s="856">
        <v>8828</v>
      </c>
    </row>
    <row r="235" spans="1:3" ht="15.75">
      <c r="A235" s="856">
        <v>8829</v>
      </c>
      <c r="B235" s="859" t="s">
        <v>26</v>
      </c>
      <c r="C235" s="856">
        <v>8829</v>
      </c>
    </row>
    <row r="236" spans="1:3" ht="15.75">
      <c r="A236" s="856">
        <v>8831</v>
      </c>
      <c r="B236" s="859" t="s">
        <v>27</v>
      </c>
      <c r="C236" s="856">
        <v>8831</v>
      </c>
    </row>
    <row r="237" spans="1:3" ht="15.75">
      <c r="A237" s="856">
        <v>8832</v>
      </c>
      <c r="B237" s="860" t="s">
        <v>28</v>
      </c>
      <c r="C237" s="856">
        <v>8832</v>
      </c>
    </row>
    <row r="238" spans="1:3" ht="15.75">
      <c r="A238" s="856">
        <v>8833</v>
      </c>
      <c r="B238" s="859" t="s">
        <v>29</v>
      </c>
      <c r="C238" s="856">
        <v>8833</v>
      </c>
    </row>
    <row r="239" spans="1:3" ht="15.75">
      <c r="A239" s="856">
        <v>8834</v>
      </c>
      <c r="B239" s="860" t="s">
        <v>30</v>
      </c>
      <c r="C239" s="856">
        <v>8834</v>
      </c>
    </row>
    <row r="240" spans="1:3" ht="15.75">
      <c r="A240" s="856">
        <v>8835</v>
      </c>
      <c r="B240" s="860" t="s">
        <v>937</v>
      </c>
      <c r="C240" s="856">
        <v>8835</v>
      </c>
    </row>
    <row r="241" spans="1:3" ht="15.75">
      <c r="A241" s="856">
        <v>8836</v>
      </c>
      <c r="B241" s="859" t="s">
        <v>938</v>
      </c>
      <c r="C241" s="856">
        <v>8836</v>
      </c>
    </row>
    <row r="242" spans="1:3" ht="15.75">
      <c r="A242" s="856">
        <v>8837</v>
      </c>
      <c r="B242" s="859" t="s">
        <v>939</v>
      </c>
      <c r="C242" s="856">
        <v>8837</v>
      </c>
    </row>
    <row r="243" spans="1:3" ht="15.75">
      <c r="A243" s="856">
        <v>8838</v>
      </c>
      <c r="B243" s="859" t="s">
        <v>940</v>
      </c>
      <c r="C243" s="856">
        <v>8838</v>
      </c>
    </row>
    <row r="244" spans="1:3" ht="15.75">
      <c r="A244" s="856">
        <v>8839</v>
      </c>
      <c r="B244" s="860" t="s">
        <v>941</v>
      </c>
      <c r="C244" s="856">
        <v>8839</v>
      </c>
    </row>
    <row r="245" spans="1:3" ht="15.75">
      <c r="A245" s="856">
        <v>8845</v>
      </c>
      <c r="B245" s="861" t="s">
        <v>942</v>
      </c>
      <c r="C245" s="856">
        <v>8845</v>
      </c>
    </row>
    <row r="246" spans="1:3" ht="15.75">
      <c r="A246" s="856">
        <v>8848</v>
      </c>
      <c r="B246" s="867" t="s">
        <v>943</v>
      </c>
      <c r="C246" s="856">
        <v>8848</v>
      </c>
    </row>
    <row r="247" spans="1:3" ht="15.75">
      <c r="A247" s="856">
        <v>8849</v>
      </c>
      <c r="B247" s="859" t="s">
        <v>944</v>
      </c>
      <c r="C247" s="856">
        <v>8849</v>
      </c>
    </row>
    <row r="248" spans="1:3" ht="15.75">
      <c r="A248" s="856">
        <v>8851</v>
      </c>
      <c r="B248" s="859" t="s">
        <v>945</v>
      </c>
      <c r="C248" s="856">
        <v>8851</v>
      </c>
    </row>
    <row r="249" spans="1:3" ht="15.75">
      <c r="A249" s="856">
        <v>8852</v>
      </c>
      <c r="B249" s="859" t="s">
        <v>946</v>
      </c>
      <c r="C249" s="856">
        <v>8852</v>
      </c>
    </row>
    <row r="250" spans="1:3" ht="15.75">
      <c r="A250" s="856">
        <v>8853</v>
      </c>
      <c r="B250" s="859" t="s">
        <v>947</v>
      </c>
      <c r="C250" s="856">
        <v>8853</v>
      </c>
    </row>
    <row r="251" spans="1:3" ht="15.75">
      <c r="A251" s="856">
        <v>8855</v>
      </c>
      <c r="B251" s="861" t="s">
        <v>948</v>
      </c>
      <c r="C251" s="856">
        <v>8855</v>
      </c>
    </row>
    <row r="252" spans="1:3" ht="15.75">
      <c r="A252" s="856">
        <v>8858</v>
      </c>
      <c r="B252" s="870" t="s">
        <v>949</v>
      </c>
      <c r="C252" s="856">
        <v>8858</v>
      </c>
    </row>
    <row r="253" spans="1:3" ht="15.75">
      <c r="A253" s="856">
        <v>8859</v>
      </c>
      <c r="B253" s="860" t="s">
        <v>950</v>
      </c>
      <c r="C253" s="856">
        <v>8859</v>
      </c>
    </row>
    <row r="254" spans="1:3" ht="15.75">
      <c r="A254" s="856">
        <v>8861</v>
      </c>
      <c r="B254" s="859" t="s">
        <v>951</v>
      </c>
      <c r="C254" s="856">
        <v>8861</v>
      </c>
    </row>
    <row r="255" spans="1:3" ht="15.75">
      <c r="A255" s="856">
        <v>8862</v>
      </c>
      <c r="B255" s="860" t="s">
        <v>952</v>
      </c>
      <c r="C255" s="856">
        <v>8862</v>
      </c>
    </row>
    <row r="256" spans="1:3" ht="15.75">
      <c r="A256" s="856">
        <v>8863</v>
      </c>
      <c r="B256" s="860" t="s">
        <v>953</v>
      </c>
      <c r="C256" s="856">
        <v>8863</v>
      </c>
    </row>
    <row r="257" spans="1:3" ht="15.75">
      <c r="A257" s="856">
        <v>8864</v>
      </c>
      <c r="B257" s="859" t="s">
        <v>954</v>
      </c>
      <c r="C257" s="856">
        <v>8864</v>
      </c>
    </row>
    <row r="258" spans="1:3" ht="15.75">
      <c r="A258" s="856">
        <v>8865</v>
      </c>
      <c r="B258" s="860" t="s">
        <v>955</v>
      </c>
      <c r="C258" s="856">
        <v>8865</v>
      </c>
    </row>
    <row r="259" spans="1:3" ht="15.75">
      <c r="A259" s="856">
        <v>8866</v>
      </c>
      <c r="B259" s="860" t="s">
        <v>1602</v>
      </c>
      <c r="C259" s="856">
        <v>8866</v>
      </c>
    </row>
    <row r="260" spans="1:3" ht="15.75">
      <c r="A260" s="856">
        <v>8867</v>
      </c>
      <c r="B260" s="860" t="s">
        <v>1603</v>
      </c>
      <c r="C260" s="856">
        <v>8867</v>
      </c>
    </row>
    <row r="261" spans="1:3" ht="15.75">
      <c r="A261" s="856">
        <v>8868</v>
      </c>
      <c r="B261" s="860" t="s">
        <v>1604</v>
      </c>
      <c r="C261" s="856">
        <v>8868</v>
      </c>
    </row>
    <row r="262" spans="1:3" ht="15.75">
      <c r="A262" s="856">
        <v>8869</v>
      </c>
      <c r="B262" s="859" t="s">
        <v>1605</v>
      </c>
      <c r="C262" s="856">
        <v>8869</v>
      </c>
    </row>
    <row r="263" spans="1:3" ht="15.75">
      <c r="A263" s="856">
        <v>8871</v>
      </c>
      <c r="B263" s="860" t="s">
        <v>1606</v>
      </c>
      <c r="C263" s="856">
        <v>8871</v>
      </c>
    </row>
    <row r="264" spans="1:3" ht="15.75">
      <c r="A264" s="856">
        <v>8872</v>
      </c>
      <c r="B264" s="860" t="s">
        <v>963</v>
      </c>
      <c r="C264" s="856">
        <v>8872</v>
      </c>
    </row>
    <row r="265" spans="1:3" ht="15.75">
      <c r="A265" s="856">
        <v>8873</v>
      </c>
      <c r="B265" s="860" t="s">
        <v>964</v>
      </c>
      <c r="C265" s="856">
        <v>8873</v>
      </c>
    </row>
    <row r="266" spans="1:3" ht="15.75">
      <c r="A266" s="856">
        <v>8875</v>
      </c>
      <c r="B266" s="860" t="s">
        <v>965</v>
      </c>
      <c r="C266" s="856">
        <v>8875</v>
      </c>
    </row>
    <row r="267" spans="1:3" ht="15.75">
      <c r="A267" s="856">
        <v>8876</v>
      </c>
      <c r="B267" s="860" t="s">
        <v>966</v>
      </c>
      <c r="C267" s="856">
        <v>8876</v>
      </c>
    </row>
    <row r="268" spans="1:3" ht="15.75">
      <c r="A268" s="856">
        <v>8877</v>
      </c>
      <c r="B268" s="859" t="s">
        <v>967</v>
      </c>
      <c r="C268" s="856">
        <v>8877</v>
      </c>
    </row>
    <row r="269" spans="1:3" ht="15.75">
      <c r="A269" s="856">
        <v>8878</v>
      </c>
      <c r="B269" s="870" t="s">
        <v>968</v>
      </c>
      <c r="C269" s="856">
        <v>8878</v>
      </c>
    </row>
    <row r="270" spans="1:3" ht="15.75">
      <c r="A270" s="856">
        <v>8885</v>
      </c>
      <c r="B270" s="862" t="s">
        <v>969</v>
      </c>
      <c r="C270" s="856">
        <v>8885</v>
      </c>
    </row>
    <row r="271" spans="1:3" ht="15.75">
      <c r="A271" s="856">
        <v>8888</v>
      </c>
      <c r="B271" s="859" t="s">
        <v>970</v>
      </c>
      <c r="C271" s="856">
        <v>8888</v>
      </c>
    </row>
    <row r="272" spans="1:3" ht="15.75">
      <c r="A272" s="856">
        <v>8897</v>
      </c>
      <c r="B272" s="859" t="s">
        <v>971</v>
      </c>
      <c r="C272" s="856">
        <v>8897</v>
      </c>
    </row>
    <row r="273" spans="1:3" ht="15.75">
      <c r="A273" s="856">
        <v>8898</v>
      </c>
      <c r="B273" s="859" t="s">
        <v>972</v>
      </c>
      <c r="C273" s="856">
        <v>8898</v>
      </c>
    </row>
    <row r="274" spans="1:3" ht="15.75">
      <c r="A274" s="856">
        <v>9910</v>
      </c>
      <c r="B274" s="862" t="s">
        <v>973</v>
      </c>
      <c r="C274" s="856">
        <v>9910</v>
      </c>
    </row>
    <row r="275" spans="1:3" ht="15.75">
      <c r="A275" s="856">
        <v>9997</v>
      </c>
      <c r="B275" s="859" t="s">
        <v>974</v>
      </c>
      <c r="C275" s="856">
        <v>9997</v>
      </c>
    </row>
    <row r="276" spans="1:3" ht="15.75">
      <c r="A276" s="856">
        <v>9998</v>
      </c>
      <c r="B276" s="859" t="s">
        <v>975</v>
      </c>
      <c r="C276" s="856">
        <v>9998</v>
      </c>
    </row>
    <row r="280" spans="1:3">
      <c r="A280" s="531" t="s">
        <v>1485</v>
      </c>
      <c r="B280" s="532" t="s">
        <v>1490</v>
      </c>
    </row>
    <row r="281" spans="1:3">
      <c r="A281" s="606" t="s">
        <v>976</v>
      </c>
      <c r="B281" s="607"/>
    </row>
    <row r="282" spans="1:3">
      <c r="A282" s="608" t="s">
        <v>977</v>
      </c>
      <c r="B282" s="609" t="s">
        <v>978</v>
      </c>
    </row>
    <row r="283" spans="1:3">
      <c r="A283" s="608" t="s">
        <v>979</v>
      </c>
      <c r="B283" s="609" t="s">
        <v>980</v>
      </c>
    </row>
    <row r="284" spans="1:3">
      <c r="A284" s="608" t="s">
        <v>981</v>
      </c>
      <c r="B284" s="609" t="s">
        <v>982</v>
      </c>
    </row>
    <row r="285" spans="1:3">
      <c r="A285" s="608" t="s">
        <v>983</v>
      </c>
      <c r="B285" s="609" t="s">
        <v>984</v>
      </c>
    </row>
    <row r="286" spans="1:3">
      <c r="A286" s="608" t="s">
        <v>985</v>
      </c>
      <c r="B286" s="609" t="s">
        <v>986</v>
      </c>
    </row>
    <row r="287" spans="1:3">
      <c r="A287" s="608" t="s">
        <v>987</v>
      </c>
      <c r="B287" s="609" t="s">
        <v>988</v>
      </c>
    </row>
    <row r="288" spans="1:3">
      <c r="A288" s="608" t="s">
        <v>989</v>
      </c>
      <c r="B288" s="609" t="s">
        <v>990</v>
      </c>
    </row>
    <row r="289" spans="1:2">
      <c r="A289" s="608" t="s">
        <v>991</v>
      </c>
      <c r="B289" s="609" t="s">
        <v>992</v>
      </c>
    </row>
    <row r="290" spans="1:2">
      <c r="A290" s="608" t="s">
        <v>993</v>
      </c>
      <c r="B290" s="609" t="s">
        <v>994</v>
      </c>
    </row>
    <row r="293" spans="1:2">
      <c r="A293" s="531" t="s">
        <v>1485</v>
      </c>
      <c r="B293" s="532" t="s">
        <v>1489</v>
      </c>
    </row>
    <row r="294" spans="1:2" ht="15.75">
      <c r="B294" s="498" t="s">
        <v>1486</v>
      </c>
    </row>
    <row r="295" spans="1:2" ht="20.25" thickBot="1">
      <c r="B295" s="498" t="s">
        <v>1487</v>
      </c>
    </row>
    <row r="296" spans="1:2" ht="16.5">
      <c r="A296" s="533" t="s">
        <v>995</v>
      </c>
      <c r="B296" s="534" t="s">
        <v>996</v>
      </c>
    </row>
    <row r="297" spans="1:2" ht="16.5">
      <c r="A297" s="535" t="s">
        <v>997</v>
      </c>
      <c r="B297" s="536" t="s">
        <v>998</v>
      </c>
    </row>
    <row r="298" spans="1:2" ht="16.5">
      <c r="A298" s="535" t="s">
        <v>999</v>
      </c>
      <c r="B298" s="537" t="s">
        <v>1000</v>
      </c>
    </row>
    <row r="299" spans="1:2" ht="16.5">
      <c r="A299" s="535" t="s">
        <v>1001</v>
      </c>
      <c r="B299" s="537" t="s">
        <v>1002</v>
      </c>
    </row>
    <row r="300" spans="1:2" ht="16.5">
      <c r="A300" s="535" t="s">
        <v>1003</v>
      </c>
      <c r="B300" s="537" t="s">
        <v>1004</v>
      </c>
    </row>
    <row r="301" spans="1:2" ht="16.5">
      <c r="A301" s="535" t="s">
        <v>1005</v>
      </c>
      <c r="B301" s="537" t="s">
        <v>1006</v>
      </c>
    </row>
    <row r="302" spans="1:2" ht="16.5">
      <c r="A302" s="535" t="s">
        <v>1007</v>
      </c>
      <c r="B302" s="537" t="s">
        <v>1008</v>
      </c>
    </row>
    <row r="303" spans="1:2" ht="16.5">
      <c r="A303" s="535" t="s">
        <v>1009</v>
      </c>
      <c r="B303" s="537" t="s">
        <v>1010</v>
      </c>
    </row>
    <row r="304" spans="1:2" ht="16.5">
      <c r="A304" s="535" t="s">
        <v>1011</v>
      </c>
      <c r="B304" s="537" t="s">
        <v>1012</v>
      </c>
    </row>
    <row r="305" spans="1:2" ht="16.5">
      <c r="A305" s="535" t="s">
        <v>1013</v>
      </c>
      <c r="B305" s="537" t="s">
        <v>1014</v>
      </c>
    </row>
    <row r="306" spans="1:2" ht="16.5">
      <c r="A306" s="535" t="s">
        <v>1015</v>
      </c>
      <c r="B306" s="537" t="s">
        <v>1016</v>
      </c>
    </row>
    <row r="307" spans="1:2" ht="16.5">
      <c r="A307" s="535" t="s">
        <v>1017</v>
      </c>
      <c r="B307" s="538" t="s">
        <v>1018</v>
      </c>
    </row>
    <row r="308" spans="1:2" ht="16.5">
      <c r="A308" s="535" t="s">
        <v>1019</v>
      </c>
      <c r="B308" s="538" t="s">
        <v>1020</v>
      </c>
    </row>
    <row r="309" spans="1:2" ht="16.5">
      <c r="A309" s="535" t="s">
        <v>1021</v>
      </c>
      <c r="B309" s="537" t="s">
        <v>1022</v>
      </c>
    </row>
    <row r="310" spans="1:2" ht="16.5">
      <c r="A310" s="535" t="s">
        <v>1023</v>
      </c>
      <c r="B310" s="537" t="s">
        <v>1024</v>
      </c>
    </row>
    <row r="311" spans="1:2" ht="16.5">
      <c r="A311" s="535" t="s">
        <v>1025</v>
      </c>
      <c r="B311" s="537" t="s">
        <v>1026</v>
      </c>
    </row>
    <row r="312" spans="1:2" ht="16.5">
      <c r="A312" s="535" t="s">
        <v>1027</v>
      </c>
      <c r="B312" s="537" t="s">
        <v>1807</v>
      </c>
    </row>
    <row r="313" spans="1:2" ht="16.5">
      <c r="A313" s="535" t="s">
        <v>1028</v>
      </c>
      <c r="B313" s="537" t="s">
        <v>1808</v>
      </c>
    </row>
    <row r="314" spans="1:2" ht="16.5">
      <c r="A314" s="539" t="s">
        <v>1029</v>
      </c>
      <c r="B314" s="537" t="s">
        <v>1809</v>
      </c>
    </row>
    <row r="315" spans="1:2" ht="16.5">
      <c r="A315" s="539" t="s">
        <v>1030</v>
      </c>
      <c r="B315" s="537" t="s">
        <v>1031</v>
      </c>
    </row>
    <row r="316" spans="1:2" ht="16.5">
      <c r="A316" s="539" t="s">
        <v>1032</v>
      </c>
      <c r="B316" s="537" t="s">
        <v>1033</v>
      </c>
    </row>
    <row r="317" spans="1:2" s="499" customFormat="1" ht="16.5">
      <c r="A317" s="540" t="s">
        <v>1034</v>
      </c>
      <c r="B317" s="541" t="s">
        <v>1035</v>
      </c>
    </row>
    <row r="318" spans="1:2" ht="16.5">
      <c r="A318" s="539" t="s">
        <v>1036</v>
      </c>
      <c r="B318" s="537" t="s">
        <v>1037</v>
      </c>
    </row>
    <row r="319" spans="1:2" ht="31.5">
      <c r="A319" s="542" t="s">
        <v>1038</v>
      </c>
      <c r="B319" s="543" t="s">
        <v>1636</v>
      </c>
    </row>
    <row r="320" spans="1:2" ht="16.5">
      <c r="A320" s="544" t="s">
        <v>1637</v>
      </c>
      <c r="B320" s="545" t="s">
        <v>1638</v>
      </c>
    </row>
    <row r="321" spans="1:2" ht="16.5">
      <c r="A321" s="544" t="s">
        <v>1639</v>
      </c>
      <c r="B321" s="545" t="s">
        <v>1640</v>
      </c>
    </row>
    <row r="322" spans="1:2" ht="16.5">
      <c r="A322" s="539" t="s">
        <v>1641</v>
      </c>
      <c r="B322" s="537" t="s">
        <v>1642</v>
      </c>
    </row>
    <row r="323" spans="1:2" ht="16.5">
      <c r="A323" s="539" t="s">
        <v>1643</v>
      </c>
      <c r="B323" s="537" t="s">
        <v>1644</v>
      </c>
    </row>
    <row r="324" spans="1:2" ht="16.5">
      <c r="A324" s="539" t="s">
        <v>1645</v>
      </c>
      <c r="B324" s="537" t="s">
        <v>1646</v>
      </c>
    </row>
    <row r="325" spans="1:2" ht="16.5">
      <c r="A325" s="539" t="s">
        <v>1647</v>
      </c>
      <c r="B325" s="537" t="s">
        <v>1648</v>
      </c>
    </row>
    <row r="326" spans="1:2" ht="16.5">
      <c r="A326" s="539" t="s">
        <v>1649</v>
      </c>
      <c r="B326" s="537" t="s">
        <v>1650</v>
      </c>
    </row>
    <row r="327" spans="1:2" ht="16.5">
      <c r="A327" s="539" t="s">
        <v>1651</v>
      </c>
      <c r="B327" s="537" t="s">
        <v>1652</v>
      </c>
    </row>
    <row r="328" spans="1:2" ht="16.5">
      <c r="A328" s="539" t="s">
        <v>1653</v>
      </c>
      <c r="B328" s="545" t="s">
        <v>1654</v>
      </c>
    </row>
    <row r="329" spans="1:2" ht="16.5">
      <c r="A329" s="539" t="s">
        <v>1655</v>
      </c>
      <c r="B329" s="545" t="s">
        <v>1656</v>
      </c>
    </row>
    <row r="330" spans="1:2" ht="16.5">
      <c r="A330" s="539" t="s">
        <v>1657</v>
      </c>
      <c r="B330" s="545" t="s">
        <v>1658</v>
      </c>
    </row>
    <row r="331" spans="1:2" ht="16.5">
      <c r="A331" s="539" t="s">
        <v>1659</v>
      </c>
      <c r="B331" s="537" t="s">
        <v>1660</v>
      </c>
    </row>
    <row r="332" spans="1:2" ht="16.5">
      <c r="A332" s="539" t="s">
        <v>1661</v>
      </c>
      <c r="B332" s="537" t="s">
        <v>1662</v>
      </c>
    </row>
    <row r="333" spans="1:2" ht="16.5">
      <c r="A333" s="539" t="s">
        <v>1663</v>
      </c>
      <c r="B333" s="545" t="s">
        <v>1664</v>
      </c>
    </row>
    <row r="334" spans="1:2" ht="16.5">
      <c r="A334" s="539" t="s">
        <v>1665</v>
      </c>
      <c r="B334" s="537" t="s">
        <v>1666</v>
      </c>
    </row>
    <row r="335" spans="1:2" ht="16.5">
      <c r="A335" s="539" t="s">
        <v>1667</v>
      </c>
      <c r="B335" s="537" t="s">
        <v>1668</v>
      </c>
    </row>
    <row r="336" spans="1:2" ht="16.5">
      <c r="A336" s="539" t="s">
        <v>1669</v>
      </c>
      <c r="B336" s="537" t="s">
        <v>1670</v>
      </c>
    </row>
    <row r="337" spans="1:256" ht="16.5">
      <c r="A337" s="539" t="s">
        <v>1671</v>
      </c>
      <c r="B337" s="537" t="s">
        <v>1672</v>
      </c>
    </row>
    <row r="338" spans="1:256" ht="16.5">
      <c r="A338" s="539" t="s">
        <v>1673</v>
      </c>
      <c r="B338" s="537" t="s">
        <v>1674</v>
      </c>
    </row>
    <row r="339" spans="1:256" ht="16.5">
      <c r="A339" s="539" t="s">
        <v>1675</v>
      </c>
      <c r="B339" s="537" t="s">
        <v>1676</v>
      </c>
    </row>
    <row r="340" spans="1:256" ht="16.5">
      <c r="A340" s="546" t="s">
        <v>1677</v>
      </c>
      <c r="B340" s="547" t="s">
        <v>1678</v>
      </c>
    </row>
    <row r="341" spans="1:256" s="499" customFormat="1" ht="16.5">
      <c r="A341" s="548" t="s">
        <v>1679</v>
      </c>
      <c r="B341" s="549" t="s">
        <v>1680</v>
      </c>
    </row>
    <row r="342" spans="1:256" s="499" customFormat="1" ht="16.5">
      <c r="A342" s="548" t="s">
        <v>1681</v>
      </c>
      <c r="B342" s="549" t="s">
        <v>1682</v>
      </c>
    </row>
    <row r="343" spans="1:256" s="499" customFormat="1" ht="16.5">
      <c r="A343" s="548" t="s">
        <v>1683</v>
      </c>
      <c r="B343" s="549" t="s">
        <v>1684</v>
      </c>
    </row>
    <row r="344" spans="1:256" ht="17.25" thickBot="1">
      <c r="A344" s="550" t="s">
        <v>1685</v>
      </c>
      <c r="B344" s="551" t="s">
        <v>1686</v>
      </c>
      <c r="C344" s="499"/>
    </row>
    <row r="345" spans="1:256" ht="19.5">
      <c r="A345" s="552"/>
      <c r="B345" s="553" t="s">
        <v>1488</v>
      </c>
      <c r="C345" s="499"/>
      <c r="D345" s="530"/>
      <c r="E345" s="530"/>
      <c r="F345" s="530"/>
      <c r="G345" s="530"/>
      <c r="H345" s="530"/>
      <c r="I345" s="530"/>
      <c r="J345" s="530"/>
      <c r="K345" s="530"/>
      <c r="L345" s="530"/>
      <c r="M345" s="530"/>
      <c r="N345" s="530"/>
      <c r="O345" s="530"/>
      <c r="P345" s="530"/>
      <c r="Q345" s="530"/>
      <c r="R345" s="530"/>
      <c r="S345" s="530"/>
      <c r="T345" s="530"/>
      <c r="U345" s="530"/>
      <c r="V345" s="530"/>
      <c r="W345" s="530"/>
      <c r="X345" s="530"/>
      <c r="Y345" s="530"/>
      <c r="Z345" s="530"/>
      <c r="AA345" s="530"/>
      <c r="AB345" s="530"/>
      <c r="AC345" s="530"/>
      <c r="AD345" s="530"/>
      <c r="AE345" s="530"/>
      <c r="AF345" s="530"/>
      <c r="AG345" s="530"/>
      <c r="AH345" s="530"/>
      <c r="AI345" s="530"/>
      <c r="AJ345" s="530"/>
      <c r="AK345" s="530"/>
      <c r="AL345" s="530"/>
      <c r="AM345" s="530"/>
      <c r="AN345" s="530"/>
      <c r="AO345" s="530"/>
      <c r="AP345" s="530"/>
      <c r="AQ345" s="530"/>
      <c r="AR345" s="530"/>
      <c r="AS345" s="530"/>
      <c r="AT345" s="530"/>
      <c r="AU345" s="530"/>
      <c r="AV345" s="530"/>
      <c r="AW345" s="530"/>
      <c r="AX345" s="530"/>
      <c r="AY345" s="530"/>
      <c r="AZ345" s="530"/>
      <c r="BA345" s="530"/>
      <c r="BB345" s="530"/>
      <c r="BC345" s="530"/>
      <c r="BD345" s="530"/>
      <c r="BE345" s="530"/>
      <c r="BF345" s="530"/>
      <c r="BG345" s="530"/>
      <c r="BH345" s="530"/>
      <c r="BI345" s="530"/>
      <c r="BJ345" s="530"/>
      <c r="BK345" s="530"/>
      <c r="BL345" s="530"/>
      <c r="BM345" s="530"/>
      <c r="BN345" s="530"/>
      <c r="BO345" s="530"/>
      <c r="BP345" s="530"/>
      <c r="BQ345" s="530"/>
      <c r="BR345" s="530"/>
      <c r="BS345" s="530"/>
      <c r="BT345" s="530"/>
      <c r="BU345" s="530"/>
      <c r="BV345" s="530"/>
      <c r="BW345" s="530"/>
      <c r="BX345" s="530"/>
      <c r="BY345" s="530"/>
      <c r="BZ345" s="530"/>
      <c r="CA345" s="530"/>
      <c r="CB345" s="530"/>
      <c r="CC345" s="530"/>
      <c r="CD345" s="530"/>
      <c r="CE345" s="530"/>
      <c r="CF345" s="530"/>
      <c r="CG345" s="530"/>
      <c r="CH345" s="530"/>
      <c r="CI345" s="530"/>
      <c r="CJ345" s="530"/>
      <c r="CK345" s="530"/>
      <c r="CL345" s="530"/>
      <c r="CM345" s="530"/>
      <c r="CN345" s="530"/>
      <c r="CO345" s="530"/>
      <c r="CP345" s="530"/>
      <c r="CQ345" s="530"/>
      <c r="CR345" s="530"/>
      <c r="CS345" s="530"/>
      <c r="CT345" s="530"/>
      <c r="CU345" s="530"/>
      <c r="CV345" s="530"/>
      <c r="CW345" s="530"/>
      <c r="CX345" s="530"/>
      <c r="CY345" s="530"/>
      <c r="CZ345" s="530"/>
      <c r="DA345" s="530"/>
      <c r="DB345" s="530"/>
      <c r="DC345" s="530"/>
      <c r="DD345" s="530"/>
      <c r="DE345" s="530"/>
      <c r="DF345" s="530"/>
      <c r="DG345" s="530"/>
      <c r="DH345" s="530"/>
      <c r="DI345" s="530"/>
      <c r="DJ345" s="530"/>
      <c r="DK345" s="530"/>
      <c r="DL345" s="530"/>
      <c r="DM345" s="530"/>
      <c r="DN345" s="530"/>
      <c r="DO345" s="530"/>
      <c r="DP345" s="530"/>
      <c r="DQ345" s="530"/>
      <c r="DR345" s="530"/>
      <c r="DS345" s="530"/>
      <c r="DT345" s="530"/>
      <c r="DU345" s="530"/>
      <c r="DV345" s="530"/>
      <c r="DW345" s="530"/>
      <c r="DX345" s="530"/>
      <c r="DY345" s="530"/>
      <c r="DZ345" s="530"/>
      <c r="EA345" s="530"/>
      <c r="EB345" s="530"/>
      <c r="EC345" s="530"/>
      <c r="ED345" s="530"/>
      <c r="EE345" s="530"/>
      <c r="EF345" s="530"/>
      <c r="EG345" s="530"/>
      <c r="EH345" s="530"/>
      <c r="EI345" s="530"/>
      <c r="EJ345" s="530"/>
      <c r="EK345" s="530"/>
      <c r="EL345" s="530"/>
      <c r="EM345" s="530"/>
      <c r="EN345" s="530"/>
      <c r="EO345" s="530"/>
      <c r="EP345" s="530"/>
      <c r="EQ345" s="530"/>
      <c r="ER345" s="530"/>
      <c r="ES345" s="530"/>
      <c r="ET345" s="530"/>
      <c r="EU345" s="530"/>
      <c r="EV345" s="530"/>
      <c r="EW345" s="530"/>
      <c r="EX345" s="530"/>
      <c r="EY345" s="530"/>
      <c r="EZ345" s="530"/>
      <c r="FA345" s="530"/>
      <c r="FB345" s="530"/>
      <c r="FC345" s="530"/>
      <c r="FD345" s="530"/>
      <c r="FE345" s="530"/>
      <c r="FF345" s="530"/>
      <c r="FG345" s="530"/>
      <c r="FH345" s="530"/>
      <c r="FI345" s="530"/>
      <c r="FJ345" s="530"/>
      <c r="FK345" s="530"/>
      <c r="FL345" s="530"/>
      <c r="FM345" s="530"/>
      <c r="FN345" s="530"/>
      <c r="FO345" s="530"/>
      <c r="FP345" s="530"/>
      <c r="FQ345" s="530"/>
      <c r="FR345" s="530"/>
      <c r="FS345" s="530"/>
      <c r="FT345" s="530"/>
      <c r="FU345" s="530"/>
      <c r="FV345" s="530"/>
      <c r="FW345" s="530"/>
      <c r="FX345" s="530"/>
      <c r="FY345" s="530"/>
      <c r="FZ345" s="530"/>
      <c r="GA345" s="530"/>
      <c r="GB345" s="530"/>
      <c r="GC345" s="530"/>
      <c r="GD345" s="530"/>
      <c r="GE345" s="530"/>
      <c r="GF345" s="530"/>
      <c r="GG345" s="530"/>
      <c r="GH345" s="530"/>
      <c r="GI345" s="530"/>
      <c r="GJ345" s="530"/>
      <c r="GK345" s="530"/>
      <c r="GL345" s="530"/>
      <c r="GM345" s="530"/>
      <c r="GN345" s="530"/>
      <c r="GO345" s="530"/>
      <c r="GP345" s="530"/>
      <c r="GQ345" s="530"/>
      <c r="GR345" s="530"/>
      <c r="GS345" s="530"/>
      <c r="GT345" s="530"/>
      <c r="GU345" s="530"/>
      <c r="GV345" s="530"/>
      <c r="GW345" s="530"/>
      <c r="GX345" s="530"/>
      <c r="GY345" s="530"/>
      <c r="GZ345" s="530"/>
      <c r="HA345" s="530"/>
      <c r="HB345" s="530"/>
      <c r="HC345" s="530"/>
      <c r="HD345" s="530"/>
      <c r="HE345" s="530"/>
      <c r="HF345" s="530"/>
      <c r="HG345" s="530"/>
      <c r="HH345" s="530"/>
      <c r="HI345" s="530"/>
      <c r="HJ345" s="530"/>
      <c r="HK345" s="530"/>
      <c r="HL345" s="530"/>
      <c r="HM345" s="530"/>
      <c r="HN345" s="530"/>
      <c r="HO345" s="530"/>
      <c r="HP345" s="530"/>
      <c r="HQ345" s="530"/>
      <c r="HR345" s="530"/>
      <c r="HS345" s="530"/>
      <c r="HT345" s="530"/>
      <c r="HU345" s="530"/>
      <c r="HV345" s="530"/>
      <c r="HW345" s="530"/>
      <c r="HX345" s="530"/>
      <c r="HY345" s="530"/>
      <c r="HZ345" s="530"/>
      <c r="IA345" s="530"/>
      <c r="IB345" s="530"/>
      <c r="IC345" s="530"/>
      <c r="ID345" s="530"/>
      <c r="IE345" s="530"/>
      <c r="IF345" s="530"/>
      <c r="IG345" s="530"/>
      <c r="IH345" s="530"/>
      <c r="II345" s="530"/>
      <c r="IJ345" s="530"/>
      <c r="IK345" s="530"/>
      <c r="IL345" s="530"/>
      <c r="IM345" s="530"/>
      <c r="IN345" s="530"/>
      <c r="IO345" s="530"/>
      <c r="IP345" s="530"/>
      <c r="IQ345" s="530"/>
      <c r="IR345" s="530"/>
      <c r="IS345" s="530"/>
      <c r="IT345" s="530"/>
      <c r="IU345" s="530"/>
      <c r="IV345" s="530"/>
    </row>
    <row r="346" spans="1:256" ht="18.75">
      <c r="A346" s="554"/>
      <c r="B346" s="555" t="s">
        <v>1687</v>
      </c>
      <c r="C346" s="499"/>
    </row>
    <row r="347" spans="1:256" ht="18.75">
      <c r="A347" s="554"/>
      <c r="B347" s="556" t="s">
        <v>1688</v>
      </c>
      <c r="C347" s="499"/>
    </row>
    <row r="348" spans="1:256" ht="18.75">
      <c r="A348" s="557" t="s">
        <v>1689</v>
      </c>
      <c r="B348" s="558" t="s">
        <v>1690</v>
      </c>
      <c r="C348" s="499"/>
    </row>
    <row r="349" spans="1:256" ht="18.75">
      <c r="A349" s="559" t="s">
        <v>1691</v>
      </c>
      <c r="B349" s="560" t="s">
        <v>1692</v>
      </c>
    </row>
    <row r="350" spans="1:256" ht="18.75">
      <c r="A350" s="559" t="s">
        <v>1693</v>
      </c>
      <c r="B350" s="561" t="s">
        <v>1694</v>
      </c>
    </row>
    <row r="351" spans="1:256" ht="18.75">
      <c r="A351" s="559" t="s">
        <v>1695</v>
      </c>
      <c r="B351" s="561" t="s">
        <v>1696</v>
      </c>
    </row>
    <row r="352" spans="1:256" ht="18.75">
      <c r="A352" s="559" t="s">
        <v>1697</v>
      </c>
      <c r="B352" s="561" t="s">
        <v>115</v>
      </c>
    </row>
    <row r="353" spans="1:5" ht="18.75">
      <c r="A353" s="559" t="s">
        <v>116</v>
      </c>
      <c r="B353" s="561" t="s">
        <v>117</v>
      </c>
    </row>
    <row r="354" spans="1:5" ht="18.75">
      <c r="A354" s="559" t="s">
        <v>118</v>
      </c>
      <c r="B354" s="561" t="s">
        <v>119</v>
      </c>
    </row>
    <row r="355" spans="1:5" ht="18.75">
      <c r="A355" s="559" t="s">
        <v>120</v>
      </c>
      <c r="B355" s="562" t="s">
        <v>121</v>
      </c>
    </row>
    <row r="356" spans="1:5" ht="18.75">
      <c r="A356" s="559" t="s">
        <v>122</v>
      </c>
      <c r="B356" s="562" t="s">
        <v>123</v>
      </c>
    </row>
    <row r="357" spans="1:5" ht="18.75">
      <c r="A357" s="559" t="s">
        <v>124</v>
      </c>
      <c r="B357" s="562" t="s">
        <v>125</v>
      </c>
    </row>
    <row r="358" spans="1:5" ht="18.75">
      <c r="A358" s="559" t="s">
        <v>126</v>
      </c>
      <c r="B358" s="562" t="s">
        <v>127</v>
      </c>
    </row>
    <row r="359" spans="1:5" ht="18.75">
      <c r="A359" s="559" t="s">
        <v>128</v>
      </c>
      <c r="B359" s="563" t="s">
        <v>129</v>
      </c>
    </row>
    <row r="360" spans="1:5" ht="18.75">
      <c r="A360" s="559" t="s">
        <v>130</v>
      </c>
      <c r="B360" s="563" t="s">
        <v>131</v>
      </c>
    </row>
    <row r="361" spans="1:5" ht="18.75">
      <c r="A361" s="559" t="s">
        <v>132</v>
      </c>
      <c r="B361" s="562" t="s">
        <v>133</v>
      </c>
    </row>
    <row r="362" spans="1:5" ht="18.75">
      <c r="A362" s="564" t="s">
        <v>134</v>
      </c>
      <c r="B362" s="562" t="s">
        <v>135</v>
      </c>
      <c r="C362" s="500" t="s">
        <v>136</v>
      </c>
      <c r="D362" s="501"/>
      <c r="E362" s="502"/>
    </row>
    <row r="363" spans="1:5" ht="18.75">
      <c r="A363" s="564" t="s">
        <v>137</v>
      </c>
      <c r="B363" s="561" t="s">
        <v>138</v>
      </c>
      <c r="C363" s="500" t="s">
        <v>136</v>
      </c>
      <c r="D363" s="501"/>
      <c r="E363" s="502"/>
    </row>
    <row r="364" spans="1:5" ht="18.75">
      <c r="A364" s="564" t="s">
        <v>139</v>
      </c>
      <c r="B364" s="562" t="s">
        <v>140</v>
      </c>
      <c r="C364" s="500" t="s">
        <v>136</v>
      </c>
      <c r="D364" s="501"/>
      <c r="E364" s="502"/>
    </row>
    <row r="365" spans="1:5" ht="18.75">
      <c r="A365" s="564" t="s">
        <v>141</v>
      </c>
      <c r="B365" s="562" t="s">
        <v>142</v>
      </c>
      <c r="C365" s="500" t="s">
        <v>136</v>
      </c>
      <c r="D365" s="501"/>
      <c r="E365" s="502"/>
    </row>
    <row r="366" spans="1:5" ht="18.75">
      <c r="A366" s="564" t="s">
        <v>143</v>
      </c>
      <c r="B366" s="562" t="s">
        <v>144</v>
      </c>
      <c r="C366" s="500" t="s">
        <v>136</v>
      </c>
      <c r="D366" s="501"/>
      <c r="E366" s="502"/>
    </row>
    <row r="367" spans="1:5" ht="18.75">
      <c r="A367" s="564" t="s">
        <v>145</v>
      </c>
      <c r="B367" s="562" t="s">
        <v>146</v>
      </c>
      <c r="C367" s="500" t="s">
        <v>136</v>
      </c>
      <c r="D367" s="501"/>
      <c r="E367" s="502"/>
    </row>
    <row r="368" spans="1:5" ht="18.75">
      <c r="A368" s="564" t="s">
        <v>147</v>
      </c>
      <c r="B368" s="562" t="s">
        <v>148</v>
      </c>
      <c r="C368" s="500" t="s">
        <v>136</v>
      </c>
      <c r="D368" s="501"/>
      <c r="E368" s="502"/>
    </row>
    <row r="369" spans="1:5" ht="18.75">
      <c r="A369" s="564" t="s">
        <v>149</v>
      </c>
      <c r="B369" s="562" t="s">
        <v>150</v>
      </c>
      <c r="C369" s="500" t="s">
        <v>136</v>
      </c>
      <c r="D369" s="501"/>
      <c r="E369" s="502"/>
    </row>
    <row r="370" spans="1:5" ht="18.75">
      <c r="A370" s="564" t="s">
        <v>151</v>
      </c>
      <c r="B370" s="562" t="s">
        <v>152</v>
      </c>
      <c r="C370" s="500" t="s">
        <v>136</v>
      </c>
      <c r="D370" s="501"/>
      <c r="E370" s="502"/>
    </row>
    <row r="371" spans="1:5" ht="18.75">
      <c r="A371" s="564" t="s">
        <v>153</v>
      </c>
      <c r="B371" s="561" t="s">
        <v>154</v>
      </c>
      <c r="C371" s="500" t="s">
        <v>136</v>
      </c>
      <c r="D371" s="501"/>
      <c r="E371" s="502"/>
    </row>
    <row r="372" spans="1:5" ht="18.75">
      <c r="A372" s="564" t="s">
        <v>155</v>
      </c>
      <c r="B372" s="562" t="s">
        <v>156</v>
      </c>
      <c r="C372" s="500" t="s">
        <v>136</v>
      </c>
      <c r="D372" s="501"/>
      <c r="E372" s="502"/>
    </row>
    <row r="373" spans="1:5" ht="18.75">
      <c r="A373" s="564" t="s">
        <v>157</v>
      </c>
      <c r="B373" s="561" t="s">
        <v>158</v>
      </c>
      <c r="C373" s="500" t="s">
        <v>136</v>
      </c>
      <c r="D373" s="501"/>
      <c r="E373" s="502"/>
    </row>
    <row r="374" spans="1:5" ht="18.75">
      <c r="A374" s="564" t="s">
        <v>159</v>
      </c>
      <c r="B374" s="561" t="s">
        <v>160</v>
      </c>
      <c r="C374" s="500" t="s">
        <v>136</v>
      </c>
      <c r="D374" s="501"/>
      <c r="E374" s="502"/>
    </row>
    <row r="375" spans="1:5" ht="18.75">
      <c r="A375" s="564" t="s">
        <v>161</v>
      </c>
      <c r="B375" s="561" t="s">
        <v>162</v>
      </c>
      <c r="C375" s="500" t="s">
        <v>136</v>
      </c>
      <c r="D375" s="501"/>
      <c r="E375" s="502"/>
    </row>
    <row r="376" spans="1:5" ht="18.75">
      <c r="A376" s="564" t="s">
        <v>163</v>
      </c>
      <c r="B376" s="561" t="s">
        <v>164</v>
      </c>
      <c r="C376" s="500" t="s">
        <v>136</v>
      </c>
      <c r="D376" s="501"/>
      <c r="E376" s="502"/>
    </row>
    <row r="377" spans="1:5" ht="18.75">
      <c r="A377" s="564" t="s">
        <v>165</v>
      </c>
      <c r="B377" s="561" t="s">
        <v>166</v>
      </c>
      <c r="C377" s="500" t="s">
        <v>136</v>
      </c>
      <c r="D377" s="501"/>
      <c r="E377" s="502"/>
    </row>
    <row r="378" spans="1:5" ht="18.75">
      <c r="A378" s="564" t="s">
        <v>167</v>
      </c>
      <c r="B378" s="561" t="s">
        <v>168</v>
      </c>
      <c r="C378" s="500" t="s">
        <v>136</v>
      </c>
      <c r="D378" s="501"/>
      <c r="E378" s="502"/>
    </row>
    <row r="379" spans="1:5" ht="18.75">
      <c r="A379" s="564" t="s">
        <v>169</v>
      </c>
      <c r="B379" s="561" t="s">
        <v>170</v>
      </c>
      <c r="C379" s="500" t="s">
        <v>136</v>
      </c>
      <c r="D379" s="501"/>
      <c r="E379" s="502"/>
    </row>
    <row r="380" spans="1:5" ht="18.75">
      <c r="A380" s="564" t="s">
        <v>171</v>
      </c>
      <c r="B380" s="561" t="s">
        <v>172</v>
      </c>
      <c r="C380" s="500" t="s">
        <v>136</v>
      </c>
      <c r="D380" s="501"/>
      <c r="E380" s="502"/>
    </row>
    <row r="381" spans="1:5" ht="18.75">
      <c r="A381" s="564" t="s">
        <v>173</v>
      </c>
      <c r="B381" s="565" t="s">
        <v>174</v>
      </c>
      <c r="C381" s="500" t="s">
        <v>136</v>
      </c>
      <c r="D381" s="501"/>
      <c r="E381" s="502"/>
    </row>
    <row r="382" spans="1:5" ht="18.75">
      <c r="A382" s="564" t="s">
        <v>175</v>
      </c>
      <c r="B382" s="565" t="s">
        <v>176</v>
      </c>
      <c r="C382" s="500" t="s">
        <v>136</v>
      </c>
      <c r="D382" s="501"/>
      <c r="E382" s="502"/>
    </row>
    <row r="383" spans="1:5" ht="18.75">
      <c r="A383" s="566" t="s">
        <v>177</v>
      </c>
      <c r="B383" s="567" t="s">
        <v>178</v>
      </c>
      <c r="C383" s="500" t="s">
        <v>136</v>
      </c>
      <c r="D383" s="503"/>
      <c r="E383" s="502"/>
    </row>
    <row r="384" spans="1:5" ht="18.75">
      <c r="A384" s="554" t="s">
        <v>136</v>
      </c>
      <c r="B384" s="568" t="s">
        <v>179</v>
      </c>
      <c r="C384" s="500" t="s">
        <v>136</v>
      </c>
      <c r="D384" s="504"/>
      <c r="E384" s="502"/>
    </row>
    <row r="385" spans="1:5" ht="18.75">
      <c r="A385" s="569" t="s">
        <v>180</v>
      </c>
      <c r="B385" s="570" t="s">
        <v>181</v>
      </c>
      <c r="C385" s="500" t="s">
        <v>136</v>
      </c>
      <c r="D385" s="501"/>
      <c r="E385" s="502"/>
    </row>
    <row r="386" spans="1:5" ht="18.75">
      <c r="A386" s="564" t="s">
        <v>182</v>
      </c>
      <c r="B386" s="545" t="s">
        <v>183</v>
      </c>
      <c r="C386" s="500" t="s">
        <v>136</v>
      </c>
      <c r="D386" s="501"/>
      <c r="E386" s="502"/>
    </row>
    <row r="387" spans="1:5" ht="18.75">
      <c r="A387" s="571" t="s">
        <v>184</v>
      </c>
      <c r="B387" s="572" t="s">
        <v>185</v>
      </c>
      <c r="C387" s="500" t="s">
        <v>136</v>
      </c>
      <c r="D387" s="501"/>
      <c r="E387" s="502"/>
    </row>
    <row r="388" spans="1:5" ht="18.75">
      <c r="A388" s="554" t="s">
        <v>136</v>
      </c>
      <c r="B388" s="573" t="s">
        <v>186</v>
      </c>
      <c r="C388" s="500" t="s">
        <v>136</v>
      </c>
      <c r="D388" s="505"/>
      <c r="E388" s="502"/>
    </row>
    <row r="389" spans="1:5" ht="16.5">
      <c r="A389" s="574" t="s">
        <v>1667</v>
      </c>
      <c r="B389" s="537" t="s">
        <v>1668</v>
      </c>
      <c r="C389" s="500" t="s">
        <v>136</v>
      </c>
      <c r="D389" s="506"/>
      <c r="E389" s="502"/>
    </row>
    <row r="390" spans="1:5" ht="16.5">
      <c r="A390" s="574" t="s">
        <v>1669</v>
      </c>
      <c r="B390" s="537" t="s">
        <v>1670</v>
      </c>
      <c r="C390" s="500" t="s">
        <v>136</v>
      </c>
      <c r="D390" s="506"/>
      <c r="E390" s="502"/>
    </row>
    <row r="391" spans="1:5" ht="16.5">
      <c r="A391" s="575" t="s">
        <v>1671</v>
      </c>
      <c r="B391" s="576" t="s">
        <v>1672</v>
      </c>
      <c r="C391" s="500" t="s">
        <v>136</v>
      </c>
      <c r="D391" s="506"/>
      <c r="E391" s="502"/>
    </row>
    <row r="392" spans="1:5" ht="18.75">
      <c r="A392" s="554" t="s">
        <v>136</v>
      </c>
      <c r="B392" s="573" t="s">
        <v>187</v>
      </c>
      <c r="C392" s="500" t="s">
        <v>136</v>
      </c>
      <c r="D392" s="505"/>
      <c r="E392" s="502"/>
    </row>
    <row r="393" spans="1:5" ht="18.75">
      <c r="A393" s="569" t="s">
        <v>188</v>
      </c>
      <c r="B393" s="570" t="s">
        <v>189</v>
      </c>
      <c r="C393" s="500" t="s">
        <v>136</v>
      </c>
      <c r="D393" s="501"/>
      <c r="E393" s="502"/>
    </row>
    <row r="394" spans="1:5" ht="19.5" thickBot="1">
      <c r="A394" s="577" t="s">
        <v>190</v>
      </c>
      <c r="B394" s="578" t="s">
        <v>191</v>
      </c>
      <c r="C394" s="500" t="s">
        <v>136</v>
      </c>
      <c r="D394" s="507"/>
      <c r="E394" s="502"/>
    </row>
    <row r="395" spans="1:5" ht="16.5">
      <c r="A395" s="579" t="s">
        <v>192</v>
      </c>
      <c r="B395" s="580" t="s">
        <v>1107</v>
      </c>
      <c r="C395" s="500" t="s">
        <v>136</v>
      </c>
      <c r="D395" s="506"/>
      <c r="E395" s="502"/>
    </row>
    <row r="396" spans="1:5" ht="16.5">
      <c r="A396" s="574" t="s">
        <v>1108</v>
      </c>
      <c r="B396" s="537" t="s">
        <v>1109</v>
      </c>
      <c r="C396" s="500" t="s">
        <v>136</v>
      </c>
      <c r="D396" s="508"/>
      <c r="E396" s="502"/>
    </row>
    <row r="397" spans="1:5" ht="19.5" thickBot="1">
      <c r="A397" s="581" t="s">
        <v>1110</v>
      </c>
      <c r="B397" s="582" t="s">
        <v>1111</v>
      </c>
      <c r="C397" s="500" t="s">
        <v>136</v>
      </c>
      <c r="D397" s="507"/>
      <c r="E397" s="502"/>
    </row>
    <row r="398" spans="1:5" ht="16.5">
      <c r="A398" s="583" t="s">
        <v>1112</v>
      </c>
      <c r="B398" s="584" t="s">
        <v>1113</v>
      </c>
      <c r="C398" s="500" t="s">
        <v>136</v>
      </c>
      <c r="D398" s="508"/>
      <c r="E398" s="502"/>
    </row>
    <row r="399" spans="1:5" ht="16.5">
      <c r="A399" s="585" t="s">
        <v>1114</v>
      </c>
      <c r="B399" s="537" t="s">
        <v>1115</v>
      </c>
      <c r="C399" s="500" t="s">
        <v>136</v>
      </c>
      <c r="D399" s="510"/>
      <c r="E399" s="502"/>
    </row>
    <row r="400" spans="1:5" ht="16.5">
      <c r="A400" s="574" t="s">
        <v>1116</v>
      </c>
      <c r="B400" s="541" t="s">
        <v>339</v>
      </c>
      <c r="C400" s="500" t="s">
        <v>136</v>
      </c>
      <c r="D400" s="508"/>
      <c r="E400" s="502"/>
    </row>
    <row r="401" spans="1:5" ht="17.25" thickBot="1">
      <c r="A401" s="586" t="s">
        <v>340</v>
      </c>
      <c r="B401" s="587" t="s">
        <v>341</v>
      </c>
      <c r="C401" s="500" t="s">
        <v>136</v>
      </c>
      <c r="D401" s="508"/>
      <c r="E401" s="502"/>
    </row>
    <row r="402" spans="1:5" ht="18.75">
      <c r="A402" s="588" t="s">
        <v>342</v>
      </c>
      <c r="B402" s="589" t="s">
        <v>343</v>
      </c>
      <c r="C402" s="500" t="s">
        <v>136</v>
      </c>
      <c r="D402" s="511"/>
      <c r="E402" s="502"/>
    </row>
    <row r="403" spans="1:5" ht="18.75">
      <c r="A403" s="590" t="s">
        <v>344</v>
      </c>
      <c r="B403" s="591" t="s">
        <v>345</v>
      </c>
      <c r="C403" s="500" t="s">
        <v>136</v>
      </c>
      <c r="D403" s="511"/>
      <c r="E403" s="502"/>
    </row>
    <row r="404" spans="1:5" ht="19.5">
      <c r="A404" s="590" t="s">
        <v>346</v>
      </c>
      <c r="B404" s="592" t="s">
        <v>347</v>
      </c>
      <c r="C404" s="500" t="s">
        <v>136</v>
      </c>
      <c r="D404" s="511"/>
      <c r="E404" s="502"/>
    </row>
    <row r="405" spans="1:5" ht="18.75">
      <c r="A405" s="590" t="s">
        <v>348</v>
      </c>
      <c r="B405" s="591" t="s">
        <v>349</v>
      </c>
      <c r="C405" s="500" t="s">
        <v>136</v>
      </c>
      <c r="D405" s="511"/>
      <c r="E405" s="502"/>
    </row>
    <row r="406" spans="1:5" ht="18.75">
      <c r="A406" s="590" t="s">
        <v>350</v>
      </c>
      <c r="B406" s="591" t="s">
        <v>351</v>
      </c>
      <c r="C406" s="500" t="s">
        <v>136</v>
      </c>
      <c r="D406" s="511"/>
      <c r="E406" s="502"/>
    </row>
    <row r="407" spans="1:5" ht="18.75">
      <c r="A407" s="590" t="s">
        <v>352</v>
      </c>
      <c r="B407" s="593" t="s">
        <v>353</v>
      </c>
      <c r="C407" s="500" t="s">
        <v>136</v>
      </c>
      <c r="D407" s="511"/>
      <c r="E407" s="502"/>
    </row>
    <row r="408" spans="1:5" ht="18.75">
      <c r="A408" s="590" t="s">
        <v>354</v>
      </c>
      <c r="B408" s="593" t="s">
        <v>355</v>
      </c>
      <c r="C408" s="500" t="s">
        <v>136</v>
      </c>
      <c r="D408" s="511"/>
      <c r="E408" s="502"/>
    </row>
    <row r="409" spans="1:5" ht="18.75">
      <c r="A409" s="590" t="s">
        <v>356</v>
      </c>
      <c r="B409" s="593" t="s">
        <v>357</v>
      </c>
      <c r="C409" s="500" t="s">
        <v>136</v>
      </c>
      <c r="D409" s="512"/>
      <c r="E409" s="502"/>
    </row>
    <row r="410" spans="1:5" ht="18.75">
      <c r="A410" s="590" t="s">
        <v>358</v>
      </c>
      <c r="B410" s="593" t="s">
        <v>359</v>
      </c>
      <c r="C410" s="500" t="s">
        <v>136</v>
      </c>
      <c r="D410" s="512"/>
      <c r="E410" s="502"/>
    </row>
    <row r="411" spans="1:5" ht="18.75">
      <c r="A411" s="590" t="s">
        <v>360</v>
      </c>
      <c r="B411" s="593" t="s">
        <v>203</v>
      </c>
      <c r="C411" s="500" t="s">
        <v>136</v>
      </c>
      <c r="D411" s="512"/>
      <c r="E411" s="502"/>
    </row>
    <row r="412" spans="1:5" ht="18.75">
      <c r="A412" s="590" t="s">
        <v>204</v>
      </c>
      <c r="B412" s="591" t="s">
        <v>205</v>
      </c>
      <c r="C412" s="500" t="s">
        <v>136</v>
      </c>
      <c r="D412" s="512"/>
      <c r="E412" s="502"/>
    </row>
    <row r="413" spans="1:5" ht="18.75">
      <c r="A413" s="590" t="s">
        <v>206</v>
      </c>
      <c r="B413" s="591" t="s">
        <v>207</v>
      </c>
      <c r="C413" s="500" t="s">
        <v>136</v>
      </c>
      <c r="D413" s="512"/>
      <c r="E413" s="502"/>
    </row>
    <row r="414" spans="1:5" ht="18.75">
      <c r="A414" s="590" t="s">
        <v>208</v>
      </c>
      <c r="B414" s="591" t="s">
        <v>1119</v>
      </c>
      <c r="C414" s="500" t="s">
        <v>136</v>
      </c>
      <c r="D414" s="512"/>
      <c r="E414" s="502"/>
    </row>
    <row r="415" spans="1:5" ht="19.5" thickBot="1">
      <c r="A415" s="594" t="s">
        <v>1120</v>
      </c>
      <c r="B415" s="595" t="s">
        <v>1121</v>
      </c>
      <c r="C415" s="500" t="s">
        <v>136</v>
      </c>
      <c r="D415" s="512"/>
      <c r="E415" s="502"/>
    </row>
    <row r="416" spans="1:5" ht="18.75">
      <c r="A416" s="588" t="s">
        <v>1122</v>
      </c>
      <c r="B416" s="589" t="s">
        <v>1123</v>
      </c>
      <c r="C416" s="500" t="s">
        <v>136</v>
      </c>
      <c r="D416" s="511"/>
      <c r="E416" s="502"/>
    </row>
    <row r="417" spans="1:5" ht="19.5">
      <c r="A417" s="590" t="s">
        <v>1124</v>
      </c>
      <c r="B417" s="592" t="s">
        <v>1125</v>
      </c>
      <c r="C417" s="500" t="s">
        <v>136</v>
      </c>
      <c r="D417" s="512"/>
      <c r="E417" s="502"/>
    </row>
    <row r="418" spans="1:5" ht="18.75">
      <c r="A418" s="590" t="s">
        <v>1126</v>
      </c>
      <c r="B418" s="591" t="s">
        <v>1127</v>
      </c>
      <c r="C418" s="500" t="s">
        <v>136</v>
      </c>
      <c r="D418" s="512"/>
      <c r="E418" s="502"/>
    </row>
    <row r="419" spans="1:5" ht="18.75">
      <c r="A419" s="590" t="s">
        <v>1128</v>
      </c>
      <c r="B419" s="591" t="s">
        <v>1129</v>
      </c>
      <c r="C419" s="500" t="s">
        <v>136</v>
      </c>
      <c r="D419" s="512"/>
      <c r="E419" s="502"/>
    </row>
    <row r="420" spans="1:5" ht="18.75">
      <c r="A420" s="590" t="s">
        <v>1130</v>
      </c>
      <c r="B420" s="591" t="s">
        <v>1131</v>
      </c>
      <c r="C420" s="500" t="s">
        <v>136</v>
      </c>
      <c r="D420" s="512"/>
      <c r="E420" s="502"/>
    </row>
    <row r="421" spans="1:5" ht="18.75">
      <c r="A421" s="590" t="s">
        <v>1132</v>
      </c>
      <c r="B421" s="591" t="s">
        <v>1133</v>
      </c>
      <c r="C421" s="500" t="s">
        <v>136</v>
      </c>
      <c r="D421" s="512"/>
      <c r="E421" s="502"/>
    </row>
    <row r="422" spans="1:5" ht="18.75">
      <c r="A422" s="590" t="s">
        <v>1134</v>
      </c>
      <c r="B422" s="591" t="s">
        <v>1135</v>
      </c>
      <c r="C422" s="500" t="s">
        <v>136</v>
      </c>
      <c r="D422" s="512"/>
      <c r="E422" s="502"/>
    </row>
    <row r="423" spans="1:5" ht="18.75">
      <c r="A423" s="590" t="s">
        <v>1136</v>
      </c>
      <c r="B423" s="591" t="s">
        <v>1137</v>
      </c>
      <c r="C423" s="500" t="s">
        <v>136</v>
      </c>
      <c r="D423" s="512"/>
      <c r="E423" s="502"/>
    </row>
    <row r="424" spans="1:5" ht="18.75">
      <c r="A424" s="590" t="s">
        <v>1138</v>
      </c>
      <c r="B424" s="591" t="s">
        <v>1139</v>
      </c>
      <c r="C424" s="500" t="s">
        <v>136</v>
      </c>
      <c r="D424" s="512"/>
      <c r="E424" s="502"/>
    </row>
    <row r="425" spans="1:5" ht="18.75">
      <c r="A425" s="590" t="s">
        <v>1140</v>
      </c>
      <c r="B425" s="591" t="s">
        <v>1141</v>
      </c>
      <c r="C425" s="500" t="s">
        <v>136</v>
      </c>
      <c r="D425" s="512"/>
      <c r="E425" s="502"/>
    </row>
    <row r="426" spans="1:5" ht="18.75">
      <c r="A426" s="590" t="s">
        <v>1142</v>
      </c>
      <c r="B426" s="591" t="s">
        <v>1143</v>
      </c>
      <c r="C426" s="500" t="s">
        <v>136</v>
      </c>
      <c r="D426" s="512"/>
      <c r="E426" s="502"/>
    </row>
    <row r="427" spans="1:5" ht="18.75">
      <c r="A427" s="590" t="s">
        <v>1144</v>
      </c>
      <c r="B427" s="591" t="s">
        <v>1145</v>
      </c>
      <c r="C427" s="500" t="s">
        <v>136</v>
      </c>
      <c r="D427" s="512"/>
      <c r="E427" s="502"/>
    </row>
    <row r="428" spans="1:5" ht="19.5" thickBot="1">
      <c r="A428" s="594" t="s">
        <v>1146</v>
      </c>
      <c r="B428" s="595" t="s">
        <v>1147</v>
      </c>
      <c r="C428" s="500" t="s">
        <v>136</v>
      </c>
      <c r="D428" s="512"/>
      <c r="E428" s="502"/>
    </row>
    <row r="429" spans="1:5" ht="18.75">
      <c r="A429" s="588" t="s">
        <v>1148</v>
      </c>
      <c r="B429" s="589" t="s">
        <v>1149</v>
      </c>
      <c r="C429" s="500" t="s">
        <v>136</v>
      </c>
      <c r="D429" s="512"/>
      <c r="E429" s="502"/>
    </row>
    <row r="430" spans="1:5" ht="18.75">
      <c r="A430" s="590" t="s">
        <v>1150</v>
      </c>
      <c r="B430" s="591" t="s">
        <v>1151</v>
      </c>
      <c r="C430" s="500" t="s">
        <v>136</v>
      </c>
      <c r="D430" s="512"/>
      <c r="E430" s="502"/>
    </row>
    <row r="431" spans="1:5" ht="18.75">
      <c r="A431" s="590" t="s">
        <v>1152</v>
      </c>
      <c r="B431" s="591" t="s">
        <v>1153</v>
      </c>
      <c r="C431" s="500" t="s">
        <v>136</v>
      </c>
      <c r="D431" s="512"/>
      <c r="E431" s="502"/>
    </row>
    <row r="432" spans="1:5" ht="18.75">
      <c r="A432" s="590" t="s">
        <v>1154</v>
      </c>
      <c r="B432" s="591" t="s">
        <v>1155</v>
      </c>
      <c r="C432" s="500" t="s">
        <v>136</v>
      </c>
      <c r="D432" s="512"/>
      <c r="E432" s="502"/>
    </row>
    <row r="433" spans="1:5" ht="19.5">
      <c r="A433" s="590" t="s">
        <v>1156</v>
      </c>
      <c r="B433" s="592" t="s">
        <v>1157</v>
      </c>
      <c r="C433" s="500" t="s">
        <v>136</v>
      </c>
      <c r="D433" s="512"/>
      <c r="E433" s="502"/>
    </row>
    <row r="434" spans="1:5" ht="18.75">
      <c r="A434" s="590" t="s">
        <v>1158</v>
      </c>
      <c r="B434" s="591" t="s">
        <v>1159</v>
      </c>
      <c r="C434" s="500" t="s">
        <v>136</v>
      </c>
      <c r="D434" s="512"/>
      <c r="E434" s="502"/>
    </row>
    <row r="435" spans="1:5" ht="18.75">
      <c r="A435" s="590" t="s">
        <v>1160</v>
      </c>
      <c r="B435" s="591" t="s">
        <v>1161</v>
      </c>
      <c r="C435" s="500" t="s">
        <v>136</v>
      </c>
      <c r="D435" s="512"/>
      <c r="E435" s="502"/>
    </row>
    <row r="436" spans="1:5" ht="18.75">
      <c r="A436" s="590" t="s">
        <v>1162</v>
      </c>
      <c r="B436" s="591" t="s">
        <v>1163</v>
      </c>
      <c r="C436" s="500" t="s">
        <v>136</v>
      </c>
      <c r="D436" s="512"/>
      <c r="E436" s="502"/>
    </row>
    <row r="437" spans="1:5" ht="18.75">
      <c r="A437" s="590" t="s">
        <v>1164</v>
      </c>
      <c r="B437" s="591" t="s">
        <v>1165</v>
      </c>
      <c r="C437" s="500" t="s">
        <v>136</v>
      </c>
      <c r="D437" s="512"/>
      <c r="E437" s="502"/>
    </row>
    <row r="438" spans="1:5" ht="18.75">
      <c r="A438" s="590" t="s">
        <v>1166</v>
      </c>
      <c r="B438" s="591" t="s">
        <v>1167</v>
      </c>
      <c r="C438" s="500" t="s">
        <v>136</v>
      </c>
      <c r="D438" s="512"/>
      <c r="E438" s="502"/>
    </row>
    <row r="439" spans="1:5" ht="18.75">
      <c r="A439" s="590" t="s">
        <v>1168</v>
      </c>
      <c r="B439" s="591" t="s">
        <v>1169</v>
      </c>
      <c r="C439" s="500" t="s">
        <v>136</v>
      </c>
      <c r="D439" s="512"/>
      <c r="E439" s="502"/>
    </row>
    <row r="440" spans="1:5" ht="19.5" thickBot="1">
      <c r="A440" s="594" t="s">
        <v>1170</v>
      </c>
      <c r="B440" s="595" t="s">
        <v>1171</v>
      </c>
      <c r="C440" s="500" t="s">
        <v>136</v>
      </c>
      <c r="D440" s="512"/>
      <c r="E440" s="502"/>
    </row>
    <row r="441" spans="1:5" ht="19.5">
      <c r="A441" s="588" t="s">
        <v>1172</v>
      </c>
      <c r="B441" s="596" t="s">
        <v>1173</v>
      </c>
      <c r="C441" s="500" t="s">
        <v>136</v>
      </c>
      <c r="D441" s="512"/>
      <c r="E441" s="502"/>
    </row>
    <row r="442" spans="1:5" ht="18.75">
      <c r="A442" s="590" t="s">
        <v>1174</v>
      </c>
      <c r="B442" s="591" t="s">
        <v>1175</v>
      </c>
      <c r="C442" s="500" t="s">
        <v>136</v>
      </c>
      <c r="D442" s="512"/>
      <c r="E442" s="502"/>
    </row>
    <row r="443" spans="1:5" ht="18.75">
      <c r="A443" s="590" t="s">
        <v>1176</v>
      </c>
      <c r="B443" s="591" t="s">
        <v>1177</v>
      </c>
      <c r="C443" s="500" t="s">
        <v>136</v>
      </c>
      <c r="D443" s="512"/>
      <c r="E443" s="502"/>
    </row>
    <row r="444" spans="1:5" ht="18.75">
      <c r="A444" s="590" t="s">
        <v>1178</v>
      </c>
      <c r="B444" s="591" t="s">
        <v>1179</v>
      </c>
      <c r="C444" s="500" t="s">
        <v>136</v>
      </c>
      <c r="D444" s="512"/>
      <c r="E444" s="502"/>
    </row>
    <row r="445" spans="1:5" ht="18.75">
      <c r="A445" s="590" t="s">
        <v>1180</v>
      </c>
      <c r="B445" s="591" t="s">
        <v>1181</v>
      </c>
      <c r="C445" s="500" t="s">
        <v>136</v>
      </c>
      <c r="D445" s="512"/>
      <c r="E445" s="502"/>
    </row>
    <row r="446" spans="1:5" ht="18.75">
      <c r="A446" s="590" t="s">
        <v>1182</v>
      </c>
      <c r="B446" s="591" t="s">
        <v>1183</v>
      </c>
      <c r="C446" s="500" t="s">
        <v>136</v>
      </c>
      <c r="D446" s="512"/>
      <c r="E446" s="502"/>
    </row>
    <row r="447" spans="1:5" ht="18.75">
      <c r="A447" s="590" t="s">
        <v>1184</v>
      </c>
      <c r="B447" s="591" t="s">
        <v>1185</v>
      </c>
      <c r="C447" s="500" t="s">
        <v>136</v>
      </c>
      <c r="D447" s="512"/>
      <c r="E447" s="502"/>
    </row>
    <row r="448" spans="1:5" ht="18.75">
      <c r="A448" s="590" t="s">
        <v>1186</v>
      </c>
      <c r="B448" s="591" t="s">
        <v>1187</v>
      </c>
      <c r="C448" s="500" t="s">
        <v>136</v>
      </c>
      <c r="D448" s="512"/>
      <c r="E448" s="502"/>
    </row>
    <row r="449" spans="1:5" ht="18.75">
      <c r="A449" s="590" t="s">
        <v>1188</v>
      </c>
      <c r="B449" s="591" t="s">
        <v>1189</v>
      </c>
      <c r="C449" s="500" t="s">
        <v>136</v>
      </c>
      <c r="D449" s="512"/>
      <c r="E449" s="502"/>
    </row>
    <row r="450" spans="1:5" ht="19.5" thickBot="1">
      <c r="A450" s="594" t="s">
        <v>1190</v>
      </c>
      <c r="B450" s="595" t="s">
        <v>1191</v>
      </c>
      <c r="C450" s="500" t="s">
        <v>136</v>
      </c>
      <c r="D450" s="512"/>
      <c r="E450" s="502"/>
    </row>
    <row r="451" spans="1:5" ht="18.75">
      <c r="A451" s="588" t="s">
        <v>1192</v>
      </c>
      <c r="B451" s="589" t="s">
        <v>1193</v>
      </c>
      <c r="C451" s="500" t="s">
        <v>136</v>
      </c>
      <c r="D451" s="512"/>
      <c r="E451" s="502"/>
    </row>
    <row r="452" spans="1:5" ht="18.75">
      <c r="A452" s="590" t="s">
        <v>1194</v>
      </c>
      <c r="B452" s="591" t="s">
        <v>1195</v>
      </c>
      <c r="C452" s="500" t="s">
        <v>136</v>
      </c>
      <c r="D452" s="512"/>
      <c r="E452" s="502"/>
    </row>
    <row r="453" spans="1:5" ht="18.75">
      <c r="A453" s="590" t="s">
        <v>1196</v>
      </c>
      <c r="B453" s="591" t="s">
        <v>1197</v>
      </c>
      <c r="C453" s="500" t="s">
        <v>136</v>
      </c>
      <c r="D453" s="512"/>
      <c r="E453" s="502"/>
    </row>
    <row r="454" spans="1:5" ht="19.5">
      <c r="A454" s="590" t="s">
        <v>1198</v>
      </c>
      <c r="B454" s="592" t="s">
        <v>1199</v>
      </c>
      <c r="C454" s="500" t="s">
        <v>136</v>
      </c>
      <c r="D454" s="512"/>
      <c r="E454" s="502"/>
    </row>
    <row r="455" spans="1:5" ht="18.75">
      <c r="A455" s="590" t="s">
        <v>1200</v>
      </c>
      <c r="B455" s="591" t="s">
        <v>1201</v>
      </c>
      <c r="C455" s="500" t="s">
        <v>136</v>
      </c>
      <c r="D455" s="512"/>
      <c r="E455" s="502"/>
    </row>
    <row r="456" spans="1:5" ht="18.75">
      <c r="A456" s="590" t="s">
        <v>1202</v>
      </c>
      <c r="B456" s="591" t="s">
        <v>1203</v>
      </c>
      <c r="C456" s="500" t="s">
        <v>136</v>
      </c>
      <c r="D456" s="512"/>
      <c r="E456" s="502"/>
    </row>
    <row r="457" spans="1:5" ht="18.75">
      <c r="A457" s="590" t="s">
        <v>1204</v>
      </c>
      <c r="B457" s="591" t="s">
        <v>1205</v>
      </c>
      <c r="C457" s="500" t="s">
        <v>136</v>
      </c>
      <c r="D457" s="512"/>
      <c r="E457" s="502"/>
    </row>
    <row r="458" spans="1:5" ht="18.75">
      <c r="A458" s="590" t="s">
        <v>1206</v>
      </c>
      <c r="B458" s="591" t="s">
        <v>1207</v>
      </c>
      <c r="C458" s="500" t="s">
        <v>136</v>
      </c>
      <c r="D458" s="512"/>
      <c r="E458" s="502"/>
    </row>
    <row r="459" spans="1:5" ht="18.75">
      <c r="A459" s="590" t="s">
        <v>1208</v>
      </c>
      <c r="B459" s="591" t="s">
        <v>1209</v>
      </c>
      <c r="C459" s="500" t="s">
        <v>136</v>
      </c>
      <c r="D459" s="512"/>
      <c r="E459" s="502"/>
    </row>
    <row r="460" spans="1:5" ht="18.75">
      <c r="A460" s="590" t="s">
        <v>1210</v>
      </c>
      <c r="B460" s="591" t="s">
        <v>1211</v>
      </c>
      <c r="C460" s="500" t="s">
        <v>136</v>
      </c>
      <c r="D460" s="512"/>
      <c r="E460" s="502"/>
    </row>
    <row r="461" spans="1:5" ht="19.5" thickBot="1">
      <c r="A461" s="594" t="s">
        <v>1212</v>
      </c>
      <c r="B461" s="595" t="s">
        <v>1213</v>
      </c>
      <c r="C461" s="500" t="s">
        <v>136</v>
      </c>
      <c r="D461" s="512"/>
      <c r="E461" s="502"/>
    </row>
    <row r="462" spans="1:5" ht="18.75">
      <c r="A462" s="588" t="s">
        <v>1214</v>
      </c>
      <c r="B462" s="589" t="s">
        <v>1215</v>
      </c>
      <c r="C462" s="500" t="s">
        <v>136</v>
      </c>
      <c r="D462" s="512"/>
      <c r="E462" s="502"/>
    </row>
    <row r="463" spans="1:5" ht="18.75">
      <c r="A463" s="590" t="s">
        <v>1216</v>
      </c>
      <c r="B463" s="591" t="s">
        <v>1217</v>
      </c>
      <c r="C463" s="500" t="s">
        <v>136</v>
      </c>
      <c r="D463" s="512"/>
      <c r="E463" s="502"/>
    </row>
    <row r="464" spans="1:5" ht="19.5">
      <c r="A464" s="590" t="s">
        <v>1218</v>
      </c>
      <c r="B464" s="592" t="s">
        <v>1219</v>
      </c>
      <c r="C464" s="500" t="s">
        <v>136</v>
      </c>
      <c r="D464" s="512"/>
      <c r="E464" s="502"/>
    </row>
    <row r="465" spans="1:5" ht="18.75">
      <c r="A465" s="590" t="s">
        <v>1220</v>
      </c>
      <c r="B465" s="591" t="s">
        <v>1221</v>
      </c>
      <c r="C465" s="500" t="s">
        <v>136</v>
      </c>
      <c r="D465" s="512"/>
      <c r="E465" s="502"/>
    </row>
    <row r="466" spans="1:5" ht="18.75">
      <c r="A466" s="590" t="s">
        <v>1222</v>
      </c>
      <c r="B466" s="591" t="s">
        <v>1223</v>
      </c>
      <c r="C466" s="500" t="s">
        <v>136</v>
      </c>
      <c r="D466" s="512"/>
      <c r="E466" s="502"/>
    </row>
    <row r="467" spans="1:5" ht="18.75">
      <c r="A467" s="590" t="s">
        <v>1224</v>
      </c>
      <c r="B467" s="591" t="s">
        <v>1225</v>
      </c>
      <c r="C467" s="500" t="s">
        <v>136</v>
      </c>
      <c r="D467" s="512"/>
      <c r="E467" s="502"/>
    </row>
    <row r="468" spans="1:5" ht="18.75">
      <c r="A468" s="590" t="s">
        <v>1226</v>
      </c>
      <c r="B468" s="591" t="s">
        <v>1227</v>
      </c>
      <c r="C468" s="500" t="s">
        <v>136</v>
      </c>
      <c r="D468" s="512"/>
      <c r="E468" s="502"/>
    </row>
    <row r="469" spans="1:5" ht="18.75">
      <c r="A469" s="590" t="s">
        <v>1228</v>
      </c>
      <c r="B469" s="591" t="s">
        <v>1229</v>
      </c>
      <c r="C469" s="500" t="s">
        <v>136</v>
      </c>
      <c r="D469" s="512"/>
      <c r="E469" s="502"/>
    </row>
    <row r="470" spans="1:5" ht="18.75">
      <c r="A470" s="590" t="s">
        <v>1230</v>
      </c>
      <c r="B470" s="591" t="s">
        <v>1231</v>
      </c>
      <c r="C470" s="500" t="s">
        <v>136</v>
      </c>
      <c r="D470" s="512"/>
      <c r="E470" s="502"/>
    </row>
    <row r="471" spans="1:5" ht="19.5" thickBot="1">
      <c r="A471" s="594" t="s">
        <v>1232</v>
      </c>
      <c r="B471" s="595" t="s">
        <v>1233</v>
      </c>
      <c r="C471" s="500" t="s">
        <v>136</v>
      </c>
      <c r="D471" s="512"/>
      <c r="E471" s="502"/>
    </row>
    <row r="472" spans="1:5" ht="19.5">
      <c r="A472" s="588" t="s">
        <v>1234</v>
      </c>
      <c r="B472" s="596" t="s">
        <v>1235</v>
      </c>
      <c r="C472" s="500" t="s">
        <v>136</v>
      </c>
      <c r="D472" s="512"/>
      <c r="E472" s="502"/>
    </row>
    <row r="473" spans="1:5" ht="18.75">
      <c r="A473" s="590" t="s">
        <v>1236</v>
      </c>
      <c r="B473" s="591" t="s">
        <v>1237</v>
      </c>
      <c r="C473" s="500" t="s">
        <v>136</v>
      </c>
      <c r="D473" s="512"/>
      <c r="E473" s="502"/>
    </row>
    <row r="474" spans="1:5" ht="18.75">
      <c r="A474" s="590" t="s">
        <v>1238</v>
      </c>
      <c r="B474" s="591" t="s">
        <v>1239</v>
      </c>
      <c r="C474" s="500" t="s">
        <v>136</v>
      </c>
      <c r="D474" s="512"/>
      <c r="E474" s="502"/>
    </row>
    <row r="475" spans="1:5" ht="19.5" thickBot="1">
      <c r="A475" s="594" t="s">
        <v>1240</v>
      </c>
      <c r="B475" s="595" t="s">
        <v>1241</v>
      </c>
      <c r="C475" s="500" t="s">
        <v>136</v>
      </c>
      <c r="D475" s="512"/>
      <c r="E475" s="502"/>
    </row>
    <row r="476" spans="1:5" ht="18.75">
      <c r="A476" s="588" t="s">
        <v>1242</v>
      </c>
      <c r="B476" s="589" t="s">
        <v>1243</v>
      </c>
      <c r="C476" s="500" t="s">
        <v>136</v>
      </c>
      <c r="D476" s="512"/>
      <c r="E476" s="502"/>
    </row>
    <row r="477" spans="1:5" ht="18.75">
      <c r="A477" s="590" t="s">
        <v>1244</v>
      </c>
      <c r="B477" s="591" t="s">
        <v>1245</v>
      </c>
      <c r="C477" s="500" t="s">
        <v>136</v>
      </c>
      <c r="D477" s="512"/>
      <c r="E477" s="502"/>
    </row>
    <row r="478" spans="1:5" ht="19.5">
      <c r="A478" s="590" t="s">
        <v>1246</v>
      </c>
      <c r="B478" s="592" t="s">
        <v>1247</v>
      </c>
      <c r="C478" s="500" t="s">
        <v>136</v>
      </c>
      <c r="D478" s="512"/>
      <c r="E478" s="502"/>
    </row>
    <row r="479" spans="1:5" ht="18.75">
      <c r="A479" s="590" t="s">
        <v>1248</v>
      </c>
      <c r="B479" s="591" t="s">
        <v>1249</v>
      </c>
      <c r="C479" s="500" t="s">
        <v>136</v>
      </c>
      <c r="D479" s="512"/>
      <c r="E479" s="502"/>
    </row>
    <row r="480" spans="1:5" ht="18.75">
      <c r="A480" s="590" t="s">
        <v>1250</v>
      </c>
      <c r="B480" s="591" t="s">
        <v>1251</v>
      </c>
      <c r="C480" s="500" t="s">
        <v>136</v>
      </c>
      <c r="D480" s="512"/>
      <c r="E480" s="502"/>
    </row>
    <row r="481" spans="1:5" ht="18.75">
      <c r="A481" s="590" t="s">
        <v>1252</v>
      </c>
      <c r="B481" s="591" t="s">
        <v>1253</v>
      </c>
      <c r="C481" s="500" t="s">
        <v>136</v>
      </c>
      <c r="D481" s="512"/>
      <c r="E481" s="502"/>
    </row>
    <row r="482" spans="1:5" ht="18.75">
      <c r="A482" s="590" t="s">
        <v>1254</v>
      </c>
      <c r="B482" s="591" t="s">
        <v>1255</v>
      </c>
      <c r="C482" s="500" t="s">
        <v>136</v>
      </c>
      <c r="D482" s="512"/>
      <c r="E482" s="502"/>
    </row>
    <row r="483" spans="1:5" ht="19.5" thickBot="1">
      <c r="A483" s="594" t="s">
        <v>1256</v>
      </c>
      <c r="B483" s="595" t="s">
        <v>1257</v>
      </c>
      <c r="C483" s="500" t="s">
        <v>136</v>
      </c>
      <c r="D483" s="512"/>
      <c r="E483" s="502"/>
    </row>
    <row r="484" spans="1:5" ht="18.75">
      <c r="A484" s="588" t="s">
        <v>1258</v>
      </c>
      <c r="B484" s="589" t="s">
        <v>1259</v>
      </c>
      <c r="C484" s="500" t="s">
        <v>136</v>
      </c>
      <c r="D484" s="512"/>
      <c r="E484" s="502"/>
    </row>
    <row r="485" spans="1:5" ht="18.75">
      <c r="A485" s="590" t="s">
        <v>1260</v>
      </c>
      <c r="B485" s="591" t="s">
        <v>1261</v>
      </c>
      <c r="C485" s="500" t="s">
        <v>136</v>
      </c>
      <c r="D485" s="512"/>
      <c r="E485" s="502"/>
    </row>
    <row r="486" spans="1:5" ht="18.75">
      <c r="A486" s="590" t="s">
        <v>1262</v>
      </c>
      <c r="B486" s="591" t="s">
        <v>1263</v>
      </c>
      <c r="C486" s="500" t="s">
        <v>136</v>
      </c>
      <c r="D486" s="512"/>
      <c r="E486" s="502"/>
    </row>
    <row r="487" spans="1:5" ht="18.75">
      <c r="A487" s="590" t="s">
        <v>1264</v>
      </c>
      <c r="B487" s="591" t="s">
        <v>1265</v>
      </c>
      <c r="C487" s="500" t="s">
        <v>136</v>
      </c>
      <c r="D487" s="512"/>
      <c r="E487" s="502"/>
    </row>
    <row r="488" spans="1:5" ht="19.5">
      <c r="A488" s="590" t="s">
        <v>1266</v>
      </c>
      <c r="B488" s="592" t="s">
        <v>1267</v>
      </c>
      <c r="C488" s="500" t="s">
        <v>136</v>
      </c>
      <c r="D488" s="512"/>
      <c r="E488" s="502"/>
    </row>
    <row r="489" spans="1:5" ht="18.75">
      <c r="A489" s="590" t="s">
        <v>1268</v>
      </c>
      <c r="B489" s="591" t="s">
        <v>1269</v>
      </c>
      <c r="C489" s="500" t="s">
        <v>136</v>
      </c>
      <c r="D489" s="512"/>
      <c r="E489" s="502"/>
    </row>
    <row r="490" spans="1:5" ht="19.5" thickBot="1">
      <c r="A490" s="594" t="s">
        <v>378</v>
      </c>
      <c r="B490" s="595" t="s">
        <v>379</v>
      </c>
      <c r="C490" s="500" t="s">
        <v>136</v>
      </c>
      <c r="D490" s="512"/>
      <c r="E490" s="502"/>
    </row>
    <row r="491" spans="1:5" ht="18.75">
      <c r="A491" s="588" t="s">
        <v>380</v>
      </c>
      <c r="B491" s="589" t="s">
        <v>381</v>
      </c>
      <c r="C491" s="500" t="s">
        <v>136</v>
      </c>
      <c r="D491" s="512"/>
      <c r="E491" s="502"/>
    </row>
    <row r="492" spans="1:5" ht="18.75">
      <c r="A492" s="590" t="s">
        <v>382</v>
      </c>
      <c r="B492" s="591" t="s">
        <v>383</v>
      </c>
      <c r="C492" s="500" t="s">
        <v>136</v>
      </c>
      <c r="D492" s="512"/>
      <c r="E492" s="502"/>
    </row>
    <row r="493" spans="1:5" ht="18.75">
      <c r="A493" s="590" t="s">
        <v>384</v>
      </c>
      <c r="B493" s="591" t="s">
        <v>385</v>
      </c>
      <c r="C493" s="500" t="s">
        <v>136</v>
      </c>
      <c r="D493" s="512"/>
      <c r="E493" s="502"/>
    </row>
    <row r="494" spans="1:5" ht="18.75">
      <c r="A494" s="590" t="s">
        <v>386</v>
      </c>
      <c r="B494" s="591" t="s">
        <v>387</v>
      </c>
      <c r="C494" s="500" t="s">
        <v>136</v>
      </c>
      <c r="D494" s="512"/>
      <c r="E494" s="502"/>
    </row>
    <row r="495" spans="1:5" ht="19.5">
      <c r="A495" s="590" t="s">
        <v>388</v>
      </c>
      <c r="B495" s="592" t="s">
        <v>389</v>
      </c>
      <c r="C495" s="500" t="s">
        <v>136</v>
      </c>
      <c r="D495" s="512"/>
      <c r="E495" s="502"/>
    </row>
    <row r="496" spans="1:5" ht="18.75">
      <c r="A496" s="590" t="s">
        <v>390</v>
      </c>
      <c r="B496" s="591" t="s">
        <v>391</v>
      </c>
      <c r="C496" s="500" t="s">
        <v>136</v>
      </c>
      <c r="D496" s="512"/>
      <c r="E496" s="502"/>
    </row>
    <row r="497" spans="1:5" ht="18.75">
      <c r="A497" s="590" t="s">
        <v>392</v>
      </c>
      <c r="B497" s="591" t="s">
        <v>393</v>
      </c>
      <c r="C497" s="500" t="s">
        <v>136</v>
      </c>
      <c r="D497" s="512"/>
      <c r="E497" s="502"/>
    </row>
    <row r="498" spans="1:5" ht="18.75">
      <c r="A498" s="590" t="s">
        <v>394</v>
      </c>
      <c r="B498" s="591" t="s">
        <v>395</v>
      </c>
      <c r="C498" s="500" t="s">
        <v>136</v>
      </c>
      <c r="D498" s="512"/>
      <c r="E498" s="502"/>
    </row>
    <row r="499" spans="1:5" ht="19.5" thickBot="1">
      <c r="A499" s="594" t="s">
        <v>396</v>
      </c>
      <c r="B499" s="595" t="s">
        <v>397</v>
      </c>
      <c r="C499" s="500" t="s">
        <v>136</v>
      </c>
      <c r="D499" s="512"/>
      <c r="E499" s="502"/>
    </row>
    <row r="500" spans="1:5" ht="18.75">
      <c r="A500" s="588" t="s">
        <v>398</v>
      </c>
      <c r="B500" s="589" t="s">
        <v>399</v>
      </c>
      <c r="C500" s="500" t="s">
        <v>136</v>
      </c>
      <c r="D500" s="512"/>
      <c r="E500" s="502"/>
    </row>
    <row r="501" spans="1:5" ht="18.75">
      <c r="A501" s="590" t="s">
        <v>400</v>
      </c>
      <c r="B501" s="591" t="s">
        <v>401</v>
      </c>
      <c r="C501" s="500" t="s">
        <v>136</v>
      </c>
      <c r="D501" s="512"/>
      <c r="E501" s="502"/>
    </row>
    <row r="502" spans="1:5" ht="19.5">
      <c r="A502" s="590" t="s">
        <v>402</v>
      </c>
      <c r="B502" s="592" t="s">
        <v>403</v>
      </c>
      <c r="C502" s="500" t="s">
        <v>136</v>
      </c>
      <c r="D502" s="512"/>
      <c r="E502" s="502"/>
    </row>
    <row r="503" spans="1:5" ht="18.75">
      <c r="A503" s="590" t="s">
        <v>404</v>
      </c>
      <c r="B503" s="591" t="s">
        <v>405</v>
      </c>
      <c r="C503" s="500" t="s">
        <v>136</v>
      </c>
      <c r="D503" s="512"/>
      <c r="E503" s="502"/>
    </row>
    <row r="504" spans="1:5" ht="18.75">
      <c r="A504" s="590" t="s">
        <v>406</v>
      </c>
      <c r="B504" s="591" t="s">
        <v>407</v>
      </c>
      <c r="C504" s="500" t="s">
        <v>136</v>
      </c>
      <c r="D504" s="512"/>
      <c r="E504" s="502"/>
    </row>
    <row r="505" spans="1:5" ht="18.75">
      <c r="A505" s="590" t="s">
        <v>408</v>
      </c>
      <c r="B505" s="591" t="s">
        <v>409</v>
      </c>
      <c r="C505" s="500" t="s">
        <v>136</v>
      </c>
      <c r="D505" s="512"/>
      <c r="E505" s="502"/>
    </row>
    <row r="506" spans="1:5" ht="18.75">
      <c r="A506" s="590" t="s">
        <v>410</v>
      </c>
      <c r="B506" s="591" t="s">
        <v>411</v>
      </c>
      <c r="C506" s="500" t="s">
        <v>136</v>
      </c>
      <c r="D506" s="512"/>
      <c r="E506" s="502"/>
    </row>
    <row r="507" spans="1:5" ht="19.5" thickBot="1">
      <c r="A507" s="594" t="s">
        <v>412</v>
      </c>
      <c r="B507" s="595" t="s">
        <v>413</v>
      </c>
      <c r="C507" s="500" t="s">
        <v>136</v>
      </c>
      <c r="D507" s="512"/>
      <c r="E507" s="502"/>
    </row>
    <row r="508" spans="1:5" ht="18.75">
      <c r="A508" s="588" t="s">
        <v>414</v>
      </c>
      <c r="B508" s="589" t="s">
        <v>415</v>
      </c>
      <c r="C508" s="500" t="s">
        <v>136</v>
      </c>
      <c r="D508" s="512"/>
      <c r="E508" s="502"/>
    </row>
    <row r="509" spans="1:5" ht="18.75">
      <c r="A509" s="590" t="s">
        <v>416</v>
      </c>
      <c r="B509" s="591" t="s">
        <v>417</v>
      </c>
      <c r="C509" s="500" t="s">
        <v>136</v>
      </c>
      <c r="D509" s="512"/>
      <c r="E509" s="502"/>
    </row>
    <row r="510" spans="1:5" ht="18.75">
      <c r="A510" s="590" t="s">
        <v>418</v>
      </c>
      <c r="B510" s="591" t="s">
        <v>419</v>
      </c>
      <c r="C510" s="500" t="s">
        <v>136</v>
      </c>
      <c r="D510" s="512"/>
      <c r="E510" s="502"/>
    </row>
    <row r="511" spans="1:5" ht="18.75">
      <c r="A511" s="590" t="s">
        <v>420</v>
      </c>
      <c r="B511" s="591" t="s">
        <v>421</v>
      </c>
      <c r="C511" s="500" t="s">
        <v>136</v>
      </c>
      <c r="D511" s="512"/>
      <c r="E511" s="502"/>
    </row>
    <row r="512" spans="1:5" ht="18.75">
      <c r="A512" s="590" t="s">
        <v>422</v>
      </c>
      <c r="B512" s="591" t="s">
        <v>423</v>
      </c>
      <c r="C512" s="500" t="s">
        <v>136</v>
      </c>
      <c r="D512" s="512"/>
      <c r="E512" s="502"/>
    </row>
    <row r="513" spans="1:5" ht="18.75">
      <c r="A513" s="590" t="s">
        <v>424</v>
      </c>
      <c r="B513" s="591" t="s">
        <v>425</v>
      </c>
      <c r="C513" s="500" t="s">
        <v>136</v>
      </c>
      <c r="D513" s="512"/>
      <c r="E513" s="502"/>
    </row>
    <row r="514" spans="1:5" ht="18.75">
      <c r="A514" s="590" t="s">
        <v>426</v>
      </c>
      <c r="B514" s="591" t="s">
        <v>427</v>
      </c>
      <c r="C514" s="500" t="s">
        <v>136</v>
      </c>
      <c r="D514" s="512"/>
      <c r="E514" s="502"/>
    </row>
    <row r="515" spans="1:5" ht="18.75">
      <c r="A515" s="590" t="s">
        <v>428</v>
      </c>
      <c r="B515" s="591" t="s">
        <v>429</v>
      </c>
      <c r="C515" s="500" t="s">
        <v>136</v>
      </c>
      <c r="D515" s="512"/>
      <c r="E515" s="502"/>
    </row>
    <row r="516" spans="1:5" ht="19.5">
      <c r="A516" s="590" t="s">
        <v>430</v>
      </c>
      <c r="B516" s="592" t="s">
        <v>431</v>
      </c>
      <c r="C516" s="500" t="s">
        <v>136</v>
      </c>
      <c r="D516" s="512"/>
      <c r="E516" s="502"/>
    </row>
    <row r="517" spans="1:5" ht="18.75">
      <c r="A517" s="590" t="s">
        <v>432</v>
      </c>
      <c r="B517" s="591" t="s">
        <v>433</v>
      </c>
      <c r="C517" s="500" t="s">
        <v>136</v>
      </c>
      <c r="D517" s="512"/>
      <c r="E517" s="502"/>
    </row>
    <row r="518" spans="1:5" ht="19.5" thickBot="1">
      <c r="A518" s="594" t="s">
        <v>434</v>
      </c>
      <c r="B518" s="595" t="s">
        <v>435</v>
      </c>
      <c r="C518" s="500" t="s">
        <v>136</v>
      </c>
      <c r="D518" s="512"/>
      <c r="E518" s="502"/>
    </row>
    <row r="519" spans="1:5" ht="18.75">
      <c r="A519" s="588" t="s">
        <v>436</v>
      </c>
      <c r="B519" s="589" t="s">
        <v>437</v>
      </c>
      <c r="C519" s="500" t="s">
        <v>136</v>
      </c>
      <c r="D519" s="512"/>
      <c r="E519" s="502"/>
    </row>
    <row r="520" spans="1:5" ht="18.75">
      <c r="A520" s="590" t="s">
        <v>438</v>
      </c>
      <c r="B520" s="591" t="s">
        <v>439</v>
      </c>
      <c r="C520" s="500" t="s">
        <v>136</v>
      </c>
      <c r="D520" s="512"/>
      <c r="E520" s="502"/>
    </row>
    <row r="521" spans="1:5" ht="18.75">
      <c r="A521" s="590" t="s">
        <v>440</v>
      </c>
      <c r="B521" s="591" t="s">
        <v>441</v>
      </c>
      <c r="C521" s="500" t="s">
        <v>136</v>
      </c>
      <c r="D521" s="512"/>
      <c r="E521" s="502"/>
    </row>
    <row r="522" spans="1:5" ht="18.75">
      <c r="A522" s="590" t="s">
        <v>442</v>
      </c>
      <c r="B522" s="591" t="s">
        <v>443</v>
      </c>
      <c r="C522" s="500" t="s">
        <v>136</v>
      </c>
      <c r="D522" s="512"/>
      <c r="E522" s="502"/>
    </row>
    <row r="523" spans="1:5" ht="18.75">
      <c r="A523" s="590" t="s">
        <v>444</v>
      </c>
      <c r="B523" s="591" t="s">
        <v>445</v>
      </c>
      <c r="C523" s="500" t="s">
        <v>136</v>
      </c>
      <c r="D523" s="512"/>
      <c r="E523" s="502"/>
    </row>
    <row r="524" spans="1:5" ht="19.5">
      <c r="A524" s="590" t="s">
        <v>446</v>
      </c>
      <c r="B524" s="592" t="s">
        <v>447</v>
      </c>
      <c r="C524" s="500" t="s">
        <v>136</v>
      </c>
      <c r="D524" s="512"/>
      <c r="E524" s="502"/>
    </row>
    <row r="525" spans="1:5" ht="18.75">
      <c r="A525" s="590" t="s">
        <v>448</v>
      </c>
      <c r="B525" s="591" t="s">
        <v>449</v>
      </c>
      <c r="C525" s="500" t="s">
        <v>136</v>
      </c>
      <c r="D525" s="512"/>
      <c r="E525" s="502"/>
    </row>
    <row r="526" spans="1:5" ht="18.75">
      <c r="A526" s="590" t="s">
        <v>450</v>
      </c>
      <c r="B526" s="591" t="s">
        <v>451</v>
      </c>
      <c r="C526" s="500" t="s">
        <v>136</v>
      </c>
      <c r="D526" s="512"/>
      <c r="E526" s="502"/>
    </row>
    <row r="527" spans="1:5" ht="18.75">
      <c r="A527" s="590" t="s">
        <v>452</v>
      </c>
      <c r="B527" s="591" t="s">
        <v>453</v>
      </c>
      <c r="C527" s="500" t="s">
        <v>136</v>
      </c>
      <c r="D527" s="512"/>
      <c r="E527" s="502"/>
    </row>
    <row r="528" spans="1:5" ht="18.75">
      <c r="A528" s="590" t="s">
        <v>454</v>
      </c>
      <c r="B528" s="591" t="s">
        <v>455</v>
      </c>
      <c r="C528" s="500" t="s">
        <v>136</v>
      </c>
      <c r="D528" s="512"/>
      <c r="E528" s="502"/>
    </row>
    <row r="529" spans="1:5" ht="18.75">
      <c r="A529" s="687" t="s">
        <v>456</v>
      </c>
      <c r="B529" s="688" t="s">
        <v>457</v>
      </c>
      <c r="C529" s="500" t="s">
        <v>136</v>
      </c>
      <c r="D529" s="512"/>
      <c r="E529" s="502"/>
    </row>
    <row r="530" spans="1:5" ht="19.5" thickBot="1">
      <c r="A530" s="594" t="s">
        <v>1729</v>
      </c>
      <c r="B530" s="595" t="s">
        <v>1730</v>
      </c>
      <c r="C530" s="500" t="s">
        <v>136</v>
      </c>
      <c r="D530" s="512"/>
      <c r="E530" s="502"/>
    </row>
    <row r="531" spans="1:5" ht="18.75">
      <c r="A531" s="597" t="s">
        <v>458</v>
      </c>
      <c r="B531" s="598" t="s">
        <v>459</v>
      </c>
      <c r="C531" s="500" t="s">
        <v>136</v>
      </c>
      <c r="D531" s="512"/>
      <c r="E531" s="502"/>
    </row>
    <row r="532" spans="1:5" ht="18.75">
      <c r="A532" s="590" t="s">
        <v>460</v>
      </c>
      <c r="B532" s="591" t="s">
        <v>461</v>
      </c>
      <c r="C532" s="500" t="s">
        <v>136</v>
      </c>
      <c r="D532" s="512"/>
      <c r="E532" s="502"/>
    </row>
    <row r="533" spans="1:5" ht="18.75">
      <c r="A533" s="590" t="s">
        <v>462</v>
      </c>
      <c r="B533" s="591" t="s">
        <v>463</v>
      </c>
      <c r="C533" s="500" t="s">
        <v>136</v>
      </c>
      <c r="D533" s="512"/>
      <c r="E533" s="502"/>
    </row>
    <row r="534" spans="1:5" ht="19.5">
      <c r="A534" s="590" t="s">
        <v>464</v>
      </c>
      <c r="B534" s="592" t="s">
        <v>465</v>
      </c>
      <c r="C534" s="500" t="s">
        <v>136</v>
      </c>
      <c r="D534" s="512"/>
      <c r="E534" s="502"/>
    </row>
    <row r="535" spans="1:5" ht="18.75">
      <c r="A535" s="590" t="s">
        <v>466</v>
      </c>
      <c r="B535" s="591" t="s">
        <v>467</v>
      </c>
      <c r="C535" s="500" t="s">
        <v>136</v>
      </c>
      <c r="D535" s="512"/>
      <c r="E535" s="502"/>
    </row>
    <row r="536" spans="1:5" ht="19.5" thickBot="1">
      <c r="A536" s="594" t="s">
        <v>468</v>
      </c>
      <c r="B536" s="595" t="s">
        <v>469</v>
      </c>
      <c r="C536" s="500" t="s">
        <v>136</v>
      </c>
      <c r="D536" s="512"/>
      <c r="E536" s="502"/>
    </row>
    <row r="537" spans="1:5" ht="18.75">
      <c r="A537" s="597" t="s">
        <v>470</v>
      </c>
      <c r="B537" s="598" t="s">
        <v>471</v>
      </c>
      <c r="C537" s="500" t="s">
        <v>136</v>
      </c>
      <c r="D537" s="512"/>
      <c r="E537" s="502"/>
    </row>
    <row r="538" spans="1:5" ht="18.75">
      <c r="A538" s="590" t="s">
        <v>472</v>
      </c>
      <c r="B538" s="591" t="s">
        <v>473</v>
      </c>
      <c r="C538" s="500" t="s">
        <v>136</v>
      </c>
      <c r="D538" s="512"/>
      <c r="E538" s="502"/>
    </row>
    <row r="539" spans="1:5" ht="18.75">
      <c r="A539" s="590" t="s">
        <v>474</v>
      </c>
      <c r="B539" s="591" t="s">
        <v>475</v>
      </c>
      <c r="C539" s="500" t="s">
        <v>136</v>
      </c>
      <c r="D539" s="512"/>
      <c r="E539" s="502"/>
    </row>
    <row r="540" spans="1:5" ht="18.75">
      <c r="A540" s="590" t="s">
        <v>476</v>
      </c>
      <c r="B540" s="591" t="s">
        <v>477</v>
      </c>
      <c r="C540" s="500" t="s">
        <v>136</v>
      </c>
      <c r="D540" s="512"/>
      <c r="E540" s="502"/>
    </row>
    <row r="541" spans="1:5" ht="18.75">
      <c r="A541" s="590" t="s">
        <v>478</v>
      </c>
      <c r="B541" s="591" t="s">
        <v>479</v>
      </c>
      <c r="C541" s="500" t="s">
        <v>136</v>
      </c>
      <c r="D541" s="512"/>
      <c r="E541" s="502"/>
    </row>
    <row r="542" spans="1:5" ht="18.75">
      <c r="A542" s="590" t="s">
        <v>480</v>
      </c>
      <c r="B542" s="591" t="s">
        <v>481</v>
      </c>
      <c r="C542" s="500" t="s">
        <v>136</v>
      </c>
      <c r="D542" s="512"/>
      <c r="E542" s="502"/>
    </row>
    <row r="543" spans="1:5" ht="18.75">
      <c r="A543" s="590" t="s">
        <v>482</v>
      </c>
      <c r="B543" s="591" t="s">
        <v>483</v>
      </c>
      <c r="C543" s="500" t="s">
        <v>136</v>
      </c>
      <c r="D543" s="512"/>
      <c r="E543" s="502"/>
    </row>
    <row r="544" spans="1:5" ht="19.5">
      <c r="A544" s="590" t="s">
        <v>484</v>
      </c>
      <c r="B544" s="592" t="s">
        <v>485</v>
      </c>
      <c r="C544" s="500" t="s">
        <v>136</v>
      </c>
      <c r="D544" s="512"/>
      <c r="E544" s="502"/>
    </row>
    <row r="545" spans="1:5" ht="18.75">
      <c r="A545" s="590" t="s">
        <v>486</v>
      </c>
      <c r="B545" s="591" t="s">
        <v>487</v>
      </c>
      <c r="C545" s="500" t="s">
        <v>136</v>
      </c>
      <c r="D545" s="512"/>
      <c r="E545" s="502"/>
    </row>
    <row r="546" spans="1:5" ht="18.75">
      <c r="A546" s="590" t="s">
        <v>488</v>
      </c>
      <c r="B546" s="591" t="s">
        <v>489</v>
      </c>
      <c r="C546" s="500" t="s">
        <v>136</v>
      </c>
      <c r="D546" s="512"/>
      <c r="E546" s="502"/>
    </row>
    <row r="547" spans="1:5" ht="19.5" thickBot="1">
      <c r="A547" s="599" t="s">
        <v>490</v>
      </c>
      <c r="B547" s="595" t="s">
        <v>491</v>
      </c>
      <c r="C547" s="500" t="s">
        <v>136</v>
      </c>
      <c r="D547" s="513"/>
      <c r="E547" s="502"/>
    </row>
    <row r="548" spans="1:5" ht="18.75">
      <c r="A548" s="597" t="s">
        <v>492</v>
      </c>
      <c r="B548" s="598" t="s">
        <v>493</v>
      </c>
      <c r="C548" s="500" t="s">
        <v>136</v>
      </c>
      <c r="D548" s="512"/>
      <c r="E548" s="502"/>
    </row>
    <row r="549" spans="1:5" ht="18.75">
      <c r="A549" s="590" t="s">
        <v>494</v>
      </c>
      <c r="B549" s="591" t="s">
        <v>495</v>
      </c>
      <c r="C549" s="500" t="s">
        <v>136</v>
      </c>
      <c r="D549" s="512"/>
      <c r="E549" s="502"/>
    </row>
    <row r="550" spans="1:5" ht="18.75">
      <c r="A550" s="590" t="s">
        <v>496</v>
      </c>
      <c r="B550" s="591" t="s">
        <v>497</v>
      </c>
      <c r="C550" s="500" t="s">
        <v>136</v>
      </c>
      <c r="D550" s="512"/>
      <c r="E550" s="502"/>
    </row>
    <row r="551" spans="1:5" ht="18.75">
      <c r="A551" s="590" t="s">
        <v>498</v>
      </c>
      <c r="B551" s="591" t="s">
        <v>499</v>
      </c>
      <c r="C551" s="500" t="s">
        <v>136</v>
      </c>
      <c r="D551" s="512"/>
      <c r="E551" s="502"/>
    </row>
    <row r="552" spans="1:5" ht="18.75">
      <c r="A552" s="590" t="s">
        <v>500</v>
      </c>
      <c r="B552" s="591" t="s">
        <v>501</v>
      </c>
      <c r="C552" s="500" t="s">
        <v>136</v>
      </c>
      <c r="D552" s="512"/>
      <c r="E552" s="502"/>
    </row>
    <row r="553" spans="1:5" ht="18.75">
      <c r="A553" s="590" t="s">
        <v>502</v>
      </c>
      <c r="B553" s="591" t="s">
        <v>503</v>
      </c>
      <c r="C553" s="500" t="s">
        <v>136</v>
      </c>
      <c r="D553" s="512"/>
      <c r="E553" s="502"/>
    </row>
    <row r="554" spans="1:5" ht="18.75">
      <c r="A554" s="590" t="s">
        <v>504</v>
      </c>
      <c r="B554" s="591" t="s">
        <v>505</v>
      </c>
      <c r="C554" s="500" t="s">
        <v>136</v>
      </c>
      <c r="D554" s="512"/>
      <c r="E554" s="502"/>
    </row>
    <row r="555" spans="1:5" ht="18.75">
      <c r="A555" s="590" t="s">
        <v>506</v>
      </c>
      <c r="B555" s="591" t="s">
        <v>507</v>
      </c>
      <c r="C555" s="500" t="s">
        <v>136</v>
      </c>
      <c r="D555" s="512"/>
      <c r="E555" s="502"/>
    </row>
    <row r="556" spans="1:5" ht="19.5">
      <c r="A556" s="590" t="s">
        <v>508</v>
      </c>
      <c r="B556" s="592" t="s">
        <v>509</v>
      </c>
      <c r="C556" s="500" t="s">
        <v>136</v>
      </c>
      <c r="D556" s="512"/>
      <c r="E556" s="502"/>
    </row>
    <row r="557" spans="1:5" ht="18.75">
      <c r="A557" s="590" t="s">
        <v>510</v>
      </c>
      <c r="B557" s="591" t="s">
        <v>511</v>
      </c>
      <c r="C557" s="500" t="s">
        <v>136</v>
      </c>
      <c r="D557" s="512"/>
      <c r="E557" s="502"/>
    </row>
    <row r="558" spans="1:5" ht="18.75">
      <c r="A558" s="590" t="s">
        <v>512</v>
      </c>
      <c r="B558" s="591" t="s">
        <v>513</v>
      </c>
      <c r="C558" s="500" t="s">
        <v>136</v>
      </c>
      <c r="D558" s="512"/>
      <c r="E558" s="502"/>
    </row>
    <row r="559" spans="1:5" ht="18.75">
      <c r="A559" s="590" t="s">
        <v>514</v>
      </c>
      <c r="B559" s="591" t="s">
        <v>515</v>
      </c>
      <c r="C559" s="500" t="s">
        <v>136</v>
      </c>
      <c r="D559" s="512"/>
      <c r="E559" s="502"/>
    </row>
    <row r="560" spans="1:5" ht="18.75">
      <c r="A560" s="590" t="s">
        <v>516</v>
      </c>
      <c r="B560" s="591" t="s">
        <v>517</v>
      </c>
      <c r="C560" s="500" t="s">
        <v>136</v>
      </c>
      <c r="D560" s="512"/>
      <c r="E560" s="502"/>
    </row>
    <row r="561" spans="1:5" ht="18.75">
      <c r="A561" s="590" t="s">
        <v>518</v>
      </c>
      <c r="B561" s="591" t="s">
        <v>519</v>
      </c>
      <c r="C561" s="500" t="s">
        <v>136</v>
      </c>
      <c r="D561" s="512"/>
      <c r="E561" s="502"/>
    </row>
    <row r="562" spans="1:5" ht="18.75">
      <c r="A562" s="590" t="s">
        <v>520</v>
      </c>
      <c r="B562" s="591" t="s">
        <v>521</v>
      </c>
      <c r="C562" s="500" t="s">
        <v>136</v>
      </c>
      <c r="D562" s="512"/>
      <c r="E562" s="502"/>
    </row>
    <row r="563" spans="1:5" ht="18.75">
      <c r="A563" s="590" t="s">
        <v>522</v>
      </c>
      <c r="B563" s="591" t="s">
        <v>523</v>
      </c>
      <c r="C563" s="500" t="s">
        <v>136</v>
      </c>
      <c r="D563" s="512"/>
      <c r="E563" s="502"/>
    </row>
    <row r="564" spans="1:5" ht="18.75">
      <c r="A564" s="590" t="s">
        <v>524</v>
      </c>
      <c r="B564" s="591" t="s">
        <v>525</v>
      </c>
      <c r="C564" s="500" t="s">
        <v>136</v>
      </c>
      <c r="D564" s="512"/>
      <c r="E564" s="502"/>
    </row>
    <row r="565" spans="1:5" ht="19.5" thickBot="1">
      <c r="A565" s="594" t="s">
        <v>526</v>
      </c>
      <c r="B565" s="600" t="s">
        <v>527</v>
      </c>
      <c r="C565" s="500" t="s">
        <v>136</v>
      </c>
      <c r="D565" s="514"/>
      <c r="E565" s="502"/>
    </row>
    <row r="566" spans="1:5" ht="18.75">
      <c r="A566" s="588" t="s">
        <v>528</v>
      </c>
      <c r="B566" s="589" t="s">
        <v>529</v>
      </c>
      <c r="C566" s="500" t="s">
        <v>136</v>
      </c>
      <c r="D566" s="512"/>
      <c r="E566" s="502"/>
    </row>
    <row r="567" spans="1:5" ht="18.75">
      <c r="A567" s="590" t="s">
        <v>530</v>
      </c>
      <c r="B567" s="591" t="s">
        <v>531</v>
      </c>
      <c r="C567" s="500" t="s">
        <v>136</v>
      </c>
      <c r="D567" s="512"/>
      <c r="E567" s="502"/>
    </row>
    <row r="568" spans="1:5" ht="18.75">
      <c r="A568" s="590" t="s">
        <v>532</v>
      </c>
      <c r="B568" s="591" t="s">
        <v>533</v>
      </c>
      <c r="C568" s="500" t="s">
        <v>136</v>
      </c>
      <c r="D568" s="512"/>
      <c r="E568" s="502"/>
    </row>
    <row r="569" spans="1:5" ht="18.75">
      <c r="A569" s="590" t="s">
        <v>534</v>
      </c>
      <c r="B569" s="591" t="s">
        <v>535</v>
      </c>
      <c r="C569" s="500" t="s">
        <v>136</v>
      </c>
      <c r="D569" s="512"/>
      <c r="E569" s="502"/>
    </row>
    <row r="570" spans="1:5" ht="19.5">
      <c r="A570" s="590" t="s">
        <v>536</v>
      </c>
      <c r="B570" s="592" t="s">
        <v>537</v>
      </c>
      <c r="C570" s="500" t="s">
        <v>136</v>
      </c>
      <c r="D570" s="512"/>
      <c r="E570" s="502"/>
    </row>
    <row r="571" spans="1:5" ht="18.75">
      <c r="A571" s="590" t="s">
        <v>538</v>
      </c>
      <c r="B571" s="591" t="s">
        <v>539</v>
      </c>
      <c r="C571" s="500" t="s">
        <v>136</v>
      </c>
      <c r="D571" s="512"/>
      <c r="E571" s="502"/>
    </row>
    <row r="572" spans="1:5" ht="19.5" thickBot="1">
      <c r="A572" s="594" t="s">
        <v>540</v>
      </c>
      <c r="B572" s="595" t="s">
        <v>541</v>
      </c>
      <c r="C572" s="500" t="s">
        <v>136</v>
      </c>
      <c r="D572" s="512"/>
      <c r="E572" s="502"/>
    </row>
    <row r="573" spans="1:5" ht="18.75">
      <c r="A573" s="588" t="s">
        <v>542</v>
      </c>
      <c r="B573" s="589" t="s">
        <v>543</v>
      </c>
      <c r="C573" s="500" t="s">
        <v>136</v>
      </c>
      <c r="D573" s="512"/>
      <c r="E573" s="502"/>
    </row>
    <row r="574" spans="1:5" ht="18.75">
      <c r="A574" s="590" t="s">
        <v>544</v>
      </c>
      <c r="B574" s="591" t="s">
        <v>1155</v>
      </c>
      <c r="C574" s="500" t="s">
        <v>136</v>
      </c>
      <c r="D574" s="512"/>
      <c r="E574" s="502"/>
    </row>
    <row r="575" spans="1:5" ht="18.75">
      <c r="A575" s="590" t="s">
        <v>545</v>
      </c>
      <c r="B575" s="591" t="s">
        <v>546</v>
      </c>
      <c r="C575" s="500" t="s">
        <v>136</v>
      </c>
      <c r="D575" s="512"/>
      <c r="E575" s="502"/>
    </row>
    <row r="576" spans="1:5" ht="18.75">
      <c r="A576" s="590" t="s">
        <v>547</v>
      </c>
      <c r="B576" s="591" t="s">
        <v>548</v>
      </c>
      <c r="C576" s="500" t="s">
        <v>136</v>
      </c>
      <c r="D576" s="512"/>
      <c r="E576" s="502"/>
    </row>
    <row r="577" spans="1:5" ht="18.75">
      <c r="A577" s="590" t="s">
        <v>549</v>
      </c>
      <c r="B577" s="591" t="s">
        <v>550</v>
      </c>
      <c r="C577" s="500" t="s">
        <v>136</v>
      </c>
      <c r="D577" s="512"/>
      <c r="E577" s="502"/>
    </row>
    <row r="578" spans="1:5" ht="19.5">
      <c r="A578" s="590" t="s">
        <v>551</v>
      </c>
      <c r="B578" s="592" t="s">
        <v>552</v>
      </c>
      <c r="C578" s="500" t="s">
        <v>136</v>
      </c>
      <c r="D578" s="512"/>
      <c r="E578" s="502"/>
    </row>
    <row r="579" spans="1:5" ht="18.75">
      <c r="A579" s="590" t="s">
        <v>553</v>
      </c>
      <c r="B579" s="591" t="s">
        <v>554</v>
      </c>
      <c r="C579" s="500" t="s">
        <v>136</v>
      </c>
      <c r="D579" s="512"/>
      <c r="E579" s="502"/>
    </row>
    <row r="580" spans="1:5" ht="19.5" thickBot="1">
      <c r="A580" s="594" t="s">
        <v>555</v>
      </c>
      <c r="B580" s="595" t="s">
        <v>556</v>
      </c>
      <c r="C580" s="500" t="s">
        <v>136</v>
      </c>
      <c r="D580" s="512"/>
      <c r="E580" s="502"/>
    </row>
    <row r="581" spans="1:5" ht="18.75">
      <c r="A581" s="588" t="s">
        <v>557</v>
      </c>
      <c r="B581" s="589" t="s">
        <v>558</v>
      </c>
      <c r="C581" s="500" t="s">
        <v>136</v>
      </c>
      <c r="D581" s="512"/>
      <c r="E581" s="502"/>
    </row>
    <row r="582" spans="1:5" ht="18.75">
      <c r="A582" s="590" t="s">
        <v>559</v>
      </c>
      <c r="B582" s="591" t="s">
        <v>560</v>
      </c>
      <c r="C582" s="500" t="s">
        <v>136</v>
      </c>
      <c r="D582" s="512"/>
      <c r="E582" s="502"/>
    </row>
    <row r="583" spans="1:5" ht="18.75">
      <c r="A583" s="590" t="s">
        <v>561</v>
      </c>
      <c r="B583" s="591" t="s">
        <v>562</v>
      </c>
      <c r="C583" s="500" t="s">
        <v>136</v>
      </c>
      <c r="D583" s="512"/>
      <c r="E583" s="502"/>
    </row>
    <row r="584" spans="1:5" ht="18.75">
      <c r="A584" s="590" t="s">
        <v>563</v>
      </c>
      <c r="B584" s="591" t="s">
        <v>564</v>
      </c>
      <c r="C584" s="500" t="s">
        <v>136</v>
      </c>
      <c r="D584" s="512"/>
      <c r="E584" s="502"/>
    </row>
    <row r="585" spans="1:5" ht="19.5">
      <c r="A585" s="590" t="s">
        <v>565</v>
      </c>
      <c r="B585" s="592" t="s">
        <v>566</v>
      </c>
      <c r="C585" s="500" t="s">
        <v>136</v>
      </c>
      <c r="D585" s="512"/>
      <c r="E585" s="502"/>
    </row>
    <row r="586" spans="1:5" ht="18.75">
      <c r="A586" s="590" t="s">
        <v>567</v>
      </c>
      <c r="B586" s="591" t="s">
        <v>568</v>
      </c>
      <c r="C586" s="500" t="s">
        <v>136</v>
      </c>
      <c r="D586" s="512"/>
      <c r="E586" s="502"/>
    </row>
    <row r="587" spans="1:5" ht="19.5" thickBot="1">
      <c r="A587" s="594" t="s">
        <v>569</v>
      </c>
      <c r="B587" s="595" t="s">
        <v>570</v>
      </c>
      <c r="C587" s="500" t="s">
        <v>136</v>
      </c>
      <c r="D587" s="512"/>
      <c r="E587" s="502"/>
    </row>
    <row r="588" spans="1:5" ht="18.75">
      <c r="A588" s="588" t="s">
        <v>571</v>
      </c>
      <c r="B588" s="589" t="s">
        <v>572</v>
      </c>
      <c r="C588" s="500" t="s">
        <v>136</v>
      </c>
      <c r="D588" s="512"/>
      <c r="E588" s="502"/>
    </row>
    <row r="589" spans="1:5" ht="18.75">
      <c r="A589" s="590" t="s">
        <v>573</v>
      </c>
      <c r="B589" s="591" t="s">
        <v>574</v>
      </c>
      <c r="C589" s="500" t="s">
        <v>136</v>
      </c>
      <c r="D589" s="512"/>
      <c r="E589" s="502"/>
    </row>
    <row r="590" spans="1:5" ht="19.5">
      <c r="A590" s="590" t="s">
        <v>575</v>
      </c>
      <c r="B590" s="592" t="s">
        <v>576</v>
      </c>
      <c r="C590" s="500" t="s">
        <v>136</v>
      </c>
      <c r="D590" s="512"/>
      <c r="E590" s="502"/>
    </row>
    <row r="591" spans="1:5" ht="19.5" thickBot="1">
      <c r="A591" s="594" t="s">
        <v>577</v>
      </c>
      <c r="B591" s="595" t="s">
        <v>578</v>
      </c>
      <c r="C591" s="500" t="s">
        <v>136</v>
      </c>
      <c r="D591" s="512"/>
      <c r="E591" s="502"/>
    </row>
    <row r="592" spans="1:5" ht="18.75">
      <c r="A592" s="588" t="s">
        <v>579</v>
      </c>
      <c r="B592" s="589" t="s">
        <v>580</v>
      </c>
      <c r="C592" s="500" t="s">
        <v>136</v>
      </c>
      <c r="D592" s="512"/>
      <c r="E592" s="502"/>
    </row>
    <row r="593" spans="1:5" ht="18.75">
      <c r="A593" s="590" t="s">
        <v>581</v>
      </c>
      <c r="B593" s="591" t="s">
        <v>582</v>
      </c>
      <c r="C593" s="500" t="s">
        <v>136</v>
      </c>
      <c r="D593" s="512"/>
      <c r="E593" s="502"/>
    </row>
    <row r="594" spans="1:5" ht="18.75">
      <c r="A594" s="590" t="s">
        <v>583</v>
      </c>
      <c r="B594" s="591" t="s">
        <v>584</v>
      </c>
      <c r="C594" s="500" t="s">
        <v>136</v>
      </c>
      <c r="D594" s="512"/>
      <c r="E594" s="502"/>
    </row>
    <row r="595" spans="1:5" ht="18.75">
      <c r="A595" s="590" t="s">
        <v>585</v>
      </c>
      <c r="B595" s="591" t="s">
        <v>586</v>
      </c>
      <c r="C595" s="500" t="s">
        <v>136</v>
      </c>
      <c r="D595" s="512"/>
      <c r="E595" s="502"/>
    </row>
    <row r="596" spans="1:5" ht="18.75">
      <c r="A596" s="590" t="s">
        <v>587</v>
      </c>
      <c r="B596" s="591" t="s">
        <v>588</v>
      </c>
      <c r="C596" s="500" t="s">
        <v>136</v>
      </c>
      <c r="D596" s="512"/>
      <c r="E596" s="502"/>
    </row>
    <row r="597" spans="1:5" ht="18.75">
      <c r="A597" s="590" t="s">
        <v>589</v>
      </c>
      <c r="B597" s="591" t="s">
        <v>590</v>
      </c>
      <c r="C597" s="500" t="s">
        <v>136</v>
      </c>
      <c r="D597" s="512"/>
      <c r="E597" s="502"/>
    </row>
    <row r="598" spans="1:5" ht="18.75">
      <c r="A598" s="590" t="s">
        <v>591</v>
      </c>
      <c r="B598" s="591" t="s">
        <v>592</v>
      </c>
      <c r="C598" s="500" t="s">
        <v>136</v>
      </c>
      <c r="D598" s="512"/>
      <c r="E598" s="502"/>
    </row>
    <row r="599" spans="1:5" ht="18.75">
      <c r="A599" s="590" t="s">
        <v>593</v>
      </c>
      <c r="B599" s="591" t="s">
        <v>594</v>
      </c>
      <c r="C599" s="500" t="s">
        <v>136</v>
      </c>
      <c r="D599" s="512"/>
      <c r="E599" s="502"/>
    </row>
    <row r="600" spans="1:5" ht="19.5">
      <c r="A600" s="590" t="s">
        <v>595</v>
      </c>
      <c r="B600" s="592" t="s">
        <v>596</v>
      </c>
      <c r="C600" s="500" t="s">
        <v>136</v>
      </c>
      <c r="D600" s="512"/>
      <c r="E600" s="502"/>
    </row>
    <row r="601" spans="1:5" ht="19.5" thickBot="1">
      <c r="A601" s="594" t="s">
        <v>597</v>
      </c>
      <c r="B601" s="595" t="s">
        <v>598</v>
      </c>
      <c r="C601" s="500" t="s">
        <v>136</v>
      </c>
      <c r="D601" s="512"/>
      <c r="E601" s="502"/>
    </row>
    <row r="602" spans="1:5" ht="18.75">
      <c r="A602" s="588" t="s">
        <v>599</v>
      </c>
      <c r="B602" s="589" t="s">
        <v>600</v>
      </c>
      <c r="C602" s="500" t="s">
        <v>136</v>
      </c>
      <c r="D602" s="512"/>
      <c r="E602" s="502"/>
    </row>
    <row r="603" spans="1:5" ht="18.75">
      <c r="A603" s="590" t="s">
        <v>601</v>
      </c>
      <c r="B603" s="591" t="s">
        <v>602</v>
      </c>
      <c r="C603" s="500" t="s">
        <v>136</v>
      </c>
      <c r="D603" s="512"/>
      <c r="E603" s="502"/>
    </row>
    <row r="604" spans="1:5" ht="18.75">
      <c r="A604" s="590" t="s">
        <v>603</v>
      </c>
      <c r="B604" s="591" t="s">
        <v>604</v>
      </c>
      <c r="C604" s="500" t="s">
        <v>136</v>
      </c>
      <c r="D604" s="512"/>
      <c r="E604" s="502"/>
    </row>
    <row r="605" spans="1:5" ht="18.75">
      <c r="A605" s="590" t="s">
        <v>605</v>
      </c>
      <c r="B605" s="591" t="s">
        <v>606</v>
      </c>
      <c r="C605" s="500" t="s">
        <v>136</v>
      </c>
      <c r="D605" s="512"/>
      <c r="E605" s="502"/>
    </row>
    <row r="606" spans="1:5" ht="18.75">
      <c r="A606" s="590" t="s">
        <v>607</v>
      </c>
      <c r="B606" s="591" t="s">
        <v>608</v>
      </c>
      <c r="C606" s="500" t="s">
        <v>136</v>
      </c>
      <c r="D606" s="512"/>
      <c r="E606" s="502"/>
    </row>
    <row r="607" spans="1:5" ht="18.75">
      <c r="A607" s="590" t="s">
        <v>609</v>
      </c>
      <c r="B607" s="591" t="s">
        <v>610</v>
      </c>
      <c r="C607" s="500" t="s">
        <v>136</v>
      </c>
      <c r="D607" s="512"/>
      <c r="E607" s="502"/>
    </row>
    <row r="608" spans="1:5" ht="18.75">
      <c r="A608" s="590" t="s">
        <v>611</v>
      </c>
      <c r="B608" s="591" t="s">
        <v>612</v>
      </c>
      <c r="C608" s="500" t="s">
        <v>136</v>
      </c>
      <c r="D608" s="512"/>
      <c r="E608" s="502"/>
    </row>
    <row r="609" spans="1:5" ht="18.75">
      <c r="A609" s="590" t="s">
        <v>613</v>
      </c>
      <c r="B609" s="591" t="s">
        <v>614</v>
      </c>
      <c r="C609" s="500" t="s">
        <v>136</v>
      </c>
      <c r="D609" s="512"/>
      <c r="E609" s="502"/>
    </row>
    <row r="610" spans="1:5" ht="18.75">
      <c r="A610" s="590" t="s">
        <v>615</v>
      </c>
      <c r="B610" s="591" t="s">
        <v>1412</v>
      </c>
      <c r="C610" s="500" t="s">
        <v>136</v>
      </c>
      <c r="D610" s="512"/>
      <c r="E610" s="502"/>
    </row>
    <row r="611" spans="1:5" ht="18.75">
      <c r="A611" s="590" t="s">
        <v>1413</v>
      </c>
      <c r="B611" s="591" t="s">
        <v>1414</v>
      </c>
      <c r="C611" s="500" t="s">
        <v>136</v>
      </c>
      <c r="D611" s="512"/>
      <c r="E611" s="502"/>
    </row>
    <row r="612" spans="1:5" ht="18.75">
      <c r="A612" s="590" t="s">
        <v>1415</v>
      </c>
      <c r="B612" s="591" t="s">
        <v>1416</v>
      </c>
      <c r="C612" s="500" t="s">
        <v>136</v>
      </c>
      <c r="D612" s="512"/>
      <c r="E612" s="502"/>
    </row>
    <row r="613" spans="1:5" ht="18.75">
      <c r="A613" s="590" t="s">
        <v>1417</v>
      </c>
      <c r="B613" s="591" t="s">
        <v>1418</v>
      </c>
      <c r="C613" s="500" t="s">
        <v>136</v>
      </c>
      <c r="D613" s="512"/>
      <c r="E613" s="502"/>
    </row>
    <row r="614" spans="1:5" ht="18.75">
      <c r="A614" s="590" t="s">
        <v>1419</v>
      </c>
      <c r="B614" s="591" t="s">
        <v>1420</v>
      </c>
      <c r="C614" s="500" t="s">
        <v>136</v>
      </c>
      <c r="D614" s="512"/>
      <c r="E614" s="502"/>
    </row>
    <row r="615" spans="1:5" ht="18.75">
      <c r="A615" s="590" t="s">
        <v>1421</v>
      </c>
      <c r="B615" s="591" t="s">
        <v>1422</v>
      </c>
      <c r="C615" s="500" t="s">
        <v>136</v>
      </c>
      <c r="D615" s="512"/>
      <c r="E615" s="502"/>
    </row>
    <row r="616" spans="1:5" ht="18.75">
      <c r="A616" s="590" t="s">
        <v>1423</v>
      </c>
      <c r="B616" s="591" t="s">
        <v>1424</v>
      </c>
      <c r="C616" s="500" t="s">
        <v>136</v>
      </c>
      <c r="D616" s="512"/>
      <c r="E616" s="502"/>
    </row>
    <row r="617" spans="1:5" ht="18.75">
      <c r="A617" s="590" t="s">
        <v>1425</v>
      </c>
      <c r="B617" s="591" t="s">
        <v>1426</v>
      </c>
      <c r="C617" s="500" t="s">
        <v>136</v>
      </c>
      <c r="D617" s="512"/>
      <c r="E617" s="502"/>
    </row>
    <row r="618" spans="1:5" ht="18.75">
      <c r="A618" s="590" t="s">
        <v>1427</v>
      </c>
      <c r="B618" s="591" t="s">
        <v>1428</v>
      </c>
      <c r="C618" s="500" t="s">
        <v>136</v>
      </c>
      <c r="D618" s="512"/>
      <c r="E618" s="502"/>
    </row>
    <row r="619" spans="1:5" ht="18.75">
      <c r="A619" s="590" t="s">
        <v>1429</v>
      </c>
      <c r="B619" s="591" t="s">
        <v>1430</v>
      </c>
      <c r="C619" s="500" t="s">
        <v>136</v>
      </c>
      <c r="D619" s="512"/>
      <c r="E619" s="502"/>
    </row>
    <row r="620" spans="1:5" ht="18.75">
      <c r="A620" s="590" t="s">
        <v>1431</v>
      </c>
      <c r="B620" s="591" t="s">
        <v>1432</v>
      </c>
      <c r="C620" s="500" t="s">
        <v>136</v>
      </c>
      <c r="D620" s="512"/>
      <c r="E620" s="502"/>
    </row>
    <row r="621" spans="1:5" ht="18.75">
      <c r="A621" s="590" t="s">
        <v>1433</v>
      </c>
      <c r="B621" s="591" t="s">
        <v>1434</v>
      </c>
      <c r="C621" s="500" t="s">
        <v>136</v>
      </c>
      <c r="D621" s="512"/>
      <c r="E621" s="502"/>
    </row>
    <row r="622" spans="1:5" ht="18.75">
      <c r="A622" s="590" t="s">
        <v>1435</v>
      </c>
      <c r="B622" s="591" t="s">
        <v>1436</v>
      </c>
      <c r="C622" s="500" t="s">
        <v>136</v>
      </c>
      <c r="D622" s="512"/>
      <c r="E622" s="502"/>
    </row>
    <row r="623" spans="1:5" ht="18.75">
      <c r="A623" s="590" t="s">
        <v>1437</v>
      </c>
      <c r="B623" s="591" t="s">
        <v>1438</v>
      </c>
      <c r="C623" s="500" t="s">
        <v>136</v>
      </c>
      <c r="D623" s="512"/>
      <c r="E623" s="502"/>
    </row>
    <row r="624" spans="1:5" ht="18.75">
      <c r="A624" s="590" t="s">
        <v>1439</v>
      </c>
      <c r="B624" s="591" t="s">
        <v>1440</v>
      </c>
      <c r="C624" s="500" t="s">
        <v>136</v>
      </c>
      <c r="D624" s="512"/>
      <c r="E624" s="502"/>
    </row>
    <row r="625" spans="1:5" ht="18.75">
      <c r="A625" s="590" t="s">
        <v>1441</v>
      </c>
      <c r="B625" s="591" t="s">
        <v>1442</v>
      </c>
      <c r="C625" s="500" t="s">
        <v>136</v>
      </c>
      <c r="D625" s="512"/>
      <c r="E625" s="502"/>
    </row>
    <row r="626" spans="1:5" ht="20.25" thickBot="1">
      <c r="A626" s="594" t="s">
        <v>1443</v>
      </c>
      <c r="B626" s="601" t="s">
        <v>1444</v>
      </c>
      <c r="C626" s="500" t="s">
        <v>136</v>
      </c>
      <c r="D626" s="512"/>
      <c r="E626" s="502"/>
    </row>
    <row r="627" spans="1:5" ht="18.75">
      <c r="A627" s="588" t="s">
        <v>1445</v>
      </c>
      <c r="B627" s="589" t="s">
        <v>1446</v>
      </c>
      <c r="C627" s="500" t="s">
        <v>136</v>
      </c>
      <c r="D627" s="512"/>
      <c r="E627" s="502"/>
    </row>
    <row r="628" spans="1:5" ht="18.75">
      <c r="A628" s="590" t="s">
        <v>1447</v>
      </c>
      <c r="B628" s="591" t="s">
        <v>1448</v>
      </c>
      <c r="C628" s="500" t="s">
        <v>136</v>
      </c>
      <c r="D628" s="512"/>
      <c r="E628" s="502"/>
    </row>
    <row r="629" spans="1:5" ht="18.75">
      <c r="A629" s="590" t="s">
        <v>1449</v>
      </c>
      <c r="B629" s="591" t="s">
        <v>1450</v>
      </c>
      <c r="C629" s="500" t="s">
        <v>136</v>
      </c>
      <c r="D629" s="512"/>
      <c r="E629" s="502"/>
    </row>
    <row r="630" spans="1:5" ht="18.75">
      <c r="A630" s="590" t="s">
        <v>1290</v>
      </c>
      <c r="B630" s="591" t="s">
        <v>1291</v>
      </c>
      <c r="C630" s="500" t="s">
        <v>136</v>
      </c>
      <c r="D630" s="512"/>
      <c r="E630" s="502"/>
    </row>
    <row r="631" spans="1:5" ht="18.75">
      <c r="A631" s="590" t="s">
        <v>1292</v>
      </c>
      <c r="B631" s="591" t="s">
        <v>1293</v>
      </c>
      <c r="C631" s="500" t="s">
        <v>136</v>
      </c>
      <c r="D631" s="512"/>
      <c r="E631" s="502"/>
    </row>
    <row r="632" spans="1:5" ht="18.75">
      <c r="A632" s="590" t="s">
        <v>1294</v>
      </c>
      <c r="B632" s="591" t="s">
        <v>1295</v>
      </c>
      <c r="C632" s="500" t="s">
        <v>136</v>
      </c>
      <c r="D632" s="512"/>
      <c r="E632" s="502"/>
    </row>
    <row r="633" spans="1:5" ht="18.75">
      <c r="A633" s="590" t="s">
        <v>1296</v>
      </c>
      <c r="B633" s="591" t="s">
        <v>1297</v>
      </c>
      <c r="C633" s="500" t="s">
        <v>136</v>
      </c>
      <c r="D633" s="512"/>
      <c r="E633" s="502"/>
    </row>
    <row r="634" spans="1:5" ht="18.75">
      <c r="A634" s="590" t="s">
        <v>1298</v>
      </c>
      <c r="B634" s="591" t="s">
        <v>1299</v>
      </c>
      <c r="C634" s="500" t="s">
        <v>136</v>
      </c>
      <c r="D634" s="512"/>
      <c r="E634" s="502"/>
    </row>
    <row r="635" spans="1:5" ht="18.75">
      <c r="A635" s="590" t="s">
        <v>1300</v>
      </c>
      <c r="B635" s="591" t="s">
        <v>1301</v>
      </c>
      <c r="C635" s="500" t="s">
        <v>136</v>
      </c>
      <c r="D635" s="512"/>
      <c r="E635" s="502"/>
    </row>
    <row r="636" spans="1:5" ht="18.75">
      <c r="A636" s="590" t="s">
        <v>1302</v>
      </c>
      <c r="B636" s="591" t="s">
        <v>1303</v>
      </c>
      <c r="C636" s="500" t="s">
        <v>136</v>
      </c>
      <c r="D636" s="512"/>
      <c r="E636" s="502"/>
    </row>
    <row r="637" spans="1:5" ht="18.75">
      <c r="A637" s="590" t="s">
        <v>1304</v>
      </c>
      <c r="B637" s="591" t="s">
        <v>1305</v>
      </c>
      <c r="C637" s="500" t="s">
        <v>136</v>
      </c>
      <c r="D637" s="512"/>
      <c r="E637" s="502"/>
    </row>
    <row r="638" spans="1:5" ht="18.75">
      <c r="A638" s="590" t="s">
        <v>1306</v>
      </c>
      <c r="B638" s="591" t="s">
        <v>1307</v>
      </c>
      <c r="C638" s="500" t="s">
        <v>136</v>
      </c>
      <c r="D638" s="512"/>
      <c r="E638" s="502"/>
    </row>
    <row r="639" spans="1:5" ht="18.75">
      <c r="A639" s="590" t="s">
        <v>1308</v>
      </c>
      <c r="B639" s="591" t="s">
        <v>1309</v>
      </c>
      <c r="C639" s="500" t="s">
        <v>136</v>
      </c>
      <c r="D639" s="512"/>
      <c r="E639" s="502"/>
    </row>
    <row r="640" spans="1:5" ht="18.75">
      <c r="A640" s="590" t="s">
        <v>1310</v>
      </c>
      <c r="B640" s="591" t="s">
        <v>1311</v>
      </c>
      <c r="C640" s="500" t="s">
        <v>136</v>
      </c>
      <c r="D640" s="512"/>
      <c r="E640" s="502"/>
    </row>
    <row r="641" spans="1:5" ht="18.75">
      <c r="A641" s="590" t="s">
        <v>1312</v>
      </c>
      <c r="B641" s="591" t="s">
        <v>1313</v>
      </c>
      <c r="C641" s="500" t="s">
        <v>136</v>
      </c>
      <c r="D641" s="512"/>
      <c r="E641" s="502"/>
    </row>
    <row r="642" spans="1:5" ht="18.75">
      <c r="A642" s="590" t="s">
        <v>1314</v>
      </c>
      <c r="B642" s="591" t="s">
        <v>1315</v>
      </c>
      <c r="C642" s="500" t="s">
        <v>136</v>
      </c>
      <c r="D642" s="512"/>
      <c r="E642" s="502"/>
    </row>
    <row r="643" spans="1:5" ht="18.75">
      <c r="A643" s="590" t="s">
        <v>1316</v>
      </c>
      <c r="B643" s="591" t="s">
        <v>1317</v>
      </c>
      <c r="C643" s="500" t="s">
        <v>136</v>
      </c>
      <c r="D643" s="512"/>
      <c r="E643" s="502"/>
    </row>
    <row r="644" spans="1:5" ht="18.75">
      <c r="A644" s="590" t="s">
        <v>1318</v>
      </c>
      <c r="B644" s="591" t="s">
        <v>1319</v>
      </c>
      <c r="C644" s="500" t="s">
        <v>136</v>
      </c>
      <c r="D644" s="512"/>
      <c r="E644" s="502"/>
    </row>
    <row r="645" spans="1:5" ht="18.75">
      <c r="A645" s="590" t="s">
        <v>1320</v>
      </c>
      <c r="B645" s="591" t="s">
        <v>1321</v>
      </c>
      <c r="C645" s="500" t="s">
        <v>136</v>
      </c>
      <c r="D645" s="512"/>
      <c r="E645" s="502"/>
    </row>
    <row r="646" spans="1:5" ht="18.75">
      <c r="A646" s="590" t="s">
        <v>1322</v>
      </c>
      <c r="B646" s="591" t="s">
        <v>1323</v>
      </c>
      <c r="C646" s="500" t="s">
        <v>136</v>
      </c>
      <c r="D646" s="512"/>
      <c r="E646" s="502"/>
    </row>
    <row r="647" spans="1:5" ht="18.75">
      <c r="A647" s="590" t="s">
        <v>1324</v>
      </c>
      <c r="B647" s="591" t="s">
        <v>1325</v>
      </c>
      <c r="C647" s="500" t="s">
        <v>136</v>
      </c>
      <c r="D647" s="512"/>
      <c r="E647" s="502"/>
    </row>
    <row r="648" spans="1:5" ht="19.5" thickBot="1">
      <c r="A648" s="594" t="s">
        <v>1326</v>
      </c>
      <c r="B648" s="595" t="s">
        <v>1327</v>
      </c>
      <c r="C648" s="500" t="s">
        <v>136</v>
      </c>
      <c r="D648" s="512"/>
      <c r="E648" s="502"/>
    </row>
    <row r="649" spans="1:5" ht="18.75">
      <c r="A649" s="588" t="s">
        <v>1328</v>
      </c>
      <c r="B649" s="589" t="s">
        <v>1329</v>
      </c>
      <c r="C649" s="500" t="s">
        <v>136</v>
      </c>
      <c r="D649" s="512"/>
      <c r="E649" s="502"/>
    </row>
    <row r="650" spans="1:5" ht="18.75">
      <c r="A650" s="590" t="s">
        <v>1330</v>
      </c>
      <c r="B650" s="591" t="s">
        <v>1331</v>
      </c>
      <c r="C650" s="500" t="s">
        <v>136</v>
      </c>
      <c r="D650" s="512"/>
      <c r="E650" s="502"/>
    </row>
    <row r="651" spans="1:5" ht="18.75">
      <c r="A651" s="590" t="s">
        <v>1332</v>
      </c>
      <c r="B651" s="591" t="s">
        <v>1333</v>
      </c>
      <c r="C651" s="500" t="s">
        <v>136</v>
      </c>
      <c r="D651" s="512"/>
      <c r="E651" s="502"/>
    </row>
    <row r="652" spans="1:5" ht="18.75">
      <c r="A652" s="590" t="s">
        <v>1334</v>
      </c>
      <c r="B652" s="591" t="s">
        <v>1335</v>
      </c>
      <c r="C652" s="500" t="s">
        <v>136</v>
      </c>
      <c r="D652" s="512"/>
      <c r="E652" s="502"/>
    </row>
    <row r="653" spans="1:5" ht="18.75">
      <c r="A653" s="590" t="s">
        <v>1336</v>
      </c>
      <c r="B653" s="591" t="s">
        <v>1337</v>
      </c>
      <c r="C653" s="500" t="s">
        <v>136</v>
      </c>
      <c r="D653" s="512"/>
      <c r="E653" s="502"/>
    </row>
    <row r="654" spans="1:5" ht="18.75">
      <c r="A654" s="590" t="s">
        <v>1338</v>
      </c>
      <c r="B654" s="591" t="s">
        <v>1339</v>
      </c>
      <c r="C654" s="500" t="s">
        <v>136</v>
      </c>
      <c r="D654" s="512"/>
      <c r="E654" s="502"/>
    </row>
    <row r="655" spans="1:5" ht="18.75">
      <c r="A655" s="590" t="s">
        <v>1340</v>
      </c>
      <c r="B655" s="591" t="s">
        <v>1341</v>
      </c>
      <c r="C655" s="500" t="s">
        <v>136</v>
      </c>
      <c r="D655" s="512"/>
      <c r="E655" s="502"/>
    </row>
    <row r="656" spans="1:5" ht="18.75">
      <c r="A656" s="590" t="s">
        <v>1342</v>
      </c>
      <c r="B656" s="591" t="s">
        <v>1343</v>
      </c>
      <c r="C656" s="500" t="s">
        <v>136</v>
      </c>
      <c r="D656" s="512"/>
      <c r="E656" s="502"/>
    </row>
    <row r="657" spans="1:5" ht="18.75">
      <c r="A657" s="590" t="s">
        <v>1344</v>
      </c>
      <c r="B657" s="591" t="s">
        <v>1345</v>
      </c>
      <c r="C657" s="500" t="s">
        <v>136</v>
      </c>
      <c r="D657" s="512"/>
      <c r="E657" s="502"/>
    </row>
    <row r="658" spans="1:5" ht="19.5">
      <c r="A658" s="590" t="s">
        <v>1346</v>
      </c>
      <c r="B658" s="592" t="s">
        <v>1347</v>
      </c>
      <c r="C658" s="500" t="s">
        <v>136</v>
      </c>
      <c r="D658" s="512"/>
      <c r="E658" s="502"/>
    </row>
    <row r="659" spans="1:5" ht="19.5" thickBot="1">
      <c r="A659" s="594" t="s">
        <v>1348</v>
      </c>
      <c r="B659" s="595" t="s">
        <v>1349</v>
      </c>
      <c r="C659" s="500" t="s">
        <v>136</v>
      </c>
      <c r="D659" s="512"/>
      <c r="E659" s="502"/>
    </row>
    <row r="660" spans="1:5" ht="18.75">
      <c r="A660" s="588" t="s">
        <v>1350</v>
      </c>
      <c r="B660" s="589" t="s">
        <v>1351</v>
      </c>
      <c r="C660" s="500" t="s">
        <v>136</v>
      </c>
      <c r="D660" s="512"/>
      <c r="E660" s="502"/>
    </row>
    <row r="661" spans="1:5" ht="18.75">
      <c r="A661" s="590" t="s">
        <v>1352</v>
      </c>
      <c r="B661" s="591" t="s">
        <v>1353</v>
      </c>
      <c r="C661" s="500" t="s">
        <v>136</v>
      </c>
      <c r="D661" s="512"/>
      <c r="E661" s="502"/>
    </row>
    <row r="662" spans="1:5" ht="18.75">
      <c r="A662" s="590" t="s">
        <v>1354</v>
      </c>
      <c r="B662" s="591" t="s">
        <v>1355</v>
      </c>
      <c r="C662" s="500" t="s">
        <v>136</v>
      </c>
      <c r="D662" s="512"/>
      <c r="E662" s="502"/>
    </row>
    <row r="663" spans="1:5" ht="18.75">
      <c r="A663" s="590" t="s">
        <v>1356</v>
      </c>
      <c r="B663" s="591" t="s">
        <v>1357</v>
      </c>
      <c r="C663" s="500" t="s">
        <v>136</v>
      </c>
      <c r="D663" s="512"/>
      <c r="E663" s="502"/>
    </row>
    <row r="664" spans="1:5" ht="20.25" thickBot="1">
      <c r="A664" s="594" t="s">
        <v>1358</v>
      </c>
      <c r="B664" s="601" t="s">
        <v>1359</v>
      </c>
      <c r="C664" s="500" t="s">
        <v>136</v>
      </c>
      <c r="D664" s="512"/>
      <c r="E664" s="502"/>
    </row>
    <row r="665" spans="1:5" ht="18.75">
      <c r="A665" s="588" t="s">
        <v>1360</v>
      </c>
      <c r="B665" s="589" t="s">
        <v>1361</v>
      </c>
      <c r="C665" s="500" t="s">
        <v>136</v>
      </c>
      <c r="D665" s="512"/>
      <c r="E665" s="502"/>
    </row>
    <row r="666" spans="1:5" ht="18.75">
      <c r="A666" s="590" t="s">
        <v>1362</v>
      </c>
      <c r="B666" s="591" t="s">
        <v>1363</v>
      </c>
      <c r="C666" s="500" t="s">
        <v>136</v>
      </c>
      <c r="D666" s="512"/>
      <c r="E666" s="502"/>
    </row>
    <row r="667" spans="1:5" ht="18.75">
      <c r="A667" s="590" t="s">
        <v>1364</v>
      </c>
      <c r="B667" s="591" t="s">
        <v>1365</v>
      </c>
      <c r="C667" s="500" t="s">
        <v>136</v>
      </c>
      <c r="D667" s="512"/>
      <c r="E667" s="502"/>
    </row>
    <row r="668" spans="1:5" ht="18.75">
      <c r="A668" s="590" t="s">
        <v>1366</v>
      </c>
      <c r="B668" s="591" t="s">
        <v>1367</v>
      </c>
      <c r="C668" s="500" t="s">
        <v>136</v>
      </c>
      <c r="D668" s="512"/>
      <c r="E668" s="502"/>
    </row>
    <row r="669" spans="1:5" ht="18.75">
      <c r="A669" s="590" t="s">
        <v>1368</v>
      </c>
      <c r="B669" s="591" t="s">
        <v>1369</v>
      </c>
      <c r="C669" s="500" t="s">
        <v>136</v>
      </c>
      <c r="D669" s="512"/>
      <c r="E669" s="502"/>
    </row>
    <row r="670" spans="1:5" ht="18.75">
      <c r="A670" s="590" t="s">
        <v>1370</v>
      </c>
      <c r="B670" s="591" t="s">
        <v>1371</v>
      </c>
      <c r="C670" s="500" t="s">
        <v>136</v>
      </c>
      <c r="D670" s="512"/>
      <c r="E670" s="502"/>
    </row>
    <row r="671" spans="1:5" ht="18.75">
      <c r="A671" s="590" t="s">
        <v>1372</v>
      </c>
      <c r="B671" s="591" t="s">
        <v>1373</v>
      </c>
      <c r="C671" s="500" t="s">
        <v>136</v>
      </c>
      <c r="D671" s="512"/>
      <c r="E671" s="502"/>
    </row>
    <row r="672" spans="1:5" ht="18.75">
      <c r="A672" s="590" t="s">
        <v>1374</v>
      </c>
      <c r="B672" s="591" t="s">
        <v>1375</v>
      </c>
      <c r="C672" s="500" t="s">
        <v>136</v>
      </c>
      <c r="D672" s="512"/>
      <c r="E672" s="502"/>
    </row>
    <row r="673" spans="1:5" ht="18.75">
      <c r="A673" s="590" t="s">
        <v>1376</v>
      </c>
      <c r="B673" s="591" t="s">
        <v>1377</v>
      </c>
      <c r="C673" s="500" t="s">
        <v>136</v>
      </c>
      <c r="D673" s="512"/>
      <c r="E673" s="502"/>
    </row>
    <row r="674" spans="1:5" ht="18.75">
      <c r="A674" s="590" t="s">
        <v>1378</v>
      </c>
      <c r="B674" s="591" t="s">
        <v>1379</v>
      </c>
      <c r="C674" s="500" t="s">
        <v>136</v>
      </c>
      <c r="D674" s="512"/>
      <c r="E674" s="502"/>
    </row>
    <row r="675" spans="1:5" ht="20.25" thickBot="1">
      <c r="A675" s="594" t="s">
        <v>1380</v>
      </c>
      <c r="B675" s="601" t="s">
        <v>1381</v>
      </c>
      <c r="C675" s="500" t="s">
        <v>136</v>
      </c>
      <c r="D675" s="512"/>
      <c r="E675" s="502"/>
    </row>
    <row r="676" spans="1:5" ht="18.75">
      <c r="A676" s="588" t="s">
        <v>1382</v>
      </c>
      <c r="B676" s="589" t="s">
        <v>1383</v>
      </c>
      <c r="C676" s="500" t="s">
        <v>136</v>
      </c>
      <c r="D676" s="512"/>
      <c r="E676" s="502"/>
    </row>
    <row r="677" spans="1:5" ht="18.75">
      <c r="A677" s="590" t="s">
        <v>1384</v>
      </c>
      <c r="B677" s="591" t="s">
        <v>1385</v>
      </c>
      <c r="C677" s="500" t="s">
        <v>136</v>
      </c>
      <c r="D677" s="512"/>
      <c r="E677" s="502"/>
    </row>
    <row r="678" spans="1:5" ht="18.75">
      <c r="A678" s="590" t="s">
        <v>1386</v>
      </c>
      <c r="B678" s="591" t="s">
        <v>1387</v>
      </c>
      <c r="C678" s="500" t="s">
        <v>136</v>
      </c>
      <c r="D678" s="512"/>
      <c r="E678" s="502"/>
    </row>
    <row r="679" spans="1:5" ht="18.75">
      <c r="A679" s="590" t="s">
        <v>1388</v>
      </c>
      <c r="B679" s="591" t="s">
        <v>1389</v>
      </c>
      <c r="C679" s="500" t="s">
        <v>136</v>
      </c>
      <c r="D679" s="512"/>
      <c r="E679" s="502"/>
    </row>
    <row r="680" spans="1:5" ht="18.75">
      <c r="A680" s="590" t="s">
        <v>1390</v>
      </c>
      <c r="B680" s="591" t="s">
        <v>1391</v>
      </c>
      <c r="C680" s="500" t="s">
        <v>136</v>
      </c>
      <c r="D680" s="512"/>
      <c r="E680" s="502"/>
    </row>
    <row r="681" spans="1:5" ht="18.75">
      <c r="A681" s="590" t="s">
        <v>1392</v>
      </c>
      <c r="B681" s="591" t="s">
        <v>1393</v>
      </c>
      <c r="C681" s="500" t="s">
        <v>136</v>
      </c>
      <c r="D681" s="512"/>
      <c r="E681" s="502"/>
    </row>
    <row r="682" spans="1:5" ht="18.75">
      <c r="A682" s="590" t="s">
        <v>1394</v>
      </c>
      <c r="B682" s="591" t="s">
        <v>1395</v>
      </c>
      <c r="C682" s="500" t="s">
        <v>136</v>
      </c>
      <c r="D682" s="512"/>
      <c r="E682" s="502"/>
    </row>
    <row r="683" spans="1:5" ht="18.75">
      <c r="A683" s="590" t="s">
        <v>1396</v>
      </c>
      <c r="B683" s="591" t="s">
        <v>1397</v>
      </c>
      <c r="C683" s="500" t="s">
        <v>136</v>
      </c>
      <c r="D683" s="512"/>
      <c r="E683" s="502"/>
    </row>
    <row r="684" spans="1:5" ht="18.75">
      <c r="A684" s="590" t="s">
        <v>1398</v>
      </c>
      <c r="B684" s="591" t="s">
        <v>1399</v>
      </c>
      <c r="C684" s="500" t="s">
        <v>136</v>
      </c>
      <c r="D684" s="512"/>
      <c r="E684" s="502"/>
    </row>
    <row r="685" spans="1:5" ht="20.25" thickBot="1">
      <c r="A685" s="594" t="s">
        <v>1400</v>
      </c>
      <c r="B685" s="601" t="s">
        <v>1401</v>
      </c>
      <c r="C685" s="500" t="s">
        <v>136</v>
      </c>
      <c r="D685" s="512"/>
      <c r="E685" s="502"/>
    </row>
    <row r="686" spans="1:5" ht="18.75">
      <c r="A686" s="588" t="s">
        <v>1402</v>
      </c>
      <c r="B686" s="589" t="s">
        <v>1403</v>
      </c>
      <c r="C686" s="500" t="s">
        <v>136</v>
      </c>
      <c r="D686" s="512"/>
      <c r="E686" s="502"/>
    </row>
    <row r="687" spans="1:5" ht="18.75">
      <c r="A687" s="590" t="s">
        <v>1404</v>
      </c>
      <c r="B687" s="591" t="s">
        <v>1405</v>
      </c>
      <c r="C687" s="500" t="s">
        <v>136</v>
      </c>
      <c r="D687" s="512"/>
      <c r="E687" s="502"/>
    </row>
    <row r="688" spans="1:5" ht="18.75">
      <c r="A688" s="590" t="s">
        <v>1406</v>
      </c>
      <c r="B688" s="591" t="s">
        <v>1407</v>
      </c>
      <c r="C688" s="500" t="s">
        <v>136</v>
      </c>
      <c r="D688" s="512"/>
      <c r="E688" s="502"/>
    </row>
    <row r="689" spans="1:5" ht="18.75">
      <c r="A689" s="590" t="s">
        <v>1408</v>
      </c>
      <c r="B689" s="591" t="s">
        <v>1409</v>
      </c>
      <c r="C689" s="500" t="s">
        <v>136</v>
      </c>
      <c r="D689" s="512"/>
      <c r="E689" s="502"/>
    </row>
    <row r="690" spans="1:5" ht="20.25" thickBot="1">
      <c r="A690" s="594" t="s">
        <v>1410</v>
      </c>
      <c r="B690" s="601" t="s">
        <v>1411</v>
      </c>
      <c r="C690" s="500" t="s">
        <v>136</v>
      </c>
      <c r="D690" s="512"/>
      <c r="E690" s="502"/>
    </row>
    <row r="691" spans="1:5" ht="19.5">
      <c r="A691" s="512"/>
      <c r="B691" s="529"/>
      <c r="C691" s="500"/>
      <c r="D691" s="512"/>
      <c r="E691" s="502"/>
    </row>
    <row r="692" spans="1:5">
      <c r="A692" s="603" t="s">
        <v>1485</v>
      </c>
      <c r="B692" s="604" t="s">
        <v>1484</v>
      </c>
      <c r="D692" s="509"/>
      <c r="E692" s="509"/>
    </row>
    <row r="693" spans="1:5">
      <c r="A693" s="605"/>
      <c r="B693" s="602">
        <v>42035</v>
      </c>
      <c r="D693" s="509"/>
      <c r="E693" s="509"/>
    </row>
    <row r="694" spans="1:5">
      <c r="A694" s="605"/>
      <c r="B694" s="602">
        <v>42063</v>
      </c>
      <c r="D694" s="509"/>
      <c r="E694" s="509"/>
    </row>
    <row r="695" spans="1:5">
      <c r="A695" s="605"/>
      <c r="B695" s="602">
        <v>42094</v>
      </c>
      <c r="D695" s="509"/>
      <c r="E695" s="509"/>
    </row>
    <row r="696" spans="1:5">
      <c r="A696" s="605"/>
      <c r="B696" s="602">
        <v>42124</v>
      </c>
    </row>
    <row r="697" spans="1:5">
      <c r="A697" s="605"/>
      <c r="B697" s="602">
        <v>42155</v>
      </c>
    </row>
    <row r="698" spans="1:5">
      <c r="A698" s="605"/>
      <c r="B698" s="602">
        <v>42185</v>
      </c>
    </row>
    <row r="699" spans="1:5">
      <c r="A699" s="605"/>
      <c r="B699" s="602">
        <v>42216</v>
      </c>
    </row>
    <row r="700" spans="1:5">
      <c r="A700" s="605"/>
      <c r="B700" s="602">
        <v>42247</v>
      </c>
    </row>
    <row r="701" spans="1:5">
      <c r="A701" s="605"/>
      <c r="B701" s="602">
        <v>42277</v>
      </c>
    </row>
    <row r="702" spans="1:5">
      <c r="A702" s="605"/>
      <c r="B702" s="602">
        <v>42308</v>
      </c>
    </row>
    <row r="703" spans="1:5">
      <c r="A703" s="605"/>
      <c r="B703" s="602">
        <v>42338</v>
      </c>
    </row>
    <row r="704" spans="1:5">
      <c r="A704" s="605"/>
      <c r="B704" s="602">
        <v>42369</v>
      </c>
    </row>
  </sheetData>
  <sheetProtection password="81B0" sheet="1" objects="1" scenarios="1"/>
  <phoneticPr fontId="14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9</vt:i4>
      </vt:variant>
    </vt:vector>
  </HeadingPairs>
  <TitlesOfParts>
    <vt:vector size="13" baseType="lpstr">
      <vt:lpstr>BUDGET-agregirani pokazateli</vt:lpstr>
      <vt:lpstr>BUDGET</vt:lpstr>
      <vt:lpstr>INF</vt:lpstr>
      <vt:lpstr>list</vt:lpstr>
      <vt:lpstr>Date</vt:lpstr>
      <vt:lpstr>EBK_DEIN</vt:lpstr>
      <vt:lpstr>EBK_DEIN2</vt:lpstr>
      <vt:lpstr>OP_LIST</vt:lpstr>
      <vt:lpstr>OP_LIST2</vt:lpstr>
      <vt:lpstr>PRBK</vt:lpstr>
      <vt:lpstr>BUDGET!Print_Area</vt:lpstr>
      <vt:lpstr>'BUDGET-agregirani pokazateli'!Print_Area</vt:lpstr>
      <vt:lpstr>SMETKA</vt:lpstr>
    </vt:vector>
  </TitlesOfParts>
  <Company>MoF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Economic Station</dc:creator>
  <cp:lastModifiedBy>Finans28</cp:lastModifiedBy>
  <cp:lastPrinted>2018-01-10T12:07:05Z</cp:lastPrinted>
  <dcterms:created xsi:type="dcterms:W3CDTF">1997-12-10T11:54:07Z</dcterms:created>
  <dcterms:modified xsi:type="dcterms:W3CDTF">2018-02-13T10:03:47Z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728781021</vt:i4>
  </property>
  <property fmtid="{D5CDD505-2E9C-101B-9397-08002B2CF9AE}" pid="3" name="_NewReviewCycle">
    <vt:lpwstr/>
  </property>
  <property fmtid="{D5CDD505-2E9C-101B-9397-08002B2CF9AE}" pid="4" name="_EmailSubject">
    <vt:lpwstr>Промяна в макет</vt:lpwstr>
  </property>
  <property fmtid="{D5CDD505-2E9C-101B-9397-08002B2CF9AE}" pid="5" name="_AuthorEmail">
    <vt:lpwstr>k.georgieva@is-bg.net</vt:lpwstr>
  </property>
  <property fmtid="{D5CDD505-2E9C-101B-9397-08002B2CF9AE}" pid="6" name="_AuthorEmailDisplayName">
    <vt:lpwstr>Красимира Георгиева</vt:lpwstr>
  </property>
  <property fmtid="{D5CDD505-2E9C-101B-9397-08002B2CF9AE}" pid="7" name="_ReviewingToolsShownOnce">
    <vt:lpwstr/>
  </property>
</Properties>
</file>