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3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10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42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46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47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2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72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<sst xmlns="http://schemas.openxmlformats.org/spreadsheetml/2006/main" count="3113" uniqueCount="2075">
  <si>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</si>
  <si>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</si>
  <si>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</si>
  <si>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</si>
  <si>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</si>
  <si>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</si>
  <si>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</si>
  <si>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</si>
  <si>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</si>
  <si>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</si>
  <si>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</si>
  <si>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</si>
  <si>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</si>
  <si>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</si>
  <si>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</si>
  <si>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</si>
  <si>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</si>
  <si>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</si>
  <si>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</si>
  <si>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</si>
  <si>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</si>
  <si>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</si>
  <si>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</si>
  <si>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</si>
  <si>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</si>
  <si>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</si>
  <si>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</si>
  <si>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</si>
  <si>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</si>
  <si>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</si>
  <si>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</si>
  <si>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</si>
  <si>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</si>
  <si>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</si>
  <si>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</si>
  <si>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</si>
  <si>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</si>
  <si>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</si>
  <si>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</si>
  <si>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</si>
  <si>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</si>
  <si>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</si>
  <si>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</si>
  <si>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</si>
  <si>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</si>
  <si>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</si>
  <si>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</si>
  <si>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</si>
  <si>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</si>
  <si>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</si>
  <si>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</si>
  <si>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</si>
  <si>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</si>
  <si>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</si>
  <si>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</si>
  <si>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</si>
  <si>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</si>
  <si>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</si>
  <si>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</si>
  <si>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</si>
  <si>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</si>
  <si>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</si>
  <si>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</si>
  <si>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</si>
  <si>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</si>
  <si>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</si>
  <si>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</si>
  <si>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</si>
  <si>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</si>
  <si>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</si>
  <si>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</si>
  <si>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</si>
  <si>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</si>
  <si>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</si>
  <si>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</si>
  <si>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</si>
  <si>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</si>
  <si>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</si>
  <si>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</si>
  <si>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</si>
  <si>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</si>
  <si>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</si>
  <si>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</si>
  <si>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</si>
  <si>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</si>
  <si>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</si>
  <si>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</si>
  <si>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</si>
  <si>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</si>
  <si>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</si>
  <si>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</si>
  <si>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</si>
  <si>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</si>
  <si>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</si>
  <si>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</si>
  <si>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</si>
  <si>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</si>
  <si>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</si>
  <si>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</si>
  <si>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</si>
  <si>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</si>
  <si>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</si>
  <si>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</si>
  <si>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</si>
  <si>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</si>
  <si>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</si>
  <si>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</si>
  <si>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</si>
  <si>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</si>
  <si>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</si>
  <si>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</si>
  <si>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</si>
  <si>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</si>
  <si>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</si>
  <si>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</si>
  <si>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</si>
  <si>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</si>
  <si>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</si>
  <si>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</si>
  <si>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</si>
  <si>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</si>
  <si>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</si>
  <si>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</si>
  <si>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</si>
  <si>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</si>
  <si>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</si>
  <si>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</si>
  <si>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</si>
  <si>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</si>
  <si>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</si>
  <si>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</si>
  <si>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</si>
  <si>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</si>
  <si>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</si>
  <si>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</si>
  <si>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</si>
  <si>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</si>
  <si>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</si>
  <si>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</si>
  <si>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</si>
  <si>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</si>
  <si>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</si>
  <si>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</si>
  <si>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</si>
  <si>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</si>
  <si>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</si>
  <si>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</si>
  <si>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</si>
  <si>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</si>
  <si>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</si>
  <si>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</si>
  <si>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</si>
  <si>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</si>
  <si>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</si>
  <si>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</si>
  <si>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</si>
  <si>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</si>
  <si>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</si>
  <si>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</si>
  <si>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</si>
  <si>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</si>
  <si>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</si>
  <si>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</si>
  <si>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</si>
  <si>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</si>
  <si>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</si>
  <si>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</si>
  <si>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</si>
  <si>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</si>
  <si>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</si>
  <si>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</si>
  <si>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</si>
  <si>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</si>
  <si>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</si>
  <si>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</si>
  <si>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</si>
  <si>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</si>
  <si>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</si>
  <si>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</si>
  <si>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</si>
  <si>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</si>
  <si>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</si>
  <si>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</si>
  <si>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</si>
  <si>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</si>
  <si>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</si>
  <si>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</si>
  <si>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</si>
  <si>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</si>
  <si>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</si>
  <si>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</si>
  <si>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</si>
  <si>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</si>
  <si>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</si>
  <si>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</si>
  <si>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</si>
  <si>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</si>
  <si>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</si>
  <si>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</si>
  <si>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</si>
  <si>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</si>
  <si>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</si>
  <si>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</si>
  <si>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</si>
  <si>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</si>
  <si>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</si>
  <si>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</si>
  <si>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</si>
  <si>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</si>
  <si>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</si>
  <si>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</si>
  <si>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</si>
  <si>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</si>
  <si>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</si>
  <si>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</si>
  <si>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</si>
  <si>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</si>
  <si>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</si>
  <si>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</si>
  <si>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</si>
  <si>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</si>
  <si>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</si>
  <si>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</si>
  <si>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</si>
  <si>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</si>
  <si>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</si>
  <si>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</si>
  <si>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</si>
  <si>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</si>
  <si>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</si>
  <si>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</si>
  <si>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</si>
  <si>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</si>
  <si>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</si>
  <si>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</si>
  <si>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</si>
  <si>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</si>
  <si>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</si>
  <si>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</si>
  <si>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</si>
  <si>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</si>
  <si>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</si>
  <si>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</si>
  <si>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</si>
  <si>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</si>
  <si>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</si>
  <si>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</si>
  <si>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</si>
  <si>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</si>
  <si>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</si>
  <si>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</si>
  <si>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</si>
  <si>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</si>
  <si>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</si>
  <si>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</si>
  <si>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</si>
  <si>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</si>
  <si>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</si>
  <si>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</si>
  <si>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</si>
  <si>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</si>
  <si>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</si>
  <si>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</si>
  <si>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</si>
  <si>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</si>
  <si>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</si>
  <si>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</si>
  <si>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</si>
  <si>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</si>
  <si>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</si>
  <si>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</si>
  <si>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</si>
  <si>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</si>
  <si>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</si>
  <si>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</si>
  <si>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</si>
  <si>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</si>
  <si>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</si>
  <si>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</si>
  <si>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</si>
  <si>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</si>
  <si>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</si>
  <si>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</si>
  <si>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</si>
  <si>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</si>
  <si>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</si>
  <si>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</si>
  <si>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</si>
  <si>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</si>
  <si>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</si>
  <si>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</si>
  <si>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</si>
  <si>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</si>
  <si>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</si>
  <si>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</si>
  <si>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</si>
  <si>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</si>
  <si>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</si>
  <si>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</si>
  <si>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</si>
  <si>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</si>
  <si>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</si>
  <si>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</si>
  <si>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</si>
  <si>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</si>
  <si>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</si>
  <si>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</si>
  <si>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</si>
  <si>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</si>
  <si>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</si>
  <si>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</si>
  <si>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</si>
  <si>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</si>
  <si>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</si>
  <si>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</si>
  <si>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</si>
  <si>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</si>
  <si>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</si>
  <si>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</si>
  <si>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</si>
  <si>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</si>
  <si>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</si>
  <si>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</si>
  <si>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</si>
  <si>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</si>
  <si>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</si>
  <si>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</si>
  <si>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</si>
  <si>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</si>
  <si>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</si>
  <si>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</si>
  <si>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</si>
  <si>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</si>
  <si>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</si>
  <si>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</si>
  <si>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</si>
  <si>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</si>
  <si>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</si>
  <si>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</si>
  <si>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</si>
  <si>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</si>
  <si>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</si>
  <si>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</si>
  <si>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</si>
  <si>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</si>
  <si>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</si>
  <si>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</si>
  <si>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</si>
  <si>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</si>
  <si>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</si>
  <si>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</si>
  <si>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</si>
  <si>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</si>
  <si>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</si>
  <si>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</si>
  <si>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</si>
  <si>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</si>
  <si>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</si>
  <si>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</si>
  <si>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</si>
  <si>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</si>
  <si>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</si>
  <si>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</si>
  <si>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</si>
  <si>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</si>
  <si>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</si>
  <si>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</si>
  <si>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</si>
  <si>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</si>
  <si>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</si>
  <si>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</si>
  <si>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</si>
  <si>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</si>
  <si>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</si>
  <si>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</si>
  <si>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</si>
  <si>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</si>
  <si>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</si>
  <si>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</si>
  <si>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</si>
  <si>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</si>
  <si>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</si>
  <si>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</si>
  <si>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</si>
  <si>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</si>
  <si>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</si>
  <si>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</si>
  <si>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</si>
  <si>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</si>
  <si>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</si>
  <si>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</si>
  <si>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</si>
  <si>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</si>
  <si>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</si>
  <si>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</si>
  <si>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</si>
  <si>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</si>
  <si>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</si>
  <si>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</si>
  <si>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</si>
  <si>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</si>
  <si>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</si>
  <si>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</si>
  <si>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</si>
  <si>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</si>
  <si>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</si>
  <si>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</si>
  <si>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</si>
  <si>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</si>
  <si>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</si>
  <si>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</si>
  <si>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</si>
  <si>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</si>
  <si>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</si>
  <si>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</si>
  <si>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</si>
  <si>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</si>
  <si>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</si>
  <si>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</si>
  <si>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</si>
  <si>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</si>
  <si>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</si>
  <si>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</si>
  <si>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</si>
  <si>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</si>
  <si>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</si>
  <si>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</si>
  <si>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</si>
  <si>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</si>
  <si>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</si>
  <si>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</si>
  <si>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</si>
  <si>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</si>
  <si>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</si>
  <si>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</si>
  <si>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</si>
  <si>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</si>
  <si>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</si>
  <si>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</si>
  <si>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</si>
  <si>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</si>
  <si>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</si>
  <si>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</si>
  <si>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</si>
  <si>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</si>
  <si>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</si>
  <si>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</si>
  <si>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</si>
  <si>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</si>
  <si>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</si>
  <si>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</si>
  <si>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</si>
  <si>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</si>
  <si>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</si>
  <si>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</si>
  <si>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</si>
  <si>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</si>
  <si>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</si>
  <si>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</si>
  <si>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</si>
  <si>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</si>
  <si>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</si>
  <si>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</si>
  <si>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</si>
  <si>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</si>
  <si>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</si>
  <si>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</si>
  <si>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</si>
  <si>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</si>
  <si>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</si>
  <si>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</si>
  <si>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</si>
  <si>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</si>
  <si>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</si>
  <si>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</si>
  <si>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</si>
  <si>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</si>
  <si>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</si>
  <si>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</si>
  <si>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</si>
  <si>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</si>
  <si>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</si>
  <si>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</si>
  <si>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</si>
  <si>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</si>
  <si>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</si>
  <si>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</si>
  <si>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</si>
  <si>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</si>
  <si>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</si>
  <si>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</si>
  <si>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</si>
  <si>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</si>
  <si>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</si>
  <si>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</si>
  <si>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</si>
  <si>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</si>
  <si>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</si>
  <si>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</si>
  <si>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</si>
  <si>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</si>
  <si>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</si>
  <si>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</si>
  <si>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</si>
  <si>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</si>
  <si>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</si>
  <si>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</si>
  <si>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</si>
  <si>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</si>
  <si>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</si>
  <si>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</si>
  <si>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</si>
  <si>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</si>
  <si>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</si>
  <si>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</si>
  <si>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</si>
  <si>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</si>
  <si>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</si>
  <si>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</si>
  <si>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</si>
  <si>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</si>
  <si>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</si>
  <si>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</si>
  <si>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</si>
  <si>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</si>
  <si>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</si>
  <si>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</si>
  <si>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</si>
  <si>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</si>
  <si>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</si>
  <si>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</si>
  <si>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</si>
  <si>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</si>
  <si>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</si>
  <si>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</si>
  <si>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</si>
  <si>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</si>
  <si>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</si>
  <si>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</si>
  <si>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</si>
  <si>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</si>
  <si>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</si>
  <si>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</si>
  <si>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</si>
  <si>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</si>
  <si>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</si>
  <si>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</si>
  <si>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</si>
  <si>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</si>
  <si>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</si>
  <si>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</si>
  <si>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</si>
  <si>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</si>
  <si>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</si>
  <si>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</si>
  <si>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</si>
  <si>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</si>
  <si>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</si>
  <si>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</si>
  <si>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</si>
  <si>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</si>
  <si>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</si>
  <si>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</si>
  <si>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</si>
  <si>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</si>
  <si>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</si>
  <si>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</si>
  <si>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</si>
  <si>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</si>
  <si>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</si>
  <si>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</si>
  <si>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</si>
  <si>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</si>
  <si>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</si>
  <si>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</si>
  <si>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</si>
  <si>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</si>
  <si>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</si>
  <si>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</si>
  <si>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</si>
  <si>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</si>
  <si>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</si>
  <si>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</si>
  <si>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</si>
  <si>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</si>
  <si>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</si>
  <si>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</si>
  <si>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</si>
  <si>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</si>
  <si>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</si>
  <si>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</si>
  <si>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</si>
  <si>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</si>
  <si>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</si>
  <si>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</si>
  <si>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</si>
  <si>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</si>
  <si>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</si>
  <si>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</si>
  <si>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</si>
  <si>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</si>
  <si>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</si>
  <si>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</si>
  <si>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</si>
  <si>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</si>
  <si>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</si>
  <si>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</si>
  <si>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</si>
  <si>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</si>
  <si>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</si>
  <si>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</si>
  <si>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</si>
  <si>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</si>
  <si>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</si>
  <si>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</si>
  <si>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</si>
  <si>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</si>
  <si>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</si>
  <si>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</si>
  <si>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</si>
  <si>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</si>
  <si>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</si>
  <si>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</si>
  <si>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</si>
  <si>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</si>
  <si>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</si>
  <si>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</si>
  <si>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</si>
  <si>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</si>
  <si>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</si>
  <si>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</si>
  <si>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</si>
  <si>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</si>
  <si>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</si>
  <si>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</si>
  <si>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</si>
  <si>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</si>
  <si>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</si>
  <si>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</si>
  <si>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</si>
  <si>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</si>
  <si>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</si>
  <si>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</si>
  <si>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</si>
  <si>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</si>
  <si>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</si>
  <si>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</si>
  <si>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</si>
  <si>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</si>
  <si>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</si>
  <si>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</si>
  <si>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</si>
  <si>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</si>
  <si>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</si>
  <si>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</si>
  <si>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</si>
  <si>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</si>
  <si>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</si>
  <si>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</si>
  <si>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</si>
  <si>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</si>
  <si>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</si>
  <si>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</si>
  <si>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</si>
  <si>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</si>
  <si>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</si>
  <si>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</si>
  <si>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</si>
  <si>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</si>
  <si>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</si>
  <si>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</si>
  <si>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</si>
  <si>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</si>
  <si>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</si>
  <si>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</si>
  <si>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</si>
  <si>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</si>
  <si>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</si>
  <si>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</si>
  <si>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</si>
  <si>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</si>
  <si>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</si>
  <si>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</si>
  <si>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</si>
  <si>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</si>
  <si>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</si>
  <si>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</si>
  <si>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</si>
  <si>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</si>
  <si>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</si>
  <si>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</si>
  <si>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</si>
  <si>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</si>
  <si>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</si>
  <si>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</si>
  <si>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</si>
  <si>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</si>
  <si>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</si>
  <si>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</si>
  <si>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</si>
  <si>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</si>
  <si>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</si>
  <si>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</si>
  <si>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</si>
  <si>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</si>
  <si>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</si>
  <si>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</si>
  <si>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</si>
  <si>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</si>
  <si>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</si>
  <si>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</si>
  <si>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</si>
  <si>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</si>
  <si>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</si>
  <si>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</si>
  <si>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</si>
  <si>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</si>
  <si>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</si>
  <si>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</si>
  <si>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</si>
  <si>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</si>
  <si>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</si>
  <si>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</si>
  <si>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</si>
  <si>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</si>
  <si>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</si>
  <si>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</si>
  <si>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</si>
  <si>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</si>
  <si>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</si>
  <si>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</si>
  <si>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</si>
  <si>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</si>
  <si>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</si>
  <si>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</si>
  <si>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</si>
  <si>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</si>
  <si>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</si>
  <si>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</si>
  <si>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</si>
  <si>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</si>
  <si>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</si>
  <si>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</si>
  <si>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</si>
  <si>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</si>
  <si>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</si>
  <si>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</si>
  <si>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</si>
  <si>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</si>
  <si>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</si>
  <si>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</si>
  <si>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</si>
  <si>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</si>
  <si>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</si>
  <si>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</si>
  <si>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</si>
  <si>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</si>
  <si>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</si>
  <si>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</si>
  <si>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</si>
  <si>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</si>
  <si>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</si>
  <si>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</si>
  <si>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</si>
  <si>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</si>
  <si>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</si>
  <si>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</si>
  <si>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</si>
  <si>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</si>
  <si>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</si>
  <si>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</si>
  <si>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</si>
  <si>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</si>
  <si>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</si>
  <si>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</si>
  <si>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</si>
  <si>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</si>
  <si>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</si>
  <si>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</si>
  <si>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</si>
  <si>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</si>
  <si>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</si>
  <si>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</si>
  <si>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</si>
  <si>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</si>
  <si>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</si>
  <si>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</si>
  <si>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</si>
  <si>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</si>
  <si>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</si>
  <si>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</si>
  <si>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</si>
  <si>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</si>
  <si>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</si>
  <si>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</si>
  <si>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</si>
  <si>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</si>
  <si>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</si>
  <si>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</si>
  <si>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</si>
  <si>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</si>
  <si>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</si>
  <si>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</si>
  <si>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</si>
  <si>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</si>
  <si>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</si>
  <si>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</si>
  <si>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</si>
  <si>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</si>
  <si>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</si>
  <si>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</si>
  <si>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</si>
  <si>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</si>
  <si>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</si>
  <si>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</si>
  <si>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</si>
  <si>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</si>
  <si>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</si>
  <si>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</si>
  <si>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</si>
  <si>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</si>
  <si>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</si>
  <si>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</si>
  <si>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</si>
  <si>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</si>
  <si>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</si>
  <si>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</si>
  <si>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</si>
  <si>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</si>
  <si>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</si>
  <si>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</si>
  <si>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</si>
  <si>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</si>
  <si>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</si>
  <si>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</si>
  <si>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</si>
  <si>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</si>
  <si>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</si>
  <si>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</si>
  <si>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</si>
  <si>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</si>
  <si>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</si>
  <si>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</si>
  <si>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</si>
  <si>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</si>
  <si>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</si>
  <si>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</si>
  <si>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</si>
  <si>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</si>
  <si>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</si>
  <si>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</si>
  <si>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</si>
  <si>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</si>
  <si>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</si>
  <si>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</si>
  <si>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</si>
  <si>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</si>
  <si>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</si>
  <si>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</si>
  <si>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</si>
  <si>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</si>
  <si>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</si>
  <si>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</si>
  <si>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</si>
  <si>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</si>
  <si>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</si>
  <si>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</si>
  <si>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</si>
  <si>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</si>
  <si>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</si>
  <si>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</si>
  <si>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</si>
  <si>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</si>
  <si>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</si>
  <si>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</si>
  <si>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</si>
  <si>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</si>
  <si>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</si>
  <si>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</si>
  <si>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</si>
  <si>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</si>
  <si>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</si>
  <si>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</si>
  <si>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</si>
  <si>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</si>
  <si>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</si>
  <si>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</si>
  <si>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</si>
  <si>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</si>
  <si>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</si>
  <si>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</si>
  <si>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</si>
  <si>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</si>
  <si>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</si>
  <si>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</si>
  <si>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</si>
  <si>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</si>
  <si>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</si>
  <si>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</si>
  <si>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</si>
  <si>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</si>
  <si>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</si>
  <si>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</si>
  <si>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</si>
  <si>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</si>
  <si>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</si>
  <si>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</si>
  <si>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</si>
  <si>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</si>
  <si>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</si>
  <si>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</si>
  <si>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</si>
  <si>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</si>
  <si>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</si>
  <si>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</si>
  <si>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</si>
  <si>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</si>
  <si>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</si>
  <si>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</si>
  <si>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</si>
  <si>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</si>
  <si>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</si>
  <si>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</si>
  <si>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</si>
  <si>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</si>
  <si>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</si>
  <si>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</si>
  <si>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</si>
  <si>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</si>
  <si>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</si>
  <si>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</si>
  <si>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</si>
  <si>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</si>
  <si>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</si>
  <si>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</si>
  <si>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</si>
  <si>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</si>
  <si>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</si>
  <si>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</si>
  <si>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</si>
  <si>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</si>
  <si>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</si>
  <si>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</si>
  <si>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</si>
  <si>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</si>
  <si>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</si>
  <si>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</si>
  <si>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</si>
  <si>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</si>
  <si>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</si>
  <si>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</si>
  <si>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</si>
  <si>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</si>
  <si>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</si>
  <si>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</si>
  <si>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</si>
  <si>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</si>
  <si>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</si>
  <si>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</si>
  <si>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</si>
  <si>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</si>
  <si>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</si>
  <si>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</si>
  <si>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</si>
  <si>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</si>
  <si>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</si>
  <si>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</si>
  <si>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</si>
  <si>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</si>
  <si>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</si>
  <si>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</si>
  <si>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</si>
  <si>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</si>
  <si>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</si>
  <si>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</si>
  <si>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</si>
  <si>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</si>
  <si>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</si>
  <si>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</si>
  <si>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</si>
  <si>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</si>
  <si>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</si>
  <si>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</si>
  <si>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</si>
  <si>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</si>
  <si>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</si>
  <si>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</si>
  <si>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</si>
  <si>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</si>
  <si>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</si>
  <si>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</si>
  <si>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</si>
  <si>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</si>
  <si>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</si>
  <si>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</si>
  <si>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</si>
  <si>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</si>
  <si>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</si>
  <si>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</si>
  <si>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</si>
  <si>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</si>
  <si>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</si>
  <si>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</si>
  <si>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</si>
  <si>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</si>
  <si>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</si>
  <si>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</si>
  <si>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</si>
  <si>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</si>
  <si>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</si>
  <si>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</si>
  <si>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</si>
  <si>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</si>
  <si>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</si>
  <si>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</si>
  <si>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</si>
  <si>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</si>
  <si>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</si>
  <si>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</si>
  <si>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</si>
  <si>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</si>
  <si>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</si>
  <si>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</si>
  <si>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</si>
  <si>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</si>
  <si>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</si>
  <si>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</si>
  <si>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</si>
  <si>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</si>
  <si>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</si>
  <si>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</si>
  <si>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</si>
  <si>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</si>
  <si>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</si>
  <si>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</si>
  <si>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</si>
  <si>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</si>
  <si>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</si>
  <si>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</si>
  <si>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</si>
  <si>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</si>
  <si>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</si>
  <si>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</si>
  <si>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</si>
  <si>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</si>
  <si>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</si>
  <si>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</si>
  <si>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</si>
  <si>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</si>
  <si>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</si>
  <si>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</si>
  <si>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</si>
  <si>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</si>
  <si>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</si>
  <si>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</si>
  <si>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</si>
  <si>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</si>
  <si>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</si>
  <si>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</si>
  <si>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</si>
  <si>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</si>
  <si>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</si>
  <si>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</si>
  <si>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</si>
  <si>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</si>
  <si>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</si>
  <si>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</si>
  <si>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</si>
  <si>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</si>
  <si>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</si>
  <si>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</si>
  <si>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</si>
  <si>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</si>
  <si>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</si>
  <si>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</si>
  <si>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</si>
  <si>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</si>
  <si>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</si>
  <si>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</si>
  <si>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</si>
  <si>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</si>
  <si>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</si>
  <si>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</si>
  <si>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</si>
  <si>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</si>
  <si>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</si>
  <si>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</si>
  <si>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</si>
  <si>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</si>
  <si>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</si>
  <si>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</si>
  <si>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</si>
  <si>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</si>
  <si>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</si>
  <si>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</si>
  <si>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</si>
  <si>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</si>
  <si>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</si>
  <si>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</si>
  <si>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</si>
  <si>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</si>
  <si>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</si>
  <si>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</si>
  <si>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</si>
  <si>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</si>
  <si>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</si>
  <si>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</si>
  <si>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</si>
  <si>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</si>
  <si>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</si>
  <si>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</si>
  <si>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</si>
  <si>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</si>
  <si>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</si>
  <si>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</si>
  <si>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</si>
  <si>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</si>
  <si>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</si>
  <si>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</si>
  <si>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</si>
  <si>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</si>
  <si>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</si>
  <si>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</si>
  <si>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</si>
  <si>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</si>
  <si>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</si>
  <si>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</si>
  <si>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</si>
  <si>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</si>
  <si>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</si>
  <si>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</si>
  <si>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</si>
  <si>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</si>
  <si>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</si>
  <si>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</si>
  <si>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</si>
  <si>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</si>
  <si>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</si>
  <si>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</si>
  <si>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</si>
  <si>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</si>
  <si>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</si>
  <si>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</si>
  <si>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</si>
  <si>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</si>
  <si>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</si>
  <si>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</si>
  <si>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</si>
  <si>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</si>
  <si>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</si>
  <si>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</si>
  <si>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</si>
  <si>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</si>
  <si>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</si>
  <si>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</si>
  <si>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</si>
  <si>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</si>
  <si>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</si>
  <si>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</si>
  <si>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</si>
  <si>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</si>
  <si>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</si>
  <si>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</si>
  <si>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</si>
  <si>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</si>
  <si>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</si>
  <si>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</si>
  <si>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</si>
  <si>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</si>
  <si>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</si>
  <si>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</si>
  <si>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</si>
  <si>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</si>
  <si>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</si>
  <si>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</si>
  <si>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</si>
  <si>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</si>
  <si>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</si>
  <si>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</si>
  <si>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</si>
  <si>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</si>
  <si>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</si>
  <si>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</si>
  <si>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</si>
  <si>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</si>
  <si>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</si>
  <si>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</si>
  <si>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</si>
  <si>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</si>
  <si>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</si>
  <si>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</si>
  <si>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</si>
  <si>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</si>
  <si>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</si>
  <si>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</si>
  <si>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</si>
  <si>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</si>
  <si>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</si>
  <si>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</si>
  <si>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</si>
  <si>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</si>
  <si>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</si>
  <si>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</si>
  <si>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</si>
  <si>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</si>
  <si>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</si>
  <si>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</si>
  <si>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</si>
  <si>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</si>
  <si>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</si>
  <si>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</si>
  <si>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</si>
  <si>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</si>
  <si>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</si>
  <si>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</si>
  <si>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</si>
  <si>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</si>
  <si>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</si>
  <si>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</si>
  <si>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</si>
  <si>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</si>
  <si>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</si>
  <si>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</si>
  <si>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</si>
  <si>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</si>
  <si>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</si>
  <si>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</si>
  <si>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</si>
  <si>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</si>
  <si>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</si>
  <si>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</si>
  <si>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</si>
  <si>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</si>
  <si>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</si>
  <si>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</si>
  <si>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</si>
  <si>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</si>
  <si>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</si>
  <si>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</si>
  <si>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</si>
  <si>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</si>
  <si>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</si>
  <si>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</si>
  <si>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</si>
  <si>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</si>
  <si>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</si>
  <si>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</si>
  <si>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</si>
  <si>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</si>
  <si>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</si>
  <si>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</si>
  <si>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</si>
  <si>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</si>
  <si>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</si>
  <si>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</si>
  <si>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</si>
  <si>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</si>
  <si>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</si>
  <si>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</si>
  <si>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</si>
  <si>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</si>
  <si>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</si>
  <si>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</si>
  <si>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</si>
  <si>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</si>
  <si>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</si>
  <si>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</si>
  <si>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</si>
  <si>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</si>
  <si>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</si>
  <si>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</si>
  <si>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</si>
  <si>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</si>
  <si>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</si>
  <si>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</si>
  <si>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</si>
  <si>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</si>
  <si>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</si>
  <si>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</si>
  <si>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</si>
  <si>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</si>
  <si>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</si>
  <si>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</si>
  <si>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</si>
  <si>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</si>
  <si>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</si>
  <si>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</si>
  <si>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</si>
  <si>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</si>
  <si>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</si>
  <si>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</si>
  <si>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</si>
  <si>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</si>
  <si>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</si>
  <si>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</si>
  <si>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</si>
  <si>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</si>
  <si>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</si>
  <si>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</si>
  <si>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</si>
  <si>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</si>
  <si>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</si>
  <si>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</si>
  <si>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</si>
  <si>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</si>
  <si>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</si>
  <si>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</si>
  <si>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</si>
  <si>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</si>
  <si>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</si>
  <si>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</si>
  <si>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</si>
  <si>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</si>
  <si>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</si>
  <si>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</si>
  <si>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</si>
  <si>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</si>
  <si>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</si>
  <si>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</si>
  <si>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</si>
  <si>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</si>
  <si>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</si>
  <si>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</si>
  <si>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</si>
  <si>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</si>
  <si>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</si>
  <si>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</si>
  <si>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</si>
  <si>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</si>
  <si>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</si>
  <si>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</si>
  <si>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</si>
  <si>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</si>
  <si>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</si>
  <si>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</si>
  <si>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</si>
  <si>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</si>
  <si>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</si>
  <si>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</si>
  <si>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</si>
  <si>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</si>
  <si>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</si>
  <si>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</si>
  <si>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</si>
  <si>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</si>
  <si>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</si>
  <si>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</si>
  <si>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</si>
  <si>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</si>
  <si>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</si>
  <si>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</si>
  <si>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</si>
  <si>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</si>
  <si>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</si>
  <si>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</si>
  <si>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</si>
  <si>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</si>
  <si>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</si>
  <si>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</si>
  <si>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</si>
  <si>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</si>
  <si>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</si>
  <si>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</si>
  <si>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</si>
  <si>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</si>
  <si>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</si>
  <si>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</si>
  <si>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</si>
  <si>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</si>
  <si>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</si>
  <si>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</si>
  <si>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</si>
  <si>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</si>
  <si>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</si>
  <si>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</si>
  <si>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</si>
  <si>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</si>
  <si>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</si>
  <si>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</si>
  <si>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</si>
  <si>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</si>
  <si>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</si>
  <si>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</si>
  <si>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</si>
  <si>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</si>
  <si>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</si>
  <si>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</si>
  <si>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</si>
  <si>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</si>
  <si>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</si>
  <si>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</si>
  <si>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</si>
  <si>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</si>
  <si>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</si>
  <si>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</si>
  <si>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</si>
  <si>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</si>
  <si>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</si>
  <si>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</si>
  <si>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</si>
  <si>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</si>
  <si>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</si>
  <si>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</si>
  <si>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</si>
  <si>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</si>
  <si>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</si>
  <si>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</si>
  <si>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</si>
  <si>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</si>
  <si>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</si>
  <si>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</si>
  <si>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</si>
  <si>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</si>
  <si>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</si>
  <si>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</si>
  <si>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</si>
  <si>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</si>
  <si>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</si>
  <si>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</si>
  <si>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</si>
  <si>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</si>
  <si>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</si>
  <si>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</si>
  <si>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</si>
  <si>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</si>
  <si>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</si>
  <si>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</si>
  <si>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</si>
  <si>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</si>
  <si>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</si>
  <si>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</si>
  <si>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</si>
  <si>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</si>
  <si>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</si>
  <si>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</si>
  <si>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</si>
  <si>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</si>
  <si>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</si>
  <si>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</si>
  <si>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</si>
  <si>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</si>
  <si>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</si>
  <si>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</si>
  <si>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</si>
  <si>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</si>
  <si>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</si>
  <si>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</si>
  <si>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</si>
  <si>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</si>
  <si>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</si>
  <si>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</si>
  <si>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</si>
  <si>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</si>
  <si>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</si>
  <si>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</si>
  <si>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</si>
  <si>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</si>
  <si>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</si>
  <si>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</si>
  <si>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</si>
  <si>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</si>
  <si>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</si>
  <si>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</si>
  <si>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</si>
  <si>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</si>
  <si>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</si>
  <si>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</si>
  <si>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</si>
  <si>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</si>
  <si>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</si>
  <si>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</si>
  <si>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</si>
  <si>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</si>
  <si>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</si>
  <si>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</si>
  <si>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</si>
  <si>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</si>
  <si>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</si>
  <si>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</si>
  <si>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</si>
  <si>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</si>
  <si>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</si>
  <si>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</si>
  <si>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</si>
  <si>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</si>
  <si>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</si>
  <si>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</si>
  <si>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</si>
  <si>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</si>
  <si>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</si>
  <si>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</si>
  <si>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</si>
  <si>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</si>
  <si>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</si>
  <si>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</si>
  <si>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</si>
  <si>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</si>
  <si>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</si>
  <si>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</si>
  <si>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</si>
  <si>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</si>
  <si>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</si>
  <si>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</si>
  <si>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</si>
  <si>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</si>
  <si>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</si>
  <si>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</si>
  <si>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</si>
  <si>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</si>
  <si>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</si>
  <si>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</si>
  <si>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</si>
  <si>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</si>
  <si>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</si>
  <si>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</si>
  <si>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</si>
  <si>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</si>
  <si>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</si>
  <si>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</si>
  <si>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</si>
  <si>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</si>
  <si>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</si>
  <si>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</si>
  <si>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</si>
  <si>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</si>
  <si>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</si>
  <si>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</si>
  <si>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</si>
  <si>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</si>
  <si>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</si>
  <si>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</si>
  <si>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</si>
  <si>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</si>
  <si>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</si>
  <si>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</si>
  <si>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</si>
  <si>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</si>
  <si>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</si>
  <si>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</si>
  <si>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</si>
  <si>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</si>
  <si>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</si>
  <si>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</si>
  <si>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</si>
  <si>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</si>
  <si>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</si>
  <si>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</si>
  <si>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</si>
  <si>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</si>
  <si>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</si>
  <si>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</si>
  <si>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</si>
  <si>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</si>
  <si>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</si>
  <si>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</si>
  <si>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</si>
  <si>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</si>
  <si>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</si>
  <si>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</si>
  <si>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</si>
  <si>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</si>
  <si>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</si>
  <si>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</si>
  <si>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</si>
  <si>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</si>
  <si>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</si>
  <si>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</si>
  <si>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</si>
  <si>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</si>
  <si>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</si>
  <si>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</si>
  <si>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</si>
  <si>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</si>
  <si>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</si>
  <si>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</si>
  <si>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</si>
  <si>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</si>
  <si>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</si>
  <si>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</si>
  <si>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</si>
  <si>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</si>
  <si>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</si>
  <si>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</si>
  <si>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</si>
  <si>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</si>
  <si>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</si>
  <si>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</si>
  <si>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</si>
  <si>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</si>
  <si>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</si>
  <si>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</si>
  <si>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</si>
  <si>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</si>
  <si>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</si>
  <si>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</si>
  <si>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</si>
  <si>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</si>
  <si>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</si>
  <si>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</si>
  <si>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</si>
  <si>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</si>
  <si>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</si>
  <si>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</si>
  <si>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</si>
  <si>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</si>
  <si>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</si>
  <si>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</si>
  <si>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</si>
  <si>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</si>
  <si>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</si>
  <si>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</si>
  <si>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</si>
  <si>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</si>
  <si>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</si>
  <si>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</si>
  <si>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</si>
  <si>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</si>
  <si>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</si>
  <si>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</si>
  <si>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</si>
  <si>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</si>
  <si>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</si>
  <si>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</si>
  <si>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</si>
  <si>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</si>
  <si>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</si>
  <si>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</si>
  <si>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</si>
  <si>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</si>
  <si>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</si>
  <si>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</si>
  <si>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</si>
  <si>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</si>
  <si>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</si>
  <si>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</si>
  <si>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</si>
  <si>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</si>
  <si>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</si>
  <si>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</si>
  <si>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</si>
  <si>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</si>
  <si>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</si>
  <si>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</si>
  <si>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</si>
  <si>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</si>
  <si>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</si>
  <si>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</si>
  <si>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</si>
  <si>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</si>
  <si>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</si>
  <si>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</si>
  <si>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</si>
  <si>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</si>
  <si>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</si>
  <si>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</si>
  <si>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</si>
  <si>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</si>
  <si>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</si>
  <si>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</si>
  <si>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</si>
  <si>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</si>
  <si>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</si>
  <si>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</si>
  <si>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</si>
  <si>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</si>
  <si>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</si>
  <si>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</si>
  <si>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</si>
  <si>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</si>
  <si>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</si>
  <si>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</si>
  <si>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</si>
  <si>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</si>
  <si>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</si>
  <si>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</si>
  <si>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</si>
  <si>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</si>
  <si>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</si>
  <si>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</si>
  <si>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</si>
  <si>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</si>
  <si>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</si>
  <si>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</si>
  <si>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</si>
  <si>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</si>
  <si>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</si>
  <si>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</si>
  <si>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</si>
  <si>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</si>
  <si>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</si>
  <si>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</si>
  <si>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</si>
  <si>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</si>
  <si>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</si>
  <si>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</si>
  <si>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</si>
  <si>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</si>
  <si>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</si>
  <si>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</si>
  <si>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</si>
  <si>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</si>
  <si>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</si>
  <si>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</si>
  <si>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</si>
  <si>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</si>
  <si>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</si>
  <si>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</si>
  <si>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</si>
  <si>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</si>
  <si>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</si>
  <si>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</si>
  <si>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</si>
  <si>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</si>
  <si>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</si>
  <si>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</si>
  <si>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</si>
  <si>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</si>
  <si>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</si>
  <si>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</si>
  <si>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</si>
  <si>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</si>
  <si>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</si>
  <si>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</si>
  <si>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</si>
  <si>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</si>
  <si>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</si>
  <si>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</si>
  <si>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</si>
  <si>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</si>
  <si>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</si>
  <si>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</si>
  <si>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</si>
  <si>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</si>
  <si>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</si>
  <si>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</si>
  <si>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</si>
  <si>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</si>
  <si>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</si>
  <si>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</si>
  <si>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</si>
  <si>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</si>
  <si>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</si>
  <si>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</si>
  <si>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</si>
  <si>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</si>
  <si>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</si>
  <si>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</si>
  <si>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</si>
  <si>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</si>
  <si>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</si>
  <si>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</si>
  <si>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</si>
  <si>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</si>
  <si>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</si>
  <si>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</si>
  <si>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</si>
  <si>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</si>
  <si>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</si>
  <si>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</si>
  <si>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</si>
  <si>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</si>
  <si>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</si>
  <si>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</si>
  <si>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</si>
  <si>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</si>
  <si>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</si>
  <si>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</si>
  <si>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</si>
  <si>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</si>
  <si>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</si>
  <si>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</si>
  <si>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</si>
  <si>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</si>
  <si>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</si>
  <si>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</si>
  <si>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</si>
  <si>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</si>
  <si>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</si>
  <si>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</si>
  <si>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</si>
  <si>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</si>
  <si>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</si>
  <si>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</si>
  <si>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</si>
  <si>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</si>
  <si>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</si>
  <si>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</si>
  <si>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</si>
  <si>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</si>
  <si>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</si>
  <si>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</si>
  <si>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</si>
  <si>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</si>
  <si>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</si>
  <si>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</si>
  <si>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</si>
  <si>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</si>
  <si>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</si>
  <si>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</si>
  <si>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</si>
  <si>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</si>
  <si>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</si>
  <si>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</si>
  <si>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</si>
  <si>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</si>
  <si>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</si>
  <si>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</si>
  <si>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</si>
  <si>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</si>
  <si>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</si>
  <si>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</si>
  <si>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</si>
  <si>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</si>
  <si>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</si>
  <si>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</si>
  <si>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</si>
  <si>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</si>
  <si>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</si>
  <si>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</si>
  <si>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</si>
  <si>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</si>
  <si>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</si>
  <si>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</si>
  <si>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</si>
  <si>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</si>
  <si>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</si>
  <si>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</si>
  <si>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</si>
  <si>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</si>
  <si>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</si>
  <si>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</si>
  <si>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</si>
  <si>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</si>
  <si>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</si>
  <si>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</si>
  <si>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</si>
  <si>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</si>
  <si>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</si>
  <si>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</si>
  <si>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</si>
  <si>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</si>
  <si>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</si>
  <si>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</si>
  <si>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</si>
  <si>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</si>
  <si>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</si>
  <si>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</si>
  <si>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</si>
  <si>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</si>
  <si>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</si>
  <si>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</si>
  <si>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</si>
  <si>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</si>
  <si>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</si>
  <si>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</si>
  <si>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</si>
  <si>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</si>
  <si>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</si>
  <si>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</si>
  <si>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</si>
  <si>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</si>
  <si>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</si>
  <si>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</si>
  <si>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</si>
  <si>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</si>
  <si>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</si>
  <si>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</si>
  <si>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</si>
  <si>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</si>
  <si>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</si>
  <si>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</si>
  <si>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</si>
  <si>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</si>
  <si>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</si>
  <si>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</si>
  <si>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</si>
  <si>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</si>
  <si>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</si>
  <si>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</si>
  <si>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</si>
  <si>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</si>
  <si>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</si>
  <si>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</si>
  <si>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</si>
  <si>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</si>
  <si>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</si>
  <si>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</si>
  <si>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</si>
  <si>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</si>
  <si>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</si>
  <si>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</si>
  <si>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</si>
  <si>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</si>
  <si>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</si>
  <si>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</si>
  <si>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</si>
  <si>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</si>
  <si>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</si>
  <si>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</si>
  <si>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</si>
  <si>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</si>
  <si>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</si>
  <si>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</si>
  <si>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</si>
  <si>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</si>
  <si>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</si>
  <si>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</si>
  <si>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</si>
  <si>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</si>
  <si>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</si>
  <si>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</si>
  <si>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</si>
  <si>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</si>
  <si>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</si>
  <si>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</si>
  <si>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</si>
  <si>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</si>
  <si>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</si>
  <si>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</si>
  <si>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</si>
  <si>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</si>
  <si>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</si>
  <si>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</si>
  <si>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</si>
  <si>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</si>
  <si>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</si>
  <si>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</si>
  <si>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</si>
  <si>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</si>
  <si>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</si>
  <si>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</si>
  <si>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</si>
  <si>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</si>
  <si>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</si>
  <si>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</si>
  <si>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</si>
  <si>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</si>
  <si>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</si>
  <si>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</si>
  <si>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</si>
  <si>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</si>
  <si>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</si>
  <si>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</si>
  <si>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</si>
  <si>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</si>
  <si>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</si>
  <si>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</si>
  <si>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</si>
  <si>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</si>
  <si>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</si>
  <si>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</si>
  <si>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</si>
  <si>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</si>
  <si>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</si>
  <si>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</si>
  <si>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</si>
  <si>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</si>
  <si>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</si>
  <si>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</si>
  <si>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</si>
  <si>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</si>
  <si>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</si>
  <si>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</si>
  <si>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</si>
  <si>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</si>
  <si>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</si>
  <si>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</si>
  <si>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</si>
  <si>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</si>
  <si>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</si>
  <si>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</si>
  <si>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</si>
  <si>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</si>
  <si>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</si>
  <si>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</si>
  <si>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</si>
  <si>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</si>
  <si>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</si>
  <si>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</si>
  <si>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</si>
  <si>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</si>
  <si>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</si>
  <si>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</si>
  <si>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</si>
  <si>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</si>
  <si>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</si>
  <si>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</si>
  <si>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</si>
  <si>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</si>
  <si>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</si>
  <si>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</si>
  <si>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</si>
  <si>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</si>
  <si>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</si>
  <si>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</si>
  <si>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</si>
  <si>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</si>
  <si>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</si>
  <si>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</si>
  <si>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</si>
  <si>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</si>
  <si>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</si>
  <si>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</si>
  <si>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</si>
  <si>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</si>
  <si>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</si>
  <si>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</si>
  <si>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</si>
  <si>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</si>
  <si>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</si>
  <si>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</si>
  <si>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</si>
  <si>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</si>
  <si>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</si>
  <si>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</si>
  <si>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</si>
  <si>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</si>
  <si>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</si>
  <si>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</si>
  <si>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</si>
  <si>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</si>
  <si>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</si>
  <si>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</si>
  <si>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</si>
  <si>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</si>
  <si>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</si>
  <si>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</si>
  <si>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</si>
  <si>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</si>
  <si>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</si>
  <si>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</si>
  <si>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</si>
  <si>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</si>
  <si>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</si>
  <si>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</si>
  <si>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</si>
  <si>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</si>
  <si>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</si>
  <si>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</si>
  <si>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</si>
  <si>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</si>
  <si>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</si>
  <si>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</si>
  <si>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</si>
  <si>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</si>
  <si>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</si>
  <si>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</si>
  <si>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</si>
  <si>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</si>
  <si>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</si>
  <si>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</si>
  <si>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</si>
  <si>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</si>
  <si>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</si>
  <si>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</si>
  <si>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</si>
  <si>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</si>
  <si>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</si>
  <si>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</si>
  <si>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</si>
  <si>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</si>
  <si>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</si>
  <si>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</si>
  <si>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</si>
  <si>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</si>
  <si>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</si>
  <si>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</si>
  <si>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</si>
  <si>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</si>
  <si>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</si>
  <si>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</si>
  <si>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</si>
  <si>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</si>
  <si>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</si>
  <si>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b1032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</si>
</sst>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4" fillId="33" borderId="0" xfId="58" applyNumberFormat="1" applyFont="1" applyFill="1" applyAlignment="1">
      <alignment vertical="center"/>
      <protection/>
    </xf>
    <xf numFmtId="1" fontId="24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3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2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20" fillId="37" borderId="0" xfId="58" applyNumberFormat="1" applyFont="1" applyFill="1" applyBorder="1" applyAlignment="1">
      <alignment horizontal="right"/>
      <protection/>
    </xf>
    <xf numFmtId="0" fontId="23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20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20" fillId="37" borderId="0" xfId="58" applyNumberFormat="1" applyFont="1" applyFill="1" applyBorder="1" applyAlignment="1" applyProtection="1">
      <alignment horizontal="right"/>
      <protection/>
    </xf>
    <xf numFmtId="0" fontId="23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3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4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20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4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20" fillId="39" borderId="17" xfId="58" applyNumberFormat="1" applyFont="1" applyFill="1" applyBorder="1" applyAlignment="1" applyProtection="1" quotePrefix="1">
      <alignment horizontal="center" vertical="center"/>
      <protection/>
    </xf>
    <xf numFmtId="3" fontId="20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1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6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1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50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4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4" fillId="45" borderId="29" xfId="58" applyNumberFormat="1" applyFont="1" applyFill="1" applyBorder="1" applyAlignment="1" applyProtection="1">
      <alignment horizontal="center" vertical="center"/>
      <protection/>
    </xf>
    <xf numFmtId="188" fontId="244" fillId="45" borderId="27" xfId="58" applyNumberFormat="1" applyFont="1" applyFill="1" applyBorder="1" applyAlignment="1" applyProtection="1">
      <alignment horizontal="center" vertical="center"/>
      <protection/>
    </xf>
    <xf numFmtId="188" fontId="244" fillId="45" borderId="33" xfId="58" applyNumberFormat="1" applyFont="1" applyFill="1" applyBorder="1" applyAlignment="1" applyProtection="1">
      <alignment horizontal="center" vertical="center"/>
      <protection/>
    </xf>
    <xf numFmtId="188" fontId="244" fillId="45" borderId="31" xfId="58" applyNumberFormat="1" applyFont="1" applyFill="1" applyBorder="1" applyAlignment="1" applyProtection="1">
      <alignment horizontal="center" vertical="center"/>
      <protection/>
    </xf>
    <xf numFmtId="188" fontId="244" fillId="45" borderId="42" xfId="58" applyNumberFormat="1" applyFont="1" applyFill="1" applyBorder="1" applyAlignment="1" applyProtection="1">
      <alignment horizontal="center" vertical="center"/>
      <protection/>
    </xf>
    <xf numFmtId="188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0" fillId="39" borderId="94" xfId="58" applyNumberFormat="1" applyFont="1" applyFill="1" applyBorder="1" applyAlignment="1" applyProtection="1" quotePrefix="1">
      <alignment horizontal="center" vertical="center"/>
      <protection/>
    </xf>
    <xf numFmtId="3" fontId="20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5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90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81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4" fillId="53" borderId="30" xfId="58" applyNumberFormat="1" applyFont="1" applyFill="1" applyBorder="1" applyAlignment="1" applyProtection="1">
      <alignment horizontal="center" vertical="center"/>
      <protection/>
    </xf>
    <xf numFmtId="188" fontId="244" fillId="53" borderId="34" xfId="58" applyNumberFormat="1" applyFont="1" applyFill="1" applyBorder="1" applyAlignment="1" applyProtection="1">
      <alignment horizontal="center" vertical="center"/>
      <protection/>
    </xf>
    <xf numFmtId="188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4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6" fillId="45" borderId="62" xfId="58" applyNumberFormat="1" applyFont="1" applyFill="1" applyBorder="1" applyAlignment="1" applyProtection="1">
      <alignment horizontal="center" vertical="center"/>
      <protection/>
    </xf>
    <xf numFmtId="188" fontId="236" fillId="45" borderId="64" xfId="58" applyNumberFormat="1" applyFont="1" applyFill="1" applyBorder="1" applyAlignment="1" applyProtection="1">
      <alignment horizontal="center" vertical="center"/>
      <protection/>
    </xf>
    <xf numFmtId="188" fontId="236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4" fillId="45" borderId="87" xfId="58" applyNumberFormat="1" applyFont="1" applyFill="1" applyBorder="1" applyAlignment="1" applyProtection="1">
      <alignment horizontal="center" vertical="center"/>
      <protection/>
    </xf>
    <xf numFmtId="188" fontId="244" fillId="45" borderId="84" xfId="58" applyNumberFormat="1" applyFont="1" applyFill="1" applyBorder="1" applyAlignment="1" applyProtection="1">
      <alignment horizontal="center" vertical="center"/>
      <protection/>
    </xf>
    <xf numFmtId="188" fontId="244" fillId="53" borderId="88" xfId="58" applyNumberFormat="1" applyFont="1" applyFill="1" applyBorder="1" applyAlignment="1" applyProtection="1">
      <alignment horizontal="center" vertical="center"/>
      <protection/>
    </xf>
    <xf numFmtId="188" fontId="244" fillId="53" borderId="39" xfId="58" applyNumberFormat="1" applyFont="1" applyFill="1" applyBorder="1" applyAlignment="1" applyProtection="1">
      <alignment horizontal="center" vertical="center"/>
      <protection/>
    </xf>
    <xf numFmtId="178" fontId="274" fillId="52" borderId="113" xfId="66" applyNumberFormat="1" applyFont="1" applyFill="1" applyBorder="1" applyAlignment="1">
      <alignment horizontal="right" vertical="center"/>
      <protection/>
    </xf>
    <xf numFmtId="181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7" fillId="39" borderId="103" xfId="62" applyNumberFormat="1" applyFont="1" applyFill="1" applyBorder="1" applyProtection="1">
      <alignment/>
      <protection/>
    </xf>
    <xf numFmtId="190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32" borderId="95" xfId="0" applyNumberFormat="1" applyFont="1" applyFill="1" applyBorder="1" applyAlignment="1" applyProtection="1">
      <alignment/>
      <protection/>
    </xf>
    <xf numFmtId="189" fontId="29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32" borderId="49" xfId="0" applyNumberFormat="1" applyFont="1" applyFill="1" applyBorder="1" applyAlignment="1" applyProtection="1">
      <alignment horizontal="right"/>
      <protection/>
    </xf>
    <xf numFmtId="189" fontId="29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7" fontId="286" fillId="39" borderId="12" xfId="64" applyNumberFormat="1" applyFont="1" applyFill="1" applyBorder="1" applyAlignment="1" applyProtection="1">
      <alignment horizontal="center" vertical="center"/>
      <protection/>
    </xf>
    <xf numFmtId="186" fontId="278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6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9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9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9" fontId="83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59" fillId="42" borderId="126" xfId="61" applyNumberFormat="1" applyFont="1" applyFill="1" applyBorder="1" applyAlignment="1" applyProtection="1" quotePrefix="1">
      <alignment horizontal="center" wrapText="1"/>
      <protection/>
    </xf>
    <xf numFmtId="195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59" fillId="42" borderId="132" xfId="61" applyNumberFormat="1" applyFont="1" applyFill="1" applyBorder="1" applyAlignment="1" applyProtection="1" quotePrefix="1">
      <alignment horizontal="center"/>
      <protection/>
    </xf>
    <xf numFmtId="179" fontId="295" fillId="42" borderId="132" xfId="61" applyNumberFormat="1" applyFont="1" applyFill="1" applyBorder="1" applyAlignment="1" applyProtection="1" quotePrefix="1">
      <alignment horizontal="center"/>
      <protection/>
    </xf>
    <xf numFmtId="196" fontId="242" fillId="61" borderId="132" xfId="61" applyNumberFormat="1" applyFont="1" applyFill="1" applyBorder="1" applyAlignment="1" applyProtection="1" quotePrefix="1">
      <alignment horizontal="center"/>
      <protection/>
    </xf>
    <xf numFmtId="179" fontId="240" fillId="61" borderId="132" xfId="61" applyNumberFormat="1" applyFont="1" applyFill="1" applyBorder="1" applyAlignment="1" applyProtection="1" quotePrefix="1">
      <alignment horizontal="center"/>
      <protection/>
    </xf>
    <xf numFmtId="179" fontId="38" fillId="32" borderId="0" xfId="61" applyNumberFormat="1" applyFont="1" applyFill="1" applyAlignment="1" applyProtection="1">
      <alignment horizontal="right"/>
      <protection/>
    </xf>
    <xf numFmtId="179" fontId="294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7" fontId="29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8" fillId="32" borderId="0" xfId="61" applyNumberFormat="1" applyFont="1" applyFill="1" applyAlignment="1" applyProtection="1">
      <alignment horizontal="right"/>
      <protection/>
    </xf>
    <xf numFmtId="197" fontId="29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9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9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9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9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9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9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9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9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9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7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9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9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9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9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9" fillId="32" borderId="0" xfId="61" applyNumberFormat="1" applyFont="1" applyFill="1" applyProtection="1">
      <alignment/>
      <protection/>
    </xf>
    <xf numFmtId="178" fontId="29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9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83" fillId="39" borderId="82" xfId="61" applyNumberFormat="1" applyFont="1" applyFill="1" applyBorder="1" applyAlignment="1" applyProtection="1" quotePrefix="1">
      <alignment/>
      <protection/>
    </xf>
    <xf numFmtId="189" fontId="282" fillId="39" borderId="82" xfId="61" applyNumberFormat="1" applyFont="1" applyFill="1" applyBorder="1" applyAlignment="1" applyProtection="1" quotePrefix="1">
      <alignment/>
      <protection/>
    </xf>
    <xf numFmtId="189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9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9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8" fillId="32" borderId="0" xfId="61" applyNumberFormat="1" applyFont="1" applyFill="1" applyAlignment="1" applyProtection="1">
      <alignment horizontal="right"/>
      <protection/>
    </xf>
    <xf numFmtId="197" fontId="29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9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9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9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82" fillId="32" borderId="105" xfId="61" applyNumberFormat="1" applyFont="1" applyFill="1" applyBorder="1" applyAlignment="1" applyProtection="1" quotePrefix="1">
      <alignment/>
      <protection/>
    </xf>
    <xf numFmtId="189" fontId="282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8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1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0" fillId="66" borderId="159" xfId="61" applyNumberFormat="1" applyFont="1" applyFill="1" applyBorder="1" applyAlignment="1" applyProtection="1">
      <alignment horizontal="center"/>
      <protection/>
    </xf>
    <xf numFmtId="190" fontId="81" fillId="66" borderId="160" xfId="61" applyNumberFormat="1" applyFont="1" applyFill="1" applyBorder="1" applyAlignment="1" applyProtection="1">
      <alignment horizontal="center"/>
      <protection/>
    </xf>
    <xf numFmtId="190" fontId="26" fillId="38" borderId="0" xfId="70" applyNumberFormat="1" applyFont="1" applyFill="1" applyProtection="1">
      <alignment/>
      <protection/>
    </xf>
    <xf numFmtId="190" fontId="81" fillId="67" borderId="161" xfId="61" applyNumberFormat="1" applyFont="1" applyFill="1" applyBorder="1" applyAlignment="1" applyProtection="1">
      <alignment horizontal="center"/>
      <protection/>
    </xf>
    <xf numFmtId="190" fontId="38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1" fillId="65" borderId="166" xfId="61" applyNumberFormat="1" applyFont="1" applyFill="1" applyBorder="1" applyAlignment="1" applyProtection="1">
      <alignment horizontal="center"/>
      <protection/>
    </xf>
    <xf numFmtId="190" fontId="80" fillId="66" borderId="165" xfId="61" applyNumberFormat="1" applyFont="1" applyFill="1" applyBorder="1" applyAlignment="1" applyProtection="1">
      <alignment horizontal="center"/>
      <protection/>
    </xf>
    <xf numFmtId="190" fontId="81" fillId="66" borderId="166" xfId="61" applyNumberFormat="1" applyFont="1" applyFill="1" applyBorder="1" applyAlignment="1" applyProtection="1">
      <alignment horizontal="center"/>
      <protection/>
    </xf>
    <xf numFmtId="190" fontId="81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297" fillId="65" borderId="159" xfId="61" applyNumberFormat="1" applyFont="1" applyFill="1" applyBorder="1" applyAlignment="1" applyProtection="1">
      <alignment horizontal="center"/>
      <protection/>
    </xf>
    <xf numFmtId="190" fontId="298" fillId="65" borderId="160" xfId="61" applyNumberFormat="1" applyFont="1" applyFill="1" applyBorder="1" applyAlignment="1" applyProtection="1">
      <alignment horizontal="center"/>
      <protection/>
    </xf>
    <xf numFmtId="190" fontId="299" fillId="66" borderId="159" xfId="61" applyNumberFormat="1" applyFont="1" applyFill="1" applyBorder="1" applyAlignment="1" applyProtection="1">
      <alignment horizontal="center"/>
      <protection/>
    </xf>
    <xf numFmtId="190" fontId="300" fillId="66" borderId="160" xfId="61" applyNumberFormat="1" applyFont="1" applyFill="1" applyBorder="1" applyAlignment="1" applyProtection="1">
      <alignment horizontal="center"/>
      <protection/>
    </xf>
    <xf numFmtId="190" fontId="301" fillId="67" borderId="161" xfId="61" applyNumberFormat="1" applyFont="1" applyFill="1" applyBorder="1" applyAlignment="1" applyProtection="1">
      <alignment horizontal="center"/>
      <protection/>
    </xf>
    <xf numFmtId="190" fontId="302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7" fillId="65" borderId="165" xfId="61" applyNumberFormat="1" applyFont="1" applyFill="1" applyBorder="1" applyAlignment="1" applyProtection="1">
      <alignment horizontal="center"/>
      <protection/>
    </xf>
    <xf numFmtId="190" fontId="298" fillId="65" borderId="166" xfId="61" applyNumberFormat="1" applyFont="1" applyFill="1" applyBorder="1" applyAlignment="1" applyProtection="1">
      <alignment horizontal="center"/>
      <protection/>
    </xf>
    <xf numFmtId="190" fontId="299" fillId="66" borderId="165" xfId="61" applyNumberFormat="1" applyFont="1" applyFill="1" applyBorder="1" applyAlignment="1" applyProtection="1">
      <alignment horizontal="center"/>
      <protection/>
    </xf>
    <xf numFmtId="190" fontId="300" fillId="66" borderId="166" xfId="61" applyNumberFormat="1" applyFont="1" applyFill="1" applyBorder="1" applyAlignment="1" applyProtection="1">
      <alignment horizontal="center"/>
      <protection/>
    </xf>
    <xf numFmtId="190" fontId="301" fillId="67" borderId="167" xfId="61" applyNumberFormat="1" applyFont="1" applyFill="1" applyBorder="1" applyAlignment="1" applyProtection="1">
      <alignment horizontal="center"/>
      <protection/>
    </xf>
    <xf numFmtId="190" fontId="302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6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5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200" fontId="250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2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8" fontId="244" fillId="45" borderId="17" xfId="58" applyNumberFormat="1" applyFont="1" applyFill="1" applyBorder="1" applyAlignment="1" applyProtection="1">
      <alignment horizontal="center" vertical="center"/>
      <protection/>
    </xf>
    <xf numFmtId="188" fontId="244" fillId="45" borderId="12" xfId="58" applyNumberFormat="1" applyFont="1" applyFill="1" applyBorder="1" applyAlignment="1" applyProtection="1">
      <alignment horizontal="center" vertical="center"/>
      <protection/>
    </xf>
    <xf numFmtId="188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8" fontId="244" fillId="45" borderId="75" xfId="58" applyNumberFormat="1" applyFont="1" applyFill="1" applyBorder="1" applyAlignment="1" applyProtection="1">
      <alignment horizontal="center" vertical="center"/>
      <protection/>
    </xf>
    <xf numFmtId="188" fontId="244" fillId="45" borderId="72" xfId="58" applyNumberFormat="1" applyFont="1" applyFill="1" applyBorder="1" applyAlignment="1" applyProtection="1">
      <alignment horizontal="center" vertical="center"/>
      <protection/>
    </xf>
    <xf numFmtId="188" fontId="244" fillId="45" borderId="70" xfId="58" applyNumberFormat="1" applyFont="1" applyFill="1" applyBorder="1" applyAlignment="1" applyProtection="1">
      <alignment horizontal="center" vertical="center"/>
      <protection/>
    </xf>
    <xf numFmtId="188" fontId="244" fillId="45" borderId="67" xfId="58" applyNumberFormat="1" applyFont="1" applyFill="1" applyBorder="1" applyAlignment="1" applyProtection="1">
      <alignment horizontal="center" vertical="center"/>
      <protection/>
    </xf>
    <xf numFmtId="188" fontId="244" fillId="53" borderId="87" xfId="58" applyNumberFormat="1" applyFont="1" applyFill="1" applyBorder="1" applyAlignment="1" applyProtection="1">
      <alignment horizontal="center" vertical="center"/>
      <protection/>
    </xf>
    <xf numFmtId="188" fontId="244" fillId="53" borderId="84" xfId="58" applyNumberFormat="1" applyFont="1" applyFill="1" applyBorder="1" applyAlignment="1" applyProtection="1">
      <alignment horizontal="center" vertical="center"/>
      <protection/>
    </xf>
    <xf numFmtId="188" fontId="244" fillId="48" borderId="17" xfId="58" applyNumberFormat="1" applyFont="1" applyFill="1" applyBorder="1" applyAlignment="1" applyProtection="1">
      <alignment horizontal="center" vertical="center"/>
      <protection/>
    </xf>
    <xf numFmtId="188" fontId="244" fillId="48" borderId="12" xfId="58" applyNumberFormat="1" applyFont="1" applyFill="1" applyBorder="1" applyAlignment="1" applyProtection="1">
      <alignment horizontal="center" vertical="center"/>
      <protection/>
    </xf>
    <xf numFmtId="188" fontId="244" fillId="48" borderId="18" xfId="58" applyNumberFormat="1" applyFont="1" applyFill="1" applyBorder="1" applyAlignment="1" applyProtection="1">
      <alignment horizontal="center" vertical="center"/>
      <protection/>
    </xf>
    <xf numFmtId="188" fontId="244" fillId="4" borderId="18" xfId="58" applyNumberFormat="1" applyFont="1" applyFill="1" applyBorder="1" applyAlignment="1" applyProtection="1">
      <alignment horizontal="center" vertical="center"/>
      <protection/>
    </xf>
    <xf numFmtId="188" fontId="244" fillId="5" borderId="18" xfId="58" applyNumberFormat="1" applyFont="1" applyFill="1" applyBorder="1" applyAlignment="1" applyProtection="1">
      <alignment horizontal="center" vertical="center"/>
      <protection/>
    </xf>
    <xf numFmtId="188" fontId="244" fillId="45" borderId="38" xfId="58" applyNumberFormat="1" applyFont="1" applyFill="1" applyBorder="1" applyAlignment="1" applyProtection="1">
      <alignment horizontal="center" vertical="center"/>
      <protection/>
    </xf>
    <xf numFmtId="188" fontId="244" fillId="45" borderId="36" xfId="58" applyNumberFormat="1" applyFont="1" applyFill="1" applyBorder="1" applyAlignment="1" applyProtection="1">
      <alignment horizontal="center" vertical="center"/>
      <protection/>
    </xf>
    <xf numFmtId="188" fontId="244" fillId="32" borderId="17" xfId="58" applyNumberFormat="1" applyFont="1" applyFill="1" applyBorder="1" applyAlignment="1" applyProtection="1">
      <alignment horizontal="center" vertical="center"/>
      <protection/>
    </xf>
    <xf numFmtId="188" fontId="244" fillId="32" borderId="12" xfId="58" applyNumberFormat="1" applyFont="1" applyFill="1" applyBorder="1" applyAlignment="1" applyProtection="1">
      <alignment horizontal="center" vertical="center"/>
      <protection/>
    </xf>
    <xf numFmtId="188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1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1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2" fontId="311" fillId="71" borderId="61" xfId="58" applyNumberFormat="1" applyFont="1" applyFill="1" applyBorder="1" applyAlignment="1">
      <alignment horizontal="left"/>
      <protection/>
    </xf>
    <xf numFmtId="182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2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2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5" fillId="71" borderId="63" xfId="58" applyFont="1" applyFill="1" applyBorder="1">
      <alignment/>
      <protection/>
    </xf>
    <xf numFmtId="182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1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20" fillId="71" borderId="62" xfId="58" applyFont="1" applyFill="1" applyBorder="1" applyAlignment="1">
      <alignment horizontal="left"/>
      <protection/>
    </xf>
    <xf numFmtId="0" fontId="20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20" fillId="71" borderId="64" xfId="58" applyFont="1" applyFill="1" applyBorder="1" applyAlignment="1" quotePrefix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20" fillId="71" borderId="66" xfId="58" applyFont="1" applyFill="1" applyBorder="1" applyAlignment="1">
      <alignment horizontal="left"/>
      <protection/>
    </xf>
    <xf numFmtId="0" fontId="20" fillId="71" borderId="129" xfId="58" applyFont="1" applyFill="1" applyBorder="1" applyAlignment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8" fontId="244" fillId="27" borderId="31" xfId="58" applyNumberFormat="1" applyFont="1" applyFill="1" applyBorder="1" applyAlignment="1" applyProtection="1">
      <alignment horizontal="center" vertical="center"/>
      <protection/>
    </xf>
    <xf numFmtId="188" fontId="244" fillId="4" borderId="97" xfId="58" applyNumberFormat="1" applyFont="1" applyFill="1" applyBorder="1" applyAlignment="1" applyProtection="1">
      <alignment horizontal="center" vertical="center"/>
      <protection/>
    </xf>
    <xf numFmtId="188" fontId="244" fillId="4" borderId="17" xfId="58" applyNumberFormat="1" applyFont="1" applyFill="1" applyBorder="1" applyAlignment="1" applyProtection="1">
      <alignment horizontal="center" vertical="center"/>
      <protection/>
    </xf>
    <xf numFmtId="188" fontId="244" fillId="4" borderId="13" xfId="58" applyNumberFormat="1" applyFont="1" applyFill="1" applyBorder="1" applyAlignment="1" applyProtection="1">
      <alignment horizontal="center" vertical="center"/>
      <protection/>
    </xf>
    <xf numFmtId="188" fontId="244" fillId="5" borderId="97" xfId="58" applyNumberFormat="1" applyFont="1" applyFill="1" applyBorder="1" applyAlignment="1" applyProtection="1">
      <alignment horizontal="center" vertical="center"/>
      <protection/>
    </xf>
    <xf numFmtId="188" fontId="244" fillId="5" borderId="17" xfId="58" applyNumberFormat="1" applyFont="1" applyFill="1" applyBorder="1" applyAlignment="1" applyProtection="1">
      <alignment horizontal="center" vertical="center"/>
      <protection/>
    </xf>
    <xf numFmtId="188" fontId="244" fillId="5" borderId="13" xfId="58" applyNumberFormat="1" applyFont="1" applyFill="1" applyBorder="1" applyAlignment="1" applyProtection="1">
      <alignment horizontal="center" vertical="center"/>
      <protection/>
    </xf>
    <xf numFmtId="188" fontId="244" fillId="45" borderId="124" xfId="58" applyNumberFormat="1" applyFont="1" applyFill="1" applyBorder="1" applyAlignment="1" applyProtection="1">
      <alignment horizontal="center" vertical="center"/>
      <protection/>
    </xf>
    <xf numFmtId="188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4" fillId="45" borderId="23" xfId="58" applyNumberFormat="1" applyFont="1" applyFill="1" applyBorder="1" applyAlignment="1" applyProtection="1">
      <alignment horizontal="center" vertical="center"/>
      <protection/>
    </xf>
    <xf numFmtId="188" fontId="244" fillId="45" borderId="92" xfId="58" applyNumberFormat="1" applyFont="1" applyFill="1" applyBorder="1" applyAlignment="1" applyProtection="1">
      <alignment horizontal="center" vertical="center"/>
      <protection/>
    </xf>
    <xf numFmtId="188" fontId="244" fillId="45" borderId="177" xfId="58" applyNumberFormat="1" applyFont="1" applyFill="1" applyBorder="1" applyAlignment="1" applyProtection="1">
      <alignment horizontal="center" vertical="center"/>
      <protection/>
    </xf>
    <xf numFmtId="188" fontId="244" fillId="53" borderId="180" xfId="58" applyNumberFormat="1" applyFont="1" applyFill="1" applyBorder="1" applyAlignment="1" applyProtection="1">
      <alignment horizontal="center" vertical="center"/>
      <protection/>
    </xf>
    <xf numFmtId="188" fontId="244" fillId="27" borderId="181" xfId="58" applyNumberFormat="1" applyFont="1" applyFill="1" applyBorder="1" applyAlignment="1" applyProtection="1">
      <alignment horizontal="center" vertical="center"/>
      <protection/>
    </xf>
    <xf numFmtId="188" fontId="244" fillId="27" borderId="182" xfId="58" applyNumberFormat="1" applyFont="1" applyFill="1" applyBorder="1" applyAlignment="1" applyProtection="1">
      <alignment horizontal="center" vertical="center"/>
      <protection/>
    </xf>
    <xf numFmtId="188" fontId="244" fillId="53" borderId="183" xfId="58" applyNumberFormat="1" applyFont="1" applyFill="1" applyBorder="1" applyAlignment="1" applyProtection="1">
      <alignment horizontal="center" vertical="center"/>
      <protection/>
    </xf>
    <xf numFmtId="188" fontId="244" fillId="53" borderId="171" xfId="58" applyNumberFormat="1" applyFont="1" applyFill="1" applyBorder="1" applyAlignment="1" applyProtection="1">
      <alignment horizontal="center" vertical="center"/>
      <protection/>
    </xf>
    <xf numFmtId="181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7" fontId="321" fillId="45" borderId="66" xfId="61" applyNumberFormat="1" applyFont="1" applyFill="1" applyBorder="1" applyAlignment="1" applyProtection="1">
      <alignment/>
      <protection/>
    </xf>
    <xf numFmtId="197" fontId="322" fillId="45" borderId="66" xfId="61" applyNumberFormat="1" applyFont="1" applyFill="1" applyBorder="1" applyAlignment="1" applyProtection="1">
      <alignment/>
      <protection/>
    </xf>
    <xf numFmtId="197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8" fontId="244" fillId="32" borderId="13" xfId="58" applyNumberFormat="1" applyFont="1" applyFill="1" applyBorder="1" applyAlignment="1" applyProtection="1">
      <alignment horizontal="center" vertical="center"/>
      <protection/>
    </xf>
    <xf numFmtId="188" fontId="244" fillId="45" borderId="60" xfId="58" applyNumberFormat="1" applyFont="1" applyFill="1" applyBorder="1" applyAlignment="1" applyProtection="1">
      <alignment horizontal="center" vertical="center"/>
      <protection/>
    </xf>
    <xf numFmtId="188" fontId="244" fillId="45" borderId="184" xfId="58" applyNumberFormat="1" applyFont="1" applyFill="1" applyBorder="1" applyAlignment="1" applyProtection="1">
      <alignment horizontal="center" vertical="center"/>
      <protection/>
    </xf>
    <xf numFmtId="188" fontId="244" fillId="53" borderId="111" xfId="58" applyNumberFormat="1" applyFont="1" applyFill="1" applyBorder="1" applyAlignment="1" applyProtection="1">
      <alignment horizontal="center" vertical="center"/>
      <protection/>
    </xf>
    <xf numFmtId="188" fontId="244" fillId="53" borderId="146" xfId="58" applyNumberFormat="1" applyFont="1" applyFill="1" applyBorder="1" applyAlignment="1" applyProtection="1">
      <alignment horizontal="center" vertical="center"/>
      <protection/>
    </xf>
    <xf numFmtId="188" fontId="244" fillId="53" borderId="33" xfId="58" applyNumberFormat="1" applyFont="1" applyFill="1" applyBorder="1" applyAlignment="1" applyProtection="1">
      <alignment horizontal="center" vertical="center"/>
      <protection/>
    </xf>
    <xf numFmtId="188" fontId="244" fillId="53" borderId="29" xfId="58" applyNumberFormat="1" applyFont="1" applyFill="1" applyBorder="1" applyAlignment="1" applyProtection="1">
      <alignment horizontal="center" vertical="center"/>
      <protection/>
    </xf>
    <xf numFmtId="188" fontId="244" fillId="53" borderId="178" xfId="58" applyNumberFormat="1" applyFont="1" applyFill="1" applyBorder="1" applyAlignment="1" applyProtection="1">
      <alignment horizontal="center" vertical="center"/>
      <protection/>
    </xf>
    <xf numFmtId="188" fontId="244" fillId="53" borderId="177" xfId="58" applyNumberFormat="1" applyFont="1" applyFill="1" applyBorder="1" applyAlignment="1" applyProtection="1">
      <alignment horizontal="center" vertical="center"/>
      <protection/>
    </xf>
    <xf numFmtId="188" fontId="244" fillId="45" borderId="185" xfId="58" applyNumberFormat="1" applyFont="1" applyFill="1" applyBorder="1" applyAlignment="1" applyProtection="1">
      <alignment horizontal="center" vertical="center"/>
      <protection/>
    </xf>
    <xf numFmtId="188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4" fillId="45" borderId="188" xfId="58" applyNumberFormat="1" applyFont="1" applyFill="1" applyBorder="1" applyAlignment="1" applyProtection="1">
      <alignment horizontal="center" vertical="center"/>
      <protection/>
    </xf>
    <xf numFmtId="188" fontId="244" fillId="48" borderId="13" xfId="58" applyNumberFormat="1" applyFont="1" applyFill="1" applyBorder="1" applyAlignment="1" applyProtection="1">
      <alignment horizontal="center" vertic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3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23" fillId="39" borderId="26" xfId="62" applyFont="1" applyFill="1" applyBorder="1" applyAlignment="1" applyProtection="1">
      <alignment horizontal="center"/>
      <protection/>
    </xf>
    <xf numFmtId="0" fontId="323" fillId="39" borderId="0" xfId="62" applyFont="1" applyFill="1" applyBorder="1" applyAlignment="1" applyProtection="1">
      <alignment horizontal="center"/>
      <protection/>
    </xf>
    <xf numFmtId="0" fontId="323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6" fontId="226" fillId="39" borderId="109" xfId="53" applyNumberFormat="1" applyFill="1" applyBorder="1" applyAlignment="1" applyProtection="1">
      <alignment horizontal="center" vertical="center"/>
      <protection/>
    </xf>
    <xf numFmtId="186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4" fillId="32" borderId="0" xfId="61" applyFont="1" applyFill="1" applyBorder="1" applyAlignment="1" applyProtection="1">
      <alignment horizontal="center"/>
      <protection/>
    </xf>
    <xf numFmtId="194" fontId="287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3" fontId="326" fillId="32" borderId="109" xfId="58" applyNumberFormat="1" applyFont="1" applyFill="1" applyBorder="1" applyAlignment="1" applyProtection="1">
      <alignment horizontal="center" vertical="center"/>
      <protection locked="0"/>
    </xf>
    <xf numFmtId="3" fontId="326" fillId="32" borderId="25" xfId="58" applyNumberFormat="1" applyFont="1" applyFill="1" applyBorder="1" applyAlignment="1" applyProtection="1">
      <alignment horizontal="center" vertical="center"/>
      <protection locked="0"/>
    </xf>
    <xf numFmtId="3" fontId="326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328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8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5" fillId="13" borderId="14" xfId="58" applyFont="1" applyFill="1" applyBorder="1" applyAlignment="1" applyProtection="1">
      <alignment horizontal="center" vertical="center"/>
      <protection/>
    </xf>
    <xf numFmtId="0" fontId="25" fillId="13" borderId="15" xfId="58" applyFont="1" applyFill="1" applyBorder="1" applyAlignment="1" applyProtection="1">
      <alignment horizontal="center" vertical="center"/>
      <protection/>
    </xf>
    <xf numFmtId="0" fontId="25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8" t="str">
        <f>+OTCHET!B9</f>
        <v>Несебър</v>
      </c>
      <c r="C2" s="1729"/>
      <c r="D2" s="1730"/>
      <c r="E2" s="1019"/>
      <c r="F2" s="1020">
        <f>+OTCHET!H9</f>
        <v>0</v>
      </c>
      <c r="G2" s="1021" t="str">
        <f>+OTCHET!F12</f>
        <v>5206</v>
      </c>
      <c r="H2" s="1022"/>
      <c r="I2" s="1731">
        <f>+OTCHET!H607</f>
        <v>0</v>
      </c>
      <c r="J2" s="1732"/>
      <c r="K2" s="1013"/>
      <c r="L2" s="1733">
        <f>OTCHET!H605</f>
        <v>0</v>
      </c>
      <c r="M2" s="1734"/>
      <c r="N2" s="1735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992</v>
      </c>
      <c r="T2" s="1736">
        <f>+OTCHET!I9</f>
        <v>0</v>
      </c>
      <c r="U2" s="173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738" t="s">
        <v>995</v>
      </c>
      <c r="T4" s="1738"/>
      <c r="U4" s="173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44104</v>
      </c>
      <c r="M6" s="1019"/>
      <c r="N6" s="1044" t="s">
        <v>997</v>
      </c>
      <c r="O6" s="1008"/>
      <c r="P6" s="1045">
        <f>OTCHET!F9</f>
        <v>44104</v>
      </c>
      <c r="Q6" s="1044" t="s">
        <v>997</v>
      </c>
      <c r="R6" s="1046"/>
      <c r="S6" s="1739">
        <f>+Q4</f>
        <v>2020</v>
      </c>
      <c r="T6" s="1739"/>
      <c r="U6" s="173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719" t="s">
        <v>974</v>
      </c>
      <c r="T8" s="1720"/>
      <c r="U8" s="1721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44104</v>
      </c>
      <c r="H9" s="1019"/>
      <c r="I9" s="1069">
        <f>+L4</f>
        <v>2020</v>
      </c>
      <c r="J9" s="1070">
        <f>+L6</f>
        <v>44104</v>
      </c>
      <c r="K9" s="1071"/>
      <c r="L9" s="1072">
        <f>+L6</f>
        <v>44104</v>
      </c>
      <c r="M9" s="1071"/>
      <c r="N9" s="1073">
        <f>+L6</f>
        <v>44104</v>
      </c>
      <c r="O9" s="1074"/>
      <c r="P9" s="1075">
        <f>+L4</f>
        <v>2020</v>
      </c>
      <c r="Q9" s="1073">
        <f>+L6</f>
        <v>44104</v>
      </c>
      <c r="R9" s="1046"/>
      <c r="S9" s="1722" t="s">
        <v>975</v>
      </c>
      <c r="T9" s="1723"/>
      <c r="U9" s="1724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3" t="s">
        <v>1012</v>
      </c>
      <c r="T13" s="1684"/>
      <c r="U13" s="1685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2011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4" t="s">
        <v>1996</v>
      </c>
      <c r="T14" s="1675"/>
      <c r="U14" s="1676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5" t="s">
        <v>1995</v>
      </c>
      <c r="T15" s="1726"/>
      <c r="U15" s="1727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4" t="s">
        <v>1014</v>
      </c>
      <c r="T16" s="1675"/>
      <c r="U16" s="1676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4" t="s">
        <v>1016</v>
      </c>
      <c r="T17" s="1675"/>
      <c r="U17" s="1676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4" t="s">
        <v>1018</v>
      </c>
      <c r="T18" s="1675"/>
      <c r="U18" s="1676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4" t="s">
        <v>1020</v>
      </c>
      <c r="T19" s="1675"/>
      <c r="U19" s="1676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4" t="s">
        <v>1022</v>
      </c>
      <c r="T20" s="1675"/>
      <c r="U20" s="1676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4" t="s">
        <v>1024</v>
      </c>
      <c r="T21" s="1675"/>
      <c r="U21" s="1676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4" t="s">
        <v>1997</v>
      </c>
      <c r="T22" s="1705"/>
      <c r="U22" s="1706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89" t="s">
        <v>1027</v>
      </c>
      <c r="T23" s="1690"/>
      <c r="U23" s="169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3" t="s">
        <v>1030</v>
      </c>
      <c r="T25" s="1684"/>
      <c r="U25" s="1685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4" t="s">
        <v>1032</v>
      </c>
      <c r="T26" s="1675"/>
      <c r="U26" s="1676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4" t="s">
        <v>1034</v>
      </c>
      <c r="T27" s="1705"/>
      <c r="U27" s="1706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89" t="s">
        <v>1036</v>
      </c>
      <c r="T28" s="1690"/>
      <c r="U28" s="169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89" t="s">
        <v>1043</v>
      </c>
      <c r="T35" s="1690"/>
      <c r="U35" s="169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6" t="s">
        <v>1045</v>
      </c>
      <c r="T36" s="1717"/>
      <c r="U36" s="1718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0" t="s">
        <v>1047</v>
      </c>
      <c r="T37" s="1711"/>
      <c r="U37" s="1712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3" t="s">
        <v>1049</v>
      </c>
      <c r="T38" s="1714"/>
      <c r="U38" s="1715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89" t="s">
        <v>1051</v>
      </c>
      <c r="T40" s="1690"/>
      <c r="U40" s="169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3" t="s">
        <v>1054</v>
      </c>
      <c r="T42" s="1684"/>
      <c r="U42" s="1685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4" t="s">
        <v>1056</v>
      </c>
      <c r="T43" s="1675"/>
      <c r="U43" s="1676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2014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4" t="s">
        <v>1057</v>
      </c>
      <c r="T44" s="1675"/>
      <c r="U44" s="1676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4" t="s">
        <v>1059</v>
      </c>
      <c r="T45" s="1705"/>
      <c r="U45" s="1706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89" t="s">
        <v>1061</v>
      </c>
      <c r="T46" s="1690"/>
      <c r="U46" s="169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1" t="s">
        <v>1063</v>
      </c>
      <c r="T48" s="1702"/>
      <c r="U48" s="170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70121</v>
      </c>
      <c r="K51" s="1095"/>
      <c r="L51" s="1102">
        <f>+IF($P$2=33,$Q51,0)</f>
        <v>0</v>
      </c>
      <c r="M51" s="1095"/>
      <c r="N51" s="1132">
        <f>+ROUND(+G51+J51+L51,0)</f>
        <v>70121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70121</v>
      </c>
      <c r="R51" s="1046"/>
      <c r="S51" s="1683" t="s">
        <v>1067</v>
      </c>
      <c r="T51" s="1684"/>
      <c r="U51" s="1685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4" t="s">
        <v>1069</v>
      </c>
      <c r="T52" s="1675"/>
      <c r="U52" s="1676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4" t="s">
        <v>1071</v>
      </c>
      <c r="T53" s="1675"/>
      <c r="U53" s="1676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18928</v>
      </c>
      <c r="K54" s="1095"/>
      <c r="L54" s="1120">
        <f>+IF($P$2=33,$Q54,0)</f>
        <v>0</v>
      </c>
      <c r="M54" s="1095"/>
      <c r="N54" s="1121">
        <f>+ROUND(+G54+J54+L54,0)</f>
        <v>18928</v>
      </c>
      <c r="O54" s="1097"/>
      <c r="P54" s="1119">
        <f>+ROUND(OTCHET!E187+OTCHET!E190,0)</f>
        <v>0</v>
      </c>
      <c r="Q54" s="1120">
        <f>+ROUND(OTCHET!L187+OTCHET!L190,0)</f>
        <v>18928</v>
      </c>
      <c r="R54" s="1046"/>
      <c r="S54" s="1674" t="s">
        <v>1073</v>
      </c>
      <c r="T54" s="1675"/>
      <c r="U54" s="1676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5186</v>
      </c>
      <c r="K55" s="1095"/>
      <c r="L55" s="1120">
        <f>+IF($P$2=33,$Q55,0)</f>
        <v>0</v>
      </c>
      <c r="M55" s="1095"/>
      <c r="N55" s="1121">
        <f>+ROUND(+G55+J55+L55,0)</f>
        <v>5186</v>
      </c>
      <c r="O55" s="1097"/>
      <c r="P55" s="1119">
        <f>+ROUND(OTCHET!E196+OTCHET!E204,0)</f>
        <v>0</v>
      </c>
      <c r="Q55" s="1120">
        <f>+ROUND(OTCHET!L196+OTCHET!L204,0)</f>
        <v>5186</v>
      </c>
      <c r="R55" s="1046"/>
      <c r="S55" s="1704" t="s">
        <v>1075</v>
      </c>
      <c r="T55" s="1705"/>
      <c r="U55" s="1706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94235</v>
      </c>
      <c r="K56" s="1095"/>
      <c r="L56" s="1208">
        <f>+ROUND(+SUM(L51:L55),0)</f>
        <v>0</v>
      </c>
      <c r="M56" s="1095"/>
      <c r="N56" s="1209">
        <f>+ROUND(+SUM(N51:N55),0)</f>
        <v>94235</v>
      </c>
      <c r="O56" s="1097"/>
      <c r="P56" s="1207">
        <f>+ROUND(+SUM(P51:P55),0)</f>
        <v>0</v>
      </c>
      <c r="Q56" s="1208">
        <f>+ROUND(+SUM(Q51:Q55),0)</f>
        <v>94235</v>
      </c>
      <c r="R56" s="1046"/>
      <c r="S56" s="1689" t="s">
        <v>1077</v>
      </c>
      <c r="T56" s="1690"/>
      <c r="U56" s="169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3" t="s">
        <v>1080</v>
      </c>
      <c r="T58" s="1684"/>
      <c r="U58" s="1685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364066</v>
      </c>
      <c r="K59" s="1095"/>
      <c r="L59" s="1120">
        <f>+IF($P$2=33,$Q59,0)</f>
        <v>0</v>
      </c>
      <c r="M59" s="1095"/>
      <c r="N59" s="1121">
        <f>+ROUND(+G59+J59+L59,0)</f>
        <v>364066</v>
      </c>
      <c r="O59" s="1097"/>
      <c r="P59" s="1119">
        <f>+ROUND(+OTCHET!E275+OTCHET!E276,0)</f>
        <v>0</v>
      </c>
      <c r="Q59" s="1120">
        <f>+ROUND(+OTCHET!L275+OTCHET!L276,0)</f>
        <v>364066</v>
      </c>
      <c r="R59" s="1046"/>
      <c r="S59" s="1674" t="s">
        <v>1082</v>
      </c>
      <c r="T59" s="1675"/>
      <c r="U59" s="1676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4" t="s">
        <v>1084</v>
      </c>
      <c r="T60" s="1675"/>
      <c r="U60" s="1676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4" t="s">
        <v>1086</v>
      </c>
      <c r="T61" s="1705"/>
      <c r="U61" s="1706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364066</v>
      </c>
      <c r="K63" s="1095"/>
      <c r="L63" s="1208">
        <f>+ROUND(+SUM(L58:L61),0)</f>
        <v>0</v>
      </c>
      <c r="M63" s="1095"/>
      <c r="N63" s="1209">
        <f>+ROUND(+SUM(N58:N61),0)</f>
        <v>364066</v>
      </c>
      <c r="O63" s="1097"/>
      <c r="P63" s="1207">
        <f>+ROUND(+SUM(P58:P61),0)</f>
        <v>0</v>
      </c>
      <c r="Q63" s="1208">
        <f>+ROUND(+SUM(Q58:Q61),0)</f>
        <v>364066</v>
      </c>
      <c r="R63" s="1046"/>
      <c r="S63" s="1689" t="s">
        <v>1090</v>
      </c>
      <c r="T63" s="1690"/>
      <c r="U63" s="169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3" t="s">
        <v>1093</v>
      </c>
      <c r="T65" s="1684"/>
      <c r="U65" s="1685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4" t="s">
        <v>1095</v>
      </c>
      <c r="T66" s="1675"/>
      <c r="U66" s="1676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89" t="s">
        <v>1097</v>
      </c>
      <c r="T67" s="1690"/>
      <c r="U67" s="169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3" t="s">
        <v>1100</v>
      </c>
      <c r="T69" s="1684"/>
      <c r="U69" s="1685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4" t="s">
        <v>1102</v>
      </c>
      <c r="T70" s="1675"/>
      <c r="U70" s="1676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89" t="s">
        <v>1104</v>
      </c>
      <c r="T71" s="1690"/>
      <c r="U71" s="169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3" t="s">
        <v>1107</v>
      </c>
      <c r="T73" s="1684"/>
      <c r="U73" s="1685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4" t="s">
        <v>1109</v>
      </c>
      <c r="T74" s="1675"/>
      <c r="U74" s="1676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89" t="s">
        <v>1111</v>
      </c>
      <c r="T75" s="1690"/>
      <c r="U75" s="169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458301</v>
      </c>
      <c r="K77" s="1095"/>
      <c r="L77" s="1233">
        <f>+ROUND(L56+L63+L67+L71+L75,0)</f>
        <v>0</v>
      </c>
      <c r="M77" s="1095"/>
      <c r="N77" s="1234">
        <f>+ROUND(N56+N63+N67+N71+N75,0)</f>
        <v>458301</v>
      </c>
      <c r="O77" s="1097"/>
      <c r="P77" s="1231">
        <f>+ROUND(P56+P63+P67+P71+P75,0)</f>
        <v>0</v>
      </c>
      <c r="Q77" s="1232">
        <f>+ROUND(Q56+Q63+Q67+Q71+Q75,0)</f>
        <v>458301</v>
      </c>
      <c r="R77" s="1046"/>
      <c r="S77" s="1692" t="s">
        <v>1113</v>
      </c>
      <c r="T77" s="1693"/>
      <c r="U77" s="1694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1021034</v>
      </c>
      <c r="K79" s="1095"/>
      <c r="L79" s="1108">
        <f>+IF($P$2=33,$Q79,0)</f>
        <v>0</v>
      </c>
      <c r="M79" s="1095"/>
      <c r="N79" s="1109">
        <f>+ROUND(+G79+J79+L79,0)</f>
        <v>1021034</v>
      </c>
      <c r="O79" s="1097"/>
      <c r="P79" s="1107">
        <f>+ROUND(OTCHET!E419,0)</f>
        <v>0</v>
      </c>
      <c r="Q79" s="1108">
        <f>+ROUND(OTCHET!L419,0)</f>
        <v>1021034</v>
      </c>
      <c r="R79" s="1046"/>
      <c r="S79" s="1683" t="s">
        <v>1116</v>
      </c>
      <c r="T79" s="1684"/>
      <c r="U79" s="1685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-562733</v>
      </c>
      <c r="K80" s="1095"/>
      <c r="L80" s="1120">
        <f>+IF($P$2=33,$Q80,0)</f>
        <v>0</v>
      </c>
      <c r="M80" s="1095"/>
      <c r="N80" s="1121">
        <f>+ROUND(+G80+J80+L80,0)</f>
        <v>-562733</v>
      </c>
      <c r="O80" s="1097"/>
      <c r="P80" s="1119">
        <f>+ROUND(OTCHET!E429,0)</f>
        <v>0</v>
      </c>
      <c r="Q80" s="1120">
        <f>+ROUND(OTCHET!L429,0)</f>
        <v>-562733</v>
      </c>
      <c r="R80" s="1046"/>
      <c r="S80" s="1674" t="s">
        <v>1118</v>
      </c>
      <c r="T80" s="1675"/>
      <c r="U80" s="1676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458301</v>
      </c>
      <c r="K81" s="1095"/>
      <c r="L81" s="1242">
        <f>+ROUND(L79+L80,0)</f>
        <v>0</v>
      </c>
      <c r="M81" s="1095"/>
      <c r="N81" s="1243">
        <f>+ROUND(N79+N80,0)</f>
        <v>458301</v>
      </c>
      <c r="O81" s="1097"/>
      <c r="P81" s="1241">
        <f>+ROUND(P79+P80,0)</f>
        <v>0</v>
      </c>
      <c r="Q81" s="1242">
        <f>+ROUND(Q79+Q80,0)</f>
        <v>458301</v>
      </c>
      <c r="R81" s="1046"/>
      <c r="S81" s="1680" t="s">
        <v>1120</v>
      </c>
      <c r="T81" s="1681"/>
      <c r="U81" s="1682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7">
        <f>+IF(+SUM(F82:N82)=0,0,"Контрола: дефицит/излишък = финансиране с обратен знак (Г. + Д. = 0)")</f>
        <v>0</v>
      </c>
      <c r="C82" s="1708"/>
      <c r="D82" s="1709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3" t="s">
        <v>1126</v>
      </c>
      <c r="T87" s="1684"/>
      <c r="U87" s="1685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4" t="s">
        <v>1128</v>
      </c>
      <c r="T88" s="1675"/>
      <c r="U88" s="1676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89" t="s">
        <v>1130</v>
      </c>
      <c r="T89" s="1690"/>
      <c r="U89" s="169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3" t="s">
        <v>1133</v>
      </c>
      <c r="T91" s="1684"/>
      <c r="U91" s="1685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4" t="s">
        <v>1135</v>
      </c>
      <c r="T92" s="1675"/>
      <c r="U92" s="1676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4" t="s">
        <v>1137</v>
      </c>
      <c r="T93" s="1675"/>
      <c r="U93" s="1676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4" t="s">
        <v>1139</v>
      </c>
      <c r="T94" s="1705"/>
      <c r="U94" s="1706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89" t="s">
        <v>1141</v>
      </c>
      <c r="T95" s="1690"/>
      <c r="U95" s="169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3" t="s">
        <v>1144</v>
      </c>
      <c r="T97" s="1684"/>
      <c r="U97" s="1685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4" t="s">
        <v>1146</v>
      </c>
      <c r="T98" s="1675"/>
      <c r="U98" s="1676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89" t="s">
        <v>1148</v>
      </c>
      <c r="T99" s="1690"/>
      <c r="U99" s="169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1" t="s">
        <v>1150</v>
      </c>
      <c r="T101" s="1702"/>
      <c r="U101" s="170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3" t="s">
        <v>1154</v>
      </c>
      <c r="T104" s="1684"/>
      <c r="U104" s="1685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4" t="s">
        <v>1156</v>
      </c>
      <c r="T105" s="1675"/>
      <c r="U105" s="1676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89" t="s">
        <v>1158</v>
      </c>
      <c r="T106" s="1690"/>
      <c r="U106" s="169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5" t="s">
        <v>1161</v>
      </c>
      <c r="T108" s="1696"/>
      <c r="U108" s="1697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8" t="s">
        <v>1163</v>
      </c>
      <c r="T109" s="1699"/>
      <c r="U109" s="1700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89" t="s">
        <v>1165</v>
      </c>
      <c r="T110" s="1690"/>
      <c r="U110" s="169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3" t="s">
        <v>1168</v>
      </c>
      <c r="T112" s="1684"/>
      <c r="U112" s="1685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4" t="s">
        <v>1170</v>
      </c>
      <c r="T113" s="1675"/>
      <c r="U113" s="1676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89" t="s">
        <v>1172</v>
      </c>
      <c r="T114" s="1690"/>
      <c r="U114" s="169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3" t="s">
        <v>1175</v>
      </c>
      <c r="T116" s="1684"/>
      <c r="U116" s="1685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4" t="s">
        <v>1177</v>
      </c>
      <c r="T117" s="1675"/>
      <c r="U117" s="1676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89" t="s">
        <v>1179</v>
      </c>
      <c r="T118" s="1690"/>
      <c r="U118" s="169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2" t="s">
        <v>1181</v>
      </c>
      <c r="T120" s="1693"/>
      <c r="U120" s="1694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3" t="s">
        <v>1184</v>
      </c>
      <c r="T122" s="1684"/>
      <c r="U122" s="1685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4" t="s">
        <v>1188</v>
      </c>
      <c r="T124" s="1675"/>
      <c r="U124" s="1676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7" t="s">
        <v>1190</v>
      </c>
      <c r="T126" s="1678"/>
      <c r="U126" s="167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0" t="s">
        <v>1192</v>
      </c>
      <c r="T127" s="1681"/>
      <c r="U127" s="1682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3" t="s">
        <v>1195</v>
      </c>
      <c r="T129" s="1684"/>
      <c r="U129" s="1685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4" t="s">
        <v>1197</v>
      </c>
      <c r="T130" s="1675"/>
      <c r="U130" s="1676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86" t="s">
        <v>1199</v>
      </c>
      <c r="T131" s="1687"/>
      <c r="U131" s="1688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68" t="s">
        <v>1201</v>
      </c>
      <c r="T132" s="1669"/>
      <c r="U132" s="1670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1">
        <f>+IF(+SUM(F133:N133)=0,0,"Контрола: дефицит/излишък = финансиране с обратен знак (Г. + Д. = 0)")</f>
        <v>0</v>
      </c>
      <c r="C133" s="1671"/>
      <c r="D133" s="1671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>
        <f>+OTCHET!B605</f>
        <v>0</v>
      </c>
      <c r="D134" s="1247" t="s">
        <v>1203</v>
      </c>
      <c r="E134" s="1019"/>
      <c r="F134" s="1672"/>
      <c r="G134" s="1672"/>
      <c r="H134" s="1019"/>
      <c r="I134" s="1304" t="s">
        <v>1204</v>
      </c>
      <c r="J134" s="1305"/>
      <c r="K134" s="1019"/>
      <c r="L134" s="1672"/>
      <c r="M134" s="1672"/>
      <c r="N134" s="1672"/>
      <c r="O134" s="1299"/>
      <c r="P134" s="1673"/>
      <c r="Q134" s="1673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Несебър</v>
      </c>
      <c r="C11" s="705"/>
      <c r="D11" s="705"/>
      <c r="E11" s="706" t="s">
        <v>969</v>
      </c>
      <c r="F11" s="707">
        <f>OTCHET!F9</f>
        <v>44104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0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Несебър</v>
      </c>
      <c r="C13" s="712"/>
      <c r="D13" s="712"/>
      <c r="E13" s="715" t="str">
        <f>+OTCHET!E12</f>
        <v>код по ЕБК:</v>
      </c>
      <c r="F13" s="232" t="str">
        <f>+OTCHET!F12</f>
        <v>5206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2070</v>
      </c>
      <c r="F17" s="1744" t="s">
        <v>2071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3"/>
      <c r="F18" s="1745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2015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458301</v>
      </c>
      <c r="G38" s="848">
        <f>G39+G43+G44+G46+SUM(G48:G52)+G55</f>
        <v>0</v>
      </c>
      <c r="H38" s="849">
        <f>H39+H43+H44+H46+SUM(H48:H52)+H55</f>
        <v>458301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1978</v>
      </c>
      <c r="C39" s="941"/>
      <c r="D39" s="1633"/>
      <c r="E39" s="810">
        <f>SUM(E40:E42)</f>
        <v>0</v>
      </c>
      <c r="F39" s="810">
        <f>SUM(F40:F42)</f>
        <v>24114</v>
      </c>
      <c r="G39" s="811">
        <f>SUM(G40:G42)</f>
        <v>0</v>
      </c>
      <c r="H39" s="812">
        <f>SUM(H40:H42)</f>
        <v>24114</v>
      </c>
      <c r="I39" s="1635">
        <f>SUM(I40:I42)</f>
        <v>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1980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18928</v>
      </c>
      <c r="G40" s="874">
        <f>OTCHET!I187</f>
        <v>0</v>
      </c>
      <c r="H40" s="875">
        <f>OTCHET!J187</f>
        <v>18928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1981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0</v>
      </c>
      <c r="F42" s="1638">
        <f t="shared" si="1"/>
        <v>5186</v>
      </c>
      <c r="G42" s="1639">
        <f>+OTCHET!I196+OTCHET!I204</f>
        <v>0</v>
      </c>
      <c r="H42" s="1640">
        <f>+OTCHET!J196+OTCHET!J204</f>
        <v>5186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0</v>
      </c>
      <c r="F43" s="815">
        <f t="shared" si="1"/>
        <v>70121</v>
      </c>
      <c r="G43" s="816">
        <f>+OTCHET!I205+OTCHET!I223+OTCHET!I271</f>
        <v>0</v>
      </c>
      <c r="H43" s="817">
        <f>+OTCHET!J205+OTCHET!J223+OTCHET!J271</f>
        <v>70121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364066</v>
      </c>
      <c r="G49" s="816">
        <f>OTCHET!I275+OTCHET!I276+OTCHET!I284+OTCHET!I287</f>
        <v>0</v>
      </c>
      <c r="H49" s="817">
        <f>OTCHET!J275+OTCHET!J276+OTCHET!J284+OTCHET!J287</f>
        <v>364066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458301</v>
      </c>
      <c r="G56" s="893">
        <f>+G57+G58+G62</f>
        <v>0</v>
      </c>
      <c r="H56" s="894">
        <f>+H57+H58+H62</f>
        <v>458301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458301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458301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-562733</v>
      </c>
      <c r="G59" s="906">
        <f>+OTCHET!I422+OTCHET!I423+OTCHET!I424+OTCHET!I425+OTCHET!I426</f>
        <v>0</v>
      </c>
      <c r="H59" s="907">
        <f>+OTCHET!J422+OTCHET!J423+OTCHET!J424+OTCHET!J425+OTCHET!J426</f>
        <v>-562733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2010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46" t="s">
        <v>986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>
        <f>+OTCHET!D603</f>
        <v>0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>
        <f>+OTCHET!G600</f>
        <v>0</v>
      </c>
      <c r="F114" s="1747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32"/>
  <sheetViews>
    <sheetView tabSelected="1" zoomScale="75" zoomScaleNormal="75" zoomScaleSheetLayoutView="85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2" t="str">
        <f>VLOOKUP(E15,SMETKA,2,FALSE)</f>
        <v>ОТЧЕТНИ ДАННИ ПО ЕБК ЗА СМЕТКИТЕ ЗА СРЕДСТВАТА ОТ ЕВРОПЕЙСКИЯ СЪЮЗ - РА</v>
      </c>
      <c r="C7" s="1823"/>
      <c r="D7" s="182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4" t="s">
        <v>1696</v>
      </c>
      <c r="C9" s="1825"/>
      <c r="D9" s="1826"/>
      <c r="E9" s="115">
        <v>43831</v>
      </c>
      <c r="F9" s="116">
        <v>44104</v>
      </c>
      <c r="G9" s="113"/>
      <c r="H9" s="1415"/>
      <c r="I9" s="1756"/>
      <c r="J9" s="1757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септември</v>
      </c>
      <c r="G10" s="113"/>
      <c r="H10" s="114"/>
      <c r="I10" s="1758" t="s">
        <v>968</v>
      </c>
      <c r="J10" s="175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9"/>
      <c r="J11" s="1759"/>
      <c r="K11" s="113"/>
      <c r="L11" s="113"/>
      <c r="M11" s="7">
        <v>1</v>
      </c>
      <c r="N11" s="108"/>
    </row>
    <row r="12" spans="2:14" ht="27" customHeight="1">
      <c r="B12" s="1786" t="str">
        <f>VLOOKUP(F12,PRBK,2,FALSE)</f>
        <v>Несебър</v>
      </c>
      <c r="C12" s="1787"/>
      <c r="D12" s="1788"/>
      <c r="E12" s="118" t="s">
        <v>962</v>
      </c>
      <c r="F12" s="1586" t="s">
        <v>1375</v>
      </c>
      <c r="G12" s="113"/>
      <c r="H12" s="114"/>
      <c r="I12" s="1759"/>
      <c r="J12" s="1759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827" t="s">
        <v>2060</v>
      </c>
      <c r="F19" s="1828"/>
      <c r="G19" s="1828"/>
      <c r="H19" s="1829"/>
      <c r="I19" s="1833" t="s">
        <v>2061</v>
      </c>
      <c r="J19" s="1834"/>
      <c r="K19" s="1834"/>
      <c r="L19" s="1835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0" t="s">
        <v>468</v>
      </c>
      <c r="D22" s="182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0" t="s">
        <v>470</v>
      </c>
      <c r="D28" s="182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0" t="s">
        <v>126</v>
      </c>
      <c r="D33" s="182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0" t="s">
        <v>121</v>
      </c>
      <c r="D39" s="182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845"/>
      <c r="H91" s="154">
        <v>0</v>
      </c>
      <c r="I91" s="152"/>
      <c r="J91" s="1845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2072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8" t="str">
        <f>$B$7</f>
        <v>ОТЧЕТНИ ДАННИ ПО ЕБК ЗА СМЕТКИТЕ ЗА СРЕДСТВАТА ОТ ЕВРОПЕЙСКИЯ СЪЮЗ - РА</v>
      </c>
      <c r="C174" s="1819"/>
      <c r="D174" s="181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3" t="str">
        <f>$B$9</f>
        <v>Несебър</v>
      </c>
      <c r="C176" s="1784"/>
      <c r="D176" s="1785"/>
      <c r="E176" s="115">
        <f>$E$9</f>
        <v>43831</v>
      </c>
      <c r="F176" s="226">
        <f>$F$9</f>
        <v>44104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6" t="str">
        <f>$B$12</f>
        <v>Несебър</v>
      </c>
      <c r="C179" s="1787"/>
      <c r="D179" s="1788"/>
      <c r="E179" s="231" t="s">
        <v>890</v>
      </c>
      <c r="F179" s="232" t="str">
        <f>$F$12</f>
        <v>5206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827" t="s">
        <v>2062</v>
      </c>
      <c r="F183" s="1828"/>
      <c r="G183" s="1828"/>
      <c r="H183" s="1829"/>
      <c r="I183" s="1836" t="s">
        <v>2063</v>
      </c>
      <c r="J183" s="1837"/>
      <c r="K183" s="1837"/>
      <c r="L183" s="183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6" t="s">
        <v>744</v>
      </c>
      <c r="D187" s="1817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18928</v>
      </c>
      <c r="K187" s="276">
        <f t="shared" si="41"/>
        <v>0</v>
      </c>
      <c r="L187" s="273">
        <f t="shared" si="41"/>
        <v>18928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18928</v>
      </c>
      <c r="K188" s="284">
        <f t="shared" si="43"/>
        <v>0</v>
      </c>
      <c r="L188" s="281">
        <f t="shared" si="43"/>
        <v>18928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2" t="s">
        <v>747</v>
      </c>
      <c r="D190" s="181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4" t="s">
        <v>194</v>
      </c>
      <c r="D196" s="181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5186</v>
      </c>
      <c r="K196" s="276">
        <f t="shared" si="46"/>
        <v>0</v>
      </c>
      <c r="L196" s="273">
        <f t="shared" si="46"/>
        <v>5186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3125</v>
      </c>
      <c r="K197" s="284">
        <f t="shared" si="47"/>
        <v>0</v>
      </c>
      <c r="L197" s="281">
        <f t="shared" si="47"/>
        <v>3125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1206</v>
      </c>
      <c r="K200" s="298">
        <f t="shared" si="47"/>
        <v>0</v>
      </c>
      <c r="L200" s="295">
        <f t="shared" si="47"/>
        <v>1206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855</v>
      </c>
      <c r="K201" s="298">
        <f t="shared" si="47"/>
        <v>0</v>
      </c>
      <c r="L201" s="295">
        <f t="shared" si="47"/>
        <v>855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0" t="s">
        <v>199</v>
      </c>
      <c r="D204" s="181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2" t="s">
        <v>200</v>
      </c>
      <c r="D205" s="1813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70121</v>
      </c>
      <c r="K205" s="276">
        <f t="shared" si="48"/>
        <v>0</v>
      </c>
      <c r="L205" s="310">
        <f t="shared" si="48"/>
        <v>70121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70121</v>
      </c>
      <c r="K213" s="329">
        <f t="shared" si="49"/>
        <v>0</v>
      </c>
      <c r="L213" s="326">
        <f t="shared" si="49"/>
        <v>70121</v>
      </c>
      <c r="M213" s="7">
        <f t="shared" si="42"/>
        <v>1</v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6" t="s">
        <v>272</v>
      </c>
      <c r="D223" s="180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6" t="s">
        <v>722</v>
      </c>
      <c r="D227" s="180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6" t="s">
        <v>219</v>
      </c>
      <c r="D233" s="180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6" t="s">
        <v>221</v>
      </c>
      <c r="D236" s="180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8" t="s">
        <v>222</v>
      </c>
      <c r="D237" s="180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8" t="s">
        <v>223</v>
      </c>
      <c r="D238" s="180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8" t="s">
        <v>1657</v>
      </c>
      <c r="D239" s="180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6" t="s">
        <v>224</v>
      </c>
      <c r="D240" s="180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6" t="s">
        <v>234</v>
      </c>
      <c r="D255" s="180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6" t="s">
        <v>235</v>
      </c>
      <c r="D256" s="180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6" t="s">
        <v>236</v>
      </c>
      <c r="D257" s="180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6" t="s">
        <v>237</v>
      </c>
      <c r="D258" s="180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6" t="s">
        <v>1662</v>
      </c>
      <c r="D265" s="180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6" t="s">
        <v>1659</v>
      </c>
      <c r="D269" s="180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6" t="s">
        <v>1660</v>
      </c>
      <c r="D270" s="180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8" t="s">
        <v>247</v>
      </c>
      <c r="D271" s="180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6" t="s">
        <v>273</v>
      </c>
      <c r="D272" s="180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4" t="s">
        <v>248</v>
      </c>
      <c r="D275" s="1805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364066</v>
      </c>
      <c r="K275" s="276">
        <f t="shared" si="68"/>
        <v>0</v>
      </c>
      <c r="L275" s="310">
        <f t="shared" si="68"/>
        <v>364066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804" t="s">
        <v>249</v>
      </c>
      <c r="D276" s="1805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4" t="s">
        <v>623</v>
      </c>
      <c r="D284" s="180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4" t="s">
        <v>685</v>
      </c>
      <c r="D287" s="180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6" t="s">
        <v>686</v>
      </c>
      <c r="D288" s="180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9" t="s">
        <v>914</v>
      </c>
      <c r="D293" s="180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1" t="s">
        <v>694</v>
      </c>
      <c r="D297" s="180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458301</v>
      </c>
      <c r="K301" s="398">
        <f t="shared" si="77"/>
        <v>0</v>
      </c>
      <c r="L301" s="395">
        <f t="shared" si="77"/>
        <v>458301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3"/>
      <c r="C306" s="1794"/>
      <c r="D306" s="179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3"/>
      <c r="C308" s="1794"/>
      <c r="D308" s="179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3"/>
      <c r="C311" s="1794"/>
      <c r="D311" s="179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5"/>
      <c r="C344" s="1795"/>
      <c r="D344" s="179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8" t="str">
        <f>$B$7</f>
        <v>ОТЧЕТНИ ДАННИ ПО ЕБК ЗА СМЕТКИТЕ ЗА СРЕДСТВАТА ОТ ЕВРОПЕЙСКИЯ СЪЮЗ - РА</v>
      </c>
      <c r="C348" s="1798"/>
      <c r="D348" s="179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3" t="str">
        <f>$B$9</f>
        <v>Несебър</v>
      </c>
      <c r="C350" s="1784"/>
      <c r="D350" s="1785"/>
      <c r="E350" s="115">
        <f>$E$9</f>
        <v>43831</v>
      </c>
      <c r="F350" s="407">
        <f>$F$9</f>
        <v>44104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6" t="str">
        <f>$B$12</f>
        <v>Несебър</v>
      </c>
      <c r="C353" s="1787"/>
      <c r="D353" s="1788"/>
      <c r="E353" s="410" t="s">
        <v>890</v>
      </c>
      <c r="F353" s="232" t="str">
        <f>$F$12</f>
        <v>5206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839" t="s">
        <v>2064</v>
      </c>
      <c r="F357" s="1840"/>
      <c r="G357" s="1840"/>
      <c r="H357" s="1841"/>
      <c r="I357" s="418" t="s">
        <v>2065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6" t="s">
        <v>276</v>
      </c>
      <c r="D361" s="1797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0" t="s">
        <v>287</v>
      </c>
      <c r="D375" s="176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2013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2012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0" t="s">
        <v>309</v>
      </c>
      <c r="D383" s="176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0" t="s">
        <v>253</v>
      </c>
      <c r="D388" s="176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0" t="s">
        <v>254</v>
      </c>
      <c r="D391" s="176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0" t="s">
        <v>256</v>
      </c>
      <c r="D396" s="1761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192767</v>
      </c>
      <c r="K396" s="445">
        <f>SUM(K397:K398)</f>
        <v>0</v>
      </c>
      <c r="L396" s="1378">
        <f t="shared" si="88"/>
        <v>192767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0</v>
      </c>
      <c r="F397" s="152"/>
      <c r="G397" s="153"/>
      <c r="H397" s="154">
        <v>0</v>
      </c>
      <c r="I397" s="152"/>
      <c r="J397" s="153">
        <v>192767</v>
      </c>
      <c r="K397" s="154">
        <v>0</v>
      </c>
      <c r="L397" s="1379">
        <f>I397+J397+K397</f>
        <v>192767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2073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0" t="s">
        <v>257</v>
      </c>
      <c r="D399" s="1761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828267</v>
      </c>
      <c r="K399" s="445">
        <f>SUM(K400:K401)</f>
        <v>0</v>
      </c>
      <c r="L399" s="1378">
        <f t="shared" si="89"/>
        <v>828267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0</v>
      </c>
      <c r="F400" s="158"/>
      <c r="G400" s="159">
        <v>0</v>
      </c>
      <c r="H400" s="154">
        <v>0</v>
      </c>
      <c r="I400" s="158"/>
      <c r="J400" s="159">
        <v>828267</v>
      </c>
      <c r="K400" s="154">
        <v>0</v>
      </c>
      <c r="L400" s="1379">
        <f>I400+J400+K400</f>
        <v>828267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0" t="s">
        <v>921</v>
      </c>
      <c r="D402" s="176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0" t="s">
        <v>680</v>
      </c>
      <c r="D405" s="176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0" t="s">
        <v>681</v>
      </c>
      <c r="D406" s="176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0" t="s">
        <v>699</v>
      </c>
      <c r="D409" s="176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0" t="s">
        <v>260</v>
      </c>
      <c r="D412" s="176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1021034</v>
      </c>
      <c r="K419" s="515">
        <f>SUM(K361,K375,K383,K388,K391,K396,K399,K402,K405,K406,K409,K412)</f>
        <v>0</v>
      </c>
      <c r="L419" s="512">
        <f t="shared" si="95"/>
        <v>1021034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0" t="s">
        <v>767</v>
      </c>
      <c r="D422" s="176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0" t="s">
        <v>704</v>
      </c>
      <c r="D423" s="176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0" t="s">
        <v>261</v>
      </c>
      <c r="D424" s="1761"/>
      <c r="E424" s="1378">
        <f>F424+G424+H424</f>
        <v>0</v>
      </c>
      <c r="F424" s="483"/>
      <c r="G424" s="484"/>
      <c r="H424" s="1475">
        <v>0</v>
      </c>
      <c r="I424" s="483"/>
      <c r="J424" s="484">
        <v>-562733</v>
      </c>
      <c r="K424" s="1475">
        <v>0</v>
      </c>
      <c r="L424" s="1378">
        <f>I424+J424+K424</f>
        <v>-562733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760" t="s">
        <v>683</v>
      </c>
      <c r="D425" s="1761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0" t="s">
        <v>925</v>
      </c>
      <c r="D426" s="176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-562733</v>
      </c>
      <c r="K429" s="515">
        <f t="shared" si="97"/>
        <v>0</v>
      </c>
      <c r="L429" s="512">
        <f t="shared" si="97"/>
        <v>-562733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89" t="str">
        <f>$B$7</f>
        <v>ОТЧЕТНИ ДАННИ ПО ЕБК ЗА СМЕТКИТЕ ЗА СРЕДСТВАТА ОТ ЕВРОПЕЙСКИЯ СЪЮЗ - РА</v>
      </c>
      <c r="C433" s="1790"/>
      <c r="D433" s="179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3" t="str">
        <f>$B$9</f>
        <v>Несебър</v>
      </c>
      <c r="C435" s="1784"/>
      <c r="D435" s="1785"/>
      <c r="E435" s="115">
        <f>$E$9</f>
        <v>43831</v>
      </c>
      <c r="F435" s="407">
        <f>$F$9</f>
        <v>44104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6" t="str">
        <f>$B$12</f>
        <v>Несебър</v>
      </c>
      <c r="C438" s="1787"/>
      <c r="D438" s="1788"/>
      <c r="E438" s="410" t="s">
        <v>890</v>
      </c>
      <c r="F438" s="232" t="str">
        <f>$F$12</f>
        <v>5206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7" t="s">
        <v>2066</v>
      </c>
      <c r="F442" s="1828"/>
      <c r="G442" s="1828"/>
      <c r="H442" s="1829"/>
      <c r="I442" s="522" t="s">
        <v>2067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1" t="str">
        <f>$B$7</f>
        <v>ОТЧЕТНИ ДАННИ ПО ЕБК ЗА СМЕТКИТЕ ЗА СРЕДСТВАТА ОТ ЕВРОПЕЙСКИЯ СЪЮЗ - РА</v>
      </c>
      <c r="C449" s="1792"/>
      <c r="D449" s="179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3" t="str">
        <f>$B$9</f>
        <v>Несебър</v>
      </c>
      <c r="C451" s="1784"/>
      <c r="D451" s="1785"/>
      <c r="E451" s="115">
        <f>$E$9</f>
        <v>43831</v>
      </c>
      <c r="F451" s="407">
        <f>$F$9</f>
        <v>44104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6" t="str">
        <f>$B$12</f>
        <v>Несебър</v>
      </c>
      <c r="C454" s="1787"/>
      <c r="D454" s="1788"/>
      <c r="E454" s="410" t="s">
        <v>890</v>
      </c>
      <c r="F454" s="232" t="str">
        <f>$F$12</f>
        <v>5206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830" t="s">
        <v>2068</v>
      </c>
      <c r="F458" s="1831"/>
      <c r="G458" s="1831"/>
      <c r="H458" s="1832"/>
      <c r="I458" s="564" t="s">
        <v>2069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5" t="s">
        <v>768</v>
      </c>
      <c r="D461" s="177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0" t="s">
        <v>771</v>
      </c>
      <c r="D465" s="1770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0" t="s">
        <v>1958</v>
      </c>
      <c r="D468" s="1770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5" t="s">
        <v>774</v>
      </c>
      <c r="D471" s="177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1" t="s">
        <v>781</v>
      </c>
      <c r="D478" s="1772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3" t="s">
        <v>929</v>
      </c>
      <c r="D481" s="177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8" t="s">
        <v>934</v>
      </c>
      <c r="D497" s="1774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8" t="s">
        <v>24</v>
      </c>
      <c r="D502" s="1774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7" t="s">
        <v>935</v>
      </c>
      <c r="D503" s="1777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3" t="s">
        <v>33</v>
      </c>
      <c r="D512" s="177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3" t="s">
        <v>37</v>
      </c>
      <c r="D516" s="177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3" t="s">
        <v>936</v>
      </c>
      <c r="D521" s="1779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8" t="s">
        <v>937</v>
      </c>
      <c r="D524" s="1769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1" t="s">
        <v>313</v>
      </c>
      <c r="D531" s="1782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3" t="s">
        <v>939</v>
      </c>
      <c r="D535" s="177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8" t="s">
        <v>940</v>
      </c>
      <c r="D536" s="1778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0" t="s">
        <v>941</v>
      </c>
      <c r="D541" s="1769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3" t="s">
        <v>942</v>
      </c>
      <c r="D544" s="177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0" t="s">
        <v>951</v>
      </c>
      <c r="D566" s="1780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0" t="s">
        <v>956</v>
      </c>
      <c r="D586" s="1769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0" t="s">
        <v>833</v>
      </c>
      <c r="D591" s="1769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762"/>
      <c r="H600" s="1763"/>
      <c r="I600" s="1763"/>
      <c r="J600" s="176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0" t="s">
        <v>877</v>
      </c>
      <c r="H601" s="1750"/>
      <c r="I601" s="1750"/>
      <c r="J601" s="1750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765"/>
      <c r="H603" s="1766"/>
      <c r="I603" s="1766"/>
      <c r="J603" s="1767"/>
      <c r="K603" s="103"/>
      <c r="L603" s="228"/>
      <c r="M603" s="7">
        <v>1</v>
      </c>
      <c r="N603" s="518"/>
    </row>
    <row r="604" spans="1:14" ht="21.75" customHeight="1">
      <c r="A604" s="23"/>
      <c r="B604" s="1748" t="s">
        <v>880</v>
      </c>
      <c r="C604" s="1749"/>
      <c r="D604" s="672" t="s">
        <v>881</v>
      </c>
      <c r="E604" s="673"/>
      <c r="F604" s="674"/>
      <c r="G604" s="1750" t="s">
        <v>877</v>
      </c>
      <c r="H604" s="1750"/>
      <c r="I604" s="1750"/>
      <c r="J604" s="1750"/>
      <c r="K604" s="103"/>
      <c r="L604" s="228"/>
      <c r="M604" s="7">
        <v>1</v>
      </c>
      <c r="N604" s="518"/>
    </row>
    <row r="605" spans="1:14" ht="24.75" customHeight="1">
      <c r="A605" s="36"/>
      <c r="B605" s="1751"/>
      <c r="C605" s="1752"/>
      <c r="D605" s="675" t="s">
        <v>882</v>
      </c>
      <c r="E605" s="676"/>
      <c r="F605" s="677"/>
      <c r="G605" s="678" t="s">
        <v>883</v>
      </c>
      <c r="H605" s="1753"/>
      <c r="I605" s="1754"/>
      <c r="J605" s="175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753"/>
      <c r="I607" s="1754"/>
      <c r="J607" s="1755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4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  <c r="N619" s="8"/>
    </row>
    <row r="620" spans="2:14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  <c r="N620" s="8"/>
    </row>
    <row r="621" spans="2:14" ht="15.75">
      <c r="B621" s="1791" t="str">
        <f>$B$7</f>
        <v>ОТЧЕТНИ ДАННИ ПО ЕБК ЗА СМЕТКИТЕ ЗА СРЕДСТВАТА ОТ ЕВРОПЕЙСКИЯ СЪЮЗ - РА</v>
      </c>
      <c r="C621" s="1792"/>
      <c r="D621" s="1792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  <c r="N621" s="8"/>
    </row>
    <row r="622" spans="2:14" ht="15.75">
      <c r="B622" s="228"/>
      <c r="C622" s="391"/>
      <c r="D622" s="400"/>
      <c r="E622" s="406" t="s">
        <v>464</v>
      </c>
      <c r="F622" s="406" t="s">
        <v>835</v>
      </c>
      <c r="G622" s="237"/>
      <c r="H622" s="1362" t="s">
        <v>1252</v>
      </c>
      <c r="I622" s="1363"/>
      <c r="J622" s="1364"/>
      <c r="K622" s="237"/>
      <c r="L622" s="237"/>
      <c r="M622" s="7">
        <f>(IF($E752&lt;&gt;0,$M$2,IF($L752&lt;&gt;0,$M$2,"")))</f>
        <v>1</v>
      </c>
      <c r="N622" s="8"/>
    </row>
    <row r="623" spans="2:14" ht="15.75">
      <c r="B623" s="1783" t="str">
        <f>$B$9</f>
        <v>Несебър</v>
      </c>
      <c r="C623" s="1784"/>
      <c r="D623" s="1785"/>
      <c r="E623" s="115">
        <f>$E$9</f>
        <v>43831</v>
      </c>
      <c r="F623" s="226">
        <f>$F$9</f>
        <v>44104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  <c r="N623" s="8"/>
    </row>
    <row r="624" spans="2:14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  <c r="N624" s="8"/>
    </row>
    <row r="625" spans="2:14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  <c r="N625" s="8"/>
    </row>
    <row r="626" spans="2:14" ht="15.75">
      <c r="B626" s="1842" t="str">
        <f>$B$12</f>
        <v>Несебър</v>
      </c>
      <c r="C626" s="1843"/>
      <c r="D626" s="1844"/>
      <c r="E626" s="410" t="s">
        <v>890</v>
      </c>
      <c r="F626" s="1360" t="str">
        <f>$F$12</f>
        <v>5206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  <c r="N626" s="8"/>
    </row>
    <row r="627" spans="2:14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  <c r="N627" s="8"/>
    </row>
    <row r="628" spans="2:14" ht="15.75">
      <c r="B628" s="236"/>
      <c r="C628" s="237"/>
      <c r="D628" s="124" t="s">
        <v>891</v>
      </c>
      <c r="E628" s="238">
        <f>$E$15</f>
        <v>42</v>
      </c>
      <c r="F628" s="414" t="str">
        <f>$F$15</f>
        <v>СЕС - РА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  <c r="N628" s="8"/>
    </row>
    <row r="629" spans="2:14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  <c r="N629" s="8"/>
    </row>
    <row r="630" spans="2:14" ht="15.75">
      <c r="B630" s="247"/>
      <c r="C630" s="248"/>
      <c r="D630" s="249" t="s">
        <v>712</v>
      </c>
      <c r="E630" s="1827" t="s">
        <v>2057</v>
      </c>
      <c r="F630" s="1828"/>
      <c r="G630" s="1828"/>
      <c r="H630" s="1829"/>
      <c r="I630" s="1836" t="s">
        <v>2058</v>
      </c>
      <c r="J630" s="1837"/>
      <c r="K630" s="1837"/>
      <c r="L630" s="1838"/>
      <c r="M630" s="7">
        <f>(IF($E752&lt;&gt;0,$M$2,IF($L752&lt;&gt;0,$M$2,"")))</f>
        <v>1</v>
      </c>
      <c r="N630" s="8"/>
    </row>
    <row r="631" spans="2:14" ht="15.75">
      <c r="B631" s="250" t="s">
        <v>62</v>
      </c>
      <c r="C631" s="251" t="s">
        <v>466</v>
      </c>
      <c r="D631" s="252" t="s">
        <v>713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1" t="str">
        <f>$L$20</f>
        <v>ОТЧЕТ                                    ОБЩО</v>
      </c>
      <c r="M631" s="7">
        <f>(IF($E752&lt;&gt;0,$M$2,IF($L752&lt;&gt;0,$M$2,"")))</f>
        <v>1</v>
      </c>
      <c r="N631" s="8"/>
    </row>
    <row r="632" spans="2:14" ht="15.75">
      <c r="B632" s="258"/>
      <c r="C632" s="259"/>
      <c r="D632" s="260" t="s">
        <v>743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  <c r="N632" s="8"/>
    </row>
    <row r="633" spans="2:14" ht="15.75">
      <c r="B633" s="1451"/>
      <c r="C633" s="1598" t="e">
        <f>VLOOKUP(D633,OP_LIST2,2,FALSE)</f>
        <v>#N/A</v>
      </c>
      <c r="D633" s="1458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  <c r="N633" s="8"/>
    </row>
    <row r="634" spans="2:14" ht="15.75">
      <c r="B634" s="1454"/>
      <c r="C634" s="1459">
        <f>VLOOKUP(D635,EBK_DEIN2,2,FALSE)</f>
        <v>3322</v>
      </c>
      <c r="D634" s="1458" t="s">
        <v>792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  <c r="N634" s="8"/>
    </row>
    <row r="635" spans="2:14" ht="15.75">
      <c r="B635" s="1450"/>
      <c r="C635" s="1587">
        <f>+C634</f>
        <v>3322</v>
      </c>
      <c r="D635" s="1452" t="s">
        <v>1963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  <c r="N635" s="8"/>
    </row>
    <row r="636" spans="2:14" ht="15.75">
      <c r="B636" s="1456"/>
      <c r="C636" s="1453"/>
      <c r="D636" s="1457" t="s">
        <v>714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  <c r="N636" s="8"/>
    </row>
    <row r="637" spans="2:14" ht="15.75">
      <c r="B637" s="272">
        <v>100</v>
      </c>
      <c r="C637" s="1816" t="s">
        <v>744</v>
      </c>
      <c r="D637" s="1817"/>
      <c r="E637" s="273">
        <f>SUM(E638:E639)</f>
        <v>0</v>
      </c>
      <c r="F637" s="274">
        <f>SUM(F638:F639)</f>
        <v>0</v>
      </c>
      <c r="G637" s="275">
        <f>SUM(G638:G639)</f>
        <v>0</v>
      </c>
      <c r="H637" s="276">
        <f>SUM(H638:H639)</f>
        <v>0</v>
      </c>
      <c r="I637" s="274">
        <f>SUM(I638:I639)</f>
        <v>0</v>
      </c>
      <c r="J637" s="275">
        <f>SUM(J638:J639)</f>
        <v>0</v>
      </c>
      <c r="K637" s="276">
        <f>SUM(K638:K639)</f>
        <v>0</v>
      </c>
      <c r="L637" s="273">
        <f>SUM(L638:L639)</f>
        <v>0</v>
      </c>
      <c r="M637" s="12">
        <f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745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>(IF($E638&lt;&gt;0,$M$2,IF($L638&lt;&gt;0,$M$2,"")))</f>
      </c>
      <c r="N638" s="13"/>
    </row>
    <row r="639" spans="2:14" ht="15.75">
      <c r="B639" s="278"/>
      <c r="C639" s="285">
        <v>102</v>
      </c>
      <c r="D639" s="286" t="s">
        <v>746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>(IF($E639&lt;&gt;0,$M$2,IF($L639&lt;&gt;0,$M$2,"")))</f>
      </c>
      <c r="N639" s="13"/>
    </row>
    <row r="640" spans="2:14" ht="15.75">
      <c r="B640" s="272">
        <v>200</v>
      </c>
      <c r="C640" s="1812" t="s">
        <v>747</v>
      </c>
      <c r="D640" s="1813"/>
      <c r="E640" s="273">
        <f>SUM(E641:E645)</f>
        <v>0</v>
      </c>
      <c r="F640" s="274">
        <f>SUM(F641:F645)</f>
        <v>0</v>
      </c>
      <c r="G640" s="275">
        <f>SUM(G641:G645)</f>
        <v>0</v>
      </c>
      <c r="H640" s="276">
        <f>SUM(H641:H645)</f>
        <v>0</v>
      </c>
      <c r="I640" s="274">
        <f>SUM(I641:I645)</f>
        <v>0</v>
      </c>
      <c r="J640" s="275">
        <f>SUM(J641:J645)</f>
        <v>0</v>
      </c>
      <c r="K640" s="276">
        <f>SUM(K641:K645)</f>
        <v>0</v>
      </c>
      <c r="L640" s="273">
        <f>SUM(L641:L645)</f>
        <v>0</v>
      </c>
      <c r="M640" s="12">
        <f>(IF($E640&lt;&gt;0,$M$2,IF($L640&lt;&gt;0,$M$2,"")))</f>
      </c>
      <c r="N640" s="13"/>
    </row>
    <row r="641" spans="2:14" ht="15.75">
      <c r="B641" s="291"/>
      <c r="C641" s="279">
        <v>201</v>
      </c>
      <c r="D641" s="280" t="s">
        <v>748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>(IF($E641&lt;&gt;0,$M$2,IF($L641&lt;&gt;0,$M$2,"")))</f>
      </c>
      <c r="N641" s="13"/>
    </row>
    <row r="642" spans="2:14" ht="15.75">
      <c r="B642" s="292"/>
      <c r="C642" s="293">
        <v>202</v>
      </c>
      <c r="D642" s="294" t="s">
        <v>749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>(IF($E642&lt;&gt;0,$M$2,IF($L642&lt;&gt;0,$M$2,"")))</f>
      </c>
      <c r="N642" s="13"/>
    </row>
    <row r="643" spans="2:14" ht="15.75">
      <c r="B643" s="299"/>
      <c r="C643" s="293">
        <v>205</v>
      </c>
      <c r="D643" s="294" t="s">
        <v>595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>(IF($E643&lt;&gt;0,$M$2,IF($L643&lt;&gt;0,$M$2,"")))</f>
      </c>
      <c r="N643" s="13"/>
    </row>
    <row r="644" spans="2:14" ht="15.75">
      <c r="B644" s="299"/>
      <c r="C644" s="293">
        <v>208</v>
      </c>
      <c r="D644" s="300" t="s">
        <v>596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>(IF($E644&lt;&gt;0,$M$2,IF($L644&lt;&gt;0,$M$2,"")))</f>
      </c>
      <c r="N644" s="13"/>
    </row>
    <row r="645" spans="2:14" ht="15.75">
      <c r="B645" s="291"/>
      <c r="C645" s="285">
        <v>209</v>
      </c>
      <c r="D645" s="301" t="s">
        <v>597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>(IF($E645&lt;&gt;0,$M$2,IF($L645&lt;&gt;0,$M$2,"")))</f>
      </c>
      <c r="N645" s="13"/>
    </row>
    <row r="646" spans="2:14" ht="15.75">
      <c r="B646" s="272">
        <v>500</v>
      </c>
      <c r="C646" s="1814" t="s">
        <v>194</v>
      </c>
      <c r="D646" s="1815"/>
      <c r="E646" s="273">
        <f>SUM(E647:E653)</f>
        <v>0</v>
      </c>
      <c r="F646" s="274">
        <f>SUM(F647:F653)</f>
        <v>0</v>
      </c>
      <c r="G646" s="275">
        <f>SUM(G647:G653)</f>
        <v>0</v>
      </c>
      <c r="H646" s="276">
        <f>SUM(H647:H653)</f>
        <v>0</v>
      </c>
      <c r="I646" s="274">
        <f>SUM(I647:I653)</f>
        <v>0</v>
      </c>
      <c r="J646" s="275">
        <f>SUM(J647:J653)</f>
        <v>0</v>
      </c>
      <c r="K646" s="276">
        <f>SUM(K647:K653)</f>
        <v>0</v>
      </c>
      <c r="L646" s="273">
        <f>SUM(L647:L653)</f>
        <v>0</v>
      </c>
      <c r="M646" s="12">
        <f>(IF($E646&lt;&gt;0,$M$2,IF($L646&lt;&gt;0,$M$2,"")))</f>
      </c>
      <c r="N646" s="13"/>
    </row>
    <row r="647" spans="2:14" ht="15.75">
      <c r="B647" s="291"/>
      <c r="C647" s="302">
        <v>551</v>
      </c>
      <c r="D647" s="303" t="s">
        <v>195</v>
      </c>
      <c r="E647" s="281">
        <f>F647+G647+H647</f>
        <v>0</v>
      </c>
      <c r="F647" s="152"/>
      <c r="G647" s="153"/>
      <c r="H647" s="1418"/>
      <c r="I647" s="152"/>
      <c r="J647" s="153"/>
      <c r="K647" s="1418"/>
      <c r="L647" s="281">
        <f>I647+J647+K647</f>
        <v>0</v>
      </c>
      <c r="M647" s="12">
        <f>(IF($E647&lt;&gt;0,$M$2,IF($L647&lt;&gt;0,$M$2,"")))</f>
      </c>
      <c r="N647" s="13"/>
    </row>
    <row r="648" spans="2:14" ht="15.75">
      <c r="B648" s="291"/>
      <c r="C648" s="304">
        <v>552</v>
      </c>
      <c r="D648" s="305" t="s">
        <v>909</v>
      </c>
      <c r="E648" s="295">
        <f>F648+G648+H648</f>
        <v>0</v>
      </c>
      <c r="F648" s="158"/>
      <c r="G648" s="159"/>
      <c r="H648" s="1420"/>
      <c r="I648" s="158"/>
      <c r="J648" s="159"/>
      <c r="K648" s="1420"/>
      <c r="L648" s="295">
        <f>I648+J648+K648</f>
        <v>0</v>
      </c>
      <c r="M648" s="12">
        <f>(IF($E648&lt;&gt;0,$M$2,IF($L648&lt;&gt;0,$M$2,"")))</f>
      </c>
      <c r="N648" s="13"/>
    </row>
    <row r="649" spans="2:14" ht="15.75">
      <c r="B649" s="306"/>
      <c r="C649" s="304">
        <v>558</v>
      </c>
      <c r="D649" s="307" t="s">
        <v>871</v>
      </c>
      <c r="E649" s="295">
        <f>F649+G649+H649</f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>I649+J649+K649</f>
        <v>0</v>
      </c>
      <c r="M649" s="12">
        <f>(IF($E649&lt;&gt;0,$M$2,IF($L649&lt;&gt;0,$M$2,"")))</f>
      </c>
      <c r="N649" s="13"/>
    </row>
    <row r="650" spans="2:14" ht="15.75">
      <c r="B650" s="306"/>
      <c r="C650" s="304">
        <v>560</v>
      </c>
      <c r="D650" s="307" t="s">
        <v>196</v>
      </c>
      <c r="E650" s="295">
        <f>F650+G650+H650</f>
        <v>0</v>
      </c>
      <c r="F650" s="158"/>
      <c r="G650" s="159"/>
      <c r="H650" s="1420"/>
      <c r="I650" s="158"/>
      <c r="J650" s="159"/>
      <c r="K650" s="1420"/>
      <c r="L650" s="295">
        <f>I650+J650+K650</f>
        <v>0</v>
      </c>
      <c r="M650" s="12">
        <f>(IF($E650&lt;&gt;0,$M$2,IF($L650&lt;&gt;0,$M$2,"")))</f>
      </c>
      <c r="N650" s="13"/>
    </row>
    <row r="651" spans="2:14" ht="15.75">
      <c r="B651" s="306"/>
      <c r="C651" s="304">
        <v>580</v>
      </c>
      <c r="D651" s="305" t="s">
        <v>197</v>
      </c>
      <c r="E651" s="295">
        <f>F651+G651+H651</f>
        <v>0</v>
      </c>
      <c r="F651" s="158"/>
      <c r="G651" s="159"/>
      <c r="H651" s="1420"/>
      <c r="I651" s="158"/>
      <c r="J651" s="159"/>
      <c r="K651" s="1420"/>
      <c r="L651" s="295">
        <f>I651+J651+K651</f>
        <v>0</v>
      </c>
      <c r="M651" s="12">
        <f>(IF($E651&lt;&gt;0,$M$2,IF($L651&lt;&gt;0,$M$2,"")))</f>
      </c>
      <c r="N651" s="13"/>
    </row>
    <row r="652" spans="2:14" ht="15.75">
      <c r="B652" s="291"/>
      <c r="C652" s="304">
        <v>588</v>
      </c>
      <c r="D652" s="305" t="s">
        <v>873</v>
      </c>
      <c r="E652" s="295">
        <f>F652+G652+H652</f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>I652+J652+K652</f>
        <v>0</v>
      </c>
      <c r="M652" s="12">
        <f>(IF($E652&lt;&gt;0,$M$2,IF($L652&lt;&gt;0,$M$2,"")))</f>
      </c>
      <c r="N652" s="13"/>
    </row>
    <row r="653" spans="2:14" ht="15.75">
      <c r="B653" s="291"/>
      <c r="C653" s="308">
        <v>590</v>
      </c>
      <c r="D653" s="309" t="s">
        <v>198</v>
      </c>
      <c r="E653" s="287">
        <f>F653+G653+H653</f>
        <v>0</v>
      </c>
      <c r="F653" s="173"/>
      <c r="G653" s="174"/>
      <c r="H653" s="1421"/>
      <c r="I653" s="173"/>
      <c r="J653" s="174"/>
      <c r="K653" s="1421"/>
      <c r="L653" s="287">
        <f>I653+J653+K653</f>
        <v>0</v>
      </c>
      <c r="M653" s="12">
        <f>(IF($E653&lt;&gt;0,$M$2,IF($L653&lt;&gt;0,$M$2,"")))</f>
      </c>
      <c r="N653" s="13"/>
    </row>
    <row r="654" spans="2:14" ht="15.75">
      <c r="B654" s="272">
        <v>800</v>
      </c>
      <c r="C654" s="1810" t="s">
        <v>199</v>
      </c>
      <c r="D654" s="1811"/>
      <c r="E654" s="310">
        <f>F654+G654+H654</f>
        <v>0</v>
      </c>
      <c r="F654" s="1422"/>
      <c r="G654" s="1423"/>
      <c r="H654" s="1424"/>
      <c r="I654" s="1422"/>
      <c r="J654" s="1423"/>
      <c r="K654" s="1424"/>
      <c r="L654" s="310">
        <f>I654+J654+K654</f>
        <v>0</v>
      </c>
      <c r="M654" s="12">
        <f>(IF($E654&lt;&gt;0,$M$2,IF($L654&lt;&gt;0,$M$2,"")))</f>
      </c>
      <c r="N654" s="13"/>
    </row>
    <row r="655" spans="2:14" ht="15.75">
      <c r="B655" s="272">
        <v>1000</v>
      </c>
      <c r="C655" s="1812" t="s">
        <v>200</v>
      </c>
      <c r="D655" s="1813"/>
      <c r="E655" s="310">
        <f>SUM(E656:E672)</f>
        <v>0</v>
      </c>
      <c r="F655" s="274">
        <f>SUM(F656:F672)</f>
        <v>0</v>
      </c>
      <c r="G655" s="275">
        <f>SUM(G656:G672)</f>
        <v>0</v>
      </c>
      <c r="H655" s="276">
        <f>SUM(H656:H672)</f>
        <v>0</v>
      </c>
      <c r="I655" s="274">
        <f>SUM(I656:I672)</f>
        <v>0</v>
      </c>
      <c r="J655" s="275">
        <f>SUM(J656:J672)</f>
        <v>0</v>
      </c>
      <c r="K655" s="276">
        <f>SUM(K656:K672)</f>
        <v>0</v>
      </c>
      <c r="L655" s="310">
        <f>SUM(L656:L672)</f>
        <v>0</v>
      </c>
      <c r="M655" s="12">
        <f>(IF($E655&lt;&gt;0,$M$2,IF($L655&lt;&gt;0,$M$2,"")))</f>
      </c>
      <c r="N655" s="13"/>
    </row>
    <row r="656" spans="2:14" ht="15.75">
      <c r="B656" s="292"/>
      <c r="C656" s="279">
        <v>1011</v>
      </c>
      <c r="D656" s="311" t="s">
        <v>201</v>
      </c>
      <c r="E656" s="281">
        <f>F656+G656+H656</f>
        <v>0</v>
      </c>
      <c r="F656" s="152"/>
      <c r="G656" s="153"/>
      <c r="H656" s="1418"/>
      <c r="I656" s="152"/>
      <c r="J656" s="153"/>
      <c r="K656" s="1418"/>
      <c r="L656" s="281">
        <f>I656+J656+K656</f>
        <v>0</v>
      </c>
      <c r="M656" s="12">
        <f>(IF($E656&lt;&gt;0,$M$2,IF($L656&lt;&gt;0,$M$2,"")))</f>
      </c>
      <c r="N656" s="13"/>
    </row>
    <row r="657" spans="2:14" ht="15.75">
      <c r="B657" s="292"/>
      <c r="C657" s="293">
        <v>1012</v>
      </c>
      <c r="D657" s="294" t="s">
        <v>202</v>
      </c>
      <c r="E657" s="295">
        <f>F657+G657+H657</f>
        <v>0</v>
      </c>
      <c r="F657" s="158"/>
      <c r="G657" s="159"/>
      <c r="H657" s="1420"/>
      <c r="I657" s="158"/>
      <c r="J657" s="159"/>
      <c r="K657" s="1420"/>
      <c r="L657" s="295">
        <f>I657+J657+K657</f>
        <v>0</v>
      </c>
      <c r="M657" s="12">
        <f>(IF($E657&lt;&gt;0,$M$2,IF($L657&lt;&gt;0,$M$2,"")))</f>
      </c>
      <c r="N657" s="13"/>
    </row>
    <row r="658" spans="2:14" ht="15.75">
      <c r="B658" s="292"/>
      <c r="C658" s="293">
        <v>1013</v>
      </c>
      <c r="D658" s="294" t="s">
        <v>203</v>
      </c>
      <c r="E658" s="295">
        <f>F658+G658+H658</f>
        <v>0</v>
      </c>
      <c r="F658" s="158"/>
      <c r="G658" s="159"/>
      <c r="H658" s="1420"/>
      <c r="I658" s="158"/>
      <c r="J658" s="159"/>
      <c r="K658" s="1420"/>
      <c r="L658" s="295">
        <f>I658+J658+K658</f>
        <v>0</v>
      </c>
      <c r="M658" s="12">
        <f>(IF($E658&lt;&gt;0,$M$2,IF($L658&lt;&gt;0,$M$2,"")))</f>
      </c>
      <c r="N658" s="13"/>
    </row>
    <row r="659" spans="2:14" ht="15.75">
      <c r="B659" s="292"/>
      <c r="C659" s="293">
        <v>1014</v>
      </c>
      <c r="D659" s="294" t="s">
        <v>204</v>
      </c>
      <c r="E659" s="295">
        <f>F659+G659+H659</f>
        <v>0</v>
      </c>
      <c r="F659" s="158"/>
      <c r="G659" s="159"/>
      <c r="H659" s="1420"/>
      <c r="I659" s="158"/>
      <c r="J659" s="159"/>
      <c r="K659" s="1420"/>
      <c r="L659" s="295">
        <f>I659+J659+K659</f>
        <v>0</v>
      </c>
      <c r="M659" s="12">
        <f>(IF($E659&lt;&gt;0,$M$2,IF($L659&lt;&gt;0,$M$2,"")))</f>
      </c>
      <c r="N659" s="13"/>
    </row>
    <row r="660" spans="2:14" ht="15.75">
      <c r="B660" s="292"/>
      <c r="C660" s="293">
        <v>1015</v>
      </c>
      <c r="D660" s="294" t="s">
        <v>205</v>
      </c>
      <c r="E660" s="295">
        <f>F660+G660+H660</f>
        <v>0</v>
      </c>
      <c r="F660" s="158"/>
      <c r="G660" s="159"/>
      <c r="H660" s="1420"/>
      <c r="I660" s="158"/>
      <c r="J660" s="159"/>
      <c r="K660" s="1420"/>
      <c r="L660" s="295">
        <f>I660+J660+K660</f>
        <v>0</v>
      </c>
      <c r="M660" s="12">
        <f>(IF($E660&lt;&gt;0,$M$2,IF($L660&lt;&gt;0,$M$2,"")))</f>
      </c>
      <c r="N660" s="13"/>
    </row>
    <row r="661" spans="2:14" ht="15.75">
      <c r="B661" s="292"/>
      <c r="C661" s="312">
        <v>1016</v>
      </c>
      <c r="D661" s="313" t="s">
        <v>206</v>
      </c>
      <c r="E661" s="314">
        <f>F661+G661+H661</f>
        <v>0</v>
      </c>
      <c r="F661" s="164"/>
      <c r="G661" s="165"/>
      <c r="H661" s="1419"/>
      <c r="I661" s="164"/>
      <c r="J661" s="165"/>
      <c r="K661" s="1419"/>
      <c r="L661" s="314">
        <f>I661+J661+K661</f>
        <v>0</v>
      </c>
      <c r="M661" s="12">
        <f>(IF($E661&lt;&gt;0,$M$2,IF($L661&lt;&gt;0,$M$2,"")))</f>
      </c>
      <c r="N661" s="13"/>
    </row>
    <row r="662" spans="2:14" ht="15.75">
      <c r="B662" s="278"/>
      <c r="C662" s="318">
        <v>1020</v>
      </c>
      <c r="D662" s="319" t="s">
        <v>207</v>
      </c>
      <c r="E662" s="320">
        <f>F662+G662+H662</f>
        <v>0</v>
      </c>
      <c r="F662" s="454"/>
      <c r="G662" s="455"/>
      <c r="H662" s="1428"/>
      <c r="I662" s="454"/>
      <c r="J662" s="455"/>
      <c r="K662" s="1428"/>
      <c r="L662" s="320">
        <f>I662+J662+K662</f>
        <v>0</v>
      </c>
      <c r="M662" s="12">
        <f>(IF($E662&lt;&gt;0,$M$2,IF($L662&lt;&gt;0,$M$2,"")))</f>
      </c>
      <c r="N662" s="13"/>
    </row>
    <row r="663" spans="2:14" ht="15.75">
      <c r="B663" s="292"/>
      <c r="C663" s="324">
        <v>1030</v>
      </c>
      <c r="D663" s="325" t="s">
        <v>208</v>
      </c>
      <c r="E663" s="326">
        <f>F663+G663+H663</f>
        <v>0</v>
      </c>
      <c r="F663" s="449"/>
      <c r="G663" s="450"/>
      <c r="H663" s="1425"/>
      <c r="I663" s="449"/>
      <c r="J663" s="450"/>
      <c r="K663" s="1425"/>
      <c r="L663" s="326">
        <f>I663+J663+K663</f>
        <v>0</v>
      </c>
      <c r="M663" s="12">
        <f>(IF($E663&lt;&gt;0,$M$2,IF($L663&lt;&gt;0,$M$2,"")))</f>
      </c>
      <c r="N663" s="13"/>
    </row>
    <row r="664" spans="2:14" ht="15.75">
      <c r="B664" s="292"/>
      <c r="C664" s="318">
        <v>1051</v>
      </c>
      <c r="D664" s="331" t="s">
        <v>209</v>
      </c>
      <c r="E664" s="320">
        <f>F664+G664+H664</f>
        <v>0</v>
      </c>
      <c r="F664" s="454"/>
      <c r="G664" s="455"/>
      <c r="H664" s="1428"/>
      <c r="I664" s="454"/>
      <c r="J664" s="455"/>
      <c r="K664" s="1428"/>
      <c r="L664" s="320">
        <f>I664+J664+K664</f>
        <v>0</v>
      </c>
      <c r="M664" s="12">
        <f>(IF($E664&lt;&gt;0,$M$2,IF($L664&lt;&gt;0,$M$2,"")))</f>
      </c>
      <c r="N664" s="13"/>
    </row>
    <row r="665" spans="2:14" ht="15.75">
      <c r="B665" s="292"/>
      <c r="C665" s="293">
        <v>1052</v>
      </c>
      <c r="D665" s="294" t="s">
        <v>210</v>
      </c>
      <c r="E665" s="295">
        <f>F665+G665+H665</f>
        <v>0</v>
      </c>
      <c r="F665" s="158"/>
      <c r="G665" s="159"/>
      <c r="H665" s="1420"/>
      <c r="I665" s="158"/>
      <c r="J665" s="159"/>
      <c r="K665" s="1420"/>
      <c r="L665" s="295">
        <f>I665+J665+K665</f>
        <v>0</v>
      </c>
      <c r="M665" s="12">
        <f>(IF($E665&lt;&gt;0,$M$2,IF($L665&lt;&gt;0,$M$2,"")))</f>
      </c>
      <c r="N665" s="13"/>
    </row>
    <row r="666" spans="2:14" ht="15.75">
      <c r="B666" s="292"/>
      <c r="C666" s="324">
        <v>1053</v>
      </c>
      <c r="D666" s="325" t="s">
        <v>874</v>
      </c>
      <c r="E666" s="326">
        <f>F666+G666+H666</f>
        <v>0</v>
      </c>
      <c r="F666" s="449"/>
      <c r="G666" s="450"/>
      <c r="H666" s="1425"/>
      <c r="I666" s="449"/>
      <c r="J666" s="450"/>
      <c r="K666" s="1425"/>
      <c r="L666" s="326">
        <f>I666+J666+K666</f>
        <v>0</v>
      </c>
      <c r="M666" s="12">
        <f>(IF($E666&lt;&gt;0,$M$2,IF($L666&lt;&gt;0,$M$2,"")))</f>
      </c>
      <c r="N666" s="13"/>
    </row>
    <row r="667" spans="2:14" ht="15.75">
      <c r="B667" s="292"/>
      <c r="C667" s="318">
        <v>1062</v>
      </c>
      <c r="D667" s="319" t="s">
        <v>211</v>
      </c>
      <c r="E667" s="320">
        <f>F667+G667+H667</f>
        <v>0</v>
      </c>
      <c r="F667" s="454"/>
      <c r="G667" s="455"/>
      <c r="H667" s="1428"/>
      <c r="I667" s="454"/>
      <c r="J667" s="455"/>
      <c r="K667" s="1428"/>
      <c r="L667" s="320">
        <f>I667+J667+K667</f>
        <v>0</v>
      </c>
      <c r="M667" s="12">
        <f>(IF($E667&lt;&gt;0,$M$2,IF($L667&lt;&gt;0,$M$2,"")))</f>
      </c>
      <c r="N667" s="13"/>
    </row>
    <row r="668" spans="2:14" ht="15.75">
      <c r="B668" s="292"/>
      <c r="C668" s="324">
        <v>1063</v>
      </c>
      <c r="D668" s="332" t="s">
        <v>801</v>
      </c>
      <c r="E668" s="326">
        <f>F668+G668+H668</f>
        <v>0</v>
      </c>
      <c r="F668" s="449"/>
      <c r="G668" s="450"/>
      <c r="H668" s="1425"/>
      <c r="I668" s="449"/>
      <c r="J668" s="450"/>
      <c r="K668" s="1425"/>
      <c r="L668" s="326">
        <f>I668+J668+K668</f>
        <v>0</v>
      </c>
      <c r="M668" s="12">
        <f>(IF($E668&lt;&gt;0,$M$2,IF($L668&lt;&gt;0,$M$2,"")))</f>
      </c>
      <c r="N668" s="13"/>
    </row>
    <row r="669" spans="2:14" ht="15.75">
      <c r="B669" s="292"/>
      <c r="C669" s="333">
        <v>1069</v>
      </c>
      <c r="D669" s="334" t="s">
        <v>212</v>
      </c>
      <c r="E669" s="335">
        <f>F669+G669+H669</f>
        <v>0</v>
      </c>
      <c r="F669" s="600"/>
      <c r="G669" s="601"/>
      <c r="H669" s="1427"/>
      <c r="I669" s="600"/>
      <c r="J669" s="601"/>
      <c r="K669" s="1427"/>
      <c r="L669" s="335">
        <f>I669+J669+K669</f>
        <v>0</v>
      </c>
      <c r="M669" s="12">
        <f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910</v>
      </c>
      <c r="E670" s="320">
        <f>F670+G670+H670</f>
        <v>0</v>
      </c>
      <c r="F670" s="454"/>
      <c r="G670" s="455"/>
      <c r="H670" s="1428"/>
      <c r="I670" s="454"/>
      <c r="J670" s="455"/>
      <c r="K670" s="1428"/>
      <c r="L670" s="320">
        <f>I670+J670+K670</f>
        <v>0</v>
      </c>
      <c r="M670" s="12">
        <f>(IF($E670&lt;&gt;0,$M$2,IF($L670&lt;&gt;0,$M$2,"")))</f>
      </c>
      <c r="N670" s="13"/>
    </row>
    <row r="671" spans="2:14" ht="15.75">
      <c r="B671" s="292"/>
      <c r="C671" s="293">
        <v>1092</v>
      </c>
      <c r="D671" s="294" t="s">
        <v>305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>(IF($E671&lt;&gt;0,$M$2,IF($L671&lt;&gt;0,$M$2,"")))</f>
      </c>
      <c r="N671" s="13"/>
    </row>
    <row r="672" spans="2:14" ht="15.75">
      <c r="B672" s="292"/>
      <c r="C672" s="285">
        <v>1098</v>
      </c>
      <c r="D672" s="339" t="s">
        <v>213</v>
      </c>
      <c r="E672" s="287">
        <f>F672+G672+H672</f>
        <v>0</v>
      </c>
      <c r="F672" s="173"/>
      <c r="G672" s="174"/>
      <c r="H672" s="1421"/>
      <c r="I672" s="173"/>
      <c r="J672" s="174"/>
      <c r="K672" s="1421"/>
      <c r="L672" s="287">
        <f>I672+J672+K672</f>
        <v>0</v>
      </c>
      <c r="M672" s="12">
        <f>(IF($E672&lt;&gt;0,$M$2,IF($L672&lt;&gt;0,$M$2,"")))</f>
      </c>
      <c r="N672" s="13"/>
    </row>
    <row r="673" spans="2:14" ht="15.75">
      <c r="B673" s="272">
        <v>1900</v>
      </c>
      <c r="C673" s="1806" t="s">
        <v>272</v>
      </c>
      <c r="D673" s="1807"/>
      <c r="E673" s="310">
        <f>SUM(E674:E676)</f>
        <v>0</v>
      </c>
      <c r="F673" s="274">
        <f>SUM(F674:F676)</f>
        <v>0</v>
      </c>
      <c r="G673" s="275">
        <f>SUM(G674:G676)</f>
        <v>0</v>
      </c>
      <c r="H673" s="276">
        <f>SUM(H674:H676)</f>
        <v>0</v>
      </c>
      <c r="I673" s="274">
        <f>SUM(I674:I676)</f>
        <v>0</v>
      </c>
      <c r="J673" s="275">
        <f>SUM(J674:J676)</f>
        <v>0</v>
      </c>
      <c r="K673" s="276">
        <f>SUM(K674:K676)</f>
        <v>0</v>
      </c>
      <c r="L673" s="310">
        <f>SUM(L674:L676)</f>
        <v>0</v>
      </c>
      <c r="M673" s="12">
        <f>(IF($E673&lt;&gt;0,$M$2,IF($L673&lt;&gt;0,$M$2,"")))</f>
      </c>
      <c r="N673" s="13"/>
    </row>
    <row r="674" spans="2:14" ht="15.75">
      <c r="B674" s="292"/>
      <c r="C674" s="279">
        <v>1901</v>
      </c>
      <c r="D674" s="340" t="s">
        <v>911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>(IF($E674&lt;&gt;0,$M$2,IF($L674&lt;&gt;0,$M$2,"")))</f>
      </c>
      <c r="N674" s="13"/>
    </row>
    <row r="675" spans="2:14" ht="15.75">
      <c r="B675" s="341"/>
      <c r="C675" s="293">
        <v>1981</v>
      </c>
      <c r="D675" s="342" t="s">
        <v>912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>(IF($E675&lt;&gt;0,$M$2,IF($L675&lt;&gt;0,$M$2,"")))</f>
      </c>
      <c r="N675" s="13"/>
    </row>
    <row r="676" spans="2:14" ht="15.75">
      <c r="B676" s="292"/>
      <c r="C676" s="285">
        <v>1991</v>
      </c>
      <c r="D676" s="343" t="s">
        <v>913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>(IF($E676&lt;&gt;0,$M$2,IF($L676&lt;&gt;0,$M$2,"")))</f>
      </c>
      <c r="N676" s="13"/>
    </row>
    <row r="677" spans="2:14" ht="15.75">
      <c r="B677" s="272">
        <v>2100</v>
      </c>
      <c r="C677" s="1806" t="s">
        <v>722</v>
      </c>
      <c r="D677" s="1807"/>
      <c r="E677" s="310">
        <f>SUM(E678:E682)</f>
        <v>0</v>
      </c>
      <c r="F677" s="274">
        <f>SUM(F678:F682)</f>
        <v>0</v>
      </c>
      <c r="G677" s="275">
        <f>SUM(G678:G682)</f>
        <v>0</v>
      </c>
      <c r="H677" s="276">
        <f>SUM(H678:H682)</f>
        <v>0</v>
      </c>
      <c r="I677" s="274">
        <f>SUM(I678:I682)</f>
        <v>0</v>
      </c>
      <c r="J677" s="275">
        <f>SUM(J678:J682)</f>
        <v>0</v>
      </c>
      <c r="K677" s="276">
        <f>SUM(K678:K682)</f>
        <v>0</v>
      </c>
      <c r="L677" s="310">
        <f>SUM(L678:L682)</f>
        <v>0</v>
      </c>
      <c r="M677" s="12">
        <f>(IF($E677&lt;&gt;0,$M$2,IF($L677&lt;&gt;0,$M$2,"")))</f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>(IF($E678&lt;&gt;0,$M$2,IF($L678&lt;&gt;0,$M$2,"")))</f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>(IF($E679&lt;&gt;0,$M$2,IF($L679&lt;&gt;0,$M$2,"")))</f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>(IF($E680&lt;&gt;0,$M$2,IF($L680&lt;&gt;0,$M$2,"")))</f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>(IF($E681&lt;&gt;0,$M$2,IF($L681&lt;&gt;0,$M$2,"")))</f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>(IF($E682&lt;&gt;0,$M$2,IF($L682&lt;&gt;0,$M$2,"")))</f>
      </c>
      <c r="N682" s="13"/>
    </row>
    <row r="683" spans="2:14" ht="15.75">
      <c r="B683" s="272">
        <v>2200</v>
      </c>
      <c r="C683" s="1806" t="s">
        <v>219</v>
      </c>
      <c r="D683" s="1807"/>
      <c r="E683" s="310">
        <f>SUM(E684:E685)</f>
        <v>0</v>
      </c>
      <c r="F683" s="274">
        <f>SUM(F684:F685)</f>
        <v>0</v>
      </c>
      <c r="G683" s="275">
        <f>SUM(G684:G685)</f>
        <v>0</v>
      </c>
      <c r="H683" s="276">
        <f>SUM(H684:H685)</f>
        <v>0</v>
      </c>
      <c r="I683" s="274">
        <f>SUM(I684:I685)</f>
        <v>0</v>
      </c>
      <c r="J683" s="275">
        <f>SUM(J684:J685)</f>
        <v>0</v>
      </c>
      <c r="K683" s="276">
        <f>SUM(K684:K685)</f>
        <v>0</v>
      </c>
      <c r="L683" s="310">
        <f>SUM(L684:L685)</f>
        <v>0</v>
      </c>
      <c r="M683" s="12">
        <f>(IF($E683&lt;&gt;0,$M$2,IF($L683&lt;&gt;0,$M$2,"")))</f>
      </c>
      <c r="N683" s="13"/>
    </row>
    <row r="684" spans="2:14" ht="15.75">
      <c r="B684" s="292"/>
      <c r="C684" s="279">
        <v>2221</v>
      </c>
      <c r="D684" s="280" t="s">
        <v>306</v>
      </c>
      <c r="E684" s="281">
        <f>F684+G684+H684</f>
        <v>0</v>
      </c>
      <c r="F684" s="152"/>
      <c r="G684" s="153"/>
      <c r="H684" s="1418"/>
      <c r="I684" s="152"/>
      <c r="J684" s="153"/>
      <c r="K684" s="1418"/>
      <c r="L684" s="281">
        <f>I684+J684+K684</f>
        <v>0</v>
      </c>
      <c r="M684" s="12">
        <f>(IF($E684&lt;&gt;0,$M$2,IF($L684&lt;&gt;0,$M$2,"")))</f>
      </c>
      <c r="N684" s="13"/>
    </row>
    <row r="685" spans="2:14" ht="15.75">
      <c r="B685" s="292"/>
      <c r="C685" s="285">
        <v>2224</v>
      </c>
      <c r="D685" s="286" t="s">
        <v>220</v>
      </c>
      <c r="E685" s="287">
        <f>F685+G685+H685</f>
        <v>0</v>
      </c>
      <c r="F685" s="173"/>
      <c r="G685" s="174"/>
      <c r="H685" s="1421"/>
      <c r="I685" s="173"/>
      <c r="J685" s="174"/>
      <c r="K685" s="1421"/>
      <c r="L685" s="287">
        <f>I685+J685+K685</f>
        <v>0</v>
      </c>
      <c r="M685" s="12">
        <f>(IF($E685&lt;&gt;0,$M$2,IF($L685&lt;&gt;0,$M$2,"")))</f>
      </c>
      <c r="N685" s="13"/>
    </row>
    <row r="686" spans="2:14" ht="15.75">
      <c r="B686" s="272">
        <v>2500</v>
      </c>
      <c r="C686" s="1806" t="s">
        <v>221</v>
      </c>
      <c r="D686" s="1807"/>
      <c r="E686" s="310">
        <f>F686+G686+H686</f>
        <v>0</v>
      </c>
      <c r="F686" s="1422"/>
      <c r="G686" s="1423"/>
      <c r="H686" s="1424"/>
      <c r="I686" s="1422"/>
      <c r="J686" s="1423"/>
      <c r="K686" s="1424"/>
      <c r="L686" s="310">
        <f>I686+J686+K686</f>
        <v>0</v>
      </c>
      <c r="M686" s="12">
        <f>(IF($E686&lt;&gt;0,$M$2,IF($L686&lt;&gt;0,$M$2,"")))</f>
      </c>
      <c r="N686" s="13"/>
    </row>
    <row r="687" spans="2:14" ht="15.75">
      <c r="B687" s="272">
        <v>2600</v>
      </c>
      <c r="C687" s="1808" t="s">
        <v>222</v>
      </c>
      <c r="D687" s="1809"/>
      <c r="E687" s="310">
        <f>F687+G687+H687</f>
        <v>0</v>
      </c>
      <c r="F687" s="1422"/>
      <c r="G687" s="1423"/>
      <c r="H687" s="1424"/>
      <c r="I687" s="1422"/>
      <c r="J687" s="1423"/>
      <c r="K687" s="1424"/>
      <c r="L687" s="310">
        <f>I687+J687+K687</f>
        <v>0</v>
      </c>
      <c r="M687" s="12">
        <f>(IF($E687&lt;&gt;0,$M$2,IF($L687&lt;&gt;0,$M$2,"")))</f>
      </c>
      <c r="N687" s="13"/>
    </row>
    <row r="688" spans="2:14" ht="15.75">
      <c r="B688" s="272">
        <v>2700</v>
      </c>
      <c r="C688" s="1808" t="s">
        <v>223</v>
      </c>
      <c r="D688" s="1809"/>
      <c r="E688" s="310">
        <f>F688+G688+H688</f>
        <v>0</v>
      </c>
      <c r="F688" s="1422"/>
      <c r="G688" s="1423"/>
      <c r="H688" s="1424"/>
      <c r="I688" s="1422"/>
      <c r="J688" s="1423"/>
      <c r="K688" s="1424"/>
      <c r="L688" s="310">
        <f>I688+J688+K688</f>
        <v>0</v>
      </c>
      <c r="M688" s="12">
        <f>(IF($E688&lt;&gt;0,$M$2,IF($L688&lt;&gt;0,$M$2,"")))</f>
      </c>
      <c r="N688" s="13"/>
    </row>
    <row r="689" spans="2:14" ht="15.75">
      <c r="B689" s="272">
        <v>2800</v>
      </c>
      <c r="C689" s="1808" t="s">
        <v>1661</v>
      </c>
      <c r="D689" s="1809"/>
      <c r="E689" s="310">
        <f>F689+G689+H689</f>
        <v>0</v>
      </c>
      <c r="F689" s="1422"/>
      <c r="G689" s="1423"/>
      <c r="H689" s="1424"/>
      <c r="I689" s="1422"/>
      <c r="J689" s="1423"/>
      <c r="K689" s="1424"/>
      <c r="L689" s="310">
        <f>I689+J689+K689</f>
        <v>0</v>
      </c>
      <c r="M689" s="12">
        <f>(IF($E689&lt;&gt;0,$M$2,IF($L689&lt;&gt;0,$M$2,"")))</f>
      </c>
      <c r="N689" s="13"/>
    </row>
    <row r="690" spans="2:14" ht="15.75">
      <c r="B690" s="272">
        <v>2900</v>
      </c>
      <c r="C690" s="1806" t="s">
        <v>224</v>
      </c>
      <c r="D690" s="1807"/>
      <c r="E690" s="310">
        <f>SUM(E691:E698)</f>
        <v>0</v>
      </c>
      <c r="F690" s="274">
        <f>SUM(F691:F698)</f>
        <v>0</v>
      </c>
      <c r="G690" s="274">
        <f>SUM(G691:G698)</f>
        <v>0</v>
      </c>
      <c r="H690" s="274">
        <f>SUM(H691:H698)</f>
        <v>0</v>
      </c>
      <c r="I690" s="274">
        <f>SUM(I691:I698)</f>
        <v>0</v>
      </c>
      <c r="J690" s="274">
        <f>SUM(J691:J698)</f>
        <v>0</v>
      </c>
      <c r="K690" s="274">
        <f>SUM(K691:K698)</f>
        <v>0</v>
      </c>
      <c r="L690" s="274">
        <f>SUM(L691:L698)</f>
        <v>0</v>
      </c>
      <c r="M690" s="12">
        <f>(IF($E690&lt;&gt;0,$M$2,IF($L690&lt;&gt;0,$M$2,"")))</f>
      </c>
      <c r="N690" s="13"/>
    </row>
    <row r="691" spans="2:14" ht="15.75">
      <c r="B691" s="346"/>
      <c r="C691" s="279">
        <v>2910</v>
      </c>
      <c r="D691" s="347" t="s">
        <v>1956</v>
      </c>
      <c r="E691" s="281">
        <f>F691+G691+H691</f>
        <v>0</v>
      </c>
      <c r="F691" s="152"/>
      <c r="G691" s="153"/>
      <c r="H691" s="1418"/>
      <c r="I691" s="152"/>
      <c r="J691" s="153"/>
      <c r="K691" s="1418"/>
      <c r="L691" s="281">
        <f>I691+J691+K691</f>
        <v>0</v>
      </c>
      <c r="M691" s="12">
        <f>(IF($E691&lt;&gt;0,$M$2,IF($L691&lt;&gt;0,$M$2,"")))</f>
      </c>
      <c r="N691" s="13"/>
    </row>
    <row r="692" spans="2:14" ht="15.75">
      <c r="B692" s="346"/>
      <c r="C692" s="279">
        <v>2920</v>
      </c>
      <c r="D692" s="347" t="s">
        <v>225</v>
      </c>
      <c r="E692" s="281">
        <f>F692+G692+H692</f>
        <v>0</v>
      </c>
      <c r="F692" s="152"/>
      <c r="G692" s="153"/>
      <c r="H692" s="1418"/>
      <c r="I692" s="152"/>
      <c r="J692" s="153"/>
      <c r="K692" s="1418"/>
      <c r="L692" s="281">
        <f>I692+J692+K692</f>
        <v>0</v>
      </c>
      <c r="M692" s="12">
        <f>(IF($E692&lt;&gt;0,$M$2,IF($L692&lt;&gt;0,$M$2,"")))</f>
      </c>
      <c r="N692" s="13"/>
    </row>
    <row r="693" spans="2:14" ht="15.75">
      <c r="B693" s="346"/>
      <c r="C693" s="324">
        <v>2969</v>
      </c>
      <c r="D693" s="348" t="s">
        <v>226</v>
      </c>
      <c r="E693" s="326">
        <f>F693+G693+H693</f>
        <v>0</v>
      </c>
      <c r="F693" s="449"/>
      <c r="G693" s="450"/>
      <c r="H693" s="1425"/>
      <c r="I693" s="449"/>
      <c r="J693" s="450"/>
      <c r="K693" s="1425"/>
      <c r="L693" s="326">
        <f>I693+J693+K693</f>
        <v>0</v>
      </c>
      <c r="M693" s="12">
        <f>(IF($E693&lt;&gt;0,$M$2,IF($L693&lt;&gt;0,$M$2,"")))</f>
      </c>
      <c r="N693" s="13"/>
    </row>
    <row r="694" spans="2:14" ht="15.75">
      <c r="B694" s="346"/>
      <c r="C694" s="349">
        <v>2970</v>
      </c>
      <c r="D694" s="350" t="s">
        <v>227</v>
      </c>
      <c r="E694" s="351">
        <f>F694+G694+H694</f>
        <v>0</v>
      </c>
      <c r="F694" s="636"/>
      <c r="G694" s="637"/>
      <c r="H694" s="1426"/>
      <c r="I694" s="636"/>
      <c r="J694" s="637"/>
      <c r="K694" s="1426"/>
      <c r="L694" s="351">
        <f>I694+J694+K694</f>
        <v>0</v>
      </c>
      <c r="M694" s="12">
        <f>(IF($E694&lt;&gt;0,$M$2,IF($L694&lt;&gt;0,$M$2,"")))</f>
      </c>
      <c r="N694" s="13"/>
    </row>
    <row r="695" spans="2:14" ht="15.75">
      <c r="B695" s="346"/>
      <c r="C695" s="333">
        <v>2989</v>
      </c>
      <c r="D695" s="355" t="s">
        <v>228</v>
      </c>
      <c r="E695" s="335">
        <f>F695+G695+H695</f>
        <v>0</v>
      </c>
      <c r="F695" s="600"/>
      <c r="G695" s="601"/>
      <c r="H695" s="1427"/>
      <c r="I695" s="600"/>
      <c r="J695" s="601"/>
      <c r="K695" s="1427"/>
      <c r="L695" s="335">
        <f>I695+J695+K695</f>
        <v>0</v>
      </c>
      <c r="M695" s="12">
        <f>(IF($E695&lt;&gt;0,$M$2,IF($L695&lt;&gt;0,$M$2,"")))</f>
      </c>
      <c r="N695" s="13"/>
    </row>
    <row r="696" spans="2:14" ht="15.75">
      <c r="B696" s="292"/>
      <c r="C696" s="318">
        <v>2990</v>
      </c>
      <c r="D696" s="356" t="s">
        <v>1975</v>
      </c>
      <c r="E696" s="320">
        <f>F696+G696+H696</f>
        <v>0</v>
      </c>
      <c r="F696" s="454"/>
      <c r="G696" s="455"/>
      <c r="H696" s="1428"/>
      <c r="I696" s="454"/>
      <c r="J696" s="455"/>
      <c r="K696" s="1428"/>
      <c r="L696" s="320">
        <f>I696+J696+K696</f>
        <v>0</v>
      </c>
      <c r="M696" s="12">
        <f>(IF($E696&lt;&gt;0,$M$2,IF($L696&lt;&gt;0,$M$2,"")))</f>
      </c>
      <c r="N696" s="13"/>
    </row>
    <row r="697" spans="2:14" ht="15.75">
      <c r="B697" s="292"/>
      <c r="C697" s="318">
        <v>2991</v>
      </c>
      <c r="D697" s="356" t="s">
        <v>229</v>
      </c>
      <c r="E697" s="320">
        <f>F697+G697+H697</f>
        <v>0</v>
      </c>
      <c r="F697" s="454"/>
      <c r="G697" s="455"/>
      <c r="H697" s="1428"/>
      <c r="I697" s="454"/>
      <c r="J697" s="455"/>
      <c r="K697" s="1428"/>
      <c r="L697" s="320">
        <f>I697+J697+K697</f>
        <v>0</v>
      </c>
      <c r="M697" s="12">
        <f>(IF($E697&lt;&gt;0,$M$2,IF($L697&lt;&gt;0,$M$2,"")))</f>
      </c>
      <c r="N697" s="13"/>
    </row>
    <row r="698" spans="2:14" ht="15.75">
      <c r="B698" s="292"/>
      <c r="C698" s="285">
        <v>2992</v>
      </c>
      <c r="D698" s="357" t="s">
        <v>230</v>
      </c>
      <c r="E698" s="287">
        <f>F698+G698+H698</f>
        <v>0</v>
      </c>
      <c r="F698" s="173"/>
      <c r="G698" s="174"/>
      <c r="H698" s="1421"/>
      <c r="I698" s="173"/>
      <c r="J698" s="174"/>
      <c r="K698" s="1421"/>
      <c r="L698" s="287">
        <f>I698+J698+K698</f>
        <v>0</v>
      </c>
      <c r="M698" s="12">
        <f>(IF($E698&lt;&gt;0,$M$2,IF($L698&lt;&gt;0,$M$2,"")))</f>
      </c>
      <c r="N698" s="13"/>
    </row>
    <row r="699" spans="2:14" ht="15.75">
      <c r="B699" s="272">
        <v>3300</v>
      </c>
      <c r="C699" s="358" t="s">
        <v>2006</v>
      </c>
      <c r="D699" s="1481"/>
      <c r="E699" s="310">
        <f>SUM(E700:E704)</f>
        <v>0</v>
      </c>
      <c r="F699" s="274">
        <f>SUM(F700:F704)</f>
        <v>0</v>
      </c>
      <c r="G699" s="275">
        <f>SUM(G700:G704)</f>
        <v>0</v>
      </c>
      <c r="H699" s="276">
        <f>SUM(H700:H704)</f>
        <v>0</v>
      </c>
      <c r="I699" s="274">
        <f>SUM(I700:I704)</f>
        <v>0</v>
      </c>
      <c r="J699" s="275">
        <f>SUM(J700:J704)</f>
        <v>0</v>
      </c>
      <c r="K699" s="276">
        <f>SUM(K700:K704)</f>
        <v>0</v>
      </c>
      <c r="L699" s="310">
        <f>SUM(L700:L704)</f>
        <v>0</v>
      </c>
      <c r="M699" s="12">
        <f>(IF($E699&lt;&gt;0,$M$2,IF($L699&lt;&gt;0,$M$2,"")))</f>
      </c>
      <c r="N699" s="13"/>
    </row>
    <row r="700" spans="2:14" ht="15.75">
      <c r="B700" s="291"/>
      <c r="C700" s="279">
        <v>3301</v>
      </c>
      <c r="D700" s="359" t="s">
        <v>231</v>
      </c>
      <c r="E700" s="281">
        <f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>I700+J700+K700</f>
        <v>0</v>
      </c>
      <c r="M700" s="12">
        <f>(IF($E700&lt;&gt;0,$M$2,IF($L700&lt;&gt;0,$M$2,"")))</f>
      </c>
      <c r="N700" s="13"/>
    </row>
    <row r="701" spans="2:14" ht="15.75">
      <c r="B701" s="291"/>
      <c r="C701" s="293">
        <v>3302</v>
      </c>
      <c r="D701" s="360" t="s">
        <v>715</v>
      </c>
      <c r="E701" s="295">
        <f>F701+G701+H701</f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>I701+J701+K701</f>
        <v>0</v>
      </c>
      <c r="M701" s="12">
        <f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>F702+G702+H702</f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>I702+J702+K702</f>
        <v>0</v>
      </c>
      <c r="M702" s="12">
        <f>(IF($E702&lt;&gt;0,$M$2,IF($L702&lt;&gt;0,$M$2,"")))</f>
      </c>
      <c r="N702" s="13"/>
    </row>
    <row r="703" spans="2:14" ht="15.75">
      <c r="B703" s="291"/>
      <c r="C703" s="293">
        <v>3304</v>
      </c>
      <c r="D703" s="360" t="s">
        <v>233</v>
      </c>
      <c r="E703" s="295">
        <f>F703+G703+H703</f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>I703+J703+K703</f>
        <v>0</v>
      </c>
      <c r="M703" s="12">
        <f>(IF($E703&lt;&gt;0,$M$2,IF($L703&lt;&gt;0,$M$2,"")))</f>
      </c>
      <c r="N703" s="13"/>
    </row>
    <row r="704" spans="2:14" ht="15.75">
      <c r="B704" s="291"/>
      <c r="C704" s="285">
        <v>3306</v>
      </c>
      <c r="D704" s="361" t="s">
        <v>1658</v>
      </c>
      <c r="E704" s="287">
        <f>F704+G704+H704</f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>I704+J704+K704</f>
        <v>0</v>
      </c>
      <c r="M704" s="12">
        <f>(IF($E704&lt;&gt;0,$M$2,IF($L704&lt;&gt;0,$M$2,"")))</f>
      </c>
      <c r="N704" s="13"/>
    </row>
    <row r="705" spans="2:14" ht="15.75">
      <c r="B705" s="272">
        <v>3900</v>
      </c>
      <c r="C705" s="1806" t="s">
        <v>234</v>
      </c>
      <c r="D705" s="1807"/>
      <c r="E705" s="310">
        <f>F705+G705+H705</f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>I705+J705+K705</f>
        <v>0</v>
      </c>
      <c r="M705" s="12">
        <f>(IF($E705&lt;&gt;0,$M$2,IF($L705&lt;&gt;0,$M$2,"")))</f>
      </c>
      <c r="N705" s="13"/>
    </row>
    <row r="706" spans="2:14" ht="15.75">
      <c r="B706" s="272">
        <v>4000</v>
      </c>
      <c r="C706" s="1806" t="s">
        <v>235</v>
      </c>
      <c r="D706" s="1807"/>
      <c r="E706" s="310">
        <f>F706+G706+H706</f>
        <v>0</v>
      </c>
      <c r="F706" s="1422"/>
      <c r="G706" s="1423"/>
      <c r="H706" s="1424"/>
      <c r="I706" s="1422"/>
      <c r="J706" s="1423"/>
      <c r="K706" s="1424"/>
      <c r="L706" s="310">
        <f>I706+J706+K706</f>
        <v>0</v>
      </c>
      <c r="M706" s="12">
        <f>(IF($E706&lt;&gt;0,$M$2,IF($L706&lt;&gt;0,$M$2,"")))</f>
      </c>
      <c r="N706" s="13"/>
    </row>
    <row r="707" spans="2:14" ht="15.75">
      <c r="B707" s="272">
        <v>4100</v>
      </c>
      <c r="C707" s="1806" t="s">
        <v>236</v>
      </c>
      <c r="D707" s="1807"/>
      <c r="E707" s="310">
        <f>F707+G707+H707</f>
        <v>0</v>
      </c>
      <c r="F707" s="1472">
        <v>0</v>
      </c>
      <c r="G707" s="1472">
        <v>0</v>
      </c>
      <c r="H707" s="1473">
        <v>0</v>
      </c>
      <c r="I707" s="1667">
        <v>0</v>
      </c>
      <c r="J707" s="1472">
        <v>0</v>
      </c>
      <c r="K707" s="1472">
        <v>0</v>
      </c>
      <c r="L707" s="310">
        <f>I707+J707+K707</f>
        <v>0</v>
      </c>
      <c r="M707" s="12">
        <f>(IF($E707&lt;&gt;0,$M$2,IF($L707&lt;&gt;0,$M$2,"")))</f>
      </c>
      <c r="N707" s="13"/>
    </row>
    <row r="708" spans="2:14" ht="15.75">
      <c r="B708" s="272">
        <v>4200</v>
      </c>
      <c r="C708" s="1806" t="s">
        <v>237</v>
      </c>
      <c r="D708" s="1807"/>
      <c r="E708" s="310">
        <f>SUM(E709:E714)</f>
        <v>0</v>
      </c>
      <c r="F708" s="274">
        <f>SUM(F709:F714)</f>
        <v>0</v>
      </c>
      <c r="G708" s="275">
        <f>SUM(G709:G714)</f>
        <v>0</v>
      </c>
      <c r="H708" s="276">
        <f>SUM(H709:H714)</f>
        <v>0</v>
      </c>
      <c r="I708" s="274">
        <f>SUM(I709:I714)</f>
        <v>0</v>
      </c>
      <c r="J708" s="275">
        <f>SUM(J709:J714)</f>
        <v>0</v>
      </c>
      <c r="K708" s="276">
        <f>SUM(K709:K714)</f>
        <v>0</v>
      </c>
      <c r="L708" s="310">
        <f>SUM(L709:L714)</f>
        <v>0</v>
      </c>
      <c r="M708" s="12">
        <f>(IF($E708&lt;&gt;0,$M$2,IF($L708&lt;&gt;0,$M$2,"")))</f>
      </c>
      <c r="N708" s="13"/>
    </row>
    <row r="709" spans="2:14" ht="15.75">
      <c r="B709" s="362"/>
      <c r="C709" s="279">
        <v>4201</v>
      </c>
      <c r="D709" s="280" t="s">
        <v>238</v>
      </c>
      <c r="E709" s="281">
        <f>F709+G709+H709</f>
        <v>0</v>
      </c>
      <c r="F709" s="152"/>
      <c r="G709" s="153"/>
      <c r="H709" s="1418"/>
      <c r="I709" s="152"/>
      <c r="J709" s="153"/>
      <c r="K709" s="1418"/>
      <c r="L709" s="281">
        <f>I709+J709+K709</f>
        <v>0</v>
      </c>
      <c r="M709" s="12">
        <f>(IF($E709&lt;&gt;0,$M$2,IF($L709&lt;&gt;0,$M$2,"")))</f>
      </c>
      <c r="N709" s="13"/>
    </row>
    <row r="710" spans="2:14" ht="15.75">
      <c r="B710" s="362"/>
      <c r="C710" s="293">
        <v>4202</v>
      </c>
      <c r="D710" s="363" t="s">
        <v>239</v>
      </c>
      <c r="E710" s="295">
        <f>F710+G710+H710</f>
        <v>0</v>
      </c>
      <c r="F710" s="158"/>
      <c r="G710" s="159"/>
      <c r="H710" s="1420"/>
      <c r="I710" s="158"/>
      <c r="J710" s="159"/>
      <c r="K710" s="1420"/>
      <c r="L710" s="295">
        <f>I710+J710+K710</f>
        <v>0</v>
      </c>
      <c r="M710" s="12">
        <f>(IF($E710&lt;&gt;0,$M$2,IF($L710&lt;&gt;0,$M$2,"")))</f>
      </c>
      <c r="N710" s="13"/>
    </row>
    <row r="711" spans="2:14" ht="15.75">
      <c r="B711" s="362"/>
      <c r="C711" s="293">
        <v>4214</v>
      </c>
      <c r="D711" s="363" t="s">
        <v>240</v>
      </c>
      <c r="E711" s="295">
        <f>F711+G711+H711</f>
        <v>0</v>
      </c>
      <c r="F711" s="158"/>
      <c r="G711" s="159"/>
      <c r="H711" s="1420"/>
      <c r="I711" s="158"/>
      <c r="J711" s="159"/>
      <c r="K711" s="1420"/>
      <c r="L711" s="295">
        <f>I711+J711+K711</f>
        <v>0</v>
      </c>
      <c r="M711" s="12">
        <f>(IF($E711&lt;&gt;0,$M$2,IF($L711&lt;&gt;0,$M$2,"")))</f>
      </c>
      <c r="N711" s="13"/>
    </row>
    <row r="712" spans="2:14" ht="15.75">
      <c r="B712" s="362"/>
      <c r="C712" s="293">
        <v>4217</v>
      </c>
      <c r="D712" s="363" t="s">
        <v>241</v>
      </c>
      <c r="E712" s="295">
        <f>F712+G712+H712</f>
        <v>0</v>
      </c>
      <c r="F712" s="158"/>
      <c r="G712" s="159"/>
      <c r="H712" s="1420"/>
      <c r="I712" s="158"/>
      <c r="J712" s="159"/>
      <c r="K712" s="1420"/>
      <c r="L712" s="295">
        <f>I712+J712+K712</f>
        <v>0</v>
      </c>
      <c r="M712" s="12">
        <f>(IF($E712&lt;&gt;0,$M$2,IF($L712&lt;&gt;0,$M$2,"")))</f>
      </c>
      <c r="N712" s="13"/>
    </row>
    <row r="713" spans="2:14" ht="15.75">
      <c r="B713" s="362"/>
      <c r="C713" s="293">
        <v>4218</v>
      </c>
      <c r="D713" s="294" t="s">
        <v>242</v>
      </c>
      <c r="E713" s="295">
        <f>F713+G713+H713</f>
        <v>0</v>
      </c>
      <c r="F713" s="158"/>
      <c r="G713" s="159"/>
      <c r="H713" s="1420"/>
      <c r="I713" s="158"/>
      <c r="J713" s="159"/>
      <c r="K713" s="1420"/>
      <c r="L713" s="295">
        <f>I713+J713+K713</f>
        <v>0</v>
      </c>
      <c r="M713" s="12">
        <f>(IF($E713&lt;&gt;0,$M$2,IF($L713&lt;&gt;0,$M$2,"")))</f>
      </c>
      <c r="N713" s="13"/>
    </row>
    <row r="714" spans="2:14" ht="15.75">
      <c r="B714" s="362"/>
      <c r="C714" s="285">
        <v>4219</v>
      </c>
      <c r="D714" s="343" t="s">
        <v>243</v>
      </c>
      <c r="E714" s="287">
        <f>F714+G714+H714</f>
        <v>0</v>
      </c>
      <c r="F714" s="173"/>
      <c r="G714" s="174"/>
      <c r="H714" s="1421"/>
      <c r="I714" s="173"/>
      <c r="J714" s="174"/>
      <c r="K714" s="1421"/>
      <c r="L714" s="287">
        <f>I714+J714+K714</f>
        <v>0</v>
      </c>
      <c r="M714" s="12">
        <f>(IF($E714&lt;&gt;0,$M$2,IF($L714&lt;&gt;0,$M$2,"")))</f>
      </c>
      <c r="N714" s="13"/>
    </row>
    <row r="715" spans="2:14" ht="15.75">
      <c r="B715" s="272">
        <v>4300</v>
      </c>
      <c r="C715" s="1806" t="s">
        <v>1662</v>
      </c>
      <c r="D715" s="1807"/>
      <c r="E715" s="310">
        <f>SUM(E716:E718)</f>
        <v>0</v>
      </c>
      <c r="F715" s="274">
        <f>SUM(F716:F718)</f>
        <v>0</v>
      </c>
      <c r="G715" s="275">
        <f>SUM(G716:G718)</f>
        <v>0</v>
      </c>
      <c r="H715" s="276">
        <f>SUM(H716:H718)</f>
        <v>0</v>
      </c>
      <c r="I715" s="274">
        <f>SUM(I716:I718)</f>
        <v>0</v>
      </c>
      <c r="J715" s="275">
        <f>SUM(J716:J718)</f>
        <v>0</v>
      </c>
      <c r="K715" s="276">
        <f>SUM(K716:K718)</f>
        <v>0</v>
      </c>
      <c r="L715" s="310">
        <f>SUM(L716:L718)</f>
        <v>0</v>
      </c>
      <c r="M715" s="12">
        <f>(IF($E715&lt;&gt;0,$M$2,IF($L715&lt;&gt;0,$M$2,"")))</f>
      </c>
      <c r="N715" s="13"/>
    </row>
    <row r="716" spans="2:14" ht="15.75">
      <c r="B716" s="362"/>
      <c r="C716" s="279">
        <v>4301</v>
      </c>
      <c r="D716" s="311" t="s">
        <v>244</v>
      </c>
      <c r="E716" s="281">
        <f>F716+G716+H716</f>
        <v>0</v>
      </c>
      <c r="F716" s="152"/>
      <c r="G716" s="153"/>
      <c r="H716" s="1418"/>
      <c r="I716" s="152"/>
      <c r="J716" s="153"/>
      <c r="K716" s="1418"/>
      <c r="L716" s="281">
        <f>I716+J716+K716</f>
        <v>0</v>
      </c>
      <c r="M716" s="12">
        <f>(IF($E716&lt;&gt;0,$M$2,IF($L716&lt;&gt;0,$M$2,"")))</f>
      </c>
      <c r="N716" s="13"/>
    </row>
    <row r="717" spans="2:14" ht="15.75">
      <c r="B717" s="362"/>
      <c r="C717" s="293">
        <v>4302</v>
      </c>
      <c r="D717" s="363" t="s">
        <v>245</v>
      </c>
      <c r="E717" s="295">
        <f>F717+G717+H717</f>
        <v>0</v>
      </c>
      <c r="F717" s="158"/>
      <c r="G717" s="159"/>
      <c r="H717" s="1420"/>
      <c r="I717" s="158"/>
      <c r="J717" s="159"/>
      <c r="K717" s="1420"/>
      <c r="L717" s="295">
        <f>I717+J717+K717</f>
        <v>0</v>
      </c>
      <c r="M717" s="12">
        <f>(IF($E717&lt;&gt;0,$M$2,IF($L717&lt;&gt;0,$M$2,"")))</f>
      </c>
      <c r="N717" s="13"/>
    </row>
    <row r="718" spans="2:14" ht="15.75">
      <c r="B718" s="362"/>
      <c r="C718" s="285">
        <v>4309</v>
      </c>
      <c r="D718" s="301" t="s">
        <v>246</v>
      </c>
      <c r="E718" s="287">
        <f>F718+G718+H718</f>
        <v>0</v>
      </c>
      <c r="F718" s="173"/>
      <c r="G718" s="174"/>
      <c r="H718" s="1421"/>
      <c r="I718" s="173"/>
      <c r="J718" s="174"/>
      <c r="K718" s="1421"/>
      <c r="L718" s="287">
        <f>I718+J718+K718</f>
        <v>0</v>
      </c>
      <c r="M718" s="12">
        <f>(IF($E718&lt;&gt;0,$M$2,IF($L718&lt;&gt;0,$M$2,"")))</f>
      </c>
      <c r="N718" s="13"/>
    </row>
    <row r="719" spans="2:14" ht="15.75">
      <c r="B719" s="272">
        <v>4400</v>
      </c>
      <c r="C719" s="1806" t="s">
        <v>1659</v>
      </c>
      <c r="D719" s="1807"/>
      <c r="E719" s="310">
        <f>F719+G719+H719</f>
        <v>0</v>
      </c>
      <c r="F719" s="1422"/>
      <c r="G719" s="1423"/>
      <c r="H719" s="1424"/>
      <c r="I719" s="1422"/>
      <c r="J719" s="1423"/>
      <c r="K719" s="1424"/>
      <c r="L719" s="310">
        <f>I719+J719+K719</f>
        <v>0</v>
      </c>
      <c r="M719" s="12">
        <f>(IF($E719&lt;&gt;0,$M$2,IF($L719&lt;&gt;0,$M$2,"")))</f>
      </c>
      <c r="N719" s="13"/>
    </row>
    <row r="720" spans="2:14" ht="15.75">
      <c r="B720" s="272">
        <v>4500</v>
      </c>
      <c r="C720" s="1806" t="s">
        <v>1660</v>
      </c>
      <c r="D720" s="1807"/>
      <c r="E720" s="310">
        <f>F720+G720+H720</f>
        <v>0</v>
      </c>
      <c r="F720" s="1422"/>
      <c r="G720" s="1423"/>
      <c r="H720" s="1424"/>
      <c r="I720" s="1422"/>
      <c r="J720" s="1423"/>
      <c r="K720" s="1424"/>
      <c r="L720" s="310">
        <f>I720+J720+K720</f>
        <v>0</v>
      </c>
      <c r="M720" s="12">
        <f>(IF($E720&lt;&gt;0,$M$2,IF($L720&lt;&gt;0,$M$2,"")))</f>
      </c>
      <c r="N720" s="13"/>
    </row>
    <row r="721" spans="2:14" ht="15.75">
      <c r="B721" s="272">
        <v>4600</v>
      </c>
      <c r="C721" s="1808" t="s">
        <v>247</v>
      </c>
      <c r="D721" s="1809"/>
      <c r="E721" s="310">
        <f>F721+G721+H721</f>
        <v>0</v>
      </c>
      <c r="F721" s="1422"/>
      <c r="G721" s="1423"/>
      <c r="H721" s="1424"/>
      <c r="I721" s="1422"/>
      <c r="J721" s="1423"/>
      <c r="K721" s="1424"/>
      <c r="L721" s="310">
        <f>I721+J721+K721</f>
        <v>0</v>
      </c>
      <c r="M721" s="12">
        <f>(IF($E721&lt;&gt;0,$M$2,IF($L721&lt;&gt;0,$M$2,"")))</f>
      </c>
      <c r="N721" s="13"/>
    </row>
    <row r="722" spans="2:14" ht="15.75">
      <c r="B722" s="272">
        <v>4900</v>
      </c>
      <c r="C722" s="1806" t="s">
        <v>273</v>
      </c>
      <c r="D722" s="1807"/>
      <c r="E722" s="310">
        <f>+E723+E724</f>
        <v>0</v>
      </c>
      <c r="F722" s="274">
        <f>+F723+F724</f>
        <v>0</v>
      </c>
      <c r="G722" s="275">
        <f>+G723+G724</f>
        <v>0</v>
      </c>
      <c r="H722" s="276">
        <f>+H723+H724</f>
        <v>0</v>
      </c>
      <c r="I722" s="274">
        <f>+I723+I724</f>
        <v>0</v>
      </c>
      <c r="J722" s="275">
        <f>+J723+J724</f>
        <v>0</v>
      </c>
      <c r="K722" s="276">
        <f>+K723+K724</f>
        <v>0</v>
      </c>
      <c r="L722" s="310">
        <f>+L723+L724</f>
        <v>0</v>
      </c>
      <c r="M722" s="12">
        <f>(IF($E722&lt;&gt;0,$M$2,IF($L722&lt;&gt;0,$M$2,"")))</f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>(IF($E723&lt;&gt;0,$M$2,IF($L723&lt;&gt;0,$M$2,"")))</f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>(IF($E724&lt;&gt;0,$M$2,IF($L724&lt;&gt;0,$M$2,"")))</f>
      </c>
      <c r="N724" s="13"/>
    </row>
    <row r="725" spans="2:14" ht="15.75">
      <c r="B725" s="365">
        <v>5100</v>
      </c>
      <c r="C725" s="1804" t="s">
        <v>248</v>
      </c>
      <c r="D725" s="1805"/>
      <c r="E725" s="310">
        <f>F725+G725+H725</f>
        <v>0</v>
      </c>
      <c r="F725" s="1422"/>
      <c r="G725" s="1423"/>
      <c r="H725" s="1424"/>
      <c r="I725" s="1422"/>
      <c r="J725" s="1423">
        <v>364066</v>
      </c>
      <c r="K725" s="1424"/>
      <c r="L725" s="310">
        <f>I725+J725+K725</f>
        <v>364066</v>
      </c>
      <c r="M725" s="12">
        <f>(IF($E725&lt;&gt;0,$M$2,IF($L725&lt;&gt;0,$M$2,"")))</f>
        <v>1</v>
      </c>
      <c r="N725" s="13"/>
    </row>
    <row r="726" spans="2:14" ht="15.75">
      <c r="B726" s="365">
        <v>5200</v>
      </c>
      <c r="C726" s="1804" t="s">
        <v>249</v>
      </c>
      <c r="D726" s="1805"/>
      <c r="E726" s="310">
        <f>SUM(E727:E733)</f>
        <v>0</v>
      </c>
      <c r="F726" s="274">
        <f>SUM(F727:F733)</f>
        <v>0</v>
      </c>
      <c r="G726" s="275">
        <f>SUM(G727:G733)</f>
        <v>0</v>
      </c>
      <c r="H726" s="276">
        <f>SUM(H727:H733)</f>
        <v>0</v>
      </c>
      <c r="I726" s="274">
        <f>SUM(I727:I733)</f>
        <v>0</v>
      </c>
      <c r="J726" s="275">
        <f>SUM(J727:J733)</f>
        <v>0</v>
      </c>
      <c r="K726" s="276">
        <f>SUM(K727:K733)</f>
        <v>0</v>
      </c>
      <c r="L726" s="310">
        <f>SUM(L727:L733)</f>
        <v>0</v>
      </c>
      <c r="M726" s="12">
        <f>(IF($E726&lt;&gt;0,$M$2,IF($L726&lt;&gt;0,$M$2,"")))</f>
      </c>
      <c r="N726" s="13"/>
    </row>
    <row r="727" spans="2:14" ht="15.75">
      <c r="B727" s="366"/>
      <c r="C727" s="367">
        <v>5201</v>
      </c>
      <c r="D727" s="368" t="s">
        <v>250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>(IF($E727&lt;&gt;0,$M$2,IF($L727&lt;&gt;0,$M$2,"")))</f>
      </c>
      <c r="N727" s="13"/>
    </row>
    <row r="728" spans="2:14" ht="15.75">
      <c r="B728" s="366"/>
      <c r="C728" s="369">
        <v>5202</v>
      </c>
      <c r="D728" s="370" t="s">
        <v>251</v>
      </c>
      <c r="E728" s="295">
        <f>F728+G728+H728</f>
        <v>0</v>
      </c>
      <c r="F728" s="158"/>
      <c r="G728" s="159"/>
      <c r="H728" s="1420"/>
      <c r="I728" s="158"/>
      <c r="J728" s="159"/>
      <c r="K728" s="1420"/>
      <c r="L728" s="295">
        <f>I728+J728+K728</f>
        <v>0</v>
      </c>
      <c r="M728" s="12">
        <f>(IF($E728&lt;&gt;0,$M$2,IF($L728&lt;&gt;0,$M$2,"")))</f>
      </c>
      <c r="N728" s="13"/>
    </row>
    <row r="729" spans="2:14" ht="15.75">
      <c r="B729" s="366"/>
      <c r="C729" s="369">
        <v>5203</v>
      </c>
      <c r="D729" s="370" t="s">
        <v>618</v>
      </c>
      <c r="E729" s="295">
        <f>F729+G729+H729</f>
        <v>0</v>
      </c>
      <c r="F729" s="158"/>
      <c r="G729" s="159"/>
      <c r="H729" s="1420"/>
      <c r="I729" s="158"/>
      <c r="J729" s="159"/>
      <c r="K729" s="1420"/>
      <c r="L729" s="295">
        <f>I729+J729+K729</f>
        <v>0</v>
      </c>
      <c r="M729" s="12">
        <f>(IF($E729&lt;&gt;0,$M$2,IF($L729&lt;&gt;0,$M$2,"")))</f>
      </c>
      <c r="N729" s="13"/>
    </row>
    <row r="730" spans="2:14" ht="15.75">
      <c r="B730" s="366"/>
      <c r="C730" s="369">
        <v>5204</v>
      </c>
      <c r="D730" s="370" t="s">
        <v>619</v>
      </c>
      <c r="E730" s="295">
        <f>F730+G730+H730</f>
        <v>0</v>
      </c>
      <c r="F730" s="158"/>
      <c r="G730" s="159"/>
      <c r="H730" s="1420"/>
      <c r="I730" s="158"/>
      <c r="J730" s="159"/>
      <c r="K730" s="1420"/>
      <c r="L730" s="295">
        <f>I730+J730+K730</f>
        <v>0</v>
      </c>
      <c r="M730" s="12">
        <f>(IF($E730&lt;&gt;0,$M$2,IF($L730&lt;&gt;0,$M$2,"")))</f>
      </c>
      <c r="N730" s="13"/>
    </row>
    <row r="731" spans="2:14" ht="15.75">
      <c r="B731" s="366"/>
      <c r="C731" s="369">
        <v>5205</v>
      </c>
      <c r="D731" s="370" t="s">
        <v>620</v>
      </c>
      <c r="E731" s="295">
        <f>F731+G731+H731</f>
        <v>0</v>
      </c>
      <c r="F731" s="158"/>
      <c r="G731" s="159"/>
      <c r="H731" s="1420"/>
      <c r="I731" s="158"/>
      <c r="J731" s="159"/>
      <c r="K731" s="1420"/>
      <c r="L731" s="295">
        <f>I731+J731+K731</f>
        <v>0</v>
      </c>
      <c r="M731" s="12">
        <f>(IF($E731&lt;&gt;0,$M$2,IF($L731&lt;&gt;0,$M$2,"")))</f>
      </c>
      <c r="N731" s="13"/>
    </row>
    <row r="732" spans="2:14" ht="15.75">
      <c r="B732" s="366"/>
      <c r="C732" s="369">
        <v>5206</v>
      </c>
      <c r="D732" s="370" t="s">
        <v>621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>(IF($E732&lt;&gt;0,$M$2,IF($L732&lt;&gt;0,$M$2,"")))</f>
      </c>
      <c r="N732" s="13"/>
    </row>
    <row r="733" spans="2:14" ht="15.75">
      <c r="B733" s="366"/>
      <c r="C733" s="371">
        <v>5219</v>
      </c>
      <c r="D733" s="372" t="s">
        <v>622</v>
      </c>
      <c r="E733" s="287">
        <f>F733+G733+H733</f>
        <v>0</v>
      </c>
      <c r="F733" s="173"/>
      <c r="G733" s="174"/>
      <c r="H733" s="1421"/>
      <c r="I733" s="173"/>
      <c r="J733" s="174"/>
      <c r="K733" s="1421"/>
      <c r="L733" s="287">
        <f>I733+J733+K733</f>
        <v>0</v>
      </c>
      <c r="M733" s="12">
        <f>(IF($E733&lt;&gt;0,$M$2,IF($L733&lt;&gt;0,$M$2,"")))</f>
      </c>
      <c r="N733" s="13"/>
    </row>
    <row r="734" spans="2:14" ht="15.75">
      <c r="B734" s="365">
        <v>5300</v>
      </c>
      <c r="C734" s="1804" t="s">
        <v>623</v>
      </c>
      <c r="D734" s="1805"/>
      <c r="E734" s="310">
        <f>SUM(E735:E736)</f>
        <v>0</v>
      </c>
      <c r="F734" s="274">
        <f>SUM(F735:F736)</f>
        <v>0</v>
      </c>
      <c r="G734" s="275">
        <f>SUM(G735:G736)</f>
        <v>0</v>
      </c>
      <c r="H734" s="276">
        <f>SUM(H735:H736)</f>
        <v>0</v>
      </c>
      <c r="I734" s="274">
        <f>SUM(I735:I736)</f>
        <v>0</v>
      </c>
      <c r="J734" s="275">
        <f>SUM(J735:J736)</f>
        <v>0</v>
      </c>
      <c r="K734" s="276">
        <f>SUM(K735:K736)</f>
        <v>0</v>
      </c>
      <c r="L734" s="310">
        <f>SUM(L735:L736)</f>
        <v>0</v>
      </c>
      <c r="M734" s="12">
        <f>(IF($E734&lt;&gt;0,$M$2,IF($L734&lt;&gt;0,$M$2,"")))</f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>(IF($E735&lt;&gt;0,$M$2,IF($L735&lt;&gt;0,$M$2,"")))</f>
      </c>
      <c r="N735" s="13"/>
    </row>
    <row r="736" spans="2:14" ht="15.75">
      <c r="B736" s="366"/>
      <c r="C736" s="371">
        <v>5309</v>
      </c>
      <c r="D736" s="372" t="s">
        <v>624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>(IF($E736&lt;&gt;0,$M$2,IF($L736&lt;&gt;0,$M$2,"")))</f>
      </c>
      <c r="N736" s="13"/>
    </row>
    <row r="737" spans="2:14" ht="15.75">
      <c r="B737" s="365">
        <v>5400</v>
      </c>
      <c r="C737" s="1804" t="s">
        <v>685</v>
      </c>
      <c r="D737" s="1805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>(IF($E737&lt;&gt;0,$M$2,IF($L737&lt;&gt;0,$M$2,"")))</f>
      </c>
      <c r="N737" s="13"/>
    </row>
    <row r="738" spans="2:14" ht="15.75">
      <c r="B738" s="272">
        <v>5500</v>
      </c>
      <c r="C738" s="1806" t="s">
        <v>686</v>
      </c>
      <c r="D738" s="1807"/>
      <c r="E738" s="310">
        <f>SUM(E739:E742)</f>
        <v>0</v>
      </c>
      <c r="F738" s="274">
        <f>SUM(F739:F742)</f>
        <v>0</v>
      </c>
      <c r="G738" s="275">
        <f>SUM(G739:G742)</f>
        <v>0</v>
      </c>
      <c r="H738" s="276">
        <f>SUM(H739:H742)</f>
        <v>0</v>
      </c>
      <c r="I738" s="274">
        <f>SUM(I739:I742)</f>
        <v>0</v>
      </c>
      <c r="J738" s="275">
        <f>SUM(J739:J742)</f>
        <v>0</v>
      </c>
      <c r="K738" s="276">
        <f>SUM(K739:K742)</f>
        <v>0</v>
      </c>
      <c r="L738" s="310">
        <f>SUM(L739:L742)</f>
        <v>0</v>
      </c>
      <c r="M738" s="12">
        <f>(IF($E738&lt;&gt;0,$M$2,IF($L738&lt;&gt;0,$M$2,"")))</f>
      </c>
      <c r="N738" s="13"/>
    </row>
    <row r="739" spans="2:14" ht="15.75">
      <c r="B739" s="362"/>
      <c r="C739" s="279">
        <v>5501</v>
      </c>
      <c r="D739" s="311" t="s">
        <v>687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>(IF($E739&lt;&gt;0,$M$2,IF($L739&lt;&gt;0,$M$2,"")))</f>
      </c>
      <c r="N739" s="13"/>
    </row>
    <row r="740" spans="2:14" ht="15.75">
      <c r="B740" s="362"/>
      <c r="C740" s="293">
        <v>5502</v>
      </c>
      <c r="D740" s="294" t="s">
        <v>688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>(IF($E740&lt;&gt;0,$M$2,IF($L740&lt;&gt;0,$M$2,"")))</f>
      </c>
      <c r="N740" s="13"/>
    </row>
    <row r="741" spans="2:14" ht="15.75">
      <c r="B741" s="362"/>
      <c r="C741" s="293">
        <v>5503</v>
      </c>
      <c r="D741" s="363" t="s">
        <v>689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>(IF($E741&lt;&gt;0,$M$2,IF($L741&lt;&gt;0,$M$2,"")))</f>
      </c>
      <c r="N741" s="13"/>
    </row>
    <row r="742" spans="2:14" ht="15.75">
      <c r="B742" s="362"/>
      <c r="C742" s="285">
        <v>5504</v>
      </c>
      <c r="D742" s="339" t="s">
        <v>690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>(IF($E742&lt;&gt;0,$M$2,IF($L742&lt;&gt;0,$M$2,"")))</f>
      </c>
      <c r="N742" s="13"/>
    </row>
    <row r="743" spans="2:14" ht="15.75">
      <c r="B743" s="365">
        <v>5700</v>
      </c>
      <c r="C743" s="1799" t="s">
        <v>914</v>
      </c>
      <c r="D743" s="1800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>(IF($E743&lt;&gt;0,$M$2,IF($L743&lt;&gt;0,$M$2,"")))</f>
      </c>
      <c r="N743" s="13"/>
    </row>
    <row r="744" spans="2:14" ht="15.75">
      <c r="B744" s="366"/>
      <c r="C744" s="367">
        <v>5701</v>
      </c>
      <c r="D744" s="368" t="s">
        <v>691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7">
        <v>0</v>
      </c>
      <c r="J744" s="1472">
        <v>0</v>
      </c>
      <c r="K744" s="1472">
        <v>0</v>
      </c>
      <c r="L744" s="281">
        <f>I744+J744+K744</f>
        <v>0</v>
      </c>
      <c r="M744" s="12">
        <f>(IF($E744&lt;&gt;0,$M$2,IF($L744&lt;&gt;0,$M$2,"")))</f>
      </c>
      <c r="N744" s="13"/>
    </row>
    <row r="745" spans="2:14" ht="15.75">
      <c r="B745" s="366"/>
      <c r="C745" s="373">
        <v>5702</v>
      </c>
      <c r="D745" s="374" t="s">
        <v>692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7">
        <v>0</v>
      </c>
      <c r="J745" s="1472">
        <v>0</v>
      </c>
      <c r="K745" s="1472">
        <v>0</v>
      </c>
      <c r="L745" s="314">
        <f>I745+J745+K745</f>
        <v>0</v>
      </c>
      <c r="M745" s="12">
        <f>(IF($E745&lt;&gt;0,$M$2,IF($L745&lt;&gt;0,$M$2,"")))</f>
      </c>
      <c r="N745" s="13"/>
    </row>
    <row r="746" spans="2:14" ht="15.75">
      <c r="B746" s="292"/>
      <c r="C746" s="375">
        <v>4071</v>
      </c>
      <c r="D746" s="376" t="s">
        <v>693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7">
        <v>0</v>
      </c>
      <c r="J746" s="1472">
        <v>0</v>
      </c>
      <c r="K746" s="1472">
        <v>0</v>
      </c>
      <c r="L746" s="377">
        <f>I746+J746+K746</f>
        <v>0</v>
      </c>
      <c r="M746" s="12">
        <f>(IF($E746&lt;&gt;0,$M$2,IF($L746&lt;&gt;0,$M$2,"")))</f>
      </c>
      <c r="N746" s="13"/>
    </row>
    <row r="747" spans="2:14" ht="15.75">
      <c r="B747" s="582"/>
      <c r="C747" s="1801" t="s">
        <v>694</v>
      </c>
      <c r="D747" s="1802"/>
      <c r="E747" s="1438"/>
      <c r="F747" s="1438"/>
      <c r="G747" s="1438"/>
      <c r="H747" s="1438"/>
      <c r="I747" s="1438"/>
      <c r="J747" s="1438"/>
      <c r="K747" s="1438"/>
      <c r="L747" s="1439"/>
      <c r="M747" s="12">
        <f>(IF($E747&lt;&gt;0,$M$2,IF($L747&lt;&gt;0,$M$2,"")))</f>
      </c>
      <c r="N747" s="13"/>
    </row>
    <row r="748" spans="2:14" ht="15.75">
      <c r="B748" s="381">
        <v>98</v>
      </c>
      <c r="C748" s="1801" t="s">
        <v>694</v>
      </c>
      <c r="D748" s="1802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>(IF($E748&lt;&gt;0,$M$2,IF($L748&lt;&gt;0,$M$2,"")))</f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>(IF($E749&lt;&gt;0,$M$2,IF($L749&lt;&gt;0,$M$2,"")))</f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>(IF($E750&lt;&gt;0,$M$2,IF($L750&lt;&gt;0,$M$2,"")))</f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>(IF($E751&lt;&gt;0,$M$2,IF($L751&lt;&gt;0,$M$2,"")))</f>
      </c>
      <c r="N751" s="13"/>
    </row>
    <row r="752" spans="2:14" ht="15.75">
      <c r="B752" s="1464"/>
      <c r="C752" s="393" t="s">
        <v>741</v>
      </c>
      <c r="D752" s="1432">
        <f>+B752</f>
        <v>0</v>
      </c>
      <c r="E752" s="395">
        <f>SUM(E637,E640,E646,E654,E655,E673,E677,E683,E686,E687,E688,E689,E690,E699,E705,E706,E707,E708,E715,E719,E720,E721,E722,E725,E726,E734,E737,E738,E743)+E748</f>
        <v>0</v>
      </c>
      <c r="F752" s="396">
        <f>SUM(F637,F640,F646,F654,F655,F673,F677,F683,F686,F687,F688,F689,F690,F699,F705,F706,F707,F708,F715,F719,F720,F721,F722,F725,F726,F734,F737,F738,F743)+F748</f>
        <v>0</v>
      </c>
      <c r="G752" s="397">
        <f>SUM(G637,G640,G646,G654,G655,G673,G677,G683,G686,G687,G688,G689,G690,G699,G705,G706,G707,G708,G715,G719,G720,G721,G722,G725,G726,G734,G737,G738,G743)+G748</f>
        <v>0</v>
      </c>
      <c r="H752" s="398">
        <f>SUM(H637,H640,H646,H654,H655,H673,H677,H683,H686,H687,H688,H689,H690,H699,H705,H706,H707,H708,H715,H719,H720,H721,H722,H725,H726,H734,H737,H738,H743)+H748</f>
        <v>0</v>
      </c>
      <c r="I752" s="396">
        <f>SUM(I637,I640,I646,I654,I655,I673,I677,I683,I686,I687,I688,I689,I690,I699,I705,I706,I707,I708,I715,I719,I720,I721,I722,I725,I726,I734,I737,I738,I743)+I748</f>
        <v>0</v>
      </c>
      <c r="J752" s="397">
        <f>SUM(J637,J640,J646,J654,J655,J673,J677,J683,J686,J687,J688,J689,J690,J699,J705,J706,J707,J708,J715,J719,J720,J721,J722,J725,J726,J734,J737,J738,J743)+J748</f>
        <v>364066</v>
      </c>
      <c r="K752" s="398">
        <f>SUM(K637,K640,K646,K654,K655,K673,K677,K683,K686,K687,K688,K689,K690,K699,K705,K706,K707,K708,K715,K719,K720,K721,K722,K725,K726,K734,K737,K738,K743)+K748</f>
        <v>0</v>
      </c>
      <c r="L752" s="395">
        <f>SUM(L637,L640,L646,L654,L655,L673,L677,L683,L686,L687,L688,L689,L690,L699,L705,L706,L707,L708,L715,L719,L720,L721,L722,L725,L726,L734,L737,L738,L743)+L748</f>
        <v>364066</v>
      </c>
      <c r="M752" s="12">
        <f>(IF($E752&lt;&gt;0,$M$2,IF($L752&lt;&gt;0,$M$2,"")))</f>
        <v>1</v>
      </c>
      <c r="N752" s="73" t="str">
        <f>LEFT(C634,1)</f>
        <v>3</v>
      </c>
    </row>
    <row r="753" spans="2:14" ht="15.75">
      <c r="B753" s="79" t="s">
        <v>120</v>
      </c>
      <c r="C753" s="1"/>
      <c r="L753" s="6"/>
      <c r="M753" s="7">
        <f>(IF($E752&lt;&gt;0,$M$2,IF($L752&lt;&gt;0,$M$2,"")))</f>
        <v>1</v>
      </c>
      <c r="N753" s="8"/>
    </row>
    <row r="754" spans="2:14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  <c r="N754" s="8"/>
    </row>
    <row r="755" spans="2:13" ht="15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5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4" ht="15.75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  <c r="N757" s="8"/>
    </row>
    <row r="758" spans="2:14" ht="15.75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  <c r="N758" s="8"/>
    </row>
    <row r="759" spans="2:14" ht="15.75">
      <c r="B759" s="1791" t="str">
        <f>$B$7</f>
        <v>ОТЧЕТНИ ДАННИ ПО ЕБК ЗА СМЕТКИТЕ ЗА СРЕДСТВАТА ОТ ЕВРОПЕЙСКИЯ СЪЮЗ - РА</v>
      </c>
      <c r="C759" s="1792"/>
      <c r="D759" s="1792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  <c r="N759" s="8"/>
    </row>
    <row r="760" spans="2:14" ht="15.75">
      <c r="B760" s="228"/>
      <c r="C760" s="391"/>
      <c r="D760" s="400"/>
      <c r="E760" s="406" t="s">
        <v>464</v>
      </c>
      <c r="F760" s="406" t="s">
        <v>835</v>
      </c>
      <c r="G760" s="237"/>
      <c r="H760" s="1362" t="s">
        <v>1252</v>
      </c>
      <c r="I760" s="1363"/>
      <c r="J760" s="1364"/>
      <c r="K760" s="237"/>
      <c r="L760" s="237"/>
      <c r="M760" s="7">
        <f>(IF($E890&lt;&gt;0,$M$2,IF($L890&lt;&gt;0,$M$2,"")))</f>
        <v>1</v>
      </c>
      <c r="N760" s="8"/>
    </row>
    <row r="761" spans="2:14" ht="15.75">
      <c r="B761" s="1783" t="str">
        <f>$B$9</f>
        <v>Несебър</v>
      </c>
      <c r="C761" s="1784"/>
      <c r="D761" s="1785"/>
      <c r="E761" s="115">
        <f>$E$9</f>
        <v>43831</v>
      </c>
      <c r="F761" s="226">
        <f>$F$9</f>
        <v>44104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  <c r="N761" s="8"/>
    </row>
    <row r="762" spans="2:14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  <c r="N762" s="8"/>
    </row>
    <row r="763" spans="2:14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  <c r="N763" s="8"/>
    </row>
    <row r="764" spans="2:14" ht="15.75">
      <c r="B764" s="1842" t="str">
        <f>$B$12</f>
        <v>Несебър</v>
      </c>
      <c r="C764" s="1843"/>
      <c r="D764" s="1844"/>
      <c r="E764" s="410" t="s">
        <v>890</v>
      </c>
      <c r="F764" s="1360" t="str">
        <f>$F$12</f>
        <v>5206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  <c r="N764" s="8"/>
    </row>
    <row r="765" spans="2:14" ht="15.75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  <c r="N765" s="8"/>
    </row>
    <row r="766" spans="2:14" ht="15.75">
      <c r="B766" s="236"/>
      <c r="C766" s="237"/>
      <c r="D766" s="124" t="s">
        <v>891</v>
      </c>
      <c r="E766" s="238">
        <f>$E$15</f>
        <v>42</v>
      </c>
      <c r="F766" s="414" t="str">
        <f>$F$15</f>
        <v>СЕС - РА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  <c r="N766" s="8"/>
    </row>
    <row r="767" spans="2:14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465</v>
      </c>
      <c r="M767" s="7">
        <f>(IF($E890&lt;&gt;0,$M$2,IF($L890&lt;&gt;0,$M$2,"")))</f>
        <v>1</v>
      </c>
      <c r="N767" s="8"/>
    </row>
    <row r="768" spans="2:14" ht="15.75">
      <c r="B768" s="247"/>
      <c r="C768" s="248"/>
      <c r="D768" s="249" t="s">
        <v>712</v>
      </c>
      <c r="E768" s="1827" t="s">
        <v>2057</v>
      </c>
      <c r="F768" s="1828"/>
      <c r="G768" s="1828"/>
      <c r="H768" s="1829"/>
      <c r="I768" s="1836" t="s">
        <v>2058</v>
      </c>
      <c r="J768" s="1837"/>
      <c r="K768" s="1837"/>
      <c r="L768" s="1838"/>
      <c r="M768" s="7">
        <f>(IF($E890&lt;&gt;0,$M$2,IF($L890&lt;&gt;0,$M$2,"")))</f>
        <v>1</v>
      </c>
      <c r="N768" s="8"/>
    </row>
    <row r="769" spans="2:14" ht="15.75">
      <c r="B769" s="250" t="s">
        <v>62</v>
      </c>
      <c r="C769" s="251" t="s">
        <v>466</v>
      </c>
      <c r="D769" s="252" t="s">
        <v>713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31" t="str">
        <f>$L$20</f>
        <v>ОТЧЕТ                                    ОБЩО</v>
      </c>
      <c r="M769" s="7">
        <f>(IF($E890&lt;&gt;0,$M$2,IF($L890&lt;&gt;0,$M$2,"")))</f>
        <v>1</v>
      </c>
      <c r="N769" s="8"/>
    </row>
    <row r="770" spans="2:14" ht="15.75">
      <c r="B770" s="258"/>
      <c r="C770" s="259"/>
      <c r="D770" s="260" t="s">
        <v>743</v>
      </c>
      <c r="E770" s="1455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  <c r="N770" s="8"/>
    </row>
    <row r="771" spans="2:14" ht="15.75">
      <c r="B771" s="1451"/>
      <c r="C771" s="1598" t="e">
        <f>VLOOKUP(D771,OP_LIST2,2,FALSE)</f>
        <v>#N/A</v>
      </c>
      <c r="D771" s="1458"/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  <c r="N771" s="8"/>
    </row>
    <row r="772" spans="2:14" ht="15.75">
      <c r="B772" s="1454"/>
      <c r="C772" s="1459">
        <f>VLOOKUP(D773,EBK_DEIN2,2,FALSE)</f>
        <v>6629</v>
      </c>
      <c r="D772" s="1458" t="s">
        <v>792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  <c r="N772" s="8"/>
    </row>
    <row r="773" spans="2:14" ht="15.75">
      <c r="B773" s="1450"/>
      <c r="C773" s="1587">
        <f>+C772</f>
        <v>6629</v>
      </c>
      <c r="D773" s="1452" t="s">
        <v>486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  <c r="N773" s="8"/>
    </row>
    <row r="774" spans="2:14" ht="15.75">
      <c r="B774" s="1456"/>
      <c r="C774" s="1453"/>
      <c r="D774" s="1457" t="s">
        <v>714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  <c r="N774" s="8"/>
    </row>
    <row r="775" spans="2:14" ht="15.75">
      <c r="B775" s="272">
        <v>100</v>
      </c>
      <c r="C775" s="1816" t="s">
        <v>744</v>
      </c>
      <c r="D775" s="1817"/>
      <c r="E775" s="273">
        <f>SUM(E776:E777)</f>
        <v>0</v>
      </c>
      <c r="F775" s="274">
        <f>SUM(F776:F777)</f>
        <v>0</v>
      </c>
      <c r="G775" s="275">
        <f>SUM(G776:G777)</f>
        <v>0</v>
      </c>
      <c r="H775" s="276">
        <f>SUM(H776:H777)</f>
        <v>0</v>
      </c>
      <c r="I775" s="274">
        <f>SUM(I776:I777)</f>
        <v>0</v>
      </c>
      <c r="J775" s="275">
        <f>SUM(J776:J777)</f>
        <v>765</v>
      </c>
      <c r="K775" s="276">
        <f>SUM(K776:K777)</f>
        <v>0</v>
      </c>
      <c r="L775" s="273">
        <f>SUM(L776:L777)</f>
        <v>765</v>
      </c>
      <c r="M775" s="12">
        <f>(IF($E775&lt;&gt;0,$M$2,IF($L775&lt;&gt;0,$M$2,"")))</f>
        <v>1</v>
      </c>
      <c r="N775" s="13"/>
    </row>
    <row r="776" spans="2:14" ht="15.75">
      <c r="B776" s="278"/>
      <c r="C776" s="279">
        <v>101</v>
      </c>
      <c r="D776" s="280" t="s">
        <v>745</v>
      </c>
      <c r="E776" s="281">
        <f>F776+G776+H776</f>
        <v>0</v>
      </c>
      <c r="F776" s="152"/>
      <c r="G776" s="153"/>
      <c r="H776" s="1418"/>
      <c r="I776" s="152"/>
      <c r="J776" s="153">
        <v>765</v>
      </c>
      <c r="K776" s="1418"/>
      <c r="L776" s="281">
        <f>I776+J776+K776</f>
        <v>765</v>
      </c>
      <c r="M776" s="12">
        <f>(IF($E776&lt;&gt;0,$M$2,IF($L776&lt;&gt;0,$M$2,"")))</f>
        <v>1</v>
      </c>
      <c r="N776" s="13"/>
    </row>
    <row r="777" spans="2:14" ht="15.75">
      <c r="B777" s="278"/>
      <c r="C777" s="285">
        <v>102</v>
      </c>
      <c r="D777" s="286" t="s">
        <v>746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>
        <f>(IF($E777&lt;&gt;0,$M$2,IF($L777&lt;&gt;0,$M$2,"")))</f>
      </c>
      <c r="N777" s="13"/>
    </row>
    <row r="778" spans="2:14" ht="15.75">
      <c r="B778" s="272">
        <v>200</v>
      </c>
      <c r="C778" s="1812" t="s">
        <v>747</v>
      </c>
      <c r="D778" s="1813"/>
      <c r="E778" s="273">
        <f>SUM(E779:E783)</f>
        <v>0</v>
      </c>
      <c r="F778" s="274">
        <f>SUM(F779:F783)</f>
        <v>0</v>
      </c>
      <c r="G778" s="275">
        <f>SUM(G779:G783)</f>
        <v>0</v>
      </c>
      <c r="H778" s="276">
        <f>SUM(H779:H783)</f>
        <v>0</v>
      </c>
      <c r="I778" s="274">
        <f>SUM(I779:I783)</f>
        <v>0</v>
      </c>
      <c r="J778" s="275">
        <f>SUM(J779:J783)</f>
        <v>0</v>
      </c>
      <c r="K778" s="276">
        <f>SUM(K779:K783)</f>
        <v>0</v>
      </c>
      <c r="L778" s="273">
        <f>SUM(L779:L783)</f>
        <v>0</v>
      </c>
      <c r="M778" s="12">
        <f>(IF($E778&lt;&gt;0,$M$2,IF($L778&lt;&gt;0,$M$2,"")))</f>
      </c>
      <c r="N778" s="13"/>
    </row>
    <row r="779" spans="2:14" ht="15.75">
      <c r="B779" s="291"/>
      <c r="C779" s="279">
        <v>201</v>
      </c>
      <c r="D779" s="280" t="s">
        <v>748</v>
      </c>
      <c r="E779" s="281">
        <f>F779+G779+H779</f>
        <v>0</v>
      </c>
      <c r="F779" s="152"/>
      <c r="G779" s="153"/>
      <c r="H779" s="1418"/>
      <c r="I779" s="152"/>
      <c r="J779" s="153"/>
      <c r="K779" s="1418"/>
      <c r="L779" s="281">
        <f>I779+J779+K779</f>
        <v>0</v>
      </c>
      <c r="M779" s="12">
        <f>(IF($E779&lt;&gt;0,$M$2,IF($L779&lt;&gt;0,$M$2,"")))</f>
      </c>
      <c r="N779" s="13"/>
    </row>
    <row r="780" spans="2:14" ht="15.75">
      <c r="B780" s="292"/>
      <c r="C780" s="293">
        <v>202</v>
      </c>
      <c r="D780" s="294" t="s">
        <v>749</v>
      </c>
      <c r="E780" s="295">
        <f>F780+G780+H780</f>
        <v>0</v>
      </c>
      <c r="F780" s="158"/>
      <c r="G780" s="159"/>
      <c r="H780" s="1420"/>
      <c r="I780" s="158"/>
      <c r="J780" s="159"/>
      <c r="K780" s="1420"/>
      <c r="L780" s="295">
        <f>I780+J780+K780</f>
        <v>0</v>
      </c>
      <c r="M780" s="12">
        <f>(IF($E780&lt;&gt;0,$M$2,IF($L780&lt;&gt;0,$M$2,"")))</f>
      </c>
      <c r="N780" s="13"/>
    </row>
    <row r="781" spans="2:14" ht="15.75">
      <c r="B781" s="299"/>
      <c r="C781" s="293">
        <v>205</v>
      </c>
      <c r="D781" s="294" t="s">
        <v>595</v>
      </c>
      <c r="E781" s="295">
        <f>F781+G781+H781</f>
        <v>0</v>
      </c>
      <c r="F781" s="158"/>
      <c r="G781" s="159"/>
      <c r="H781" s="1420"/>
      <c r="I781" s="158"/>
      <c r="J781" s="159"/>
      <c r="K781" s="1420"/>
      <c r="L781" s="295">
        <f>I781+J781+K781</f>
        <v>0</v>
      </c>
      <c r="M781" s="12">
        <f>(IF($E781&lt;&gt;0,$M$2,IF($L781&lt;&gt;0,$M$2,"")))</f>
      </c>
      <c r="N781" s="13"/>
    </row>
    <row r="782" spans="2:14" ht="15.75">
      <c r="B782" s="299"/>
      <c r="C782" s="293">
        <v>208</v>
      </c>
      <c r="D782" s="300" t="s">
        <v>596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>
        <f>(IF($E782&lt;&gt;0,$M$2,IF($L782&lt;&gt;0,$M$2,"")))</f>
      </c>
      <c r="N782" s="13"/>
    </row>
    <row r="783" spans="2:14" ht="15.75">
      <c r="B783" s="291"/>
      <c r="C783" s="285">
        <v>209</v>
      </c>
      <c r="D783" s="301" t="s">
        <v>597</v>
      </c>
      <c r="E783" s="287">
        <f>F783+G783+H783</f>
        <v>0</v>
      </c>
      <c r="F783" s="173"/>
      <c r="G783" s="174"/>
      <c r="H783" s="1421"/>
      <c r="I783" s="173"/>
      <c r="J783" s="174"/>
      <c r="K783" s="1421"/>
      <c r="L783" s="287">
        <f>I783+J783+K783</f>
        <v>0</v>
      </c>
      <c r="M783" s="12">
        <f>(IF($E783&lt;&gt;0,$M$2,IF($L783&lt;&gt;0,$M$2,"")))</f>
      </c>
      <c r="N783" s="13"/>
    </row>
    <row r="784" spans="2:14" ht="15.75">
      <c r="B784" s="272">
        <v>500</v>
      </c>
      <c r="C784" s="1814" t="s">
        <v>194</v>
      </c>
      <c r="D784" s="1815"/>
      <c r="E784" s="273">
        <f>SUM(E785:E791)</f>
        <v>0</v>
      </c>
      <c r="F784" s="274">
        <f>SUM(F785:F791)</f>
        <v>0</v>
      </c>
      <c r="G784" s="275">
        <f>SUM(G785:G791)</f>
        <v>0</v>
      </c>
      <c r="H784" s="276">
        <f>SUM(H785:H791)</f>
        <v>0</v>
      </c>
      <c r="I784" s="274">
        <f>SUM(I785:I791)</f>
        <v>0</v>
      </c>
      <c r="J784" s="275">
        <f>SUM(J785:J791)</f>
        <v>147</v>
      </c>
      <c r="K784" s="276">
        <f>SUM(K785:K791)</f>
        <v>0</v>
      </c>
      <c r="L784" s="273">
        <f>SUM(L785:L791)</f>
        <v>147</v>
      </c>
      <c r="M784" s="12">
        <f>(IF($E784&lt;&gt;0,$M$2,IF($L784&lt;&gt;0,$M$2,"")))</f>
        <v>1</v>
      </c>
      <c r="N784" s="13"/>
    </row>
    <row r="785" spans="2:14" ht="15.75">
      <c r="B785" s="291"/>
      <c r="C785" s="302">
        <v>551</v>
      </c>
      <c r="D785" s="303" t="s">
        <v>195</v>
      </c>
      <c r="E785" s="281">
        <f>F785+G785+H785</f>
        <v>0</v>
      </c>
      <c r="F785" s="152"/>
      <c r="G785" s="153"/>
      <c r="H785" s="1418"/>
      <c r="I785" s="152"/>
      <c r="J785" s="153">
        <v>101</v>
      </c>
      <c r="K785" s="1418"/>
      <c r="L785" s="281">
        <f>I785+J785+K785</f>
        <v>101</v>
      </c>
      <c r="M785" s="12">
        <f>(IF($E785&lt;&gt;0,$M$2,IF($L785&lt;&gt;0,$M$2,"")))</f>
        <v>1</v>
      </c>
      <c r="N785" s="13"/>
    </row>
    <row r="786" spans="2:14" ht="15.75">
      <c r="B786" s="291"/>
      <c r="C786" s="304">
        <v>552</v>
      </c>
      <c r="D786" s="305" t="s">
        <v>909</v>
      </c>
      <c r="E786" s="295">
        <f>F786+G786+H786</f>
        <v>0</v>
      </c>
      <c r="F786" s="158"/>
      <c r="G786" s="159"/>
      <c r="H786" s="1420"/>
      <c r="I786" s="158"/>
      <c r="J786" s="159"/>
      <c r="K786" s="1420"/>
      <c r="L786" s="295">
        <f>I786+J786+K786</f>
        <v>0</v>
      </c>
      <c r="M786" s="12">
        <f>(IF($E786&lt;&gt;0,$M$2,IF($L786&lt;&gt;0,$M$2,"")))</f>
      </c>
      <c r="N786" s="13"/>
    </row>
    <row r="787" spans="2:14" ht="15.75">
      <c r="B787" s="306"/>
      <c r="C787" s="304">
        <v>558</v>
      </c>
      <c r="D787" s="307" t="s">
        <v>871</v>
      </c>
      <c r="E787" s="295">
        <f>F787+G787+H787</f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>I787+J787+K787</f>
        <v>0</v>
      </c>
      <c r="M787" s="12">
        <f>(IF($E787&lt;&gt;0,$M$2,IF($L787&lt;&gt;0,$M$2,"")))</f>
      </c>
      <c r="N787" s="13"/>
    </row>
    <row r="788" spans="2:14" ht="15.75">
      <c r="B788" s="306"/>
      <c r="C788" s="304">
        <v>560</v>
      </c>
      <c r="D788" s="307" t="s">
        <v>196</v>
      </c>
      <c r="E788" s="295">
        <f>F788+G788+H788</f>
        <v>0</v>
      </c>
      <c r="F788" s="158"/>
      <c r="G788" s="159"/>
      <c r="H788" s="1420"/>
      <c r="I788" s="158"/>
      <c r="J788" s="159">
        <v>37</v>
      </c>
      <c r="K788" s="1420"/>
      <c r="L788" s="295">
        <f>I788+J788+K788</f>
        <v>37</v>
      </c>
      <c r="M788" s="12">
        <f>(IF($E788&lt;&gt;0,$M$2,IF($L788&lt;&gt;0,$M$2,"")))</f>
        <v>1</v>
      </c>
      <c r="N788" s="13"/>
    </row>
    <row r="789" spans="2:14" ht="15.75">
      <c r="B789" s="306"/>
      <c r="C789" s="304">
        <v>580</v>
      </c>
      <c r="D789" s="305" t="s">
        <v>197</v>
      </c>
      <c r="E789" s="295">
        <f>F789+G789+H789</f>
        <v>0</v>
      </c>
      <c r="F789" s="158"/>
      <c r="G789" s="159"/>
      <c r="H789" s="1420"/>
      <c r="I789" s="158"/>
      <c r="J789" s="159">
        <v>9</v>
      </c>
      <c r="K789" s="1420"/>
      <c r="L789" s="295">
        <f>I789+J789+K789</f>
        <v>9</v>
      </c>
      <c r="M789" s="12">
        <f>(IF($E789&lt;&gt;0,$M$2,IF($L789&lt;&gt;0,$M$2,"")))</f>
        <v>1</v>
      </c>
      <c r="N789" s="13"/>
    </row>
    <row r="790" spans="2:14" ht="15.75">
      <c r="B790" s="291"/>
      <c r="C790" s="304">
        <v>588</v>
      </c>
      <c r="D790" s="305" t="s">
        <v>873</v>
      </c>
      <c r="E790" s="295">
        <f>F790+G790+H790</f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>I790+J790+K790</f>
        <v>0</v>
      </c>
      <c r="M790" s="12">
        <f>(IF($E790&lt;&gt;0,$M$2,IF($L790&lt;&gt;0,$M$2,"")))</f>
      </c>
      <c r="N790" s="13"/>
    </row>
    <row r="791" spans="2:14" ht="15.75">
      <c r="B791" s="291"/>
      <c r="C791" s="308">
        <v>590</v>
      </c>
      <c r="D791" s="309" t="s">
        <v>198</v>
      </c>
      <c r="E791" s="287">
        <f>F791+G791+H791</f>
        <v>0</v>
      </c>
      <c r="F791" s="173"/>
      <c r="G791" s="174"/>
      <c r="H791" s="1421"/>
      <c r="I791" s="173"/>
      <c r="J791" s="174"/>
      <c r="K791" s="1421"/>
      <c r="L791" s="287">
        <f>I791+J791+K791</f>
        <v>0</v>
      </c>
      <c r="M791" s="12">
        <f>(IF($E791&lt;&gt;0,$M$2,IF($L791&lt;&gt;0,$M$2,"")))</f>
      </c>
      <c r="N791" s="13"/>
    </row>
    <row r="792" spans="2:14" ht="15.75">
      <c r="B792" s="272">
        <v>800</v>
      </c>
      <c r="C792" s="1810" t="s">
        <v>199</v>
      </c>
      <c r="D792" s="1811"/>
      <c r="E792" s="310">
        <f>F792+G792+H792</f>
        <v>0</v>
      </c>
      <c r="F792" s="1422"/>
      <c r="G792" s="1423"/>
      <c r="H792" s="1424"/>
      <c r="I792" s="1422"/>
      <c r="J792" s="1423"/>
      <c r="K792" s="1424"/>
      <c r="L792" s="310">
        <f>I792+J792+K792</f>
        <v>0</v>
      </c>
      <c r="M792" s="12">
        <f>(IF($E792&lt;&gt;0,$M$2,IF($L792&lt;&gt;0,$M$2,"")))</f>
      </c>
      <c r="N792" s="13"/>
    </row>
    <row r="793" spans="2:14" ht="15.75">
      <c r="B793" s="272">
        <v>1000</v>
      </c>
      <c r="C793" s="1812" t="s">
        <v>200</v>
      </c>
      <c r="D793" s="1813"/>
      <c r="E793" s="310">
        <f>SUM(E794:E810)</f>
        <v>0</v>
      </c>
      <c r="F793" s="274">
        <f>SUM(F794:F810)</f>
        <v>0</v>
      </c>
      <c r="G793" s="275">
        <f>SUM(G794:G810)</f>
        <v>0</v>
      </c>
      <c r="H793" s="276">
        <f>SUM(H794:H810)</f>
        <v>0</v>
      </c>
      <c r="I793" s="274">
        <f>SUM(I794:I810)</f>
        <v>0</v>
      </c>
      <c r="J793" s="275">
        <f>SUM(J794:J810)</f>
        <v>70121</v>
      </c>
      <c r="K793" s="276">
        <f>SUM(K794:K810)</f>
        <v>0</v>
      </c>
      <c r="L793" s="310">
        <f>SUM(L794:L810)</f>
        <v>70121</v>
      </c>
      <c r="M793" s="12">
        <f>(IF($E793&lt;&gt;0,$M$2,IF($L793&lt;&gt;0,$M$2,"")))</f>
        <v>1</v>
      </c>
      <c r="N793" s="13"/>
    </row>
    <row r="794" spans="2:14" ht="15.75">
      <c r="B794" s="292"/>
      <c r="C794" s="279">
        <v>1011</v>
      </c>
      <c r="D794" s="311" t="s">
        <v>201</v>
      </c>
      <c r="E794" s="281">
        <f>F794+G794+H794</f>
        <v>0</v>
      </c>
      <c r="F794" s="152"/>
      <c r="G794" s="153"/>
      <c r="H794" s="1418"/>
      <c r="I794" s="152"/>
      <c r="J794" s="153"/>
      <c r="K794" s="1418"/>
      <c r="L794" s="281">
        <f>I794+J794+K794</f>
        <v>0</v>
      </c>
      <c r="M794" s="12">
        <f>(IF($E794&lt;&gt;0,$M$2,IF($L794&lt;&gt;0,$M$2,"")))</f>
      </c>
      <c r="N794" s="13"/>
    </row>
    <row r="795" spans="2:14" ht="15.75">
      <c r="B795" s="292"/>
      <c r="C795" s="293">
        <v>1012</v>
      </c>
      <c r="D795" s="294" t="s">
        <v>202</v>
      </c>
      <c r="E795" s="295">
        <f>F795+G795+H795</f>
        <v>0</v>
      </c>
      <c r="F795" s="158"/>
      <c r="G795" s="159"/>
      <c r="H795" s="1420"/>
      <c r="I795" s="158"/>
      <c r="J795" s="159"/>
      <c r="K795" s="1420"/>
      <c r="L795" s="295">
        <f>I795+J795+K795</f>
        <v>0</v>
      </c>
      <c r="M795" s="12">
        <f>(IF($E795&lt;&gt;0,$M$2,IF($L795&lt;&gt;0,$M$2,"")))</f>
      </c>
      <c r="N795" s="13"/>
    </row>
    <row r="796" spans="2:14" ht="15.75">
      <c r="B796" s="292"/>
      <c r="C796" s="293">
        <v>1013</v>
      </c>
      <c r="D796" s="294" t="s">
        <v>203</v>
      </c>
      <c r="E796" s="295">
        <f>F796+G796+H796</f>
        <v>0</v>
      </c>
      <c r="F796" s="158"/>
      <c r="G796" s="159"/>
      <c r="H796" s="1420"/>
      <c r="I796" s="158"/>
      <c r="J796" s="159"/>
      <c r="K796" s="1420"/>
      <c r="L796" s="295">
        <f>I796+J796+K796</f>
        <v>0</v>
      </c>
      <c r="M796" s="12">
        <f>(IF($E796&lt;&gt;0,$M$2,IF($L796&lt;&gt;0,$M$2,"")))</f>
      </c>
      <c r="N796" s="13"/>
    </row>
    <row r="797" spans="2:14" ht="15.75">
      <c r="B797" s="292"/>
      <c r="C797" s="293">
        <v>1014</v>
      </c>
      <c r="D797" s="294" t="s">
        <v>204</v>
      </c>
      <c r="E797" s="295">
        <f>F797+G797+H797</f>
        <v>0</v>
      </c>
      <c r="F797" s="158"/>
      <c r="G797" s="159"/>
      <c r="H797" s="1420"/>
      <c r="I797" s="158"/>
      <c r="J797" s="159"/>
      <c r="K797" s="1420"/>
      <c r="L797" s="295">
        <f>I797+J797+K797</f>
        <v>0</v>
      </c>
      <c r="M797" s="12">
        <f>(IF($E797&lt;&gt;0,$M$2,IF($L797&lt;&gt;0,$M$2,"")))</f>
      </c>
      <c r="N797" s="13"/>
    </row>
    <row r="798" spans="2:14" ht="15.75">
      <c r="B798" s="292"/>
      <c r="C798" s="293">
        <v>1015</v>
      </c>
      <c r="D798" s="294" t="s">
        <v>205</v>
      </c>
      <c r="E798" s="295">
        <f>F798+G798+H798</f>
        <v>0</v>
      </c>
      <c r="F798" s="158"/>
      <c r="G798" s="159"/>
      <c r="H798" s="1420"/>
      <c r="I798" s="158"/>
      <c r="J798" s="159"/>
      <c r="K798" s="1420"/>
      <c r="L798" s="295">
        <f>I798+J798+K798</f>
        <v>0</v>
      </c>
      <c r="M798" s="12">
        <f>(IF($E798&lt;&gt;0,$M$2,IF($L798&lt;&gt;0,$M$2,"")))</f>
      </c>
      <c r="N798" s="13"/>
    </row>
    <row r="799" spans="2:14" ht="15.75">
      <c r="B799" s="292"/>
      <c r="C799" s="312">
        <v>1016</v>
      </c>
      <c r="D799" s="313" t="s">
        <v>206</v>
      </c>
      <c r="E799" s="314">
        <f>F799+G799+H799</f>
        <v>0</v>
      </c>
      <c r="F799" s="164"/>
      <c r="G799" s="165"/>
      <c r="H799" s="1419"/>
      <c r="I799" s="164"/>
      <c r="J799" s="165"/>
      <c r="K799" s="1419"/>
      <c r="L799" s="314">
        <f>I799+J799+K799</f>
        <v>0</v>
      </c>
      <c r="M799" s="12">
        <f>(IF($E799&lt;&gt;0,$M$2,IF($L799&lt;&gt;0,$M$2,"")))</f>
      </c>
      <c r="N799" s="13"/>
    </row>
    <row r="800" spans="2:14" ht="15.75">
      <c r="B800" s="278"/>
      <c r="C800" s="318">
        <v>1020</v>
      </c>
      <c r="D800" s="319" t="s">
        <v>207</v>
      </c>
      <c r="E800" s="320">
        <f>F800+G800+H800</f>
        <v>0</v>
      </c>
      <c r="F800" s="454"/>
      <c r="G800" s="455"/>
      <c r="H800" s="1428"/>
      <c r="I800" s="454"/>
      <c r="J800" s="455"/>
      <c r="K800" s="1428"/>
      <c r="L800" s="320">
        <f>I800+J800+K800</f>
        <v>0</v>
      </c>
      <c r="M800" s="12">
        <f>(IF($E800&lt;&gt;0,$M$2,IF($L800&lt;&gt;0,$M$2,"")))</f>
      </c>
      <c r="N800" s="13"/>
    </row>
    <row r="801" spans="2:14" ht="15.75">
      <c r="B801" s="292"/>
      <c r="C801" s="324">
        <v>1030</v>
      </c>
      <c r="D801" s="325" t="s">
        <v>208</v>
      </c>
      <c r="E801" s="326">
        <f>F801+G801+H801</f>
        <v>0</v>
      </c>
      <c r="F801" s="449"/>
      <c r="G801" s="450"/>
      <c r="H801" s="1425"/>
      <c r="I801" s="449"/>
      <c r="J801" s="450">
        <v>70121</v>
      </c>
      <c r="K801" s="1425"/>
      <c r="L801" s="326">
        <f>I801+J801+K801</f>
        <v>70121</v>
      </c>
      <c r="M801" s="12">
        <f>(IF($E801&lt;&gt;0,$M$2,IF($L801&lt;&gt;0,$M$2,"")))</f>
        <v>1</v>
      </c>
      <c r="N801" s="13"/>
    </row>
    <row r="802" spans="2:14" ht="15.75">
      <c r="B802" s="292"/>
      <c r="C802" s="318">
        <v>1051</v>
      </c>
      <c r="D802" s="331" t="s">
        <v>209</v>
      </c>
      <c r="E802" s="320">
        <f>F802+G802+H802</f>
        <v>0</v>
      </c>
      <c r="F802" s="454"/>
      <c r="G802" s="455"/>
      <c r="H802" s="1428"/>
      <c r="I802" s="454"/>
      <c r="J802" s="455"/>
      <c r="K802" s="1428"/>
      <c r="L802" s="320">
        <f>I802+J802+K802</f>
        <v>0</v>
      </c>
      <c r="M802" s="12">
        <f>(IF($E802&lt;&gt;0,$M$2,IF($L802&lt;&gt;0,$M$2,"")))</f>
      </c>
      <c r="N802" s="13"/>
    </row>
    <row r="803" spans="2:14" ht="15.75">
      <c r="B803" s="292"/>
      <c r="C803" s="293">
        <v>1052</v>
      </c>
      <c r="D803" s="294" t="s">
        <v>210</v>
      </c>
      <c r="E803" s="295">
        <f>F803+G803+H803</f>
        <v>0</v>
      </c>
      <c r="F803" s="158"/>
      <c r="G803" s="159"/>
      <c r="H803" s="1420"/>
      <c r="I803" s="158"/>
      <c r="J803" s="159"/>
      <c r="K803" s="1420"/>
      <c r="L803" s="295">
        <f>I803+J803+K803</f>
        <v>0</v>
      </c>
      <c r="M803" s="12">
        <f>(IF($E803&lt;&gt;0,$M$2,IF($L803&lt;&gt;0,$M$2,"")))</f>
      </c>
      <c r="N803" s="13"/>
    </row>
    <row r="804" spans="2:14" ht="15.75">
      <c r="B804" s="292"/>
      <c r="C804" s="324">
        <v>1053</v>
      </c>
      <c r="D804" s="325" t="s">
        <v>874</v>
      </c>
      <c r="E804" s="326">
        <f>F804+G804+H804</f>
        <v>0</v>
      </c>
      <c r="F804" s="449"/>
      <c r="G804" s="450"/>
      <c r="H804" s="1425"/>
      <c r="I804" s="449"/>
      <c r="J804" s="450"/>
      <c r="K804" s="1425"/>
      <c r="L804" s="326">
        <f>I804+J804+K804</f>
        <v>0</v>
      </c>
      <c r="M804" s="12">
        <f>(IF($E804&lt;&gt;0,$M$2,IF($L804&lt;&gt;0,$M$2,"")))</f>
      </c>
      <c r="N804" s="13"/>
    </row>
    <row r="805" spans="2:14" ht="15.75">
      <c r="B805" s="292"/>
      <c r="C805" s="318">
        <v>1062</v>
      </c>
      <c r="D805" s="319" t="s">
        <v>211</v>
      </c>
      <c r="E805" s="320">
        <f>F805+G805+H805</f>
        <v>0</v>
      </c>
      <c r="F805" s="454"/>
      <c r="G805" s="455"/>
      <c r="H805" s="1428"/>
      <c r="I805" s="454"/>
      <c r="J805" s="455"/>
      <c r="K805" s="1428"/>
      <c r="L805" s="320">
        <f>I805+J805+K805</f>
        <v>0</v>
      </c>
      <c r="M805" s="12">
        <f>(IF($E805&lt;&gt;0,$M$2,IF($L805&lt;&gt;0,$M$2,"")))</f>
      </c>
      <c r="N805" s="13"/>
    </row>
    <row r="806" spans="2:14" ht="15.75">
      <c r="B806" s="292"/>
      <c r="C806" s="324">
        <v>1063</v>
      </c>
      <c r="D806" s="332" t="s">
        <v>801</v>
      </c>
      <c r="E806" s="326">
        <f>F806+G806+H806</f>
        <v>0</v>
      </c>
      <c r="F806" s="449"/>
      <c r="G806" s="450"/>
      <c r="H806" s="1425"/>
      <c r="I806" s="449"/>
      <c r="J806" s="450"/>
      <c r="K806" s="1425"/>
      <c r="L806" s="326">
        <f>I806+J806+K806</f>
        <v>0</v>
      </c>
      <c r="M806" s="12">
        <f>(IF($E806&lt;&gt;0,$M$2,IF($L806&lt;&gt;0,$M$2,"")))</f>
      </c>
      <c r="N806" s="13"/>
    </row>
    <row r="807" spans="2:14" ht="15.75">
      <c r="B807" s="292"/>
      <c r="C807" s="333">
        <v>1069</v>
      </c>
      <c r="D807" s="334" t="s">
        <v>212</v>
      </c>
      <c r="E807" s="335">
        <f>F807+G807+H807</f>
        <v>0</v>
      </c>
      <c r="F807" s="600"/>
      <c r="G807" s="601"/>
      <c r="H807" s="1427"/>
      <c r="I807" s="600"/>
      <c r="J807" s="601"/>
      <c r="K807" s="1427"/>
      <c r="L807" s="335">
        <f>I807+J807+K807</f>
        <v>0</v>
      </c>
      <c r="M807" s="12">
        <f>(IF($E807&lt;&gt;0,$M$2,IF($L807&lt;&gt;0,$M$2,"")))</f>
      </c>
      <c r="N807" s="13"/>
    </row>
    <row r="808" spans="2:14" ht="15.75">
      <c r="B808" s="278"/>
      <c r="C808" s="318">
        <v>1091</v>
      </c>
      <c r="D808" s="331" t="s">
        <v>910</v>
      </c>
      <c r="E808" s="320">
        <f>F808+G808+H808</f>
        <v>0</v>
      </c>
      <c r="F808" s="454"/>
      <c r="G808" s="455"/>
      <c r="H808" s="1428"/>
      <c r="I808" s="454"/>
      <c r="J808" s="455"/>
      <c r="K808" s="1428"/>
      <c r="L808" s="320">
        <f>I808+J808+K808</f>
        <v>0</v>
      </c>
      <c r="M808" s="12">
        <f>(IF($E808&lt;&gt;0,$M$2,IF($L808&lt;&gt;0,$M$2,"")))</f>
      </c>
      <c r="N808" s="13"/>
    </row>
    <row r="809" spans="2:14" ht="15.75">
      <c r="B809" s="292"/>
      <c r="C809" s="293">
        <v>1092</v>
      </c>
      <c r="D809" s="294" t="s">
        <v>305</v>
      </c>
      <c r="E809" s="295">
        <f>F809+G809+H809</f>
        <v>0</v>
      </c>
      <c r="F809" s="158"/>
      <c r="G809" s="159"/>
      <c r="H809" s="1420"/>
      <c r="I809" s="158"/>
      <c r="J809" s="159"/>
      <c r="K809" s="1420"/>
      <c r="L809" s="295">
        <f>I809+J809+K809</f>
        <v>0</v>
      </c>
      <c r="M809" s="12">
        <f>(IF($E809&lt;&gt;0,$M$2,IF($L809&lt;&gt;0,$M$2,"")))</f>
      </c>
      <c r="N809" s="13"/>
    </row>
    <row r="810" spans="2:14" ht="15.75">
      <c r="B810" s="292"/>
      <c r="C810" s="285">
        <v>1098</v>
      </c>
      <c r="D810" s="339" t="s">
        <v>213</v>
      </c>
      <c r="E810" s="287">
        <f>F810+G810+H810</f>
        <v>0</v>
      </c>
      <c r="F810" s="173"/>
      <c r="G810" s="174"/>
      <c r="H810" s="1421"/>
      <c r="I810" s="173"/>
      <c r="J810" s="174"/>
      <c r="K810" s="1421"/>
      <c r="L810" s="287">
        <f>I810+J810+K810</f>
        <v>0</v>
      </c>
      <c r="M810" s="12">
        <f>(IF($E810&lt;&gt;0,$M$2,IF($L810&lt;&gt;0,$M$2,"")))</f>
      </c>
      <c r="N810" s="13"/>
    </row>
    <row r="811" spans="2:14" ht="15.75">
      <c r="B811" s="272">
        <v>1900</v>
      </c>
      <c r="C811" s="1806" t="s">
        <v>272</v>
      </c>
      <c r="D811" s="1807"/>
      <c r="E811" s="310">
        <f>SUM(E812:E814)</f>
        <v>0</v>
      </c>
      <c r="F811" s="274">
        <f>SUM(F812:F814)</f>
        <v>0</v>
      </c>
      <c r="G811" s="275">
        <f>SUM(G812:G814)</f>
        <v>0</v>
      </c>
      <c r="H811" s="276">
        <f>SUM(H812:H814)</f>
        <v>0</v>
      </c>
      <c r="I811" s="274">
        <f>SUM(I812:I814)</f>
        <v>0</v>
      </c>
      <c r="J811" s="275">
        <f>SUM(J812:J814)</f>
        <v>0</v>
      </c>
      <c r="K811" s="276">
        <f>SUM(K812:K814)</f>
        <v>0</v>
      </c>
      <c r="L811" s="310">
        <f>SUM(L812:L814)</f>
        <v>0</v>
      </c>
      <c r="M811" s="12">
        <f>(IF($E811&lt;&gt;0,$M$2,IF($L811&lt;&gt;0,$M$2,"")))</f>
      </c>
      <c r="N811" s="13"/>
    </row>
    <row r="812" spans="2:14" ht="15.75">
      <c r="B812" s="292"/>
      <c r="C812" s="279">
        <v>1901</v>
      </c>
      <c r="D812" s="340" t="s">
        <v>911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>
        <f>(IF($E812&lt;&gt;0,$M$2,IF($L812&lt;&gt;0,$M$2,"")))</f>
      </c>
      <c r="N812" s="13"/>
    </row>
    <row r="813" spans="2:14" ht="15.75">
      <c r="B813" s="341"/>
      <c r="C813" s="293">
        <v>1981</v>
      </c>
      <c r="D813" s="342" t="s">
        <v>912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>
        <f>(IF($E813&lt;&gt;0,$M$2,IF($L813&lt;&gt;0,$M$2,"")))</f>
      </c>
      <c r="N813" s="13"/>
    </row>
    <row r="814" spans="2:14" ht="15.75">
      <c r="B814" s="292"/>
      <c r="C814" s="285">
        <v>1991</v>
      </c>
      <c r="D814" s="343" t="s">
        <v>913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>
        <f>(IF($E814&lt;&gt;0,$M$2,IF($L814&lt;&gt;0,$M$2,"")))</f>
      </c>
      <c r="N814" s="13"/>
    </row>
    <row r="815" spans="2:14" ht="15.75">
      <c r="B815" s="272">
        <v>2100</v>
      </c>
      <c r="C815" s="1806" t="s">
        <v>722</v>
      </c>
      <c r="D815" s="1807"/>
      <c r="E815" s="310">
        <f>SUM(E816:E820)</f>
        <v>0</v>
      </c>
      <c r="F815" s="274">
        <f>SUM(F816:F820)</f>
        <v>0</v>
      </c>
      <c r="G815" s="275">
        <f>SUM(G816:G820)</f>
        <v>0</v>
      </c>
      <c r="H815" s="276">
        <f>SUM(H816:H820)</f>
        <v>0</v>
      </c>
      <c r="I815" s="274">
        <f>SUM(I816:I820)</f>
        <v>0</v>
      </c>
      <c r="J815" s="275">
        <f>SUM(J816:J820)</f>
        <v>0</v>
      </c>
      <c r="K815" s="276">
        <f>SUM(K816:K820)</f>
        <v>0</v>
      </c>
      <c r="L815" s="310">
        <f>SUM(L816:L820)</f>
        <v>0</v>
      </c>
      <c r="M815" s="12">
        <f>(IF($E815&lt;&gt;0,$M$2,IF($L815&lt;&gt;0,$M$2,"")))</f>
      </c>
      <c r="N815" s="13"/>
    </row>
    <row r="816" spans="2:14" ht="15.75">
      <c r="B816" s="292"/>
      <c r="C816" s="279">
        <v>2110</v>
      </c>
      <c r="D816" s="344" t="s">
        <v>214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>
        <f>(IF($E816&lt;&gt;0,$M$2,IF($L816&lt;&gt;0,$M$2,"")))</f>
      </c>
      <c r="N816" s="13"/>
    </row>
    <row r="817" spans="2:14" ht="15.75">
      <c r="B817" s="341"/>
      <c r="C817" s="293">
        <v>2120</v>
      </c>
      <c r="D817" s="300" t="s">
        <v>215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>
        <f>(IF($E817&lt;&gt;0,$M$2,IF($L817&lt;&gt;0,$M$2,"")))</f>
      </c>
      <c r="N817" s="13"/>
    </row>
    <row r="818" spans="2:14" ht="15.75">
      <c r="B818" s="341"/>
      <c r="C818" s="293">
        <v>2125</v>
      </c>
      <c r="D818" s="300" t="s">
        <v>216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>
        <f>(IF($E818&lt;&gt;0,$M$2,IF($L818&lt;&gt;0,$M$2,"")))</f>
      </c>
      <c r="N818" s="13"/>
    </row>
    <row r="819" spans="2:14" ht="15.75">
      <c r="B819" s="291"/>
      <c r="C819" s="293">
        <v>2140</v>
      </c>
      <c r="D819" s="300" t="s">
        <v>217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>
        <f>(IF($E819&lt;&gt;0,$M$2,IF($L819&lt;&gt;0,$M$2,"")))</f>
      </c>
      <c r="N819" s="13"/>
    </row>
    <row r="820" spans="2:14" ht="15.75">
      <c r="B820" s="292"/>
      <c r="C820" s="285">
        <v>2190</v>
      </c>
      <c r="D820" s="345" t="s">
        <v>218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>
        <f>(IF($E820&lt;&gt;0,$M$2,IF($L820&lt;&gt;0,$M$2,"")))</f>
      </c>
      <c r="N820" s="13"/>
    </row>
    <row r="821" spans="2:14" ht="15.75">
      <c r="B821" s="272">
        <v>2200</v>
      </c>
      <c r="C821" s="1806" t="s">
        <v>219</v>
      </c>
      <c r="D821" s="1807"/>
      <c r="E821" s="310">
        <f>SUM(E822:E823)</f>
        <v>0</v>
      </c>
      <c r="F821" s="274">
        <f>SUM(F822:F823)</f>
        <v>0</v>
      </c>
      <c r="G821" s="275">
        <f>SUM(G822:G823)</f>
        <v>0</v>
      </c>
      <c r="H821" s="276">
        <f>SUM(H822:H823)</f>
        <v>0</v>
      </c>
      <c r="I821" s="274">
        <f>SUM(I822:I823)</f>
        <v>0</v>
      </c>
      <c r="J821" s="275">
        <f>SUM(J822:J823)</f>
        <v>0</v>
      </c>
      <c r="K821" s="276">
        <f>SUM(K822:K823)</f>
        <v>0</v>
      </c>
      <c r="L821" s="310">
        <f>SUM(L822:L823)</f>
        <v>0</v>
      </c>
      <c r="M821" s="12">
        <f>(IF($E821&lt;&gt;0,$M$2,IF($L821&lt;&gt;0,$M$2,"")))</f>
      </c>
      <c r="N821" s="13"/>
    </row>
    <row r="822" spans="2:14" ht="15.75">
      <c r="B822" s="292"/>
      <c r="C822" s="279">
        <v>2221</v>
      </c>
      <c r="D822" s="280" t="s">
        <v>306</v>
      </c>
      <c r="E822" s="281">
        <f>F822+G822+H822</f>
        <v>0</v>
      </c>
      <c r="F822" s="152"/>
      <c r="G822" s="153"/>
      <c r="H822" s="1418"/>
      <c r="I822" s="152"/>
      <c r="J822" s="153"/>
      <c r="K822" s="1418"/>
      <c r="L822" s="281">
        <f>I822+J822+K822</f>
        <v>0</v>
      </c>
      <c r="M822" s="12">
        <f>(IF($E822&lt;&gt;0,$M$2,IF($L822&lt;&gt;0,$M$2,"")))</f>
      </c>
      <c r="N822" s="13"/>
    </row>
    <row r="823" spans="2:14" ht="15.75">
      <c r="B823" s="292"/>
      <c r="C823" s="285">
        <v>2224</v>
      </c>
      <c r="D823" s="286" t="s">
        <v>220</v>
      </c>
      <c r="E823" s="287">
        <f>F823+G823+H823</f>
        <v>0</v>
      </c>
      <c r="F823" s="173"/>
      <c r="G823" s="174"/>
      <c r="H823" s="1421"/>
      <c r="I823" s="173"/>
      <c r="J823" s="174"/>
      <c r="K823" s="1421"/>
      <c r="L823" s="287">
        <f>I823+J823+K823</f>
        <v>0</v>
      </c>
      <c r="M823" s="12">
        <f>(IF($E823&lt;&gt;0,$M$2,IF($L823&lt;&gt;0,$M$2,"")))</f>
      </c>
      <c r="N823" s="13"/>
    </row>
    <row r="824" spans="2:14" ht="15.75">
      <c r="B824" s="272">
        <v>2500</v>
      </c>
      <c r="C824" s="1806" t="s">
        <v>221</v>
      </c>
      <c r="D824" s="1807"/>
      <c r="E824" s="310">
        <f>F824+G824+H824</f>
        <v>0</v>
      </c>
      <c r="F824" s="1422"/>
      <c r="G824" s="1423"/>
      <c r="H824" s="1424"/>
      <c r="I824" s="1422"/>
      <c r="J824" s="1423"/>
      <c r="K824" s="1424"/>
      <c r="L824" s="310">
        <f>I824+J824+K824</f>
        <v>0</v>
      </c>
      <c r="M824" s="12">
        <f>(IF($E824&lt;&gt;0,$M$2,IF($L824&lt;&gt;0,$M$2,"")))</f>
      </c>
      <c r="N824" s="13"/>
    </row>
    <row r="825" spans="2:14" ht="15.75">
      <c r="B825" s="272">
        <v>2600</v>
      </c>
      <c r="C825" s="1808" t="s">
        <v>222</v>
      </c>
      <c r="D825" s="1809"/>
      <c r="E825" s="310">
        <f>F825+G825+H825</f>
        <v>0</v>
      </c>
      <c r="F825" s="1422"/>
      <c r="G825" s="1423"/>
      <c r="H825" s="1424"/>
      <c r="I825" s="1422"/>
      <c r="J825" s="1423"/>
      <c r="K825" s="1424"/>
      <c r="L825" s="310">
        <f>I825+J825+K825</f>
        <v>0</v>
      </c>
      <c r="M825" s="12">
        <f>(IF($E825&lt;&gt;0,$M$2,IF($L825&lt;&gt;0,$M$2,"")))</f>
      </c>
      <c r="N825" s="13"/>
    </row>
    <row r="826" spans="2:14" ht="15.75">
      <c r="B826" s="272">
        <v>2700</v>
      </c>
      <c r="C826" s="1808" t="s">
        <v>223</v>
      </c>
      <c r="D826" s="1809"/>
      <c r="E826" s="310">
        <f>F826+G826+H826</f>
        <v>0</v>
      </c>
      <c r="F826" s="1422"/>
      <c r="G826" s="1423"/>
      <c r="H826" s="1424"/>
      <c r="I826" s="1422"/>
      <c r="J826" s="1423"/>
      <c r="K826" s="1424"/>
      <c r="L826" s="310">
        <f>I826+J826+K826</f>
        <v>0</v>
      </c>
      <c r="M826" s="12">
        <f>(IF($E826&lt;&gt;0,$M$2,IF($L826&lt;&gt;0,$M$2,"")))</f>
      </c>
      <c r="N826" s="13"/>
    </row>
    <row r="827" spans="2:14" ht="15.75">
      <c r="B827" s="272">
        <v>2800</v>
      </c>
      <c r="C827" s="1808" t="s">
        <v>1661</v>
      </c>
      <c r="D827" s="1809"/>
      <c r="E827" s="310">
        <f>F827+G827+H827</f>
        <v>0</v>
      </c>
      <c r="F827" s="1422"/>
      <c r="G827" s="1423"/>
      <c r="H827" s="1424"/>
      <c r="I827" s="1422"/>
      <c r="J827" s="1423"/>
      <c r="K827" s="1424"/>
      <c r="L827" s="310">
        <f>I827+J827+K827</f>
        <v>0</v>
      </c>
      <c r="M827" s="12">
        <f>(IF($E827&lt;&gt;0,$M$2,IF($L827&lt;&gt;0,$M$2,"")))</f>
      </c>
      <c r="N827" s="13"/>
    </row>
    <row r="828" spans="2:14" ht="15.75">
      <c r="B828" s="272">
        <v>2900</v>
      </c>
      <c r="C828" s="1806" t="s">
        <v>224</v>
      </c>
      <c r="D828" s="1807"/>
      <c r="E828" s="310">
        <f>SUM(E829:E836)</f>
        <v>0</v>
      </c>
      <c r="F828" s="274">
        <f>SUM(F829:F836)</f>
        <v>0</v>
      </c>
      <c r="G828" s="274">
        <f>SUM(G829:G836)</f>
        <v>0</v>
      </c>
      <c r="H828" s="274">
        <f>SUM(H829:H836)</f>
        <v>0</v>
      </c>
      <c r="I828" s="274">
        <f>SUM(I829:I836)</f>
        <v>0</v>
      </c>
      <c r="J828" s="274">
        <f>SUM(J829:J836)</f>
        <v>0</v>
      </c>
      <c r="K828" s="274">
        <f>SUM(K829:K836)</f>
        <v>0</v>
      </c>
      <c r="L828" s="274">
        <f>SUM(L829:L836)</f>
        <v>0</v>
      </c>
      <c r="M828" s="12">
        <f>(IF($E828&lt;&gt;0,$M$2,IF($L828&lt;&gt;0,$M$2,"")))</f>
      </c>
      <c r="N828" s="13"/>
    </row>
    <row r="829" spans="2:14" ht="15.75">
      <c r="B829" s="346"/>
      <c r="C829" s="279">
        <v>2910</v>
      </c>
      <c r="D829" s="347" t="s">
        <v>1956</v>
      </c>
      <c r="E829" s="281">
        <f>F829+G829+H829</f>
        <v>0</v>
      </c>
      <c r="F829" s="152"/>
      <c r="G829" s="153"/>
      <c r="H829" s="1418"/>
      <c r="I829" s="152"/>
      <c r="J829" s="153"/>
      <c r="K829" s="1418"/>
      <c r="L829" s="281">
        <f>I829+J829+K829</f>
        <v>0</v>
      </c>
      <c r="M829" s="12">
        <f>(IF($E829&lt;&gt;0,$M$2,IF($L829&lt;&gt;0,$M$2,"")))</f>
      </c>
      <c r="N829" s="13"/>
    </row>
    <row r="830" spans="2:14" ht="15.75">
      <c r="B830" s="346"/>
      <c r="C830" s="279">
        <v>2920</v>
      </c>
      <c r="D830" s="347" t="s">
        <v>225</v>
      </c>
      <c r="E830" s="281">
        <f>F830+G830+H830</f>
        <v>0</v>
      </c>
      <c r="F830" s="152"/>
      <c r="G830" s="153"/>
      <c r="H830" s="1418"/>
      <c r="I830" s="152"/>
      <c r="J830" s="153"/>
      <c r="K830" s="1418"/>
      <c r="L830" s="281">
        <f>I830+J830+K830</f>
        <v>0</v>
      </c>
      <c r="M830" s="12">
        <f>(IF($E830&lt;&gt;0,$M$2,IF($L830&lt;&gt;0,$M$2,"")))</f>
      </c>
      <c r="N830" s="13"/>
    </row>
    <row r="831" spans="2:14" ht="15.75">
      <c r="B831" s="346"/>
      <c r="C831" s="324">
        <v>2969</v>
      </c>
      <c r="D831" s="348" t="s">
        <v>226</v>
      </c>
      <c r="E831" s="326">
        <f>F831+G831+H831</f>
        <v>0</v>
      </c>
      <c r="F831" s="449"/>
      <c r="G831" s="450"/>
      <c r="H831" s="1425"/>
      <c r="I831" s="449"/>
      <c r="J831" s="450"/>
      <c r="K831" s="1425"/>
      <c r="L831" s="326">
        <f>I831+J831+K831</f>
        <v>0</v>
      </c>
      <c r="M831" s="12">
        <f>(IF($E831&lt;&gt;0,$M$2,IF($L831&lt;&gt;0,$M$2,"")))</f>
      </c>
      <c r="N831" s="13"/>
    </row>
    <row r="832" spans="2:14" ht="15.75">
      <c r="B832" s="346"/>
      <c r="C832" s="349">
        <v>2970</v>
      </c>
      <c r="D832" s="350" t="s">
        <v>227</v>
      </c>
      <c r="E832" s="351">
        <f>F832+G832+H832</f>
        <v>0</v>
      </c>
      <c r="F832" s="636"/>
      <c r="G832" s="637"/>
      <c r="H832" s="1426"/>
      <c r="I832" s="636"/>
      <c r="J832" s="637"/>
      <c r="K832" s="1426"/>
      <c r="L832" s="351">
        <f>I832+J832+K832</f>
        <v>0</v>
      </c>
      <c r="M832" s="12">
        <f>(IF($E832&lt;&gt;0,$M$2,IF($L832&lt;&gt;0,$M$2,"")))</f>
      </c>
      <c r="N832" s="13"/>
    </row>
    <row r="833" spans="2:14" ht="15.75">
      <c r="B833" s="346"/>
      <c r="C833" s="333">
        <v>2989</v>
      </c>
      <c r="D833" s="355" t="s">
        <v>228</v>
      </c>
      <c r="E833" s="335">
        <f>F833+G833+H833</f>
        <v>0</v>
      </c>
      <c r="F833" s="600"/>
      <c r="G833" s="601"/>
      <c r="H833" s="1427"/>
      <c r="I833" s="600"/>
      <c r="J833" s="601"/>
      <c r="K833" s="1427"/>
      <c r="L833" s="335">
        <f>I833+J833+K833</f>
        <v>0</v>
      </c>
      <c r="M833" s="12">
        <f>(IF($E833&lt;&gt;0,$M$2,IF($L833&lt;&gt;0,$M$2,"")))</f>
      </c>
      <c r="N833" s="13"/>
    </row>
    <row r="834" spans="2:14" ht="15.75">
      <c r="B834" s="292"/>
      <c r="C834" s="318">
        <v>2990</v>
      </c>
      <c r="D834" s="356" t="s">
        <v>1975</v>
      </c>
      <c r="E834" s="320">
        <f>F834+G834+H834</f>
        <v>0</v>
      </c>
      <c r="F834" s="454"/>
      <c r="G834" s="455"/>
      <c r="H834" s="1428"/>
      <c r="I834" s="454"/>
      <c r="J834" s="455"/>
      <c r="K834" s="1428"/>
      <c r="L834" s="320">
        <f>I834+J834+K834</f>
        <v>0</v>
      </c>
      <c r="M834" s="12">
        <f>(IF($E834&lt;&gt;0,$M$2,IF($L834&lt;&gt;0,$M$2,"")))</f>
      </c>
      <c r="N834" s="13"/>
    </row>
    <row r="835" spans="2:14" ht="15.75">
      <c r="B835" s="292"/>
      <c r="C835" s="318">
        <v>2991</v>
      </c>
      <c r="D835" s="356" t="s">
        <v>229</v>
      </c>
      <c r="E835" s="320">
        <f>F835+G835+H835</f>
        <v>0</v>
      </c>
      <c r="F835" s="454"/>
      <c r="G835" s="455"/>
      <c r="H835" s="1428"/>
      <c r="I835" s="454"/>
      <c r="J835" s="455"/>
      <c r="K835" s="1428"/>
      <c r="L835" s="320">
        <f>I835+J835+K835</f>
        <v>0</v>
      </c>
      <c r="M835" s="12">
        <f>(IF($E835&lt;&gt;0,$M$2,IF($L835&lt;&gt;0,$M$2,"")))</f>
      </c>
      <c r="N835" s="13"/>
    </row>
    <row r="836" spans="2:14" ht="15.75">
      <c r="B836" s="292"/>
      <c r="C836" s="285">
        <v>2992</v>
      </c>
      <c r="D836" s="357" t="s">
        <v>230</v>
      </c>
      <c r="E836" s="287">
        <f>F836+G836+H836</f>
        <v>0</v>
      </c>
      <c r="F836" s="173"/>
      <c r="G836" s="174"/>
      <c r="H836" s="1421"/>
      <c r="I836" s="173"/>
      <c r="J836" s="174"/>
      <c r="K836" s="1421"/>
      <c r="L836" s="287">
        <f>I836+J836+K836</f>
        <v>0</v>
      </c>
      <c r="M836" s="12">
        <f>(IF($E836&lt;&gt;0,$M$2,IF($L836&lt;&gt;0,$M$2,"")))</f>
      </c>
      <c r="N836" s="13"/>
    </row>
    <row r="837" spans="2:14" ht="15.75">
      <c r="B837" s="272">
        <v>3300</v>
      </c>
      <c r="C837" s="358" t="s">
        <v>2006</v>
      </c>
      <c r="D837" s="1481"/>
      <c r="E837" s="310">
        <f>SUM(E838:E842)</f>
        <v>0</v>
      </c>
      <c r="F837" s="274">
        <f>SUM(F838:F842)</f>
        <v>0</v>
      </c>
      <c r="G837" s="275">
        <f>SUM(G838:G842)</f>
        <v>0</v>
      </c>
      <c r="H837" s="276">
        <f>SUM(H838:H842)</f>
        <v>0</v>
      </c>
      <c r="I837" s="274">
        <f>SUM(I838:I842)</f>
        <v>0</v>
      </c>
      <c r="J837" s="275">
        <f>SUM(J838:J842)</f>
        <v>0</v>
      </c>
      <c r="K837" s="276">
        <f>SUM(K838:K842)</f>
        <v>0</v>
      </c>
      <c r="L837" s="310">
        <f>SUM(L838:L842)</f>
        <v>0</v>
      </c>
      <c r="M837" s="12">
        <f>(IF($E837&lt;&gt;0,$M$2,IF($L837&lt;&gt;0,$M$2,"")))</f>
      </c>
      <c r="N837" s="13"/>
    </row>
    <row r="838" spans="2:14" ht="15.75">
      <c r="B838" s="291"/>
      <c r="C838" s="279">
        <v>3301</v>
      </c>
      <c r="D838" s="359" t="s">
        <v>231</v>
      </c>
      <c r="E838" s="281">
        <f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>I838+J838+K838</f>
        <v>0</v>
      </c>
      <c r="M838" s="12">
        <f>(IF($E838&lt;&gt;0,$M$2,IF($L838&lt;&gt;0,$M$2,"")))</f>
      </c>
      <c r="N838" s="13"/>
    </row>
    <row r="839" spans="2:14" ht="15.75">
      <c r="B839" s="291"/>
      <c r="C839" s="293">
        <v>3302</v>
      </c>
      <c r="D839" s="360" t="s">
        <v>715</v>
      </c>
      <c r="E839" s="295">
        <f>F839+G839+H839</f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>I839+J839+K839</f>
        <v>0</v>
      </c>
      <c r="M839" s="12">
        <f>(IF($E839&lt;&gt;0,$M$2,IF($L839&lt;&gt;0,$M$2,"")))</f>
      </c>
      <c r="N839" s="13"/>
    </row>
    <row r="840" spans="2:14" ht="15.75">
      <c r="B840" s="291"/>
      <c r="C840" s="293">
        <v>3303</v>
      </c>
      <c r="D840" s="360" t="s">
        <v>232</v>
      </c>
      <c r="E840" s="295">
        <f>F840+G840+H840</f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>I840+J840+K840</f>
        <v>0</v>
      </c>
      <c r="M840" s="12">
        <f>(IF($E840&lt;&gt;0,$M$2,IF($L840&lt;&gt;0,$M$2,"")))</f>
      </c>
      <c r="N840" s="13"/>
    </row>
    <row r="841" spans="2:14" ht="15.75">
      <c r="B841" s="291"/>
      <c r="C841" s="293">
        <v>3304</v>
      </c>
      <c r="D841" s="360" t="s">
        <v>233</v>
      </c>
      <c r="E841" s="295">
        <f>F841+G841+H841</f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>I841+J841+K841</f>
        <v>0</v>
      </c>
      <c r="M841" s="12">
        <f>(IF($E841&lt;&gt;0,$M$2,IF($L841&lt;&gt;0,$M$2,"")))</f>
      </c>
      <c r="N841" s="13"/>
    </row>
    <row r="842" spans="2:14" ht="15.75">
      <c r="B842" s="291"/>
      <c r="C842" s="285">
        <v>3306</v>
      </c>
      <c r="D842" s="361" t="s">
        <v>1658</v>
      </c>
      <c r="E842" s="287">
        <f>F842+G842+H842</f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>I842+J842+K842</f>
        <v>0</v>
      </c>
      <c r="M842" s="12">
        <f>(IF($E842&lt;&gt;0,$M$2,IF($L842&lt;&gt;0,$M$2,"")))</f>
      </c>
      <c r="N842" s="13"/>
    </row>
    <row r="843" spans="2:14" ht="15.75">
      <c r="B843" s="272">
        <v>3900</v>
      </c>
      <c r="C843" s="1806" t="s">
        <v>234</v>
      </c>
      <c r="D843" s="1807"/>
      <c r="E843" s="310">
        <f>F843+G843+H843</f>
        <v>0</v>
      </c>
      <c r="F843" s="1471">
        <v>0</v>
      </c>
      <c r="G843" s="1472">
        <v>0</v>
      </c>
      <c r="H843" s="1473">
        <v>0</v>
      </c>
      <c r="I843" s="1471">
        <v>0</v>
      </c>
      <c r="J843" s="1472">
        <v>0</v>
      </c>
      <c r="K843" s="1473">
        <v>0</v>
      </c>
      <c r="L843" s="310">
        <f>I843+J843+K843</f>
        <v>0</v>
      </c>
      <c r="M843" s="12">
        <f>(IF($E843&lt;&gt;0,$M$2,IF($L843&lt;&gt;0,$M$2,"")))</f>
      </c>
      <c r="N843" s="13"/>
    </row>
    <row r="844" spans="2:14" ht="15.75">
      <c r="B844" s="272">
        <v>4000</v>
      </c>
      <c r="C844" s="1806" t="s">
        <v>235</v>
      </c>
      <c r="D844" s="1807"/>
      <c r="E844" s="310">
        <f>F844+G844+H844</f>
        <v>0</v>
      </c>
      <c r="F844" s="1422"/>
      <c r="G844" s="1423"/>
      <c r="H844" s="1424"/>
      <c r="I844" s="1422"/>
      <c r="J844" s="1423"/>
      <c r="K844" s="1424"/>
      <c r="L844" s="310">
        <f>I844+J844+K844</f>
        <v>0</v>
      </c>
      <c r="M844" s="12">
        <f>(IF($E844&lt;&gt;0,$M$2,IF($L844&lt;&gt;0,$M$2,"")))</f>
      </c>
      <c r="N844" s="13"/>
    </row>
    <row r="845" spans="2:14" ht="15.75">
      <c r="B845" s="272">
        <v>4100</v>
      </c>
      <c r="C845" s="1806" t="s">
        <v>236</v>
      </c>
      <c r="D845" s="1807"/>
      <c r="E845" s="310">
        <f>F845+G845+H845</f>
        <v>0</v>
      </c>
      <c r="F845" s="1472">
        <v>0</v>
      </c>
      <c r="G845" s="1472">
        <v>0</v>
      </c>
      <c r="H845" s="1473">
        <v>0</v>
      </c>
      <c r="I845" s="1667">
        <v>0</v>
      </c>
      <c r="J845" s="1472">
        <v>0</v>
      </c>
      <c r="K845" s="1472">
        <v>0</v>
      </c>
      <c r="L845" s="310">
        <f>I845+J845+K845</f>
        <v>0</v>
      </c>
      <c r="M845" s="12">
        <f>(IF($E845&lt;&gt;0,$M$2,IF($L845&lt;&gt;0,$M$2,"")))</f>
      </c>
      <c r="N845" s="13"/>
    </row>
    <row r="846" spans="2:14" ht="15.75">
      <c r="B846" s="272">
        <v>4200</v>
      </c>
      <c r="C846" s="1806" t="s">
        <v>237</v>
      </c>
      <c r="D846" s="1807"/>
      <c r="E846" s="310">
        <f>SUM(E847:E852)</f>
        <v>0</v>
      </c>
      <c r="F846" s="274">
        <f>SUM(F847:F852)</f>
        <v>0</v>
      </c>
      <c r="G846" s="275">
        <f>SUM(G847:G852)</f>
        <v>0</v>
      </c>
      <c r="H846" s="276">
        <f>SUM(H847:H852)</f>
        <v>0</v>
      </c>
      <c r="I846" s="274">
        <f>SUM(I847:I852)</f>
        <v>0</v>
      </c>
      <c r="J846" s="275">
        <f>SUM(J847:J852)</f>
        <v>0</v>
      </c>
      <c r="K846" s="276">
        <f>SUM(K847:K852)</f>
        <v>0</v>
      </c>
      <c r="L846" s="310">
        <f>SUM(L847:L852)</f>
        <v>0</v>
      </c>
      <c r="M846" s="12">
        <f>(IF($E846&lt;&gt;0,$M$2,IF($L846&lt;&gt;0,$M$2,"")))</f>
      </c>
      <c r="N846" s="13"/>
    </row>
    <row r="847" spans="2:14" ht="15.75">
      <c r="B847" s="362"/>
      <c r="C847" s="279">
        <v>4201</v>
      </c>
      <c r="D847" s="280" t="s">
        <v>238</v>
      </c>
      <c r="E847" s="281">
        <f>F847+G847+H847</f>
        <v>0</v>
      </c>
      <c r="F847" s="152"/>
      <c r="G847" s="153"/>
      <c r="H847" s="1418"/>
      <c r="I847" s="152"/>
      <c r="J847" s="153"/>
      <c r="K847" s="1418"/>
      <c r="L847" s="281">
        <f>I847+J847+K847</f>
        <v>0</v>
      </c>
      <c r="M847" s="12">
        <f>(IF($E847&lt;&gt;0,$M$2,IF($L847&lt;&gt;0,$M$2,"")))</f>
      </c>
      <c r="N847" s="13"/>
    </row>
    <row r="848" spans="2:14" ht="15.75">
      <c r="B848" s="362"/>
      <c r="C848" s="293">
        <v>4202</v>
      </c>
      <c r="D848" s="363" t="s">
        <v>239</v>
      </c>
      <c r="E848" s="295">
        <f>F848+G848+H848</f>
        <v>0</v>
      </c>
      <c r="F848" s="158"/>
      <c r="G848" s="159"/>
      <c r="H848" s="1420"/>
      <c r="I848" s="158"/>
      <c r="J848" s="159"/>
      <c r="K848" s="1420"/>
      <c r="L848" s="295">
        <f>I848+J848+K848</f>
        <v>0</v>
      </c>
      <c r="M848" s="12">
        <f>(IF($E848&lt;&gt;0,$M$2,IF($L848&lt;&gt;0,$M$2,"")))</f>
      </c>
      <c r="N848" s="13"/>
    </row>
    <row r="849" spans="2:14" ht="15.75">
      <c r="B849" s="362"/>
      <c r="C849" s="293">
        <v>4214</v>
      </c>
      <c r="D849" s="363" t="s">
        <v>240</v>
      </c>
      <c r="E849" s="295">
        <f>F849+G849+H849</f>
        <v>0</v>
      </c>
      <c r="F849" s="158"/>
      <c r="G849" s="159"/>
      <c r="H849" s="1420"/>
      <c r="I849" s="158"/>
      <c r="J849" s="159"/>
      <c r="K849" s="1420"/>
      <c r="L849" s="295">
        <f>I849+J849+K849</f>
        <v>0</v>
      </c>
      <c r="M849" s="12">
        <f>(IF($E849&lt;&gt;0,$M$2,IF($L849&lt;&gt;0,$M$2,"")))</f>
      </c>
      <c r="N849" s="13"/>
    </row>
    <row r="850" spans="2:14" ht="15.75">
      <c r="B850" s="362"/>
      <c r="C850" s="293">
        <v>4217</v>
      </c>
      <c r="D850" s="363" t="s">
        <v>241</v>
      </c>
      <c r="E850" s="295">
        <f>F850+G850+H850</f>
        <v>0</v>
      </c>
      <c r="F850" s="158"/>
      <c r="G850" s="159"/>
      <c r="H850" s="1420"/>
      <c r="I850" s="158"/>
      <c r="J850" s="159"/>
      <c r="K850" s="1420"/>
      <c r="L850" s="295">
        <f>I850+J850+K850</f>
        <v>0</v>
      </c>
      <c r="M850" s="12">
        <f>(IF($E850&lt;&gt;0,$M$2,IF($L850&lt;&gt;0,$M$2,"")))</f>
      </c>
      <c r="N850" s="13"/>
    </row>
    <row r="851" spans="2:14" ht="15.75">
      <c r="B851" s="362"/>
      <c r="C851" s="293">
        <v>4218</v>
      </c>
      <c r="D851" s="294" t="s">
        <v>242</v>
      </c>
      <c r="E851" s="295">
        <f>F851+G851+H851</f>
        <v>0</v>
      </c>
      <c r="F851" s="158"/>
      <c r="G851" s="159"/>
      <c r="H851" s="1420"/>
      <c r="I851" s="158"/>
      <c r="J851" s="159"/>
      <c r="K851" s="1420"/>
      <c r="L851" s="295">
        <f>I851+J851+K851</f>
        <v>0</v>
      </c>
      <c r="M851" s="12">
        <f>(IF($E851&lt;&gt;0,$M$2,IF($L851&lt;&gt;0,$M$2,"")))</f>
      </c>
      <c r="N851" s="13"/>
    </row>
    <row r="852" spans="2:14" ht="15.75">
      <c r="B852" s="362"/>
      <c r="C852" s="285">
        <v>4219</v>
      </c>
      <c r="D852" s="343" t="s">
        <v>243</v>
      </c>
      <c r="E852" s="287">
        <f>F852+G852+H852</f>
        <v>0</v>
      </c>
      <c r="F852" s="173"/>
      <c r="G852" s="174"/>
      <c r="H852" s="1421"/>
      <c r="I852" s="173"/>
      <c r="J852" s="174"/>
      <c r="K852" s="1421"/>
      <c r="L852" s="287">
        <f>I852+J852+K852</f>
        <v>0</v>
      </c>
      <c r="M852" s="12">
        <f>(IF($E852&lt;&gt;0,$M$2,IF($L852&lt;&gt;0,$M$2,"")))</f>
      </c>
      <c r="N852" s="13"/>
    </row>
    <row r="853" spans="2:14" ht="15.75">
      <c r="B853" s="272">
        <v>4300</v>
      </c>
      <c r="C853" s="1806" t="s">
        <v>1662</v>
      </c>
      <c r="D853" s="1807"/>
      <c r="E853" s="310">
        <f>SUM(E854:E856)</f>
        <v>0</v>
      </c>
      <c r="F853" s="274">
        <f>SUM(F854:F856)</f>
        <v>0</v>
      </c>
      <c r="G853" s="275">
        <f>SUM(G854:G856)</f>
        <v>0</v>
      </c>
      <c r="H853" s="276">
        <f>SUM(H854:H856)</f>
        <v>0</v>
      </c>
      <c r="I853" s="274">
        <f>SUM(I854:I856)</f>
        <v>0</v>
      </c>
      <c r="J853" s="275">
        <f>SUM(J854:J856)</f>
        <v>0</v>
      </c>
      <c r="K853" s="276">
        <f>SUM(K854:K856)</f>
        <v>0</v>
      </c>
      <c r="L853" s="310">
        <f>SUM(L854:L856)</f>
        <v>0</v>
      </c>
      <c r="M853" s="12">
        <f>(IF($E853&lt;&gt;0,$M$2,IF($L853&lt;&gt;0,$M$2,"")))</f>
      </c>
      <c r="N853" s="13"/>
    </row>
    <row r="854" spans="2:14" ht="15.75">
      <c r="B854" s="362"/>
      <c r="C854" s="279">
        <v>4301</v>
      </c>
      <c r="D854" s="311" t="s">
        <v>244</v>
      </c>
      <c r="E854" s="281">
        <f>F854+G854+H854</f>
        <v>0</v>
      </c>
      <c r="F854" s="152"/>
      <c r="G854" s="153"/>
      <c r="H854" s="1418"/>
      <c r="I854" s="152"/>
      <c r="J854" s="153"/>
      <c r="K854" s="1418"/>
      <c r="L854" s="281">
        <f>I854+J854+K854</f>
        <v>0</v>
      </c>
      <c r="M854" s="12">
        <f>(IF($E854&lt;&gt;0,$M$2,IF($L854&lt;&gt;0,$M$2,"")))</f>
      </c>
      <c r="N854" s="13"/>
    </row>
    <row r="855" spans="2:14" ht="15.75">
      <c r="B855" s="362"/>
      <c r="C855" s="293">
        <v>4302</v>
      </c>
      <c r="D855" s="363" t="s">
        <v>245</v>
      </c>
      <c r="E855" s="295">
        <f>F855+G855+H855</f>
        <v>0</v>
      </c>
      <c r="F855" s="158"/>
      <c r="G855" s="159"/>
      <c r="H855" s="1420"/>
      <c r="I855" s="158"/>
      <c r="J855" s="159"/>
      <c r="K855" s="1420"/>
      <c r="L855" s="295">
        <f>I855+J855+K855</f>
        <v>0</v>
      </c>
      <c r="M855" s="12">
        <f>(IF($E855&lt;&gt;0,$M$2,IF($L855&lt;&gt;0,$M$2,"")))</f>
      </c>
      <c r="N855" s="13"/>
    </row>
    <row r="856" spans="2:14" ht="15.75">
      <c r="B856" s="362"/>
      <c r="C856" s="285">
        <v>4309</v>
      </c>
      <c r="D856" s="301" t="s">
        <v>246</v>
      </c>
      <c r="E856" s="287">
        <f>F856+G856+H856</f>
        <v>0</v>
      </c>
      <c r="F856" s="173"/>
      <c r="G856" s="174"/>
      <c r="H856" s="1421"/>
      <c r="I856" s="173"/>
      <c r="J856" s="174"/>
      <c r="K856" s="1421"/>
      <c r="L856" s="287">
        <f>I856+J856+K856</f>
        <v>0</v>
      </c>
      <c r="M856" s="12">
        <f>(IF($E856&lt;&gt;0,$M$2,IF($L856&lt;&gt;0,$M$2,"")))</f>
      </c>
      <c r="N856" s="13"/>
    </row>
    <row r="857" spans="2:14" ht="15.75">
      <c r="B857" s="272">
        <v>4400</v>
      </c>
      <c r="C857" s="1806" t="s">
        <v>1659</v>
      </c>
      <c r="D857" s="1807"/>
      <c r="E857" s="310">
        <f>F857+G857+H857</f>
        <v>0</v>
      </c>
      <c r="F857" s="1422"/>
      <c r="G857" s="1423"/>
      <c r="H857" s="1424"/>
      <c r="I857" s="1422"/>
      <c r="J857" s="1423"/>
      <c r="K857" s="1424"/>
      <c r="L857" s="310">
        <f>I857+J857+K857</f>
        <v>0</v>
      </c>
      <c r="M857" s="12">
        <f>(IF($E857&lt;&gt;0,$M$2,IF($L857&lt;&gt;0,$M$2,"")))</f>
      </c>
      <c r="N857" s="13"/>
    </row>
    <row r="858" spans="2:14" ht="15.75">
      <c r="B858" s="272">
        <v>4500</v>
      </c>
      <c r="C858" s="1806" t="s">
        <v>1660</v>
      </c>
      <c r="D858" s="1807"/>
      <c r="E858" s="310">
        <f>F858+G858+H858</f>
        <v>0</v>
      </c>
      <c r="F858" s="1422"/>
      <c r="G858" s="1423"/>
      <c r="H858" s="1424"/>
      <c r="I858" s="1422"/>
      <c r="J858" s="1423"/>
      <c r="K858" s="1424"/>
      <c r="L858" s="310">
        <f>I858+J858+K858</f>
        <v>0</v>
      </c>
      <c r="M858" s="12">
        <f>(IF($E858&lt;&gt;0,$M$2,IF($L858&lt;&gt;0,$M$2,"")))</f>
      </c>
      <c r="N858" s="13"/>
    </row>
    <row r="859" spans="2:14" ht="15.75">
      <c r="B859" s="272">
        <v>4600</v>
      </c>
      <c r="C859" s="1808" t="s">
        <v>247</v>
      </c>
      <c r="D859" s="1809"/>
      <c r="E859" s="310">
        <f>F859+G859+H859</f>
        <v>0</v>
      </c>
      <c r="F859" s="1422"/>
      <c r="G859" s="1423"/>
      <c r="H859" s="1424"/>
      <c r="I859" s="1422"/>
      <c r="J859" s="1423"/>
      <c r="K859" s="1424"/>
      <c r="L859" s="310">
        <f>I859+J859+K859</f>
        <v>0</v>
      </c>
      <c r="M859" s="12">
        <f>(IF($E859&lt;&gt;0,$M$2,IF($L859&lt;&gt;0,$M$2,"")))</f>
      </c>
      <c r="N859" s="13"/>
    </row>
    <row r="860" spans="2:14" ht="15.75">
      <c r="B860" s="272">
        <v>4900</v>
      </c>
      <c r="C860" s="1806" t="s">
        <v>273</v>
      </c>
      <c r="D860" s="1807"/>
      <c r="E860" s="310">
        <f>+E861+E862</f>
        <v>0</v>
      </c>
      <c r="F860" s="274">
        <f>+F861+F862</f>
        <v>0</v>
      </c>
      <c r="G860" s="275">
        <f>+G861+G862</f>
        <v>0</v>
      </c>
      <c r="H860" s="276">
        <f>+H861+H862</f>
        <v>0</v>
      </c>
      <c r="I860" s="274">
        <f>+I861+I862</f>
        <v>0</v>
      </c>
      <c r="J860" s="275">
        <f>+J861+J862</f>
        <v>0</v>
      </c>
      <c r="K860" s="276">
        <f>+K861+K862</f>
        <v>0</v>
      </c>
      <c r="L860" s="310">
        <f>+L861+L862</f>
        <v>0</v>
      </c>
      <c r="M860" s="12">
        <f>(IF($E860&lt;&gt;0,$M$2,IF($L860&lt;&gt;0,$M$2,"")))</f>
      </c>
      <c r="N860" s="13"/>
    </row>
    <row r="861" spans="2:14" ht="15.75">
      <c r="B861" s="362"/>
      <c r="C861" s="279">
        <v>4901</v>
      </c>
      <c r="D861" s="364" t="s">
        <v>274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>
        <f>(IF($E861&lt;&gt;0,$M$2,IF($L861&lt;&gt;0,$M$2,"")))</f>
      </c>
      <c r="N861" s="13"/>
    </row>
    <row r="862" spans="2:14" ht="15.75">
      <c r="B862" s="362"/>
      <c r="C862" s="285">
        <v>4902</v>
      </c>
      <c r="D862" s="301" t="s">
        <v>275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>
        <f>(IF($E862&lt;&gt;0,$M$2,IF($L862&lt;&gt;0,$M$2,"")))</f>
      </c>
      <c r="N862" s="13"/>
    </row>
    <row r="863" spans="2:14" ht="15.75">
      <c r="B863" s="365">
        <v>5100</v>
      </c>
      <c r="C863" s="1804" t="s">
        <v>248</v>
      </c>
      <c r="D863" s="1805"/>
      <c r="E863" s="310">
        <f>F863+G863+H863</f>
        <v>0</v>
      </c>
      <c r="F863" s="1422"/>
      <c r="G863" s="1423"/>
      <c r="H863" s="1424"/>
      <c r="I863" s="1422"/>
      <c r="J863" s="1423"/>
      <c r="K863" s="1424"/>
      <c r="L863" s="310">
        <f>I863+J863+K863</f>
        <v>0</v>
      </c>
      <c r="M863" s="12">
        <f>(IF($E863&lt;&gt;0,$M$2,IF($L863&lt;&gt;0,$M$2,"")))</f>
      </c>
      <c r="N863" s="13"/>
    </row>
    <row r="864" spans="2:14" ht="15.75">
      <c r="B864" s="365">
        <v>5200</v>
      </c>
      <c r="C864" s="1804" t="s">
        <v>249</v>
      </c>
      <c r="D864" s="1805"/>
      <c r="E864" s="310">
        <f>SUM(E865:E871)</f>
        <v>0</v>
      </c>
      <c r="F864" s="274">
        <f>SUM(F865:F871)</f>
        <v>0</v>
      </c>
      <c r="G864" s="275">
        <f>SUM(G865:G871)</f>
        <v>0</v>
      </c>
      <c r="H864" s="276">
        <f>SUM(H865:H871)</f>
        <v>0</v>
      </c>
      <c r="I864" s="274">
        <f>SUM(I865:I871)</f>
        <v>0</v>
      </c>
      <c r="J864" s="275">
        <f>SUM(J865:J871)</f>
        <v>0</v>
      </c>
      <c r="K864" s="276">
        <f>SUM(K865:K871)</f>
        <v>0</v>
      </c>
      <c r="L864" s="310">
        <f>SUM(L865:L871)</f>
        <v>0</v>
      </c>
      <c r="M864" s="12">
        <f>(IF($E864&lt;&gt;0,$M$2,IF($L864&lt;&gt;0,$M$2,"")))</f>
      </c>
      <c r="N864" s="13"/>
    </row>
    <row r="865" spans="2:14" ht="15.75">
      <c r="B865" s="366"/>
      <c r="C865" s="367">
        <v>5201</v>
      </c>
      <c r="D865" s="368" t="s">
        <v>250</v>
      </c>
      <c r="E865" s="281">
        <f>F865+G865+H865</f>
        <v>0</v>
      </c>
      <c r="F865" s="152"/>
      <c r="G865" s="153"/>
      <c r="H865" s="1418"/>
      <c r="I865" s="152"/>
      <c r="J865" s="153"/>
      <c r="K865" s="1418"/>
      <c r="L865" s="281">
        <f>I865+J865+K865</f>
        <v>0</v>
      </c>
      <c r="M865" s="12">
        <f>(IF($E865&lt;&gt;0,$M$2,IF($L865&lt;&gt;0,$M$2,"")))</f>
      </c>
      <c r="N865" s="13"/>
    </row>
    <row r="866" spans="2:14" ht="15.75">
      <c r="B866" s="366"/>
      <c r="C866" s="369">
        <v>5202</v>
      </c>
      <c r="D866" s="370" t="s">
        <v>251</v>
      </c>
      <c r="E866" s="295">
        <f>F866+G866+H866</f>
        <v>0</v>
      </c>
      <c r="F866" s="158"/>
      <c r="G866" s="159"/>
      <c r="H866" s="1420"/>
      <c r="I866" s="158"/>
      <c r="J866" s="159"/>
      <c r="K866" s="1420"/>
      <c r="L866" s="295">
        <f>I866+J866+K866</f>
        <v>0</v>
      </c>
      <c r="M866" s="12">
        <f>(IF($E866&lt;&gt;0,$M$2,IF($L866&lt;&gt;0,$M$2,"")))</f>
      </c>
      <c r="N866" s="13"/>
    </row>
    <row r="867" spans="2:14" ht="15.75">
      <c r="B867" s="366"/>
      <c r="C867" s="369">
        <v>5203</v>
      </c>
      <c r="D867" s="370" t="s">
        <v>618</v>
      </c>
      <c r="E867" s="295">
        <f>F867+G867+H867</f>
        <v>0</v>
      </c>
      <c r="F867" s="158"/>
      <c r="G867" s="159"/>
      <c r="H867" s="1420"/>
      <c r="I867" s="158"/>
      <c r="J867" s="159"/>
      <c r="K867" s="1420"/>
      <c r="L867" s="295">
        <f>I867+J867+K867</f>
        <v>0</v>
      </c>
      <c r="M867" s="12">
        <f>(IF($E867&lt;&gt;0,$M$2,IF($L867&lt;&gt;0,$M$2,"")))</f>
      </c>
      <c r="N867" s="13"/>
    </row>
    <row r="868" spans="2:14" ht="15.75">
      <c r="B868" s="366"/>
      <c r="C868" s="369">
        <v>5204</v>
      </c>
      <c r="D868" s="370" t="s">
        <v>619</v>
      </c>
      <c r="E868" s="295">
        <f>F868+G868+H868</f>
        <v>0</v>
      </c>
      <c r="F868" s="158"/>
      <c r="G868" s="159"/>
      <c r="H868" s="1420"/>
      <c r="I868" s="158"/>
      <c r="J868" s="159"/>
      <c r="K868" s="1420"/>
      <c r="L868" s="295">
        <f>I868+J868+K868</f>
        <v>0</v>
      </c>
      <c r="M868" s="12">
        <f>(IF($E868&lt;&gt;0,$M$2,IF($L868&lt;&gt;0,$M$2,"")))</f>
      </c>
      <c r="N868" s="13"/>
    </row>
    <row r="869" spans="2:14" ht="15.75">
      <c r="B869" s="366"/>
      <c r="C869" s="369">
        <v>5205</v>
      </c>
      <c r="D869" s="370" t="s">
        <v>620</v>
      </c>
      <c r="E869" s="295">
        <f>F869+G869+H869</f>
        <v>0</v>
      </c>
      <c r="F869" s="158"/>
      <c r="G869" s="159"/>
      <c r="H869" s="1420"/>
      <c r="I869" s="158"/>
      <c r="J869" s="159"/>
      <c r="K869" s="1420"/>
      <c r="L869" s="295">
        <f>I869+J869+K869</f>
        <v>0</v>
      </c>
      <c r="M869" s="12">
        <f>(IF($E869&lt;&gt;0,$M$2,IF($L869&lt;&gt;0,$M$2,"")))</f>
      </c>
      <c r="N869" s="13"/>
    </row>
    <row r="870" spans="2:14" ht="15.75">
      <c r="B870" s="366"/>
      <c r="C870" s="369">
        <v>5206</v>
      </c>
      <c r="D870" s="370" t="s">
        <v>621</v>
      </c>
      <c r="E870" s="295">
        <f>F870+G870+H870</f>
        <v>0</v>
      </c>
      <c r="F870" s="158"/>
      <c r="G870" s="159"/>
      <c r="H870" s="1420"/>
      <c r="I870" s="158"/>
      <c r="J870" s="159"/>
      <c r="K870" s="1420"/>
      <c r="L870" s="295">
        <f>I870+J870+K870</f>
        <v>0</v>
      </c>
      <c r="M870" s="12">
        <f>(IF($E870&lt;&gt;0,$M$2,IF($L870&lt;&gt;0,$M$2,"")))</f>
      </c>
      <c r="N870" s="13"/>
    </row>
    <row r="871" spans="2:14" ht="15.75">
      <c r="B871" s="366"/>
      <c r="C871" s="371">
        <v>5219</v>
      </c>
      <c r="D871" s="372" t="s">
        <v>622</v>
      </c>
      <c r="E871" s="287">
        <f>F871+G871+H871</f>
        <v>0</v>
      </c>
      <c r="F871" s="173"/>
      <c r="G871" s="174"/>
      <c r="H871" s="1421"/>
      <c r="I871" s="173"/>
      <c r="J871" s="174"/>
      <c r="K871" s="1421"/>
      <c r="L871" s="287">
        <f>I871+J871+K871</f>
        <v>0</v>
      </c>
      <c r="M871" s="12">
        <f>(IF($E871&lt;&gt;0,$M$2,IF($L871&lt;&gt;0,$M$2,"")))</f>
      </c>
      <c r="N871" s="13"/>
    </row>
    <row r="872" spans="2:14" ht="15.75">
      <c r="B872" s="365">
        <v>5300</v>
      </c>
      <c r="C872" s="1804" t="s">
        <v>623</v>
      </c>
      <c r="D872" s="1805"/>
      <c r="E872" s="310">
        <f>SUM(E873:E874)</f>
        <v>0</v>
      </c>
      <c r="F872" s="274">
        <f>SUM(F873:F874)</f>
        <v>0</v>
      </c>
      <c r="G872" s="275">
        <f>SUM(G873:G874)</f>
        <v>0</v>
      </c>
      <c r="H872" s="276">
        <f>SUM(H873:H874)</f>
        <v>0</v>
      </c>
      <c r="I872" s="274">
        <f>SUM(I873:I874)</f>
        <v>0</v>
      </c>
      <c r="J872" s="275">
        <f>SUM(J873:J874)</f>
        <v>0</v>
      </c>
      <c r="K872" s="276">
        <f>SUM(K873:K874)</f>
        <v>0</v>
      </c>
      <c r="L872" s="310">
        <f>SUM(L873:L874)</f>
        <v>0</v>
      </c>
      <c r="M872" s="12">
        <f>(IF($E872&lt;&gt;0,$M$2,IF($L872&lt;&gt;0,$M$2,"")))</f>
      </c>
      <c r="N872" s="13"/>
    </row>
    <row r="873" spans="2:14" ht="15.75">
      <c r="B873" s="366"/>
      <c r="C873" s="367">
        <v>5301</v>
      </c>
      <c r="D873" s="368" t="s">
        <v>307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>
        <f>(IF($E873&lt;&gt;0,$M$2,IF($L873&lt;&gt;0,$M$2,"")))</f>
      </c>
      <c r="N873" s="13"/>
    </row>
    <row r="874" spans="2:14" ht="15.75">
      <c r="B874" s="366"/>
      <c r="C874" s="371">
        <v>5309</v>
      </c>
      <c r="D874" s="372" t="s">
        <v>624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>
        <f>(IF($E874&lt;&gt;0,$M$2,IF($L874&lt;&gt;0,$M$2,"")))</f>
      </c>
      <c r="N874" s="13"/>
    </row>
    <row r="875" spans="2:14" ht="15.75">
      <c r="B875" s="365">
        <v>5400</v>
      </c>
      <c r="C875" s="1804" t="s">
        <v>685</v>
      </c>
      <c r="D875" s="1805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>
        <f>(IF($E875&lt;&gt;0,$M$2,IF($L875&lt;&gt;0,$M$2,"")))</f>
      </c>
      <c r="N875" s="13"/>
    </row>
    <row r="876" spans="2:14" ht="15.75">
      <c r="B876" s="272">
        <v>5500</v>
      </c>
      <c r="C876" s="1806" t="s">
        <v>686</v>
      </c>
      <c r="D876" s="1807"/>
      <c r="E876" s="310">
        <f>SUM(E877:E880)</f>
        <v>0</v>
      </c>
      <c r="F876" s="274">
        <f>SUM(F877:F880)</f>
        <v>0</v>
      </c>
      <c r="G876" s="275">
        <f>SUM(G877:G880)</f>
        <v>0</v>
      </c>
      <c r="H876" s="276">
        <f>SUM(H877:H880)</f>
        <v>0</v>
      </c>
      <c r="I876" s="274">
        <f>SUM(I877:I880)</f>
        <v>0</v>
      </c>
      <c r="J876" s="275">
        <f>SUM(J877:J880)</f>
        <v>0</v>
      </c>
      <c r="K876" s="276">
        <f>SUM(K877:K880)</f>
        <v>0</v>
      </c>
      <c r="L876" s="310">
        <f>SUM(L877:L880)</f>
        <v>0</v>
      </c>
      <c r="M876" s="12">
        <f>(IF($E876&lt;&gt;0,$M$2,IF($L876&lt;&gt;0,$M$2,"")))</f>
      </c>
      <c r="N876" s="13"/>
    </row>
    <row r="877" spans="2:14" ht="15.75">
      <c r="B877" s="362"/>
      <c r="C877" s="279">
        <v>5501</v>
      </c>
      <c r="D877" s="311" t="s">
        <v>687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>
        <f>(IF($E877&lt;&gt;0,$M$2,IF($L877&lt;&gt;0,$M$2,"")))</f>
      </c>
      <c r="N877" s="13"/>
    </row>
    <row r="878" spans="2:14" ht="15.75">
      <c r="B878" s="362"/>
      <c r="C878" s="293">
        <v>5502</v>
      </c>
      <c r="D878" s="294" t="s">
        <v>688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>
        <f>(IF($E878&lt;&gt;0,$M$2,IF($L878&lt;&gt;0,$M$2,"")))</f>
      </c>
      <c r="N878" s="13"/>
    </row>
    <row r="879" spans="2:14" ht="15.75">
      <c r="B879" s="362"/>
      <c r="C879" s="293">
        <v>5503</v>
      </c>
      <c r="D879" s="363" t="s">
        <v>689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>
        <f>(IF($E879&lt;&gt;0,$M$2,IF($L879&lt;&gt;0,$M$2,"")))</f>
      </c>
      <c r="N879" s="13"/>
    </row>
    <row r="880" spans="2:14" ht="15.75">
      <c r="B880" s="362"/>
      <c r="C880" s="285">
        <v>5504</v>
      </c>
      <c r="D880" s="339" t="s">
        <v>690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>
        <f>(IF($E880&lt;&gt;0,$M$2,IF($L880&lt;&gt;0,$M$2,"")))</f>
      </c>
      <c r="N880" s="13"/>
    </row>
    <row r="881" spans="2:14" ht="15.75">
      <c r="B881" s="365">
        <v>5700</v>
      </c>
      <c r="C881" s="1799" t="s">
        <v>914</v>
      </c>
      <c r="D881" s="1800"/>
      <c r="E881" s="310">
        <f>SUM(E882:E884)</f>
        <v>0</v>
      </c>
      <c r="F881" s="1471">
        <v>0</v>
      </c>
      <c r="G881" s="1471">
        <v>0</v>
      </c>
      <c r="H881" s="1471">
        <v>0</v>
      </c>
      <c r="I881" s="1471">
        <v>0</v>
      </c>
      <c r="J881" s="1471">
        <v>0</v>
      </c>
      <c r="K881" s="1471">
        <v>0</v>
      </c>
      <c r="L881" s="310">
        <f>SUM(L882:L884)</f>
        <v>0</v>
      </c>
      <c r="M881" s="12">
        <f>(IF($E881&lt;&gt;0,$M$2,IF($L881&lt;&gt;0,$M$2,"")))</f>
      </c>
      <c r="N881" s="13"/>
    </row>
    <row r="882" spans="2:14" ht="15.75">
      <c r="B882" s="366"/>
      <c r="C882" s="367">
        <v>5701</v>
      </c>
      <c r="D882" s="368" t="s">
        <v>691</v>
      </c>
      <c r="E882" s="281">
        <f>F882+G882+H882</f>
        <v>0</v>
      </c>
      <c r="F882" s="1472">
        <v>0</v>
      </c>
      <c r="G882" s="1472">
        <v>0</v>
      </c>
      <c r="H882" s="1473">
        <v>0</v>
      </c>
      <c r="I882" s="1667">
        <v>0</v>
      </c>
      <c r="J882" s="1472">
        <v>0</v>
      </c>
      <c r="K882" s="1472">
        <v>0</v>
      </c>
      <c r="L882" s="281">
        <f>I882+J882+K882</f>
        <v>0</v>
      </c>
      <c r="M882" s="12">
        <f>(IF($E882&lt;&gt;0,$M$2,IF($L882&lt;&gt;0,$M$2,"")))</f>
      </c>
      <c r="N882" s="13"/>
    </row>
    <row r="883" spans="2:14" ht="15.75">
      <c r="B883" s="366"/>
      <c r="C883" s="373">
        <v>5702</v>
      </c>
      <c r="D883" s="374" t="s">
        <v>692</v>
      </c>
      <c r="E883" s="314">
        <f>F883+G883+H883</f>
        <v>0</v>
      </c>
      <c r="F883" s="1472">
        <v>0</v>
      </c>
      <c r="G883" s="1472">
        <v>0</v>
      </c>
      <c r="H883" s="1473">
        <v>0</v>
      </c>
      <c r="I883" s="1667">
        <v>0</v>
      </c>
      <c r="J883" s="1472">
        <v>0</v>
      </c>
      <c r="K883" s="1472">
        <v>0</v>
      </c>
      <c r="L883" s="314">
        <f>I883+J883+K883</f>
        <v>0</v>
      </c>
      <c r="M883" s="12">
        <f>(IF($E883&lt;&gt;0,$M$2,IF($L883&lt;&gt;0,$M$2,"")))</f>
      </c>
      <c r="N883" s="13"/>
    </row>
    <row r="884" spans="2:14" ht="15.75">
      <c r="B884" s="292"/>
      <c r="C884" s="375">
        <v>4071</v>
      </c>
      <c r="D884" s="376" t="s">
        <v>693</v>
      </c>
      <c r="E884" s="377">
        <f>F884+G884+H884</f>
        <v>0</v>
      </c>
      <c r="F884" s="1472">
        <v>0</v>
      </c>
      <c r="G884" s="1472">
        <v>0</v>
      </c>
      <c r="H884" s="1473">
        <v>0</v>
      </c>
      <c r="I884" s="1667">
        <v>0</v>
      </c>
      <c r="J884" s="1472">
        <v>0</v>
      </c>
      <c r="K884" s="1472">
        <v>0</v>
      </c>
      <c r="L884" s="377">
        <f>I884+J884+K884</f>
        <v>0</v>
      </c>
      <c r="M884" s="12">
        <f>(IF($E884&lt;&gt;0,$M$2,IF($L884&lt;&gt;0,$M$2,"")))</f>
      </c>
      <c r="N884" s="13"/>
    </row>
    <row r="885" spans="2:14" ht="15.75">
      <c r="B885" s="582"/>
      <c r="C885" s="1801" t="s">
        <v>694</v>
      </c>
      <c r="D885" s="1802"/>
      <c r="E885" s="1438"/>
      <c r="F885" s="1438"/>
      <c r="G885" s="1438"/>
      <c r="H885" s="1438"/>
      <c r="I885" s="1438"/>
      <c r="J885" s="1438"/>
      <c r="K885" s="1438"/>
      <c r="L885" s="1439"/>
      <c r="M885" s="12">
        <f>(IF($E885&lt;&gt;0,$M$2,IF($L885&lt;&gt;0,$M$2,"")))</f>
      </c>
      <c r="N885" s="13"/>
    </row>
    <row r="886" spans="2:14" ht="15.75">
      <c r="B886" s="381">
        <v>98</v>
      </c>
      <c r="C886" s="1801" t="s">
        <v>694</v>
      </c>
      <c r="D886" s="1802"/>
      <c r="E886" s="382">
        <f>F886+G886+H886</f>
        <v>0</v>
      </c>
      <c r="F886" s="1429"/>
      <c r="G886" s="1430"/>
      <c r="H886" s="1431"/>
      <c r="I886" s="1461">
        <v>0</v>
      </c>
      <c r="J886" s="1462">
        <v>0</v>
      </c>
      <c r="K886" s="1463">
        <v>0</v>
      </c>
      <c r="L886" s="382">
        <f>I886+J886+K886</f>
        <v>0</v>
      </c>
      <c r="M886" s="12">
        <f>(IF($E886&lt;&gt;0,$M$2,IF($L886&lt;&gt;0,$M$2,"")))</f>
      </c>
      <c r="N886" s="13"/>
    </row>
    <row r="887" spans="2:14" ht="15.75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>
        <f>(IF($E887&lt;&gt;0,$M$2,IF($L887&lt;&gt;0,$M$2,"")))</f>
      </c>
      <c r="N887" s="13"/>
    </row>
    <row r="888" spans="2:14" ht="15.75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>
        <f>(IF($E888&lt;&gt;0,$M$2,IF($L888&lt;&gt;0,$M$2,"")))</f>
      </c>
      <c r="N888" s="13"/>
    </row>
    <row r="889" spans="2:14" ht="15.75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>
        <f>(IF($E889&lt;&gt;0,$M$2,IF($L889&lt;&gt;0,$M$2,"")))</f>
      </c>
      <c r="N889" s="13"/>
    </row>
    <row r="890" spans="2:14" ht="15.75">
      <c r="B890" s="1464"/>
      <c r="C890" s="393" t="s">
        <v>741</v>
      </c>
      <c r="D890" s="1432">
        <f>+B890</f>
        <v>0</v>
      </c>
      <c r="E890" s="395">
        <f>SUM(E775,E778,E784,E792,E793,E811,E815,E821,E824,E825,E826,E827,E828,E837,E843,E844,E845,E846,E853,E857,E858,E859,E860,E863,E864,E872,E875,E876,E881)+E886</f>
        <v>0</v>
      </c>
      <c r="F890" s="396">
        <f>SUM(F775,F778,F784,F792,F793,F811,F815,F821,F824,F825,F826,F827,F828,F837,F843,F844,F845,F846,F853,F857,F858,F859,F860,F863,F864,F872,F875,F876,F881)+F886</f>
        <v>0</v>
      </c>
      <c r="G890" s="397">
        <f>SUM(G775,G778,G784,G792,G793,G811,G815,G821,G824,G825,G826,G827,G828,G837,G843,G844,G845,G846,G853,G857,G858,G859,G860,G863,G864,G872,G875,G876,G881)+G886</f>
        <v>0</v>
      </c>
      <c r="H890" s="398">
        <f>SUM(H775,H778,H784,H792,H793,H811,H815,H821,H824,H825,H826,H827,H828,H837,H843,H844,H845,H846,H853,H857,H858,H859,H860,H863,H864,H872,H875,H876,H881)+H886</f>
        <v>0</v>
      </c>
      <c r="I890" s="396">
        <f>SUM(I775,I778,I784,I792,I793,I811,I815,I821,I824,I825,I826,I827,I828,I837,I843,I844,I845,I846,I853,I857,I858,I859,I860,I863,I864,I872,I875,I876,I881)+I886</f>
        <v>0</v>
      </c>
      <c r="J890" s="397">
        <f>SUM(J775,J778,J784,J792,J793,J811,J815,J821,J824,J825,J826,J827,J828,J837,J843,J844,J845,J846,J853,J857,J858,J859,J860,J863,J864,J872,J875,J876,J881)+J886</f>
        <v>71033</v>
      </c>
      <c r="K890" s="398">
        <f>SUM(K775,K778,K784,K792,K793,K811,K815,K821,K824,K825,K826,K827,K828,K837,K843,K844,K845,K846,K853,K857,K858,K859,K860,K863,K864,K872,K875,K876,K881)+K886</f>
        <v>0</v>
      </c>
      <c r="L890" s="395">
        <f>SUM(L775,L778,L784,L792,L793,L811,L815,L821,L824,L825,L826,L827,L828,L837,L843,L844,L845,L846,L853,L857,L858,L859,L860,L863,L864,L872,L875,L876,L881)+L886</f>
        <v>71033</v>
      </c>
      <c r="M890" s="12">
        <f>(IF($E890&lt;&gt;0,$M$2,IF($L890&lt;&gt;0,$M$2,"")))</f>
        <v>1</v>
      </c>
      <c r="N890" s="73" t="str">
        <f>LEFT(C772,1)</f>
        <v>6</v>
      </c>
    </row>
    <row r="891" spans="2:14" ht="15.75">
      <c r="B891" s="79" t="s">
        <v>120</v>
      </c>
      <c r="C891" s="1"/>
      <c r="L891" s="6"/>
      <c r="M891" s="7">
        <f>(IF($E890&lt;&gt;0,$M$2,IF($L890&lt;&gt;0,$M$2,"")))</f>
        <v>1</v>
      </c>
      <c r="N891" s="8"/>
    </row>
    <row r="892" spans="2:14" ht="15.75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  <c r="N892" s="8"/>
    </row>
    <row r="893" spans="2:13" ht="15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5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  <row r="895" spans="2:14" ht="15.75">
      <c r="B895" s="6"/>
      <c r="C895" s="6"/>
      <c r="D895" s="521"/>
      <c r="E895" s="38"/>
      <c r="F895" s="38"/>
      <c r="G895" s="38"/>
      <c r="H895" s="38"/>
      <c r="I895" s="38"/>
      <c r="J895" s="38"/>
      <c r="K895" s="38"/>
      <c r="L895" s="38"/>
      <c r="M895" s="7">
        <f>(IF($E1028&lt;&gt;0,$M$2,IF($L1028&lt;&gt;0,$M$2,"")))</f>
        <v>1</v>
      </c>
      <c r="N895" s="8"/>
    </row>
    <row r="896" spans="2:14" ht="15.75">
      <c r="B896" s="6"/>
      <c r="C896" s="1365"/>
      <c r="D896" s="1366"/>
      <c r="E896" s="38"/>
      <c r="F896" s="38"/>
      <c r="G896" s="38"/>
      <c r="H896" s="38"/>
      <c r="I896" s="38"/>
      <c r="J896" s="38"/>
      <c r="K896" s="38"/>
      <c r="L896" s="38"/>
      <c r="M896" s="7">
        <f>(IF($E1028&lt;&gt;0,$M$2,IF($L1028&lt;&gt;0,$M$2,"")))</f>
        <v>1</v>
      </c>
      <c r="N896" s="8"/>
    </row>
    <row r="897" spans="2:14" ht="15.75">
      <c r="B897" s="1791" t="str">
        <f>$B$7</f>
        <v>ОТЧЕТНИ ДАННИ ПО ЕБК ЗА СМЕТКИТЕ ЗА СРЕДСТВАТА ОТ ЕВРОПЕЙСКИЯ СЪЮЗ - РА</v>
      </c>
      <c r="C897" s="1792"/>
      <c r="D897" s="1792"/>
      <c r="E897" s="242"/>
      <c r="F897" s="242"/>
      <c r="G897" s="237"/>
      <c r="H897" s="237"/>
      <c r="I897" s="237"/>
      <c r="J897" s="237"/>
      <c r="K897" s="237"/>
      <c r="L897" s="237"/>
      <c r="M897" s="7">
        <f>(IF($E1028&lt;&gt;0,$M$2,IF($L1028&lt;&gt;0,$M$2,"")))</f>
        <v>1</v>
      </c>
      <c r="N897" s="8"/>
    </row>
    <row r="898" spans="2:14" ht="15.75">
      <c r="B898" s="228"/>
      <c r="C898" s="391"/>
      <c r="D898" s="400"/>
      <c r="E898" s="406" t="s">
        <v>464</v>
      </c>
      <c r="F898" s="406" t="s">
        <v>835</v>
      </c>
      <c r="G898" s="237"/>
      <c r="H898" s="1362" t="s">
        <v>1252</v>
      </c>
      <c r="I898" s="1363"/>
      <c r="J898" s="1364"/>
      <c r="K898" s="237"/>
      <c r="L898" s="237"/>
      <c r="M898" s="7">
        <f>(IF($E1028&lt;&gt;0,$M$2,IF($L1028&lt;&gt;0,$M$2,"")))</f>
        <v>1</v>
      </c>
      <c r="N898" s="8"/>
    </row>
    <row r="899" spans="2:14" ht="15.75">
      <c r="B899" s="1783" t="str">
        <f>$B$9</f>
        <v>Несебър</v>
      </c>
      <c r="C899" s="1784"/>
      <c r="D899" s="1785"/>
      <c r="E899" s="115">
        <f>$E$9</f>
        <v>43831</v>
      </c>
      <c r="F899" s="226">
        <f>$F$9</f>
        <v>44104</v>
      </c>
      <c r="G899" s="237"/>
      <c r="H899" s="237"/>
      <c r="I899" s="237"/>
      <c r="J899" s="237"/>
      <c r="K899" s="237"/>
      <c r="L899" s="237"/>
      <c r="M899" s="7">
        <f>(IF($E1028&lt;&gt;0,$M$2,IF($L1028&lt;&gt;0,$M$2,"")))</f>
        <v>1</v>
      </c>
      <c r="N899" s="8"/>
    </row>
    <row r="900" spans="2:14" ht="15.75">
      <c r="B900" s="227" t="str">
        <f>$B$10</f>
        <v>(наименование на разпоредителя с бюджет)</v>
      </c>
      <c r="C900" s="228"/>
      <c r="D900" s="229"/>
      <c r="E900" s="237"/>
      <c r="F900" s="237"/>
      <c r="G900" s="237"/>
      <c r="H900" s="237"/>
      <c r="I900" s="237"/>
      <c r="J900" s="237"/>
      <c r="K900" s="237"/>
      <c r="L900" s="237"/>
      <c r="M900" s="7">
        <f>(IF($E1028&lt;&gt;0,$M$2,IF($L1028&lt;&gt;0,$M$2,"")))</f>
        <v>1</v>
      </c>
      <c r="N900" s="8"/>
    </row>
    <row r="901" spans="2:14" ht="15.75">
      <c r="B901" s="227"/>
      <c r="C901" s="228"/>
      <c r="D901" s="229"/>
      <c r="E901" s="237"/>
      <c r="F901" s="237"/>
      <c r="G901" s="237"/>
      <c r="H901" s="237"/>
      <c r="I901" s="237"/>
      <c r="J901" s="237"/>
      <c r="K901" s="237"/>
      <c r="L901" s="237"/>
      <c r="M901" s="7">
        <f>(IF($E1028&lt;&gt;0,$M$2,IF($L1028&lt;&gt;0,$M$2,"")))</f>
        <v>1</v>
      </c>
      <c r="N901" s="8"/>
    </row>
    <row r="902" spans="2:14" ht="15.75">
      <c r="B902" s="1842" t="str">
        <f>$B$12</f>
        <v>Несебър</v>
      </c>
      <c r="C902" s="1843"/>
      <c r="D902" s="1844"/>
      <c r="E902" s="410" t="s">
        <v>890</v>
      </c>
      <c r="F902" s="1360" t="str">
        <f>$F$12</f>
        <v>5206</v>
      </c>
      <c r="G902" s="237"/>
      <c r="H902" s="237"/>
      <c r="I902" s="237"/>
      <c r="J902" s="237"/>
      <c r="K902" s="237"/>
      <c r="L902" s="237"/>
      <c r="M902" s="7">
        <f>(IF($E1028&lt;&gt;0,$M$2,IF($L1028&lt;&gt;0,$M$2,"")))</f>
        <v>1</v>
      </c>
      <c r="N902" s="8"/>
    </row>
    <row r="903" spans="2:14" ht="15.75">
      <c r="B903" s="233" t="str">
        <f>$B$13</f>
        <v>(наименование на първостепенния разпоредител с бюджет)</v>
      </c>
      <c r="C903" s="228"/>
      <c r="D903" s="229"/>
      <c r="E903" s="1361"/>
      <c r="F903" s="242"/>
      <c r="G903" s="237"/>
      <c r="H903" s="237"/>
      <c r="I903" s="237"/>
      <c r="J903" s="237"/>
      <c r="K903" s="237"/>
      <c r="L903" s="237"/>
      <c r="M903" s="7">
        <f>(IF($E1028&lt;&gt;0,$M$2,IF($L1028&lt;&gt;0,$M$2,"")))</f>
        <v>1</v>
      </c>
      <c r="N903" s="8"/>
    </row>
    <row r="904" spans="2:14" ht="15.75">
      <c r="B904" s="236"/>
      <c r="C904" s="237"/>
      <c r="D904" s="124" t="s">
        <v>891</v>
      </c>
      <c r="E904" s="238">
        <f>$E$15</f>
        <v>42</v>
      </c>
      <c r="F904" s="414" t="str">
        <f>$F$15</f>
        <v>СЕС - РА</v>
      </c>
      <c r="G904" s="218"/>
      <c r="H904" s="218"/>
      <c r="I904" s="218"/>
      <c r="J904" s="218"/>
      <c r="K904" s="218"/>
      <c r="L904" s="218"/>
      <c r="M904" s="7">
        <f>(IF($E1028&lt;&gt;0,$M$2,IF($L1028&lt;&gt;0,$M$2,"")))</f>
        <v>1</v>
      </c>
      <c r="N904" s="8"/>
    </row>
    <row r="905" spans="2:14" ht="15.75">
      <c r="B905" s="228"/>
      <c r="C905" s="391"/>
      <c r="D905" s="400"/>
      <c r="E905" s="237"/>
      <c r="F905" s="409"/>
      <c r="G905" s="409"/>
      <c r="H905" s="409"/>
      <c r="I905" s="409"/>
      <c r="J905" s="409"/>
      <c r="K905" s="409"/>
      <c r="L905" s="1377" t="s">
        <v>465</v>
      </c>
      <c r="M905" s="7">
        <f>(IF($E1028&lt;&gt;0,$M$2,IF($L1028&lt;&gt;0,$M$2,"")))</f>
        <v>1</v>
      </c>
      <c r="N905" s="8"/>
    </row>
    <row r="906" spans="2:14" ht="15.75">
      <c r="B906" s="247"/>
      <c r="C906" s="248"/>
      <c r="D906" s="249" t="s">
        <v>712</v>
      </c>
      <c r="E906" s="1827" t="s">
        <v>2057</v>
      </c>
      <c r="F906" s="1828"/>
      <c r="G906" s="1828"/>
      <c r="H906" s="1829"/>
      <c r="I906" s="1836" t="s">
        <v>2058</v>
      </c>
      <c r="J906" s="1837"/>
      <c r="K906" s="1837"/>
      <c r="L906" s="1838"/>
      <c r="M906" s="7">
        <f>(IF($E1028&lt;&gt;0,$M$2,IF($L1028&lt;&gt;0,$M$2,"")))</f>
        <v>1</v>
      </c>
      <c r="N906" s="8"/>
    </row>
    <row r="907" spans="2:14" ht="15.75">
      <c r="B907" s="250" t="s">
        <v>62</v>
      </c>
      <c r="C907" s="251" t="s">
        <v>466</v>
      </c>
      <c r="D907" s="252" t="s">
        <v>713</v>
      </c>
      <c r="E907" s="1403" t="str">
        <f>$E$20</f>
        <v>Уточнен план                Общо</v>
      </c>
      <c r="F907" s="1407" t="str">
        <f>$F$20</f>
        <v>държавни дейности</v>
      </c>
      <c r="G907" s="1408" t="str">
        <f>$G$20</f>
        <v>местни дейности</v>
      </c>
      <c r="H907" s="1409" t="str">
        <f>$H$20</f>
        <v>дофинансиране</v>
      </c>
      <c r="I907" s="253" t="str">
        <f>$I$20</f>
        <v>държавни дейности -ОТЧЕТ</v>
      </c>
      <c r="J907" s="254" t="str">
        <f>$J$20</f>
        <v>местни дейности - ОТЧЕТ</v>
      </c>
      <c r="K907" s="255" t="str">
        <f>$K$20</f>
        <v>дофинансиране - ОТЧЕТ</v>
      </c>
      <c r="L907" s="1631" t="str">
        <f>$L$20</f>
        <v>ОТЧЕТ                                    ОБЩО</v>
      </c>
      <c r="M907" s="7">
        <f>(IF($E1028&lt;&gt;0,$M$2,IF($L1028&lt;&gt;0,$M$2,"")))</f>
        <v>1</v>
      </c>
      <c r="N907" s="8"/>
    </row>
    <row r="908" spans="2:14" ht="15.75">
      <c r="B908" s="258"/>
      <c r="C908" s="259"/>
      <c r="D908" s="260" t="s">
        <v>743</v>
      </c>
      <c r="E908" s="1455" t="str">
        <f>$E$21</f>
        <v>(1)</v>
      </c>
      <c r="F908" s="143" t="str">
        <f>$F$21</f>
        <v>(2)</v>
      </c>
      <c r="G908" s="144" t="str">
        <f>$G$21</f>
        <v>(3)</v>
      </c>
      <c r="H908" s="145" t="str">
        <f>$H$21</f>
        <v>(4)</v>
      </c>
      <c r="I908" s="261" t="str">
        <f>$I$21</f>
        <v>(5)</v>
      </c>
      <c r="J908" s="262" t="str">
        <f>$J$21</f>
        <v>(6)</v>
      </c>
      <c r="K908" s="263" t="str">
        <f>$K$21</f>
        <v>(7)</v>
      </c>
      <c r="L908" s="264" t="str">
        <f>$L$21</f>
        <v>(8)</v>
      </c>
      <c r="M908" s="7">
        <f>(IF($E1028&lt;&gt;0,$M$2,IF($L1028&lt;&gt;0,$M$2,"")))</f>
        <v>1</v>
      </c>
      <c r="N908" s="8"/>
    </row>
    <row r="909" spans="2:14" ht="15.75">
      <c r="B909" s="1451"/>
      <c r="C909" s="1598" t="e">
        <f>VLOOKUP(D909,OP_LIST2,2,FALSE)</f>
        <v>#N/A</v>
      </c>
      <c r="D909" s="1458"/>
      <c r="E909" s="389"/>
      <c r="F909" s="1441"/>
      <c r="G909" s="1442"/>
      <c r="H909" s="1443"/>
      <c r="I909" s="1441"/>
      <c r="J909" s="1442"/>
      <c r="K909" s="1443"/>
      <c r="L909" s="1440"/>
      <c r="M909" s="7">
        <f>(IF($E1028&lt;&gt;0,$M$2,IF($L1028&lt;&gt;0,$M$2,"")))</f>
        <v>1</v>
      </c>
      <c r="N909" s="8"/>
    </row>
    <row r="910" spans="2:14" ht="15.75">
      <c r="B910" s="1454"/>
      <c r="C910" s="1459">
        <f>VLOOKUP(D911,EBK_DEIN2,2,FALSE)</f>
        <v>8826</v>
      </c>
      <c r="D910" s="1458" t="s">
        <v>792</v>
      </c>
      <c r="E910" s="389"/>
      <c r="F910" s="1444"/>
      <c r="G910" s="1445"/>
      <c r="H910" s="1446"/>
      <c r="I910" s="1444"/>
      <c r="J910" s="1445"/>
      <c r="K910" s="1446"/>
      <c r="L910" s="1440"/>
      <c r="M910" s="7">
        <f>(IF($E1028&lt;&gt;0,$M$2,IF($L1028&lt;&gt;0,$M$2,"")))</f>
        <v>1</v>
      </c>
      <c r="N910" s="8"/>
    </row>
    <row r="911" spans="2:14" ht="15.75">
      <c r="B911" s="1450"/>
      <c r="C911" s="1587">
        <f>+C910</f>
        <v>8826</v>
      </c>
      <c r="D911" s="1452" t="s">
        <v>112</v>
      </c>
      <c r="E911" s="389"/>
      <c r="F911" s="1444"/>
      <c r="G911" s="1445"/>
      <c r="H911" s="1446"/>
      <c r="I911" s="1444"/>
      <c r="J911" s="1445"/>
      <c r="K911" s="1446"/>
      <c r="L911" s="1440"/>
      <c r="M911" s="7">
        <f>(IF($E1028&lt;&gt;0,$M$2,IF($L1028&lt;&gt;0,$M$2,"")))</f>
        <v>1</v>
      </c>
      <c r="N911" s="8"/>
    </row>
    <row r="912" spans="2:14" ht="15.75">
      <c r="B912" s="1456"/>
      <c r="C912" s="1453"/>
      <c r="D912" s="1457" t="s">
        <v>714</v>
      </c>
      <c r="E912" s="389"/>
      <c r="F912" s="1447"/>
      <c r="G912" s="1448"/>
      <c r="H912" s="1449"/>
      <c r="I912" s="1447"/>
      <c r="J912" s="1448"/>
      <c r="K912" s="1449"/>
      <c r="L912" s="1440"/>
      <c r="M912" s="7">
        <f>(IF($E1028&lt;&gt;0,$M$2,IF($L1028&lt;&gt;0,$M$2,"")))</f>
        <v>1</v>
      </c>
      <c r="N912" s="8"/>
    </row>
    <row r="913" spans="2:14" ht="15.75">
      <c r="B913" s="272">
        <v>100</v>
      </c>
      <c r="C913" s="1816" t="s">
        <v>744</v>
      </c>
      <c r="D913" s="1817"/>
      <c r="E913" s="273">
        <f>SUM(E914:E915)</f>
        <v>0</v>
      </c>
      <c r="F913" s="274">
        <f>SUM(F914:F915)</f>
        <v>0</v>
      </c>
      <c r="G913" s="275">
        <f>SUM(G914:G915)</f>
        <v>0</v>
      </c>
      <c r="H913" s="276">
        <f>SUM(H914:H915)</f>
        <v>0</v>
      </c>
      <c r="I913" s="274">
        <f>SUM(I914:I915)</f>
        <v>0</v>
      </c>
      <c r="J913" s="275">
        <f>SUM(J914:J915)</f>
        <v>18163</v>
      </c>
      <c r="K913" s="276">
        <f>SUM(K914:K915)</f>
        <v>0</v>
      </c>
      <c r="L913" s="273">
        <f>SUM(L914:L915)</f>
        <v>18163</v>
      </c>
      <c r="M913" s="12">
        <f>(IF($E913&lt;&gt;0,$M$2,IF($L913&lt;&gt;0,$M$2,"")))</f>
        <v>1</v>
      </c>
      <c r="N913" s="13"/>
    </row>
    <row r="914" spans="2:14" ht="15.75">
      <c r="B914" s="278"/>
      <c r="C914" s="279">
        <v>101</v>
      </c>
      <c r="D914" s="280" t="s">
        <v>745</v>
      </c>
      <c r="E914" s="281">
        <f>F914+G914+H914</f>
        <v>0</v>
      </c>
      <c r="F914" s="152"/>
      <c r="G914" s="153"/>
      <c r="H914" s="1418"/>
      <c r="I914" s="152"/>
      <c r="J914" s="153">
        <v>18163</v>
      </c>
      <c r="K914" s="1418"/>
      <c r="L914" s="281">
        <f>I914+J914+K914</f>
        <v>18163</v>
      </c>
      <c r="M914" s="12">
        <f>(IF($E914&lt;&gt;0,$M$2,IF($L914&lt;&gt;0,$M$2,"")))</f>
        <v>1</v>
      </c>
      <c r="N914" s="13"/>
    </row>
    <row r="915" spans="2:14" ht="15.75">
      <c r="B915" s="278"/>
      <c r="C915" s="285">
        <v>102</v>
      </c>
      <c r="D915" s="286" t="s">
        <v>746</v>
      </c>
      <c r="E915" s="287">
        <f>F915+G915+H915</f>
        <v>0</v>
      </c>
      <c r="F915" s="173"/>
      <c r="G915" s="174"/>
      <c r="H915" s="1421"/>
      <c r="I915" s="173"/>
      <c r="J915" s="174"/>
      <c r="K915" s="1421"/>
      <c r="L915" s="287">
        <f>I915+J915+K915</f>
        <v>0</v>
      </c>
      <c r="M915" s="12">
        <f>(IF($E915&lt;&gt;0,$M$2,IF($L915&lt;&gt;0,$M$2,"")))</f>
      </c>
      <c r="N915" s="13"/>
    </row>
    <row r="916" spans="2:14" ht="15.75">
      <c r="B916" s="272">
        <v>200</v>
      </c>
      <c r="C916" s="1812" t="s">
        <v>747</v>
      </c>
      <c r="D916" s="1813"/>
      <c r="E916" s="273">
        <f>SUM(E917:E921)</f>
        <v>0</v>
      </c>
      <c r="F916" s="274">
        <f>SUM(F917:F921)</f>
        <v>0</v>
      </c>
      <c r="G916" s="275">
        <f>SUM(G917:G921)</f>
        <v>0</v>
      </c>
      <c r="H916" s="276">
        <f>SUM(H917:H921)</f>
        <v>0</v>
      </c>
      <c r="I916" s="274">
        <f>SUM(I917:I921)</f>
        <v>0</v>
      </c>
      <c r="J916" s="275">
        <f>SUM(J917:J921)</f>
        <v>0</v>
      </c>
      <c r="K916" s="276">
        <f>SUM(K917:K921)</f>
        <v>0</v>
      </c>
      <c r="L916" s="273">
        <f>SUM(L917:L921)</f>
        <v>0</v>
      </c>
      <c r="M916" s="12">
        <f>(IF($E916&lt;&gt;0,$M$2,IF($L916&lt;&gt;0,$M$2,"")))</f>
      </c>
      <c r="N916" s="13"/>
    </row>
    <row r="917" spans="2:14" ht="15.75">
      <c r="B917" s="291"/>
      <c r="C917" s="279">
        <v>201</v>
      </c>
      <c r="D917" s="280" t="s">
        <v>748</v>
      </c>
      <c r="E917" s="281">
        <f>F917+G917+H917</f>
        <v>0</v>
      </c>
      <c r="F917" s="152"/>
      <c r="G917" s="153"/>
      <c r="H917" s="1418"/>
      <c r="I917" s="152"/>
      <c r="J917" s="153"/>
      <c r="K917" s="1418"/>
      <c r="L917" s="281">
        <f>I917+J917+K917</f>
        <v>0</v>
      </c>
      <c r="M917" s="12">
        <f>(IF($E917&lt;&gt;0,$M$2,IF($L917&lt;&gt;0,$M$2,"")))</f>
      </c>
      <c r="N917" s="13"/>
    </row>
    <row r="918" spans="2:14" ht="15.75">
      <c r="B918" s="292"/>
      <c r="C918" s="293">
        <v>202</v>
      </c>
      <c r="D918" s="294" t="s">
        <v>749</v>
      </c>
      <c r="E918" s="295">
        <f>F918+G918+H918</f>
        <v>0</v>
      </c>
      <c r="F918" s="158"/>
      <c r="G918" s="159"/>
      <c r="H918" s="1420"/>
      <c r="I918" s="158"/>
      <c r="J918" s="159"/>
      <c r="K918" s="1420"/>
      <c r="L918" s="295">
        <f>I918+J918+K918</f>
        <v>0</v>
      </c>
      <c r="M918" s="12">
        <f>(IF($E918&lt;&gt;0,$M$2,IF($L918&lt;&gt;0,$M$2,"")))</f>
      </c>
      <c r="N918" s="13"/>
    </row>
    <row r="919" spans="2:14" ht="15.75">
      <c r="B919" s="299"/>
      <c r="C919" s="293">
        <v>205</v>
      </c>
      <c r="D919" s="294" t="s">
        <v>595</v>
      </c>
      <c r="E919" s="295">
        <f>F919+G919+H919</f>
        <v>0</v>
      </c>
      <c r="F919" s="158"/>
      <c r="G919" s="159"/>
      <c r="H919" s="1420"/>
      <c r="I919" s="158"/>
      <c r="J919" s="159"/>
      <c r="K919" s="1420"/>
      <c r="L919" s="295">
        <f>I919+J919+K919</f>
        <v>0</v>
      </c>
      <c r="M919" s="12">
        <f>(IF($E919&lt;&gt;0,$M$2,IF($L919&lt;&gt;0,$M$2,"")))</f>
      </c>
      <c r="N919" s="13"/>
    </row>
    <row r="920" spans="2:14" ht="15.75">
      <c r="B920" s="299"/>
      <c r="C920" s="293">
        <v>208</v>
      </c>
      <c r="D920" s="300" t="s">
        <v>596</v>
      </c>
      <c r="E920" s="295">
        <f>F920+G920+H920</f>
        <v>0</v>
      </c>
      <c r="F920" s="158"/>
      <c r="G920" s="159"/>
      <c r="H920" s="1420"/>
      <c r="I920" s="158"/>
      <c r="J920" s="159"/>
      <c r="K920" s="1420"/>
      <c r="L920" s="295">
        <f>I920+J920+K920</f>
        <v>0</v>
      </c>
      <c r="M920" s="12">
        <f>(IF($E920&lt;&gt;0,$M$2,IF($L920&lt;&gt;0,$M$2,"")))</f>
      </c>
      <c r="N920" s="13"/>
    </row>
    <row r="921" spans="2:14" ht="15.75">
      <c r="B921" s="291"/>
      <c r="C921" s="285">
        <v>209</v>
      </c>
      <c r="D921" s="301" t="s">
        <v>597</v>
      </c>
      <c r="E921" s="287">
        <f>F921+G921+H921</f>
        <v>0</v>
      </c>
      <c r="F921" s="173"/>
      <c r="G921" s="174"/>
      <c r="H921" s="1421"/>
      <c r="I921" s="173"/>
      <c r="J921" s="174"/>
      <c r="K921" s="1421"/>
      <c r="L921" s="287">
        <f>I921+J921+K921</f>
        <v>0</v>
      </c>
      <c r="M921" s="12">
        <f>(IF($E921&lt;&gt;0,$M$2,IF($L921&lt;&gt;0,$M$2,"")))</f>
      </c>
      <c r="N921" s="13"/>
    </row>
    <row r="922" spans="2:14" ht="15.75">
      <c r="B922" s="272">
        <v>500</v>
      </c>
      <c r="C922" s="1814" t="s">
        <v>194</v>
      </c>
      <c r="D922" s="1815"/>
      <c r="E922" s="273">
        <f>SUM(E923:E929)</f>
        <v>0</v>
      </c>
      <c r="F922" s="274">
        <f>SUM(F923:F929)</f>
        <v>0</v>
      </c>
      <c r="G922" s="275">
        <f>SUM(G923:G929)</f>
        <v>0</v>
      </c>
      <c r="H922" s="276">
        <f>SUM(H923:H929)</f>
        <v>0</v>
      </c>
      <c r="I922" s="274">
        <f>SUM(I923:I929)</f>
        <v>0</v>
      </c>
      <c r="J922" s="275">
        <f>SUM(J923:J929)</f>
        <v>5039</v>
      </c>
      <c r="K922" s="276">
        <f>SUM(K923:K929)</f>
        <v>0</v>
      </c>
      <c r="L922" s="273">
        <f>SUM(L923:L929)</f>
        <v>5039</v>
      </c>
      <c r="M922" s="12">
        <f>(IF($E922&lt;&gt;0,$M$2,IF($L922&lt;&gt;0,$M$2,"")))</f>
        <v>1</v>
      </c>
      <c r="N922" s="13"/>
    </row>
    <row r="923" spans="2:14" ht="15.75">
      <c r="B923" s="291"/>
      <c r="C923" s="302">
        <v>551</v>
      </c>
      <c r="D923" s="303" t="s">
        <v>195</v>
      </c>
      <c r="E923" s="281">
        <f>F923+G923+H923</f>
        <v>0</v>
      </c>
      <c r="F923" s="152"/>
      <c r="G923" s="153"/>
      <c r="H923" s="1418"/>
      <c r="I923" s="152"/>
      <c r="J923" s="153">
        <v>3024</v>
      </c>
      <c r="K923" s="1418"/>
      <c r="L923" s="281">
        <f>I923+J923+K923</f>
        <v>3024</v>
      </c>
      <c r="M923" s="12">
        <f>(IF($E923&lt;&gt;0,$M$2,IF($L923&lt;&gt;0,$M$2,"")))</f>
        <v>1</v>
      </c>
      <c r="N923" s="13"/>
    </row>
    <row r="924" spans="2:14" ht="15.75">
      <c r="B924" s="291"/>
      <c r="C924" s="304">
        <v>552</v>
      </c>
      <c r="D924" s="305" t="s">
        <v>909</v>
      </c>
      <c r="E924" s="295">
        <f>F924+G924+H924</f>
        <v>0</v>
      </c>
      <c r="F924" s="158"/>
      <c r="G924" s="159"/>
      <c r="H924" s="1420"/>
      <c r="I924" s="158"/>
      <c r="J924" s="159"/>
      <c r="K924" s="1420"/>
      <c r="L924" s="295">
        <f>I924+J924+K924</f>
        <v>0</v>
      </c>
      <c r="M924" s="12">
        <f>(IF($E924&lt;&gt;0,$M$2,IF($L924&lt;&gt;0,$M$2,"")))</f>
      </c>
      <c r="N924" s="13"/>
    </row>
    <row r="925" spans="2:14" ht="15.75">
      <c r="B925" s="306"/>
      <c r="C925" s="304">
        <v>558</v>
      </c>
      <c r="D925" s="307" t="s">
        <v>871</v>
      </c>
      <c r="E925" s="295">
        <f>F925+G925+H925</f>
        <v>0</v>
      </c>
      <c r="F925" s="488">
        <v>0</v>
      </c>
      <c r="G925" s="489">
        <v>0</v>
      </c>
      <c r="H925" s="160">
        <v>0</v>
      </c>
      <c r="I925" s="488">
        <v>0</v>
      </c>
      <c r="J925" s="489">
        <v>0</v>
      </c>
      <c r="K925" s="160">
        <v>0</v>
      </c>
      <c r="L925" s="295">
        <f>I925+J925+K925</f>
        <v>0</v>
      </c>
      <c r="M925" s="12">
        <f>(IF($E925&lt;&gt;0,$M$2,IF($L925&lt;&gt;0,$M$2,"")))</f>
      </c>
      <c r="N925" s="13"/>
    </row>
    <row r="926" spans="2:14" ht="15.75">
      <c r="B926" s="306"/>
      <c r="C926" s="304">
        <v>560</v>
      </c>
      <c r="D926" s="307" t="s">
        <v>196</v>
      </c>
      <c r="E926" s="295">
        <f>F926+G926+H926</f>
        <v>0</v>
      </c>
      <c r="F926" s="158"/>
      <c r="G926" s="159"/>
      <c r="H926" s="1420"/>
      <c r="I926" s="158"/>
      <c r="J926" s="159">
        <v>1169</v>
      </c>
      <c r="K926" s="1420"/>
      <c r="L926" s="295">
        <f>I926+J926+K926</f>
        <v>1169</v>
      </c>
      <c r="M926" s="12">
        <f>(IF($E926&lt;&gt;0,$M$2,IF($L926&lt;&gt;0,$M$2,"")))</f>
        <v>1</v>
      </c>
      <c r="N926" s="13"/>
    </row>
    <row r="927" spans="2:14" ht="15.75">
      <c r="B927" s="306"/>
      <c r="C927" s="304">
        <v>580</v>
      </c>
      <c r="D927" s="305" t="s">
        <v>197</v>
      </c>
      <c r="E927" s="295">
        <f>F927+G927+H927</f>
        <v>0</v>
      </c>
      <c r="F927" s="158"/>
      <c r="G927" s="159"/>
      <c r="H927" s="1420"/>
      <c r="I927" s="158"/>
      <c r="J927" s="159">
        <v>846</v>
      </c>
      <c r="K927" s="1420"/>
      <c r="L927" s="295">
        <f>I927+J927+K927</f>
        <v>846</v>
      </c>
      <c r="M927" s="12">
        <f>(IF($E927&lt;&gt;0,$M$2,IF($L927&lt;&gt;0,$M$2,"")))</f>
        <v>1</v>
      </c>
      <c r="N927" s="13"/>
    </row>
    <row r="928" spans="2:14" ht="15.75">
      <c r="B928" s="291"/>
      <c r="C928" s="304">
        <v>588</v>
      </c>
      <c r="D928" s="305" t="s">
        <v>873</v>
      </c>
      <c r="E928" s="295">
        <f>F928+G928+H928</f>
        <v>0</v>
      </c>
      <c r="F928" s="488">
        <v>0</v>
      </c>
      <c r="G928" s="489">
        <v>0</v>
      </c>
      <c r="H928" s="160">
        <v>0</v>
      </c>
      <c r="I928" s="488">
        <v>0</v>
      </c>
      <c r="J928" s="489">
        <v>0</v>
      </c>
      <c r="K928" s="160">
        <v>0</v>
      </c>
      <c r="L928" s="295">
        <f>I928+J928+K928</f>
        <v>0</v>
      </c>
      <c r="M928" s="12">
        <f>(IF($E928&lt;&gt;0,$M$2,IF($L928&lt;&gt;0,$M$2,"")))</f>
      </c>
      <c r="N928" s="13"/>
    </row>
    <row r="929" spans="2:14" ht="15.75">
      <c r="B929" s="291"/>
      <c r="C929" s="308">
        <v>590</v>
      </c>
      <c r="D929" s="309" t="s">
        <v>198</v>
      </c>
      <c r="E929" s="287">
        <f>F929+G929+H929</f>
        <v>0</v>
      </c>
      <c r="F929" s="173"/>
      <c r="G929" s="174"/>
      <c r="H929" s="1421"/>
      <c r="I929" s="173"/>
      <c r="J929" s="174"/>
      <c r="K929" s="1421"/>
      <c r="L929" s="287">
        <f>I929+J929+K929</f>
        <v>0</v>
      </c>
      <c r="M929" s="12">
        <f>(IF($E929&lt;&gt;0,$M$2,IF($L929&lt;&gt;0,$M$2,"")))</f>
      </c>
      <c r="N929" s="13"/>
    </row>
    <row r="930" spans="2:14" ht="15.75">
      <c r="B930" s="272">
        <v>800</v>
      </c>
      <c r="C930" s="1810" t="s">
        <v>199</v>
      </c>
      <c r="D930" s="1811"/>
      <c r="E930" s="310">
        <f>F930+G930+H930</f>
        <v>0</v>
      </c>
      <c r="F930" s="1422"/>
      <c r="G930" s="1423"/>
      <c r="H930" s="1424"/>
      <c r="I930" s="1422"/>
      <c r="J930" s="1423"/>
      <c r="K930" s="1424"/>
      <c r="L930" s="310">
        <f>I930+J930+K930</f>
        <v>0</v>
      </c>
      <c r="M930" s="12">
        <f>(IF($E930&lt;&gt;0,$M$2,IF($L930&lt;&gt;0,$M$2,"")))</f>
      </c>
      <c r="N930" s="13"/>
    </row>
    <row r="931" spans="2:14" ht="15.75">
      <c r="B931" s="272">
        <v>1000</v>
      </c>
      <c r="C931" s="1812" t="s">
        <v>200</v>
      </c>
      <c r="D931" s="1813"/>
      <c r="E931" s="310">
        <f>SUM(E932:E948)</f>
        <v>0</v>
      </c>
      <c r="F931" s="274">
        <f>SUM(F932:F948)</f>
        <v>0</v>
      </c>
      <c r="G931" s="275">
        <f>SUM(G932:G948)</f>
        <v>0</v>
      </c>
      <c r="H931" s="276">
        <f>SUM(H932:H948)</f>
        <v>0</v>
      </c>
      <c r="I931" s="274">
        <f>SUM(I932:I948)</f>
        <v>0</v>
      </c>
      <c r="J931" s="275">
        <f>SUM(J932:J948)</f>
        <v>0</v>
      </c>
      <c r="K931" s="276">
        <f>SUM(K932:K948)</f>
        <v>0</v>
      </c>
      <c r="L931" s="310">
        <f>SUM(L932:L948)</f>
        <v>0</v>
      </c>
      <c r="M931" s="12">
        <f>(IF($E931&lt;&gt;0,$M$2,IF($L931&lt;&gt;0,$M$2,"")))</f>
      </c>
      <c r="N931" s="13"/>
    </row>
    <row r="932" spans="2:14" ht="15.75">
      <c r="B932" s="292"/>
      <c r="C932" s="279">
        <v>1011</v>
      </c>
      <c r="D932" s="311" t="s">
        <v>201</v>
      </c>
      <c r="E932" s="281">
        <f>F932+G932+H932</f>
        <v>0</v>
      </c>
      <c r="F932" s="152"/>
      <c r="G932" s="153"/>
      <c r="H932" s="1418"/>
      <c r="I932" s="152"/>
      <c r="J932" s="153"/>
      <c r="K932" s="1418"/>
      <c r="L932" s="281">
        <f>I932+J932+K932</f>
        <v>0</v>
      </c>
      <c r="M932" s="12">
        <f>(IF($E932&lt;&gt;0,$M$2,IF($L932&lt;&gt;0,$M$2,"")))</f>
      </c>
      <c r="N932" s="13"/>
    </row>
    <row r="933" spans="2:14" ht="15.75">
      <c r="B933" s="292"/>
      <c r="C933" s="293">
        <v>1012</v>
      </c>
      <c r="D933" s="294" t="s">
        <v>202</v>
      </c>
      <c r="E933" s="295">
        <f>F933+G933+H933</f>
        <v>0</v>
      </c>
      <c r="F933" s="158"/>
      <c r="G933" s="159"/>
      <c r="H933" s="1420"/>
      <c r="I933" s="158"/>
      <c r="J933" s="159"/>
      <c r="K933" s="1420"/>
      <c r="L933" s="295">
        <f>I933+J933+K933</f>
        <v>0</v>
      </c>
      <c r="M933" s="12">
        <f>(IF($E933&lt;&gt;0,$M$2,IF($L933&lt;&gt;0,$M$2,"")))</f>
      </c>
      <c r="N933" s="13"/>
    </row>
    <row r="934" spans="2:14" ht="15.75">
      <c r="B934" s="292"/>
      <c r="C934" s="293">
        <v>1013</v>
      </c>
      <c r="D934" s="294" t="s">
        <v>203</v>
      </c>
      <c r="E934" s="295">
        <f>F934+G934+H934</f>
        <v>0</v>
      </c>
      <c r="F934" s="158"/>
      <c r="G934" s="159"/>
      <c r="H934" s="1420"/>
      <c r="I934" s="158"/>
      <c r="J934" s="159"/>
      <c r="K934" s="1420"/>
      <c r="L934" s="295">
        <f>I934+J934+K934</f>
        <v>0</v>
      </c>
      <c r="M934" s="12">
        <f>(IF($E934&lt;&gt;0,$M$2,IF($L934&lt;&gt;0,$M$2,"")))</f>
      </c>
      <c r="N934" s="13"/>
    </row>
    <row r="935" spans="2:14" ht="15.75">
      <c r="B935" s="292"/>
      <c r="C935" s="293">
        <v>1014</v>
      </c>
      <c r="D935" s="294" t="s">
        <v>204</v>
      </c>
      <c r="E935" s="295">
        <f>F935+G935+H935</f>
        <v>0</v>
      </c>
      <c r="F935" s="158"/>
      <c r="G935" s="159"/>
      <c r="H935" s="1420"/>
      <c r="I935" s="158"/>
      <c r="J935" s="159"/>
      <c r="K935" s="1420"/>
      <c r="L935" s="295">
        <f>I935+J935+K935</f>
        <v>0</v>
      </c>
      <c r="M935" s="12">
        <f>(IF($E935&lt;&gt;0,$M$2,IF($L935&lt;&gt;0,$M$2,"")))</f>
      </c>
      <c r="N935" s="13"/>
    </row>
    <row r="936" spans="2:14" ht="15.75">
      <c r="B936" s="292"/>
      <c r="C936" s="293">
        <v>1015</v>
      </c>
      <c r="D936" s="294" t="s">
        <v>205</v>
      </c>
      <c r="E936" s="295">
        <f>F936+G936+H936</f>
        <v>0</v>
      </c>
      <c r="F936" s="158"/>
      <c r="G936" s="159"/>
      <c r="H936" s="1420"/>
      <c r="I936" s="158"/>
      <c r="J936" s="159"/>
      <c r="K936" s="1420"/>
      <c r="L936" s="295">
        <f>I936+J936+K936</f>
        <v>0</v>
      </c>
      <c r="M936" s="12">
        <f>(IF($E936&lt;&gt;0,$M$2,IF($L936&lt;&gt;0,$M$2,"")))</f>
      </c>
      <c r="N936" s="13"/>
    </row>
    <row r="937" spans="2:14" ht="15.75">
      <c r="B937" s="292"/>
      <c r="C937" s="312">
        <v>1016</v>
      </c>
      <c r="D937" s="313" t="s">
        <v>206</v>
      </c>
      <c r="E937" s="314">
        <f>F937+G937+H937</f>
        <v>0</v>
      </c>
      <c r="F937" s="164"/>
      <c r="G937" s="165"/>
      <c r="H937" s="1419"/>
      <c r="I937" s="164"/>
      <c r="J937" s="165"/>
      <c r="K937" s="1419"/>
      <c r="L937" s="314">
        <f>I937+J937+K937</f>
        <v>0</v>
      </c>
      <c r="M937" s="12">
        <f>(IF($E937&lt;&gt;0,$M$2,IF($L937&lt;&gt;0,$M$2,"")))</f>
      </c>
      <c r="N937" s="13"/>
    </row>
    <row r="938" spans="2:14" ht="15.75">
      <c r="B938" s="278"/>
      <c r="C938" s="318">
        <v>1020</v>
      </c>
      <c r="D938" s="319" t="s">
        <v>207</v>
      </c>
      <c r="E938" s="320">
        <f>F938+G938+H938</f>
        <v>0</v>
      </c>
      <c r="F938" s="454"/>
      <c r="G938" s="455"/>
      <c r="H938" s="1428"/>
      <c r="I938" s="454"/>
      <c r="J938" s="455"/>
      <c r="K938" s="1428"/>
      <c r="L938" s="320">
        <f>I938+J938+K938</f>
        <v>0</v>
      </c>
      <c r="M938" s="12">
        <f>(IF($E938&lt;&gt;0,$M$2,IF($L938&lt;&gt;0,$M$2,"")))</f>
      </c>
      <c r="N938" s="13"/>
    </row>
    <row r="939" spans="2:14" ht="15.75">
      <c r="B939" s="292"/>
      <c r="C939" s="324">
        <v>1030</v>
      </c>
      <c r="D939" s="325" t="s">
        <v>208</v>
      </c>
      <c r="E939" s="326">
        <f>F939+G939+H939</f>
        <v>0</v>
      </c>
      <c r="F939" s="449"/>
      <c r="G939" s="450"/>
      <c r="H939" s="1425"/>
      <c r="I939" s="449"/>
      <c r="J939" s="450"/>
      <c r="K939" s="1425"/>
      <c r="L939" s="326">
        <f>I939+J939+K939</f>
        <v>0</v>
      </c>
      <c r="M939" s="12">
        <f>(IF($E939&lt;&gt;0,$M$2,IF($L939&lt;&gt;0,$M$2,"")))</f>
      </c>
      <c r="N939" s="13"/>
    </row>
    <row r="940" spans="2:14" ht="15.75">
      <c r="B940" s="292"/>
      <c r="C940" s="318">
        <v>1051</v>
      </c>
      <c r="D940" s="331" t="s">
        <v>209</v>
      </c>
      <c r="E940" s="320">
        <f>F940+G940+H940</f>
        <v>0</v>
      </c>
      <c r="F940" s="454"/>
      <c r="G940" s="455"/>
      <c r="H940" s="1428"/>
      <c r="I940" s="454"/>
      <c r="J940" s="455"/>
      <c r="K940" s="1428"/>
      <c r="L940" s="320">
        <f>I940+J940+K940</f>
        <v>0</v>
      </c>
      <c r="M940" s="12">
        <f>(IF($E940&lt;&gt;0,$M$2,IF($L940&lt;&gt;0,$M$2,"")))</f>
      </c>
      <c r="N940" s="13"/>
    </row>
    <row r="941" spans="2:14" ht="15.75">
      <c r="B941" s="292"/>
      <c r="C941" s="293">
        <v>1052</v>
      </c>
      <c r="D941" s="294" t="s">
        <v>210</v>
      </c>
      <c r="E941" s="295">
        <f>F941+G941+H941</f>
        <v>0</v>
      </c>
      <c r="F941" s="158"/>
      <c r="G941" s="159"/>
      <c r="H941" s="1420"/>
      <c r="I941" s="158"/>
      <c r="J941" s="159"/>
      <c r="K941" s="1420"/>
      <c r="L941" s="295">
        <f>I941+J941+K941</f>
        <v>0</v>
      </c>
      <c r="M941" s="12">
        <f>(IF($E941&lt;&gt;0,$M$2,IF($L941&lt;&gt;0,$M$2,"")))</f>
      </c>
      <c r="N941" s="13"/>
    </row>
    <row r="942" spans="2:14" ht="15.75">
      <c r="B942" s="292"/>
      <c r="C942" s="324">
        <v>1053</v>
      </c>
      <c r="D942" s="325" t="s">
        <v>874</v>
      </c>
      <c r="E942" s="326">
        <f>F942+G942+H942</f>
        <v>0</v>
      </c>
      <c r="F942" s="449"/>
      <c r="G942" s="450"/>
      <c r="H942" s="1425"/>
      <c r="I942" s="449"/>
      <c r="J942" s="450"/>
      <c r="K942" s="1425"/>
      <c r="L942" s="326">
        <f>I942+J942+K942</f>
        <v>0</v>
      </c>
      <c r="M942" s="12">
        <f>(IF($E942&lt;&gt;0,$M$2,IF($L942&lt;&gt;0,$M$2,"")))</f>
      </c>
      <c r="N942" s="13"/>
    </row>
    <row r="943" spans="2:14" ht="15.75">
      <c r="B943" s="292"/>
      <c r="C943" s="318">
        <v>1062</v>
      </c>
      <c r="D943" s="319" t="s">
        <v>211</v>
      </c>
      <c r="E943" s="320">
        <f>F943+G943+H943</f>
        <v>0</v>
      </c>
      <c r="F943" s="454"/>
      <c r="G943" s="455"/>
      <c r="H943" s="1428"/>
      <c r="I943" s="454"/>
      <c r="J943" s="455"/>
      <c r="K943" s="1428"/>
      <c r="L943" s="320">
        <f>I943+J943+K943</f>
        <v>0</v>
      </c>
      <c r="M943" s="12">
        <f>(IF($E943&lt;&gt;0,$M$2,IF($L943&lt;&gt;0,$M$2,"")))</f>
      </c>
      <c r="N943" s="13"/>
    </row>
    <row r="944" spans="2:14" ht="15.75">
      <c r="B944" s="292"/>
      <c r="C944" s="324">
        <v>1063</v>
      </c>
      <c r="D944" s="332" t="s">
        <v>801</v>
      </c>
      <c r="E944" s="326">
        <f>F944+G944+H944</f>
        <v>0</v>
      </c>
      <c r="F944" s="449"/>
      <c r="G944" s="450"/>
      <c r="H944" s="1425"/>
      <c r="I944" s="449"/>
      <c r="J944" s="450"/>
      <c r="K944" s="1425"/>
      <c r="L944" s="326">
        <f>I944+J944+K944</f>
        <v>0</v>
      </c>
      <c r="M944" s="12">
        <f>(IF($E944&lt;&gt;0,$M$2,IF($L944&lt;&gt;0,$M$2,"")))</f>
      </c>
      <c r="N944" s="13"/>
    </row>
    <row r="945" spans="2:14" ht="15.75">
      <c r="B945" s="292"/>
      <c r="C945" s="333">
        <v>1069</v>
      </c>
      <c r="D945" s="334" t="s">
        <v>212</v>
      </c>
      <c r="E945" s="335">
        <f>F945+G945+H945</f>
        <v>0</v>
      </c>
      <c r="F945" s="600"/>
      <c r="G945" s="601"/>
      <c r="H945" s="1427"/>
      <c r="I945" s="600"/>
      <c r="J945" s="601"/>
      <c r="K945" s="1427"/>
      <c r="L945" s="335">
        <f>I945+J945+K945</f>
        <v>0</v>
      </c>
      <c r="M945" s="12">
        <f>(IF($E945&lt;&gt;0,$M$2,IF($L945&lt;&gt;0,$M$2,"")))</f>
      </c>
      <c r="N945" s="13"/>
    </row>
    <row r="946" spans="2:14" ht="15.75">
      <c r="B946" s="278"/>
      <c r="C946" s="318">
        <v>1091</v>
      </c>
      <c r="D946" s="331" t="s">
        <v>910</v>
      </c>
      <c r="E946" s="320">
        <f>F946+G946+H946</f>
        <v>0</v>
      </c>
      <c r="F946" s="454"/>
      <c r="G946" s="455"/>
      <c r="H946" s="1428"/>
      <c r="I946" s="454"/>
      <c r="J946" s="455"/>
      <c r="K946" s="1428"/>
      <c r="L946" s="320">
        <f>I946+J946+K946</f>
        <v>0</v>
      </c>
      <c r="M946" s="12">
        <f>(IF($E946&lt;&gt;0,$M$2,IF($L946&lt;&gt;0,$M$2,"")))</f>
      </c>
      <c r="N946" s="13"/>
    </row>
    <row r="947" spans="2:14" ht="15.75">
      <c r="B947" s="292"/>
      <c r="C947" s="293">
        <v>1092</v>
      </c>
      <c r="D947" s="294" t="s">
        <v>305</v>
      </c>
      <c r="E947" s="295">
        <f>F947+G947+H947</f>
        <v>0</v>
      </c>
      <c r="F947" s="158"/>
      <c r="G947" s="159"/>
      <c r="H947" s="1420"/>
      <c r="I947" s="158"/>
      <c r="J947" s="159"/>
      <c r="K947" s="1420"/>
      <c r="L947" s="295">
        <f>I947+J947+K947</f>
        <v>0</v>
      </c>
      <c r="M947" s="12">
        <f>(IF($E947&lt;&gt;0,$M$2,IF($L947&lt;&gt;0,$M$2,"")))</f>
      </c>
      <c r="N947" s="13"/>
    </row>
    <row r="948" spans="2:14" ht="15.75">
      <c r="B948" s="292"/>
      <c r="C948" s="285">
        <v>1098</v>
      </c>
      <c r="D948" s="339" t="s">
        <v>213</v>
      </c>
      <c r="E948" s="287">
        <f>F948+G948+H948</f>
        <v>0</v>
      </c>
      <c r="F948" s="173"/>
      <c r="G948" s="174"/>
      <c r="H948" s="1421"/>
      <c r="I948" s="173"/>
      <c r="J948" s="174"/>
      <c r="K948" s="1421"/>
      <c r="L948" s="287">
        <f>I948+J948+K948</f>
        <v>0</v>
      </c>
      <c r="M948" s="12">
        <f>(IF($E948&lt;&gt;0,$M$2,IF($L948&lt;&gt;0,$M$2,"")))</f>
      </c>
      <c r="N948" s="13"/>
    </row>
    <row r="949" spans="2:14" ht="15.75">
      <c r="B949" s="272">
        <v>1900</v>
      </c>
      <c r="C949" s="1806" t="s">
        <v>272</v>
      </c>
      <c r="D949" s="1807"/>
      <c r="E949" s="310">
        <f>SUM(E950:E952)</f>
        <v>0</v>
      </c>
      <c r="F949" s="274">
        <f>SUM(F950:F952)</f>
        <v>0</v>
      </c>
      <c r="G949" s="275">
        <f>SUM(G950:G952)</f>
        <v>0</v>
      </c>
      <c r="H949" s="276">
        <f>SUM(H950:H952)</f>
        <v>0</v>
      </c>
      <c r="I949" s="274">
        <f>SUM(I950:I952)</f>
        <v>0</v>
      </c>
      <c r="J949" s="275">
        <f>SUM(J950:J952)</f>
        <v>0</v>
      </c>
      <c r="K949" s="276">
        <f>SUM(K950:K952)</f>
        <v>0</v>
      </c>
      <c r="L949" s="310">
        <f>SUM(L950:L952)</f>
        <v>0</v>
      </c>
      <c r="M949" s="12">
        <f>(IF($E949&lt;&gt;0,$M$2,IF($L949&lt;&gt;0,$M$2,"")))</f>
      </c>
      <c r="N949" s="13"/>
    </row>
    <row r="950" spans="2:14" ht="15.75">
      <c r="B950" s="292"/>
      <c r="C950" s="279">
        <v>1901</v>
      </c>
      <c r="D950" s="340" t="s">
        <v>911</v>
      </c>
      <c r="E950" s="281">
        <f>F950+G950+H950</f>
        <v>0</v>
      </c>
      <c r="F950" s="152"/>
      <c r="G950" s="153"/>
      <c r="H950" s="1418"/>
      <c r="I950" s="152"/>
      <c r="J950" s="153"/>
      <c r="K950" s="1418"/>
      <c r="L950" s="281">
        <f>I950+J950+K950</f>
        <v>0</v>
      </c>
      <c r="M950" s="12">
        <f>(IF($E950&lt;&gt;0,$M$2,IF($L950&lt;&gt;0,$M$2,"")))</f>
      </c>
      <c r="N950" s="13"/>
    </row>
    <row r="951" spans="2:14" ht="15.75">
      <c r="B951" s="341"/>
      <c r="C951" s="293">
        <v>1981</v>
      </c>
      <c r="D951" s="342" t="s">
        <v>912</v>
      </c>
      <c r="E951" s="295">
        <f>F951+G951+H951</f>
        <v>0</v>
      </c>
      <c r="F951" s="158"/>
      <c r="G951" s="159"/>
      <c r="H951" s="1420"/>
      <c r="I951" s="158"/>
      <c r="J951" s="159"/>
      <c r="K951" s="1420"/>
      <c r="L951" s="295">
        <f>I951+J951+K951</f>
        <v>0</v>
      </c>
      <c r="M951" s="12">
        <f>(IF($E951&lt;&gt;0,$M$2,IF($L951&lt;&gt;0,$M$2,"")))</f>
      </c>
      <c r="N951" s="13"/>
    </row>
    <row r="952" spans="2:14" ht="15.75">
      <c r="B952" s="292"/>
      <c r="C952" s="285">
        <v>1991</v>
      </c>
      <c r="D952" s="343" t="s">
        <v>913</v>
      </c>
      <c r="E952" s="287">
        <f>F952+G952+H952</f>
        <v>0</v>
      </c>
      <c r="F952" s="173"/>
      <c r="G952" s="174"/>
      <c r="H952" s="1421"/>
      <c r="I952" s="173"/>
      <c r="J952" s="174"/>
      <c r="K952" s="1421"/>
      <c r="L952" s="287">
        <f>I952+J952+K952</f>
        <v>0</v>
      </c>
      <c r="M952" s="12">
        <f>(IF($E952&lt;&gt;0,$M$2,IF($L952&lt;&gt;0,$M$2,"")))</f>
      </c>
      <c r="N952" s="13"/>
    </row>
    <row r="953" spans="2:14" ht="15.75">
      <c r="B953" s="272">
        <v>2100</v>
      </c>
      <c r="C953" s="1806" t="s">
        <v>722</v>
      </c>
      <c r="D953" s="1807"/>
      <c r="E953" s="310">
        <f>SUM(E954:E958)</f>
        <v>0</v>
      </c>
      <c r="F953" s="274">
        <f>SUM(F954:F958)</f>
        <v>0</v>
      </c>
      <c r="G953" s="275">
        <f>SUM(G954:G958)</f>
        <v>0</v>
      </c>
      <c r="H953" s="276">
        <f>SUM(H954:H958)</f>
        <v>0</v>
      </c>
      <c r="I953" s="274">
        <f>SUM(I954:I958)</f>
        <v>0</v>
      </c>
      <c r="J953" s="275">
        <f>SUM(J954:J958)</f>
        <v>0</v>
      </c>
      <c r="K953" s="276">
        <f>SUM(K954:K958)</f>
        <v>0</v>
      </c>
      <c r="L953" s="310">
        <f>SUM(L954:L958)</f>
        <v>0</v>
      </c>
      <c r="M953" s="12">
        <f>(IF($E953&lt;&gt;0,$M$2,IF($L953&lt;&gt;0,$M$2,"")))</f>
      </c>
      <c r="N953" s="13"/>
    </row>
    <row r="954" spans="2:14" ht="15.75">
      <c r="B954" s="292"/>
      <c r="C954" s="279">
        <v>2110</v>
      </c>
      <c r="D954" s="344" t="s">
        <v>214</v>
      </c>
      <c r="E954" s="281">
        <f>F954+G954+H954</f>
        <v>0</v>
      </c>
      <c r="F954" s="152"/>
      <c r="G954" s="153"/>
      <c r="H954" s="1418"/>
      <c r="I954" s="152"/>
      <c r="J954" s="153"/>
      <c r="K954" s="1418"/>
      <c r="L954" s="281">
        <f>I954+J954+K954</f>
        <v>0</v>
      </c>
      <c r="M954" s="12">
        <f>(IF($E954&lt;&gt;0,$M$2,IF($L954&lt;&gt;0,$M$2,"")))</f>
      </c>
      <c r="N954" s="13"/>
    </row>
    <row r="955" spans="2:14" ht="15.75">
      <c r="B955" s="341"/>
      <c r="C955" s="293">
        <v>2120</v>
      </c>
      <c r="D955" s="300" t="s">
        <v>215</v>
      </c>
      <c r="E955" s="295">
        <f>F955+G955+H955</f>
        <v>0</v>
      </c>
      <c r="F955" s="158"/>
      <c r="G955" s="159"/>
      <c r="H955" s="1420"/>
      <c r="I955" s="158"/>
      <c r="J955" s="159"/>
      <c r="K955" s="1420"/>
      <c r="L955" s="295">
        <f>I955+J955+K955</f>
        <v>0</v>
      </c>
      <c r="M955" s="12">
        <f>(IF($E955&lt;&gt;0,$M$2,IF($L955&lt;&gt;0,$M$2,"")))</f>
      </c>
      <c r="N955" s="13"/>
    </row>
    <row r="956" spans="2:14" ht="15.75">
      <c r="B956" s="341"/>
      <c r="C956" s="293">
        <v>2125</v>
      </c>
      <c r="D956" s="300" t="s">
        <v>216</v>
      </c>
      <c r="E956" s="295">
        <f>F956+G956+H956</f>
        <v>0</v>
      </c>
      <c r="F956" s="488">
        <v>0</v>
      </c>
      <c r="G956" s="489">
        <v>0</v>
      </c>
      <c r="H956" s="160">
        <v>0</v>
      </c>
      <c r="I956" s="488">
        <v>0</v>
      </c>
      <c r="J956" s="489">
        <v>0</v>
      </c>
      <c r="K956" s="160">
        <v>0</v>
      </c>
      <c r="L956" s="295">
        <f>I956+J956+K956</f>
        <v>0</v>
      </c>
      <c r="M956" s="12">
        <f>(IF($E956&lt;&gt;0,$M$2,IF($L956&lt;&gt;0,$M$2,"")))</f>
      </c>
      <c r="N956" s="13"/>
    </row>
    <row r="957" spans="2:14" ht="15.75">
      <c r="B957" s="291"/>
      <c r="C957" s="293">
        <v>2140</v>
      </c>
      <c r="D957" s="300" t="s">
        <v>217</v>
      </c>
      <c r="E957" s="295">
        <f>F957+G957+H957</f>
        <v>0</v>
      </c>
      <c r="F957" s="488">
        <v>0</v>
      </c>
      <c r="G957" s="489">
        <v>0</v>
      </c>
      <c r="H957" s="160">
        <v>0</v>
      </c>
      <c r="I957" s="488">
        <v>0</v>
      </c>
      <c r="J957" s="489">
        <v>0</v>
      </c>
      <c r="K957" s="160">
        <v>0</v>
      </c>
      <c r="L957" s="295">
        <f>I957+J957+K957</f>
        <v>0</v>
      </c>
      <c r="M957" s="12">
        <f>(IF($E957&lt;&gt;0,$M$2,IF($L957&lt;&gt;0,$M$2,"")))</f>
      </c>
      <c r="N957" s="13"/>
    </row>
    <row r="958" spans="2:14" ht="15.75">
      <c r="B958" s="292"/>
      <c r="C958" s="285">
        <v>2190</v>
      </c>
      <c r="D958" s="345" t="s">
        <v>218</v>
      </c>
      <c r="E958" s="287">
        <f>F958+G958+H958</f>
        <v>0</v>
      </c>
      <c r="F958" s="173"/>
      <c r="G958" s="174"/>
      <c r="H958" s="1421"/>
      <c r="I958" s="173"/>
      <c r="J958" s="174"/>
      <c r="K958" s="1421"/>
      <c r="L958" s="287">
        <f>I958+J958+K958</f>
        <v>0</v>
      </c>
      <c r="M958" s="12">
        <f>(IF($E958&lt;&gt;0,$M$2,IF($L958&lt;&gt;0,$M$2,"")))</f>
      </c>
      <c r="N958" s="13"/>
    </row>
    <row r="959" spans="2:14" ht="15.75">
      <c r="B959" s="272">
        <v>2200</v>
      </c>
      <c r="C959" s="1806" t="s">
        <v>219</v>
      </c>
      <c r="D959" s="1807"/>
      <c r="E959" s="310">
        <f>SUM(E960:E961)</f>
        <v>0</v>
      </c>
      <c r="F959" s="274">
        <f>SUM(F960:F961)</f>
        <v>0</v>
      </c>
      <c r="G959" s="275">
        <f>SUM(G960:G961)</f>
        <v>0</v>
      </c>
      <c r="H959" s="276">
        <f>SUM(H960:H961)</f>
        <v>0</v>
      </c>
      <c r="I959" s="274">
        <f>SUM(I960:I961)</f>
        <v>0</v>
      </c>
      <c r="J959" s="275">
        <f>SUM(J960:J961)</f>
        <v>0</v>
      </c>
      <c r="K959" s="276">
        <f>SUM(K960:K961)</f>
        <v>0</v>
      </c>
      <c r="L959" s="310">
        <f>SUM(L960:L961)</f>
        <v>0</v>
      </c>
      <c r="M959" s="12">
        <f>(IF($E959&lt;&gt;0,$M$2,IF($L959&lt;&gt;0,$M$2,"")))</f>
      </c>
      <c r="N959" s="13"/>
    </row>
    <row r="960" spans="2:14" ht="15.75">
      <c r="B960" s="292"/>
      <c r="C960" s="279">
        <v>2221</v>
      </c>
      <c r="D960" s="280" t="s">
        <v>306</v>
      </c>
      <c r="E960" s="281">
        <f>F960+G960+H960</f>
        <v>0</v>
      </c>
      <c r="F960" s="152"/>
      <c r="G960" s="153"/>
      <c r="H960" s="1418"/>
      <c r="I960" s="152"/>
      <c r="J960" s="153"/>
      <c r="K960" s="1418"/>
      <c r="L960" s="281">
        <f>I960+J960+K960</f>
        <v>0</v>
      </c>
      <c r="M960" s="12">
        <f>(IF($E960&lt;&gt;0,$M$2,IF($L960&lt;&gt;0,$M$2,"")))</f>
      </c>
      <c r="N960" s="13"/>
    </row>
    <row r="961" spans="2:14" ht="15.75">
      <c r="B961" s="292"/>
      <c r="C961" s="285">
        <v>2224</v>
      </c>
      <c r="D961" s="286" t="s">
        <v>220</v>
      </c>
      <c r="E961" s="287">
        <f>F961+G961+H961</f>
        <v>0</v>
      </c>
      <c r="F961" s="173"/>
      <c r="G961" s="174"/>
      <c r="H961" s="1421"/>
      <c r="I961" s="173"/>
      <c r="J961" s="174"/>
      <c r="K961" s="1421"/>
      <c r="L961" s="287">
        <f>I961+J961+K961</f>
        <v>0</v>
      </c>
      <c r="M961" s="12">
        <f>(IF($E961&lt;&gt;0,$M$2,IF($L961&lt;&gt;0,$M$2,"")))</f>
      </c>
      <c r="N961" s="13"/>
    </row>
    <row r="962" spans="2:14" ht="15.75">
      <c r="B962" s="272">
        <v>2500</v>
      </c>
      <c r="C962" s="1806" t="s">
        <v>221</v>
      </c>
      <c r="D962" s="1807"/>
      <c r="E962" s="310">
        <f>F962+G962+H962</f>
        <v>0</v>
      </c>
      <c r="F962" s="1422"/>
      <c r="G962" s="1423"/>
      <c r="H962" s="1424"/>
      <c r="I962" s="1422"/>
      <c r="J962" s="1423"/>
      <c r="K962" s="1424"/>
      <c r="L962" s="310">
        <f>I962+J962+K962</f>
        <v>0</v>
      </c>
      <c r="M962" s="12">
        <f>(IF($E962&lt;&gt;0,$M$2,IF($L962&lt;&gt;0,$M$2,"")))</f>
      </c>
      <c r="N962" s="13"/>
    </row>
    <row r="963" spans="2:14" ht="15.75">
      <c r="B963" s="272">
        <v>2600</v>
      </c>
      <c r="C963" s="1808" t="s">
        <v>222</v>
      </c>
      <c r="D963" s="1809"/>
      <c r="E963" s="310">
        <f>F963+G963+H963</f>
        <v>0</v>
      </c>
      <c r="F963" s="1422"/>
      <c r="G963" s="1423"/>
      <c r="H963" s="1424"/>
      <c r="I963" s="1422"/>
      <c r="J963" s="1423"/>
      <c r="K963" s="1424"/>
      <c r="L963" s="310">
        <f>I963+J963+K963</f>
        <v>0</v>
      </c>
      <c r="M963" s="12">
        <f>(IF($E963&lt;&gt;0,$M$2,IF($L963&lt;&gt;0,$M$2,"")))</f>
      </c>
      <c r="N963" s="13"/>
    </row>
    <row r="964" spans="2:14" ht="15.75">
      <c r="B964" s="272">
        <v>2700</v>
      </c>
      <c r="C964" s="1808" t="s">
        <v>223</v>
      </c>
      <c r="D964" s="1809"/>
      <c r="E964" s="310">
        <f>F964+G964+H964</f>
        <v>0</v>
      </c>
      <c r="F964" s="1422"/>
      <c r="G964" s="1423"/>
      <c r="H964" s="1424"/>
      <c r="I964" s="1422"/>
      <c r="J964" s="1423"/>
      <c r="K964" s="1424"/>
      <c r="L964" s="310">
        <f>I964+J964+K964</f>
        <v>0</v>
      </c>
      <c r="M964" s="12">
        <f>(IF($E964&lt;&gt;0,$M$2,IF($L964&lt;&gt;0,$M$2,"")))</f>
      </c>
      <c r="N964" s="13"/>
    </row>
    <row r="965" spans="2:14" ht="15.75">
      <c r="B965" s="272">
        <v>2800</v>
      </c>
      <c r="C965" s="1808" t="s">
        <v>1661</v>
      </c>
      <c r="D965" s="1809"/>
      <c r="E965" s="310">
        <f>F965+G965+H965</f>
        <v>0</v>
      </c>
      <c r="F965" s="1422"/>
      <c r="G965" s="1423"/>
      <c r="H965" s="1424"/>
      <c r="I965" s="1422"/>
      <c r="J965" s="1423"/>
      <c r="K965" s="1424"/>
      <c r="L965" s="310">
        <f>I965+J965+K965</f>
        <v>0</v>
      </c>
      <c r="M965" s="12">
        <f>(IF($E965&lt;&gt;0,$M$2,IF($L965&lt;&gt;0,$M$2,"")))</f>
      </c>
      <c r="N965" s="13"/>
    </row>
    <row r="966" spans="2:14" ht="15.75">
      <c r="B966" s="272">
        <v>2900</v>
      </c>
      <c r="C966" s="1806" t="s">
        <v>224</v>
      </c>
      <c r="D966" s="1807"/>
      <c r="E966" s="310">
        <f>SUM(E967:E974)</f>
        <v>0</v>
      </c>
      <c r="F966" s="274">
        <f>SUM(F967:F974)</f>
        <v>0</v>
      </c>
      <c r="G966" s="274">
        <f>SUM(G967:G974)</f>
        <v>0</v>
      </c>
      <c r="H966" s="274">
        <f>SUM(H967:H974)</f>
        <v>0</v>
      </c>
      <c r="I966" s="274">
        <f>SUM(I967:I974)</f>
        <v>0</v>
      </c>
      <c r="J966" s="274">
        <f>SUM(J967:J974)</f>
        <v>0</v>
      </c>
      <c r="K966" s="274">
        <f>SUM(K967:K974)</f>
        <v>0</v>
      </c>
      <c r="L966" s="274">
        <f>SUM(L967:L974)</f>
        <v>0</v>
      </c>
      <c r="M966" s="12">
        <f>(IF($E966&lt;&gt;0,$M$2,IF($L966&lt;&gt;0,$M$2,"")))</f>
      </c>
      <c r="N966" s="13"/>
    </row>
    <row r="967" spans="2:14" ht="15.75">
      <c r="B967" s="346"/>
      <c r="C967" s="279">
        <v>2910</v>
      </c>
      <c r="D967" s="347" t="s">
        <v>1956</v>
      </c>
      <c r="E967" s="281">
        <f>F967+G967+H967</f>
        <v>0</v>
      </c>
      <c r="F967" s="152"/>
      <c r="G967" s="153"/>
      <c r="H967" s="1418"/>
      <c r="I967" s="152"/>
      <c r="J967" s="153"/>
      <c r="K967" s="1418"/>
      <c r="L967" s="281">
        <f>I967+J967+K967</f>
        <v>0</v>
      </c>
      <c r="M967" s="12">
        <f>(IF($E967&lt;&gt;0,$M$2,IF($L967&lt;&gt;0,$M$2,"")))</f>
      </c>
      <c r="N967" s="13"/>
    </row>
    <row r="968" spans="2:14" ht="15.75">
      <c r="B968" s="346"/>
      <c r="C968" s="279">
        <v>2920</v>
      </c>
      <c r="D968" s="347" t="s">
        <v>225</v>
      </c>
      <c r="E968" s="281">
        <f>F968+G968+H968</f>
        <v>0</v>
      </c>
      <c r="F968" s="152"/>
      <c r="G968" s="153"/>
      <c r="H968" s="1418"/>
      <c r="I968" s="152"/>
      <c r="J968" s="153"/>
      <c r="K968" s="1418"/>
      <c r="L968" s="281">
        <f>I968+J968+K968</f>
        <v>0</v>
      </c>
      <c r="M968" s="12">
        <f>(IF($E968&lt;&gt;0,$M$2,IF($L968&lt;&gt;0,$M$2,"")))</f>
      </c>
      <c r="N968" s="13"/>
    </row>
    <row r="969" spans="2:14" ht="15.75">
      <c r="B969" s="346"/>
      <c r="C969" s="324">
        <v>2969</v>
      </c>
      <c r="D969" s="348" t="s">
        <v>226</v>
      </c>
      <c r="E969" s="326">
        <f>F969+G969+H969</f>
        <v>0</v>
      </c>
      <c r="F969" s="449"/>
      <c r="G969" s="450"/>
      <c r="H969" s="1425"/>
      <c r="I969" s="449"/>
      <c r="J969" s="450"/>
      <c r="K969" s="1425"/>
      <c r="L969" s="326">
        <f>I969+J969+K969</f>
        <v>0</v>
      </c>
      <c r="M969" s="12">
        <f>(IF($E969&lt;&gt;0,$M$2,IF($L969&lt;&gt;0,$M$2,"")))</f>
      </c>
      <c r="N969" s="13"/>
    </row>
    <row r="970" spans="2:14" ht="15.75">
      <c r="B970" s="346"/>
      <c r="C970" s="349">
        <v>2970</v>
      </c>
      <c r="D970" s="350" t="s">
        <v>227</v>
      </c>
      <c r="E970" s="351">
        <f>F970+G970+H970</f>
        <v>0</v>
      </c>
      <c r="F970" s="636"/>
      <c r="G970" s="637"/>
      <c r="H970" s="1426"/>
      <c r="I970" s="636"/>
      <c r="J970" s="637"/>
      <c r="K970" s="1426"/>
      <c r="L970" s="351">
        <f>I970+J970+K970</f>
        <v>0</v>
      </c>
      <c r="M970" s="12">
        <f>(IF($E970&lt;&gt;0,$M$2,IF($L970&lt;&gt;0,$M$2,"")))</f>
      </c>
      <c r="N970" s="13"/>
    </row>
    <row r="971" spans="2:14" ht="15.75">
      <c r="B971" s="346"/>
      <c r="C971" s="333">
        <v>2989</v>
      </c>
      <c r="D971" s="355" t="s">
        <v>228</v>
      </c>
      <c r="E971" s="335">
        <f>F971+G971+H971</f>
        <v>0</v>
      </c>
      <c r="F971" s="600"/>
      <c r="G971" s="601"/>
      <c r="H971" s="1427"/>
      <c r="I971" s="600"/>
      <c r="J971" s="601"/>
      <c r="K971" s="1427"/>
      <c r="L971" s="335">
        <f>I971+J971+K971</f>
        <v>0</v>
      </c>
      <c r="M971" s="12">
        <f>(IF($E971&lt;&gt;0,$M$2,IF($L971&lt;&gt;0,$M$2,"")))</f>
      </c>
      <c r="N971" s="13"/>
    </row>
    <row r="972" spans="2:14" ht="15.75">
      <c r="B972" s="292"/>
      <c r="C972" s="318">
        <v>2990</v>
      </c>
      <c r="D972" s="356" t="s">
        <v>1975</v>
      </c>
      <c r="E972" s="320">
        <f>F972+G972+H972</f>
        <v>0</v>
      </c>
      <c r="F972" s="454"/>
      <c r="G972" s="455"/>
      <c r="H972" s="1428"/>
      <c r="I972" s="454"/>
      <c r="J972" s="455"/>
      <c r="K972" s="1428"/>
      <c r="L972" s="320">
        <f>I972+J972+K972</f>
        <v>0</v>
      </c>
      <c r="M972" s="12">
        <f>(IF($E972&lt;&gt;0,$M$2,IF($L972&lt;&gt;0,$M$2,"")))</f>
      </c>
      <c r="N972" s="13"/>
    </row>
    <row r="973" spans="2:14" ht="15.75">
      <c r="B973" s="292"/>
      <c r="C973" s="318">
        <v>2991</v>
      </c>
      <c r="D973" s="356" t="s">
        <v>229</v>
      </c>
      <c r="E973" s="320">
        <f>F973+G973+H973</f>
        <v>0</v>
      </c>
      <c r="F973" s="454"/>
      <c r="G973" s="455"/>
      <c r="H973" s="1428"/>
      <c r="I973" s="454"/>
      <c r="J973" s="455"/>
      <c r="K973" s="1428"/>
      <c r="L973" s="320">
        <f>I973+J973+K973</f>
        <v>0</v>
      </c>
      <c r="M973" s="12">
        <f>(IF($E973&lt;&gt;0,$M$2,IF($L973&lt;&gt;0,$M$2,"")))</f>
      </c>
      <c r="N973" s="13"/>
    </row>
    <row r="974" spans="2:14" ht="15.75">
      <c r="B974" s="292"/>
      <c r="C974" s="285">
        <v>2992</v>
      </c>
      <c r="D974" s="357" t="s">
        <v>230</v>
      </c>
      <c r="E974" s="287">
        <f>F974+G974+H974</f>
        <v>0</v>
      </c>
      <c r="F974" s="173"/>
      <c r="G974" s="174"/>
      <c r="H974" s="1421"/>
      <c r="I974" s="173"/>
      <c r="J974" s="174"/>
      <c r="K974" s="1421"/>
      <c r="L974" s="287">
        <f>I974+J974+K974</f>
        <v>0</v>
      </c>
      <c r="M974" s="12">
        <f>(IF($E974&lt;&gt;0,$M$2,IF($L974&lt;&gt;0,$M$2,"")))</f>
      </c>
      <c r="N974" s="13"/>
    </row>
    <row r="975" spans="2:14" ht="15.75">
      <c r="B975" s="272">
        <v>3300</v>
      </c>
      <c r="C975" s="358" t="s">
        <v>2006</v>
      </c>
      <c r="D975" s="1481"/>
      <c r="E975" s="310">
        <f>SUM(E976:E980)</f>
        <v>0</v>
      </c>
      <c r="F975" s="274">
        <f>SUM(F976:F980)</f>
        <v>0</v>
      </c>
      <c r="G975" s="275">
        <f>SUM(G976:G980)</f>
        <v>0</v>
      </c>
      <c r="H975" s="276">
        <f>SUM(H976:H980)</f>
        <v>0</v>
      </c>
      <c r="I975" s="274">
        <f>SUM(I976:I980)</f>
        <v>0</v>
      </c>
      <c r="J975" s="275">
        <f>SUM(J976:J980)</f>
        <v>0</v>
      </c>
      <c r="K975" s="276">
        <f>SUM(K976:K980)</f>
        <v>0</v>
      </c>
      <c r="L975" s="310">
        <f>SUM(L976:L980)</f>
        <v>0</v>
      </c>
      <c r="M975" s="12">
        <f>(IF($E975&lt;&gt;0,$M$2,IF($L975&lt;&gt;0,$M$2,"")))</f>
      </c>
      <c r="N975" s="13"/>
    </row>
    <row r="976" spans="2:14" ht="15.75">
      <c r="B976" s="291"/>
      <c r="C976" s="279">
        <v>3301</v>
      </c>
      <c r="D976" s="359" t="s">
        <v>231</v>
      </c>
      <c r="E976" s="281">
        <f>F976+G976+H976</f>
        <v>0</v>
      </c>
      <c r="F976" s="486">
        <v>0</v>
      </c>
      <c r="G976" s="487">
        <v>0</v>
      </c>
      <c r="H976" s="154">
        <v>0</v>
      </c>
      <c r="I976" s="486">
        <v>0</v>
      </c>
      <c r="J976" s="487">
        <v>0</v>
      </c>
      <c r="K976" s="154">
        <v>0</v>
      </c>
      <c r="L976" s="281">
        <f>I976+J976+K976</f>
        <v>0</v>
      </c>
      <c r="M976" s="12">
        <f>(IF($E976&lt;&gt;0,$M$2,IF($L976&lt;&gt;0,$M$2,"")))</f>
      </c>
      <c r="N976" s="13"/>
    </row>
    <row r="977" spans="2:14" ht="15.75">
      <c r="B977" s="291"/>
      <c r="C977" s="293">
        <v>3302</v>
      </c>
      <c r="D977" s="360" t="s">
        <v>715</v>
      </c>
      <c r="E977" s="295">
        <f>F977+G977+H977</f>
        <v>0</v>
      </c>
      <c r="F977" s="488">
        <v>0</v>
      </c>
      <c r="G977" s="489">
        <v>0</v>
      </c>
      <c r="H977" s="160">
        <v>0</v>
      </c>
      <c r="I977" s="488">
        <v>0</v>
      </c>
      <c r="J977" s="489">
        <v>0</v>
      </c>
      <c r="K977" s="160">
        <v>0</v>
      </c>
      <c r="L977" s="295">
        <f>I977+J977+K977</f>
        <v>0</v>
      </c>
      <c r="M977" s="12">
        <f>(IF($E977&lt;&gt;0,$M$2,IF($L977&lt;&gt;0,$M$2,"")))</f>
      </c>
      <c r="N977" s="13"/>
    </row>
    <row r="978" spans="2:14" ht="15.75">
      <c r="B978" s="291"/>
      <c r="C978" s="293">
        <v>3303</v>
      </c>
      <c r="D978" s="360" t="s">
        <v>232</v>
      </c>
      <c r="E978" s="295">
        <f>F978+G978+H978</f>
        <v>0</v>
      </c>
      <c r="F978" s="488">
        <v>0</v>
      </c>
      <c r="G978" s="489">
        <v>0</v>
      </c>
      <c r="H978" s="160">
        <v>0</v>
      </c>
      <c r="I978" s="488">
        <v>0</v>
      </c>
      <c r="J978" s="489">
        <v>0</v>
      </c>
      <c r="K978" s="160">
        <v>0</v>
      </c>
      <c r="L978" s="295">
        <f>I978+J978+K978</f>
        <v>0</v>
      </c>
      <c r="M978" s="12">
        <f>(IF($E978&lt;&gt;0,$M$2,IF($L978&lt;&gt;0,$M$2,"")))</f>
      </c>
      <c r="N978" s="13"/>
    </row>
    <row r="979" spans="2:14" ht="15.75">
      <c r="B979" s="291"/>
      <c r="C979" s="293">
        <v>3304</v>
      </c>
      <c r="D979" s="360" t="s">
        <v>233</v>
      </c>
      <c r="E979" s="295">
        <f>F979+G979+H979</f>
        <v>0</v>
      </c>
      <c r="F979" s="488">
        <v>0</v>
      </c>
      <c r="G979" s="489">
        <v>0</v>
      </c>
      <c r="H979" s="160">
        <v>0</v>
      </c>
      <c r="I979" s="488">
        <v>0</v>
      </c>
      <c r="J979" s="489">
        <v>0</v>
      </c>
      <c r="K979" s="160">
        <v>0</v>
      </c>
      <c r="L979" s="295">
        <f>I979+J979+K979</f>
        <v>0</v>
      </c>
      <c r="M979" s="12">
        <f>(IF($E979&lt;&gt;0,$M$2,IF($L979&lt;&gt;0,$M$2,"")))</f>
      </c>
      <c r="N979" s="13"/>
    </row>
    <row r="980" spans="2:14" ht="15.75">
      <c r="B980" s="291"/>
      <c r="C980" s="285">
        <v>3306</v>
      </c>
      <c r="D980" s="361" t="s">
        <v>1658</v>
      </c>
      <c r="E980" s="287">
        <f>F980+G980+H980</f>
        <v>0</v>
      </c>
      <c r="F980" s="490">
        <v>0</v>
      </c>
      <c r="G980" s="491">
        <v>0</v>
      </c>
      <c r="H980" s="175">
        <v>0</v>
      </c>
      <c r="I980" s="490">
        <v>0</v>
      </c>
      <c r="J980" s="491">
        <v>0</v>
      </c>
      <c r="K980" s="175">
        <v>0</v>
      </c>
      <c r="L980" s="287">
        <f>I980+J980+K980</f>
        <v>0</v>
      </c>
      <c r="M980" s="12">
        <f>(IF($E980&lt;&gt;0,$M$2,IF($L980&lt;&gt;0,$M$2,"")))</f>
      </c>
      <c r="N980" s="13"/>
    </row>
    <row r="981" spans="2:14" ht="15.75">
      <c r="B981" s="272">
        <v>3900</v>
      </c>
      <c r="C981" s="1806" t="s">
        <v>234</v>
      </c>
      <c r="D981" s="1807"/>
      <c r="E981" s="310">
        <f>F981+G981+H981</f>
        <v>0</v>
      </c>
      <c r="F981" s="1471">
        <v>0</v>
      </c>
      <c r="G981" s="1472">
        <v>0</v>
      </c>
      <c r="H981" s="1473">
        <v>0</v>
      </c>
      <c r="I981" s="1471">
        <v>0</v>
      </c>
      <c r="J981" s="1472">
        <v>0</v>
      </c>
      <c r="K981" s="1473">
        <v>0</v>
      </c>
      <c r="L981" s="310">
        <f>I981+J981+K981</f>
        <v>0</v>
      </c>
      <c r="M981" s="12">
        <f>(IF($E981&lt;&gt;0,$M$2,IF($L981&lt;&gt;0,$M$2,"")))</f>
      </c>
      <c r="N981" s="13"/>
    </row>
    <row r="982" spans="2:14" ht="15.75">
      <c r="B982" s="272">
        <v>4000</v>
      </c>
      <c r="C982" s="1806" t="s">
        <v>235</v>
      </c>
      <c r="D982" s="1807"/>
      <c r="E982" s="310">
        <f>F982+G982+H982</f>
        <v>0</v>
      </c>
      <c r="F982" s="1422"/>
      <c r="G982" s="1423"/>
      <c r="H982" s="1424"/>
      <c r="I982" s="1422"/>
      <c r="J982" s="1423"/>
      <c r="K982" s="1424"/>
      <c r="L982" s="310">
        <f>I982+J982+K982</f>
        <v>0</v>
      </c>
      <c r="M982" s="12">
        <f>(IF($E982&lt;&gt;0,$M$2,IF($L982&lt;&gt;0,$M$2,"")))</f>
      </c>
      <c r="N982" s="13"/>
    </row>
    <row r="983" spans="2:14" ht="15.75">
      <c r="B983" s="272">
        <v>4100</v>
      </c>
      <c r="C983" s="1806" t="s">
        <v>236</v>
      </c>
      <c r="D983" s="1807"/>
      <c r="E983" s="310">
        <f>F983+G983+H983</f>
        <v>0</v>
      </c>
      <c r="F983" s="1472">
        <v>0</v>
      </c>
      <c r="G983" s="1472">
        <v>0</v>
      </c>
      <c r="H983" s="1473">
        <v>0</v>
      </c>
      <c r="I983" s="1667">
        <v>0</v>
      </c>
      <c r="J983" s="1472">
        <v>0</v>
      </c>
      <c r="K983" s="1472">
        <v>0</v>
      </c>
      <c r="L983" s="310">
        <f>I983+J983+K983</f>
        <v>0</v>
      </c>
      <c r="M983" s="12">
        <f>(IF($E983&lt;&gt;0,$M$2,IF($L983&lt;&gt;0,$M$2,"")))</f>
      </c>
      <c r="N983" s="13"/>
    </row>
    <row r="984" spans="2:14" ht="15.75">
      <c r="B984" s="272">
        <v>4200</v>
      </c>
      <c r="C984" s="1806" t="s">
        <v>237</v>
      </c>
      <c r="D984" s="1807"/>
      <c r="E984" s="310">
        <f>SUM(E985:E990)</f>
        <v>0</v>
      </c>
      <c r="F984" s="274">
        <f>SUM(F985:F990)</f>
        <v>0</v>
      </c>
      <c r="G984" s="275">
        <f>SUM(G985:G990)</f>
        <v>0</v>
      </c>
      <c r="H984" s="276">
        <f>SUM(H985:H990)</f>
        <v>0</v>
      </c>
      <c r="I984" s="274">
        <f>SUM(I985:I990)</f>
        <v>0</v>
      </c>
      <c r="J984" s="275">
        <f>SUM(J985:J990)</f>
        <v>0</v>
      </c>
      <c r="K984" s="276">
        <f>SUM(K985:K990)</f>
        <v>0</v>
      </c>
      <c r="L984" s="310">
        <f>SUM(L985:L990)</f>
        <v>0</v>
      </c>
      <c r="M984" s="12">
        <f>(IF($E984&lt;&gt;0,$M$2,IF($L984&lt;&gt;0,$M$2,"")))</f>
      </c>
      <c r="N984" s="13"/>
    </row>
    <row r="985" spans="2:14" ht="15.75">
      <c r="B985" s="362"/>
      <c r="C985" s="279">
        <v>4201</v>
      </c>
      <c r="D985" s="280" t="s">
        <v>238</v>
      </c>
      <c r="E985" s="281">
        <f>F985+G985+H985</f>
        <v>0</v>
      </c>
      <c r="F985" s="152"/>
      <c r="G985" s="153"/>
      <c r="H985" s="1418"/>
      <c r="I985" s="152"/>
      <c r="J985" s="153"/>
      <c r="K985" s="1418"/>
      <c r="L985" s="281">
        <f>I985+J985+K985</f>
        <v>0</v>
      </c>
      <c r="M985" s="12">
        <f>(IF($E985&lt;&gt;0,$M$2,IF($L985&lt;&gt;0,$M$2,"")))</f>
      </c>
      <c r="N985" s="13"/>
    </row>
    <row r="986" spans="2:14" ht="15.75">
      <c r="B986" s="362"/>
      <c r="C986" s="293">
        <v>4202</v>
      </c>
      <c r="D986" s="363" t="s">
        <v>239</v>
      </c>
      <c r="E986" s="295">
        <f>F986+G986+H986</f>
        <v>0</v>
      </c>
      <c r="F986" s="158"/>
      <c r="G986" s="159"/>
      <c r="H986" s="1420"/>
      <c r="I986" s="158"/>
      <c r="J986" s="159"/>
      <c r="K986" s="1420"/>
      <c r="L986" s="295">
        <f>I986+J986+K986</f>
        <v>0</v>
      </c>
      <c r="M986" s="12">
        <f>(IF($E986&lt;&gt;0,$M$2,IF($L986&lt;&gt;0,$M$2,"")))</f>
      </c>
      <c r="N986" s="13"/>
    </row>
    <row r="987" spans="2:14" ht="15.75">
      <c r="B987" s="362"/>
      <c r="C987" s="293">
        <v>4214</v>
      </c>
      <c r="D987" s="363" t="s">
        <v>240</v>
      </c>
      <c r="E987" s="295">
        <f>F987+G987+H987</f>
        <v>0</v>
      </c>
      <c r="F987" s="158"/>
      <c r="G987" s="159"/>
      <c r="H987" s="1420"/>
      <c r="I987" s="158"/>
      <c r="J987" s="159"/>
      <c r="K987" s="1420"/>
      <c r="L987" s="295">
        <f>I987+J987+K987</f>
        <v>0</v>
      </c>
      <c r="M987" s="12">
        <f>(IF($E987&lt;&gt;0,$M$2,IF($L987&lt;&gt;0,$M$2,"")))</f>
      </c>
      <c r="N987" s="13"/>
    </row>
    <row r="988" spans="2:14" ht="15.75">
      <c r="B988" s="362"/>
      <c r="C988" s="293">
        <v>4217</v>
      </c>
      <c r="D988" s="363" t="s">
        <v>241</v>
      </c>
      <c r="E988" s="295">
        <f>F988+G988+H988</f>
        <v>0</v>
      </c>
      <c r="F988" s="158"/>
      <c r="G988" s="159"/>
      <c r="H988" s="1420"/>
      <c r="I988" s="158"/>
      <c r="J988" s="159"/>
      <c r="K988" s="1420"/>
      <c r="L988" s="295">
        <f>I988+J988+K988</f>
        <v>0</v>
      </c>
      <c r="M988" s="12">
        <f>(IF($E988&lt;&gt;0,$M$2,IF($L988&lt;&gt;0,$M$2,"")))</f>
      </c>
      <c r="N988" s="13"/>
    </row>
    <row r="989" spans="2:14" ht="15.75">
      <c r="B989" s="362"/>
      <c r="C989" s="293">
        <v>4218</v>
      </c>
      <c r="D989" s="294" t="s">
        <v>242</v>
      </c>
      <c r="E989" s="295">
        <f>F989+G989+H989</f>
        <v>0</v>
      </c>
      <c r="F989" s="158"/>
      <c r="G989" s="159"/>
      <c r="H989" s="1420"/>
      <c r="I989" s="158"/>
      <c r="J989" s="159"/>
      <c r="K989" s="1420"/>
      <c r="L989" s="295">
        <f>I989+J989+K989</f>
        <v>0</v>
      </c>
      <c r="M989" s="12">
        <f>(IF($E989&lt;&gt;0,$M$2,IF($L989&lt;&gt;0,$M$2,"")))</f>
      </c>
      <c r="N989" s="13"/>
    </row>
    <row r="990" spans="2:14" ht="15.75">
      <c r="B990" s="362"/>
      <c r="C990" s="285">
        <v>4219</v>
      </c>
      <c r="D990" s="343" t="s">
        <v>243</v>
      </c>
      <c r="E990" s="287">
        <f>F990+G990+H990</f>
        <v>0</v>
      </c>
      <c r="F990" s="173"/>
      <c r="G990" s="174"/>
      <c r="H990" s="1421"/>
      <c r="I990" s="173"/>
      <c r="J990" s="174"/>
      <c r="K990" s="1421"/>
      <c r="L990" s="287">
        <f>I990+J990+K990</f>
        <v>0</v>
      </c>
      <c r="M990" s="12">
        <f>(IF($E990&lt;&gt;0,$M$2,IF($L990&lt;&gt;0,$M$2,"")))</f>
      </c>
      <c r="N990" s="13"/>
    </row>
    <row r="991" spans="2:14" ht="15.75">
      <c r="B991" s="272">
        <v>4300</v>
      </c>
      <c r="C991" s="1806" t="s">
        <v>1662</v>
      </c>
      <c r="D991" s="1807"/>
      <c r="E991" s="310">
        <f>SUM(E992:E994)</f>
        <v>0</v>
      </c>
      <c r="F991" s="274">
        <f>SUM(F992:F994)</f>
        <v>0</v>
      </c>
      <c r="G991" s="275">
        <f>SUM(G992:G994)</f>
        <v>0</v>
      </c>
      <c r="H991" s="276">
        <f>SUM(H992:H994)</f>
        <v>0</v>
      </c>
      <c r="I991" s="274">
        <f>SUM(I992:I994)</f>
        <v>0</v>
      </c>
      <c r="J991" s="275">
        <f>SUM(J992:J994)</f>
        <v>0</v>
      </c>
      <c r="K991" s="276">
        <f>SUM(K992:K994)</f>
        <v>0</v>
      </c>
      <c r="L991" s="310">
        <f>SUM(L992:L994)</f>
        <v>0</v>
      </c>
      <c r="M991" s="12">
        <f>(IF($E991&lt;&gt;0,$M$2,IF($L991&lt;&gt;0,$M$2,"")))</f>
      </c>
      <c r="N991" s="13"/>
    </row>
    <row r="992" spans="2:14" ht="15.75">
      <c r="B992" s="362"/>
      <c r="C992" s="279">
        <v>4301</v>
      </c>
      <c r="D992" s="311" t="s">
        <v>244</v>
      </c>
      <c r="E992" s="281">
        <f>F992+G992+H992</f>
        <v>0</v>
      </c>
      <c r="F992" s="152"/>
      <c r="G992" s="153"/>
      <c r="H992" s="1418"/>
      <c r="I992" s="152"/>
      <c r="J992" s="153"/>
      <c r="K992" s="1418"/>
      <c r="L992" s="281">
        <f>I992+J992+K992</f>
        <v>0</v>
      </c>
      <c r="M992" s="12">
        <f>(IF($E992&lt;&gt;0,$M$2,IF($L992&lt;&gt;0,$M$2,"")))</f>
      </c>
      <c r="N992" s="13"/>
    </row>
    <row r="993" spans="2:14" ht="15.75">
      <c r="B993" s="362"/>
      <c r="C993" s="293">
        <v>4302</v>
      </c>
      <c r="D993" s="363" t="s">
        <v>245</v>
      </c>
      <c r="E993" s="295">
        <f>F993+G993+H993</f>
        <v>0</v>
      </c>
      <c r="F993" s="158"/>
      <c r="G993" s="159"/>
      <c r="H993" s="1420"/>
      <c r="I993" s="158"/>
      <c r="J993" s="159"/>
      <c r="K993" s="1420"/>
      <c r="L993" s="295">
        <f>I993+J993+K993</f>
        <v>0</v>
      </c>
      <c r="M993" s="12">
        <f>(IF($E993&lt;&gt;0,$M$2,IF($L993&lt;&gt;0,$M$2,"")))</f>
      </c>
      <c r="N993" s="13"/>
    </row>
    <row r="994" spans="2:14" ht="15.75">
      <c r="B994" s="362"/>
      <c r="C994" s="285">
        <v>4309</v>
      </c>
      <c r="D994" s="301" t="s">
        <v>246</v>
      </c>
      <c r="E994" s="287">
        <f>F994+G994+H994</f>
        <v>0</v>
      </c>
      <c r="F994" s="173"/>
      <c r="G994" s="174"/>
      <c r="H994" s="1421"/>
      <c r="I994" s="173"/>
      <c r="J994" s="174"/>
      <c r="K994" s="1421"/>
      <c r="L994" s="287">
        <f>I994+J994+K994</f>
        <v>0</v>
      </c>
      <c r="M994" s="12">
        <f>(IF($E994&lt;&gt;0,$M$2,IF($L994&lt;&gt;0,$M$2,"")))</f>
      </c>
      <c r="N994" s="13"/>
    </row>
    <row r="995" spans="2:14" ht="15.75">
      <c r="B995" s="272">
        <v>4400</v>
      </c>
      <c r="C995" s="1806" t="s">
        <v>1659</v>
      </c>
      <c r="D995" s="1807"/>
      <c r="E995" s="310">
        <f>F995+G995+H995</f>
        <v>0</v>
      </c>
      <c r="F995" s="1422"/>
      <c r="G995" s="1423"/>
      <c r="H995" s="1424"/>
      <c r="I995" s="1422"/>
      <c r="J995" s="1423"/>
      <c r="K995" s="1424"/>
      <c r="L995" s="310">
        <f>I995+J995+K995</f>
        <v>0</v>
      </c>
      <c r="M995" s="12">
        <f>(IF($E995&lt;&gt;0,$M$2,IF($L995&lt;&gt;0,$M$2,"")))</f>
      </c>
      <c r="N995" s="13"/>
    </row>
    <row r="996" spans="2:14" ht="15.75">
      <c r="B996" s="272">
        <v>4500</v>
      </c>
      <c r="C996" s="1806" t="s">
        <v>1660</v>
      </c>
      <c r="D996" s="1807"/>
      <c r="E996" s="310">
        <f>F996+G996+H996</f>
        <v>0</v>
      </c>
      <c r="F996" s="1422"/>
      <c r="G996" s="1423"/>
      <c r="H996" s="1424"/>
      <c r="I996" s="1422"/>
      <c r="J996" s="1423"/>
      <c r="K996" s="1424"/>
      <c r="L996" s="310">
        <f>I996+J996+K996</f>
        <v>0</v>
      </c>
      <c r="M996" s="12">
        <f>(IF($E996&lt;&gt;0,$M$2,IF($L996&lt;&gt;0,$M$2,"")))</f>
      </c>
      <c r="N996" s="13"/>
    </row>
    <row r="997" spans="2:14" ht="15.75">
      <c r="B997" s="272">
        <v>4600</v>
      </c>
      <c r="C997" s="1808" t="s">
        <v>247</v>
      </c>
      <c r="D997" s="1809"/>
      <c r="E997" s="310">
        <f>F997+G997+H997</f>
        <v>0</v>
      </c>
      <c r="F997" s="1422"/>
      <c r="G997" s="1423"/>
      <c r="H997" s="1424"/>
      <c r="I997" s="1422"/>
      <c r="J997" s="1423"/>
      <c r="K997" s="1424"/>
      <c r="L997" s="310">
        <f>I997+J997+K997</f>
        <v>0</v>
      </c>
      <c r="M997" s="12">
        <f>(IF($E997&lt;&gt;0,$M$2,IF($L997&lt;&gt;0,$M$2,"")))</f>
      </c>
      <c r="N997" s="13"/>
    </row>
    <row r="998" spans="2:14" ht="15.75">
      <c r="B998" s="272">
        <v>4900</v>
      </c>
      <c r="C998" s="1806" t="s">
        <v>273</v>
      </c>
      <c r="D998" s="1807"/>
      <c r="E998" s="310">
        <f>+E999+E1000</f>
        <v>0</v>
      </c>
      <c r="F998" s="274">
        <f>+F999+F1000</f>
        <v>0</v>
      </c>
      <c r="G998" s="275">
        <f>+G999+G1000</f>
        <v>0</v>
      </c>
      <c r="H998" s="276">
        <f>+H999+H1000</f>
        <v>0</v>
      </c>
      <c r="I998" s="274">
        <f>+I999+I1000</f>
        <v>0</v>
      </c>
      <c r="J998" s="275">
        <f>+J999+J1000</f>
        <v>0</v>
      </c>
      <c r="K998" s="276">
        <f>+K999+K1000</f>
        <v>0</v>
      </c>
      <c r="L998" s="310">
        <f>+L999+L1000</f>
        <v>0</v>
      </c>
      <c r="M998" s="12">
        <f>(IF($E998&lt;&gt;0,$M$2,IF($L998&lt;&gt;0,$M$2,"")))</f>
      </c>
      <c r="N998" s="13"/>
    </row>
    <row r="999" spans="2:14" ht="15.75">
      <c r="B999" s="362"/>
      <c r="C999" s="279">
        <v>4901</v>
      </c>
      <c r="D999" s="364" t="s">
        <v>274</v>
      </c>
      <c r="E999" s="281">
        <f>F999+G999+H999</f>
        <v>0</v>
      </c>
      <c r="F999" s="152"/>
      <c r="G999" s="153"/>
      <c r="H999" s="1418"/>
      <c r="I999" s="152"/>
      <c r="J999" s="153"/>
      <c r="K999" s="1418"/>
      <c r="L999" s="281">
        <f>I999+J999+K999</f>
        <v>0</v>
      </c>
      <c r="M999" s="12">
        <f>(IF($E999&lt;&gt;0,$M$2,IF($L999&lt;&gt;0,$M$2,"")))</f>
      </c>
      <c r="N999" s="13"/>
    </row>
    <row r="1000" spans="2:14" ht="15.75">
      <c r="B1000" s="362"/>
      <c r="C1000" s="285">
        <v>4902</v>
      </c>
      <c r="D1000" s="301" t="s">
        <v>275</v>
      </c>
      <c r="E1000" s="287">
        <f>F1000+G1000+H1000</f>
        <v>0</v>
      </c>
      <c r="F1000" s="173"/>
      <c r="G1000" s="174"/>
      <c r="H1000" s="1421"/>
      <c r="I1000" s="173"/>
      <c r="J1000" s="174"/>
      <c r="K1000" s="1421"/>
      <c r="L1000" s="287">
        <f>I1000+J1000+K1000</f>
        <v>0</v>
      </c>
      <c r="M1000" s="12">
        <f>(IF($E1000&lt;&gt;0,$M$2,IF($L1000&lt;&gt;0,$M$2,"")))</f>
      </c>
      <c r="N1000" s="13"/>
    </row>
    <row r="1001" spans="2:14" ht="15.75">
      <c r="B1001" s="365">
        <v>5100</v>
      </c>
      <c r="C1001" s="1804" t="s">
        <v>248</v>
      </c>
      <c r="D1001" s="1805"/>
      <c r="E1001" s="310">
        <f>F1001+G1001+H1001</f>
        <v>0</v>
      </c>
      <c r="F1001" s="1422"/>
      <c r="G1001" s="1423"/>
      <c r="H1001" s="1424"/>
      <c r="I1001" s="1422"/>
      <c r="J1001" s="1423"/>
      <c r="K1001" s="1424"/>
      <c r="L1001" s="310">
        <f>I1001+J1001+K1001</f>
        <v>0</v>
      </c>
      <c r="M1001" s="12">
        <f>(IF($E1001&lt;&gt;0,$M$2,IF($L1001&lt;&gt;0,$M$2,"")))</f>
      </c>
      <c r="N1001" s="13"/>
    </row>
    <row r="1002" spans="2:14" ht="15.75">
      <c r="B1002" s="365">
        <v>5200</v>
      </c>
      <c r="C1002" s="1804" t="s">
        <v>249</v>
      </c>
      <c r="D1002" s="1805"/>
      <c r="E1002" s="310">
        <f>SUM(E1003:E1009)</f>
        <v>0</v>
      </c>
      <c r="F1002" s="274">
        <f>SUM(F1003:F1009)</f>
        <v>0</v>
      </c>
      <c r="G1002" s="275">
        <f>SUM(G1003:G1009)</f>
        <v>0</v>
      </c>
      <c r="H1002" s="276">
        <f>SUM(H1003:H1009)</f>
        <v>0</v>
      </c>
      <c r="I1002" s="274">
        <f>SUM(I1003:I1009)</f>
        <v>0</v>
      </c>
      <c r="J1002" s="275">
        <f>SUM(J1003:J1009)</f>
        <v>0</v>
      </c>
      <c r="K1002" s="276">
        <f>SUM(K1003:K1009)</f>
        <v>0</v>
      </c>
      <c r="L1002" s="310">
        <f>SUM(L1003:L1009)</f>
        <v>0</v>
      </c>
      <c r="M1002" s="12">
        <f>(IF($E1002&lt;&gt;0,$M$2,IF($L1002&lt;&gt;0,$M$2,"")))</f>
      </c>
      <c r="N1002" s="13"/>
    </row>
    <row r="1003" spans="2:14" ht="15.75">
      <c r="B1003" s="366"/>
      <c r="C1003" s="367">
        <v>5201</v>
      </c>
      <c r="D1003" s="368" t="s">
        <v>250</v>
      </c>
      <c r="E1003" s="281">
        <f>F1003+G1003+H1003</f>
        <v>0</v>
      </c>
      <c r="F1003" s="152"/>
      <c r="G1003" s="153"/>
      <c r="H1003" s="1418"/>
      <c r="I1003" s="152"/>
      <c r="J1003" s="153"/>
      <c r="K1003" s="1418"/>
      <c r="L1003" s="281">
        <f>I1003+J1003+K1003</f>
        <v>0</v>
      </c>
      <c r="M1003" s="12">
        <f>(IF($E1003&lt;&gt;0,$M$2,IF($L1003&lt;&gt;0,$M$2,"")))</f>
      </c>
      <c r="N1003" s="13"/>
    </row>
    <row r="1004" spans="2:14" ht="15.75">
      <c r="B1004" s="366"/>
      <c r="C1004" s="369">
        <v>5202</v>
      </c>
      <c r="D1004" s="370" t="s">
        <v>251</v>
      </c>
      <c r="E1004" s="295">
        <f>F1004+G1004+H1004</f>
        <v>0</v>
      </c>
      <c r="F1004" s="158"/>
      <c r="G1004" s="159"/>
      <c r="H1004" s="1420"/>
      <c r="I1004" s="158"/>
      <c r="J1004" s="159"/>
      <c r="K1004" s="1420"/>
      <c r="L1004" s="295">
        <f>I1004+J1004+K1004</f>
        <v>0</v>
      </c>
      <c r="M1004" s="12">
        <f>(IF($E1004&lt;&gt;0,$M$2,IF($L1004&lt;&gt;0,$M$2,"")))</f>
      </c>
      <c r="N1004" s="13"/>
    </row>
    <row r="1005" spans="2:14" ht="15.75">
      <c r="B1005" s="366"/>
      <c r="C1005" s="369">
        <v>5203</v>
      </c>
      <c r="D1005" s="370" t="s">
        <v>618</v>
      </c>
      <c r="E1005" s="295">
        <f>F1005+G1005+H1005</f>
        <v>0</v>
      </c>
      <c r="F1005" s="158"/>
      <c r="G1005" s="159"/>
      <c r="H1005" s="1420"/>
      <c r="I1005" s="158"/>
      <c r="J1005" s="159"/>
      <c r="K1005" s="1420"/>
      <c r="L1005" s="295">
        <f>I1005+J1005+K1005</f>
        <v>0</v>
      </c>
      <c r="M1005" s="12">
        <f>(IF($E1005&lt;&gt;0,$M$2,IF($L1005&lt;&gt;0,$M$2,"")))</f>
      </c>
      <c r="N1005" s="13"/>
    </row>
    <row r="1006" spans="2:14" ht="15.75">
      <c r="B1006" s="366"/>
      <c r="C1006" s="369">
        <v>5204</v>
      </c>
      <c r="D1006" s="370" t="s">
        <v>619</v>
      </c>
      <c r="E1006" s="295">
        <f>F1006+G1006+H1006</f>
        <v>0</v>
      </c>
      <c r="F1006" s="158"/>
      <c r="G1006" s="159"/>
      <c r="H1006" s="1420"/>
      <c r="I1006" s="158"/>
      <c r="J1006" s="159"/>
      <c r="K1006" s="1420"/>
      <c r="L1006" s="295">
        <f>I1006+J1006+K1006</f>
        <v>0</v>
      </c>
      <c r="M1006" s="12">
        <f>(IF($E1006&lt;&gt;0,$M$2,IF($L1006&lt;&gt;0,$M$2,"")))</f>
      </c>
      <c r="N1006" s="13"/>
    </row>
    <row r="1007" spans="2:14" ht="15.75">
      <c r="B1007" s="366"/>
      <c r="C1007" s="369">
        <v>5205</v>
      </c>
      <c r="D1007" s="370" t="s">
        <v>620</v>
      </c>
      <c r="E1007" s="295">
        <f>F1007+G1007+H1007</f>
        <v>0</v>
      </c>
      <c r="F1007" s="158"/>
      <c r="G1007" s="159"/>
      <c r="H1007" s="1420"/>
      <c r="I1007" s="158"/>
      <c r="J1007" s="159"/>
      <c r="K1007" s="1420"/>
      <c r="L1007" s="295">
        <f>I1007+J1007+K1007</f>
        <v>0</v>
      </c>
      <c r="M1007" s="12">
        <f>(IF($E1007&lt;&gt;0,$M$2,IF($L1007&lt;&gt;0,$M$2,"")))</f>
      </c>
      <c r="N1007" s="13"/>
    </row>
    <row r="1008" spans="2:14" ht="15.75">
      <c r="B1008" s="366"/>
      <c r="C1008" s="369">
        <v>5206</v>
      </c>
      <c r="D1008" s="370" t="s">
        <v>621</v>
      </c>
      <c r="E1008" s="295">
        <f>F1008+G1008+H1008</f>
        <v>0</v>
      </c>
      <c r="F1008" s="158"/>
      <c r="G1008" s="159"/>
      <c r="H1008" s="1420"/>
      <c r="I1008" s="158"/>
      <c r="J1008" s="159"/>
      <c r="K1008" s="1420"/>
      <c r="L1008" s="295">
        <f>I1008+J1008+K1008</f>
        <v>0</v>
      </c>
      <c r="M1008" s="12">
        <f>(IF($E1008&lt;&gt;0,$M$2,IF($L1008&lt;&gt;0,$M$2,"")))</f>
      </c>
      <c r="N1008" s="13"/>
    </row>
    <row r="1009" spans="2:14" ht="15.75">
      <c r="B1009" s="366"/>
      <c r="C1009" s="371">
        <v>5219</v>
      </c>
      <c r="D1009" s="372" t="s">
        <v>622</v>
      </c>
      <c r="E1009" s="287">
        <f>F1009+G1009+H1009</f>
        <v>0</v>
      </c>
      <c r="F1009" s="173"/>
      <c r="G1009" s="174"/>
      <c r="H1009" s="1421"/>
      <c r="I1009" s="173"/>
      <c r="J1009" s="174"/>
      <c r="K1009" s="1421"/>
      <c r="L1009" s="287">
        <f>I1009+J1009+K1009</f>
        <v>0</v>
      </c>
      <c r="M1009" s="12">
        <f>(IF($E1009&lt;&gt;0,$M$2,IF($L1009&lt;&gt;0,$M$2,"")))</f>
      </c>
      <c r="N1009" s="13"/>
    </row>
    <row r="1010" spans="2:14" ht="15.75">
      <c r="B1010" s="365">
        <v>5300</v>
      </c>
      <c r="C1010" s="1804" t="s">
        <v>623</v>
      </c>
      <c r="D1010" s="1805"/>
      <c r="E1010" s="310">
        <f>SUM(E1011:E1012)</f>
        <v>0</v>
      </c>
      <c r="F1010" s="274">
        <f>SUM(F1011:F1012)</f>
        <v>0</v>
      </c>
      <c r="G1010" s="275">
        <f>SUM(G1011:G1012)</f>
        <v>0</v>
      </c>
      <c r="H1010" s="276">
        <f>SUM(H1011:H1012)</f>
        <v>0</v>
      </c>
      <c r="I1010" s="274">
        <f>SUM(I1011:I1012)</f>
        <v>0</v>
      </c>
      <c r="J1010" s="275">
        <f>SUM(J1011:J1012)</f>
        <v>0</v>
      </c>
      <c r="K1010" s="276">
        <f>SUM(K1011:K1012)</f>
        <v>0</v>
      </c>
      <c r="L1010" s="310">
        <f>SUM(L1011:L1012)</f>
        <v>0</v>
      </c>
      <c r="M1010" s="12">
        <f>(IF($E1010&lt;&gt;0,$M$2,IF($L1010&lt;&gt;0,$M$2,"")))</f>
      </c>
      <c r="N1010" s="13"/>
    </row>
    <row r="1011" spans="2:14" ht="15.75">
      <c r="B1011" s="366"/>
      <c r="C1011" s="367">
        <v>5301</v>
      </c>
      <c r="D1011" s="368" t="s">
        <v>307</v>
      </c>
      <c r="E1011" s="281">
        <f>F1011+G1011+H1011</f>
        <v>0</v>
      </c>
      <c r="F1011" s="152"/>
      <c r="G1011" s="153"/>
      <c r="H1011" s="1418"/>
      <c r="I1011" s="152"/>
      <c r="J1011" s="153"/>
      <c r="K1011" s="1418"/>
      <c r="L1011" s="281">
        <f>I1011+J1011+K1011</f>
        <v>0</v>
      </c>
      <c r="M1011" s="12">
        <f>(IF($E1011&lt;&gt;0,$M$2,IF($L1011&lt;&gt;0,$M$2,"")))</f>
      </c>
      <c r="N1011" s="13"/>
    </row>
    <row r="1012" spans="2:14" ht="15.75">
      <c r="B1012" s="366"/>
      <c r="C1012" s="371">
        <v>5309</v>
      </c>
      <c r="D1012" s="372" t="s">
        <v>624</v>
      </c>
      <c r="E1012" s="287">
        <f>F1012+G1012+H1012</f>
        <v>0</v>
      </c>
      <c r="F1012" s="173"/>
      <c r="G1012" s="174"/>
      <c r="H1012" s="1421"/>
      <c r="I1012" s="173"/>
      <c r="J1012" s="174"/>
      <c r="K1012" s="1421"/>
      <c r="L1012" s="287">
        <f>I1012+J1012+K1012</f>
        <v>0</v>
      </c>
      <c r="M1012" s="12">
        <f>(IF($E1012&lt;&gt;0,$M$2,IF($L1012&lt;&gt;0,$M$2,"")))</f>
      </c>
      <c r="N1012" s="13"/>
    </row>
    <row r="1013" spans="2:14" ht="15.75">
      <c r="B1013" s="365">
        <v>5400</v>
      </c>
      <c r="C1013" s="1804" t="s">
        <v>685</v>
      </c>
      <c r="D1013" s="1805"/>
      <c r="E1013" s="310">
        <f>F1013+G1013+H1013</f>
        <v>0</v>
      </c>
      <c r="F1013" s="1422"/>
      <c r="G1013" s="1423"/>
      <c r="H1013" s="1424"/>
      <c r="I1013" s="1422"/>
      <c r="J1013" s="1423"/>
      <c r="K1013" s="1424"/>
      <c r="L1013" s="310">
        <f>I1013+J1013+K1013</f>
        <v>0</v>
      </c>
      <c r="M1013" s="12">
        <f>(IF($E1013&lt;&gt;0,$M$2,IF($L1013&lt;&gt;0,$M$2,"")))</f>
      </c>
      <c r="N1013" s="13"/>
    </row>
    <row r="1014" spans="2:14" ht="15.75">
      <c r="B1014" s="272">
        <v>5500</v>
      </c>
      <c r="C1014" s="1806" t="s">
        <v>686</v>
      </c>
      <c r="D1014" s="1807"/>
      <c r="E1014" s="310">
        <f>SUM(E1015:E1018)</f>
        <v>0</v>
      </c>
      <c r="F1014" s="274">
        <f>SUM(F1015:F1018)</f>
        <v>0</v>
      </c>
      <c r="G1014" s="275">
        <f>SUM(G1015:G1018)</f>
        <v>0</v>
      </c>
      <c r="H1014" s="276">
        <f>SUM(H1015:H1018)</f>
        <v>0</v>
      </c>
      <c r="I1014" s="274">
        <f>SUM(I1015:I1018)</f>
        <v>0</v>
      </c>
      <c r="J1014" s="275">
        <f>SUM(J1015:J1018)</f>
        <v>0</v>
      </c>
      <c r="K1014" s="276">
        <f>SUM(K1015:K1018)</f>
        <v>0</v>
      </c>
      <c r="L1014" s="310">
        <f>SUM(L1015:L1018)</f>
        <v>0</v>
      </c>
      <c r="M1014" s="12">
        <f>(IF($E1014&lt;&gt;0,$M$2,IF($L1014&lt;&gt;0,$M$2,"")))</f>
      </c>
      <c r="N1014" s="13"/>
    </row>
    <row r="1015" spans="2:14" ht="15.75">
      <c r="B1015" s="362"/>
      <c r="C1015" s="279">
        <v>5501</v>
      </c>
      <c r="D1015" s="311" t="s">
        <v>687</v>
      </c>
      <c r="E1015" s="281">
        <f>F1015+G1015+H1015</f>
        <v>0</v>
      </c>
      <c r="F1015" s="152"/>
      <c r="G1015" s="153"/>
      <c r="H1015" s="1418"/>
      <c r="I1015" s="152"/>
      <c r="J1015" s="153"/>
      <c r="K1015" s="1418"/>
      <c r="L1015" s="281">
        <f>I1015+J1015+K1015</f>
        <v>0</v>
      </c>
      <c r="M1015" s="12">
        <f>(IF($E1015&lt;&gt;0,$M$2,IF($L1015&lt;&gt;0,$M$2,"")))</f>
      </c>
      <c r="N1015" s="13"/>
    </row>
    <row r="1016" spans="2:14" ht="15.75">
      <c r="B1016" s="362"/>
      <c r="C1016" s="293">
        <v>5502</v>
      </c>
      <c r="D1016" s="294" t="s">
        <v>688</v>
      </c>
      <c r="E1016" s="295">
        <f>F1016+G1016+H1016</f>
        <v>0</v>
      </c>
      <c r="F1016" s="158"/>
      <c r="G1016" s="159"/>
      <c r="H1016" s="1420"/>
      <c r="I1016" s="158"/>
      <c r="J1016" s="159"/>
      <c r="K1016" s="1420"/>
      <c r="L1016" s="295">
        <f>I1016+J1016+K1016</f>
        <v>0</v>
      </c>
      <c r="M1016" s="12">
        <f>(IF($E1016&lt;&gt;0,$M$2,IF($L1016&lt;&gt;0,$M$2,"")))</f>
      </c>
      <c r="N1016" s="13"/>
    </row>
    <row r="1017" spans="2:14" ht="15.75">
      <c r="B1017" s="362"/>
      <c r="C1017" s="293">
        <v>5503</v>
      </c>
      <c r="D1017" s="363" t="s">
        <v>689</v>
      </c>
      <c r="E1017" s="295">
        <f>F1017+G1017+H1017</f>
        <v>0</v>
      </c>
      <c r="F1017" s="158"/>
      <c r="G1017" s="159"/>
      <c r="H1017" s="1420"/>
      <c r="I1017" s="158"/>
      <c r="J1017" s="159"/>
      <c r="K1017" s="1420"/>
      <c r="L1017" s="295">
        <f>I1017+J1017+K1017</f>
        <v>0</v>
      </c>
      <c r="M1017" s="12">
        <f>(IF($E1017&lt;&gt;0,$M$2,IF($L1017&lt;&gt;0,$M$2,"")))</f>
      </c>
      <c r="N1017" s="13"/>
    </row>
    <row r="1018" spans="2:14" ht="15.75">
      <c r="B1018" s="362"/>
      <c r="C1018" s="285">
        <v>5504</v>
      </c>
      <c r="D1018" s="339" t="s">
        <v>690</v>
      </c>
      <c r="E1018" s="287">
        <f>F1018+G1018+H1018</f>
        <v>0</v>
      </c>
      <c r="F1018" s="173"/>
      <c r="G1018" s="174"/>
      <c r="H1018" s="1421"/>
      <c r="I1018" s="173"/>
      <c r="J1018" s="174"/>
      <c r="K1018" s="1421"/>
      <c r="L1018" s="287">
        <f>I1018+J1018+K1018</f>
        <v>0</v>
      </c>
      <c r="M1018" s="12">
        <f>(IF($E1018&lt;&gt;0,$M$2,IF($L1018&lt;&gt;0,$M$2,"")))</f>
      </c>
      <c r="N1018" s="13"/>
    </row>
    <row r="1019" spans="2:14" ht="15.75">
      <c r="B1019" s="365">
        <v>5700</v>
      </c>
      <c r="C1019" s="1799" t="s">
        <v>914</v>
      </c>
      <c r="D1019" s="1800"/>
      <c r="E1019" s="310">
        <f>SUM(E1020:E1022)</f>
        <v>0</v>
      </c>
      <c r="F1019" s="1471">
        <v>0</v>
      </c>
      <c r="G1019" s="1471">
        <v>0</v>
      </c>
      <c r="H1019" s="1471">
        <v>0</v>
      </c>
      <c r="I1019" s="1471">
        <v>0</v>
      </c>
      <c r="J1019" s="1471">
        <v>0</v>
      </c>
      <c r="K1019" s="1471">
        <v>0</v>
      </c>
      <c r="L1019" s="310">
        <f>SUM(L1020:L1022)</f>
        <v>0</v>
      </c>
      <c r="M1019" s="12">
        <f>(IF($E1019&lt;&gt;0,$M$2,IF($L1019&lt;&gt;0,$M$2,"")))</f>
      </c>
      <c r="N1019" s="13"/>
    </row>
    <row r="1020" spans="2:14" ht="15.75">
      <c r="B1020" s="366"/>
      <c r="C1020" s="367">
        <v>5701</v>
      </c>
      <c r="D1020" s="368" t="s">
        <v>691</v>
      </c>
      <c r="E1020" s="281">
        <f>F1020+G1020+H1020</f>
        <v>0</v>
      </c>
      <c r="F1020" s="1472">
        <v>0</v>
      </c>
      <c r="G1020" s="1472">
        <v>0</v>
      </c>
      <c r="H1020" s="1473">
        <v>0</v>
      </c>
      <c r="I1020" s="1667">
        <v>0</v>
      </c>
      <c r="J1020" s="1472">
        <v>0</v>
      </c>
      <c r="K1020" s="1472">
        <v>0</v>
      </c>
      <c r="L1020" s="281">
        <f>I1020+J1020+K1020</f>
        <v>0</v>
      </c>
      <c r="M1020" s="12">
        <f>(IF($E1020&lt;&gt;0,$M$2,IF($L1020&lt;&gt;0,$M$2,"")))</f>
      </c>
      <c r="N1020" s="13"/>
    </row>
    <row r="1021" spans="2:14" ht="15.75">
      <c r="B1021" s="366"/>
      <c r="C1021" s="373">
        <v>5702</v>
      </c>
      <c r="D1021" s="374" t="s">
        <v>692</v>
      </c>
      <c r="E1021" s="314">
        <f>F1021+G1021+H1021</f>
        <v>0</v>
      </c>
      <c r="F1021" s="1472">
        <v>0</v>
      </c>
      <c r="G1021" s="1472">
        <v>0</v>
      </c>
      <c r="H1021" s="1473">
        <v>0</v>
      </c>
      <c r="I1021" s="1667">
        <v>0</v>
      </c>
      <c r="J1021" s="1472">
        <v>0</v>
      </c>
      <c r="K1021" s="1472">
        <v>0</v>
      </c>
      <c r="L1021" s="314">
        <f>I1021+J1021+K1021</f>
        <v>0</v>
      </c>
      <c r="M1021" s="12">
        <f>(IF($E1021&lt;&gt;0,$M$2,IF($L1021&lt;&gt;0,$M$2,"")))</f>
      </c>
      <c r="N1021" s="13"/>
    </row>
    <row r="1022" spans="2:14" ht="15.75">
      <c r="B1022" s="292"/>
      <c r="C1022" s="375">
        <v>4071</v>
      </c>
      <c r="D1022" s="376" t="s">
        <v>693</v>
      </c>
      <c r="E1022" s="377">
        <f>F1022+G1022+H1022</f>
        <v>0</v>
      </c>
      <c r="F1022" s="1472">
        <v>0</v>
      </c>
      <c r="G1022" s="1472">
        <v>0</v>
      </c>
      <c r="H1022" s="1473">
        <v>0</v>
      </c>
      <c r="I1022" s="1667">
        <v>0</v>
      </c>
      <c r="J1022" s="1472">
        <v>0</v>
      </c>
      <c r="K1022" s="1472">
        <v>0</v>
      </c>
      <c r="L1022" s="377">
        <f>I1022+J1022+K1022</f>
        <v>0</v>
      </c>
      <c r="M1022" s="12">
        <f>(IF($E1022&lt;&gt;0,$M$2,IF($L1022&lt;&gt;0,$M$2,"")))</f>
      </c>
      <c r="N1022" s="13"/>
    </row>
    <row r="1023" spans="2:14" ht="15.75">
      <c r="B1023" s="582"/>
      <c r="C1023" s="1801" t="s">
        <v>694</v>
      </c>
      <c r="D1023" s="1802"/>
      <c r="E1023" s="1438"/>
      <c r="F1023" s="1438"/>
      <c r="G1023" s="1438"/>
      <c r="H1023" s="1438"/>
      <c r="I1023" s="1438"/>
      <c r="J1023" s="1438"/>
      <c r="K1023" s="1438"/>
      <c r="L1023" s="1439"/>
      <c r="M1023" s="12">
        <f>(IF($E1023&lt;&gt;0,$M$2,IF($L1023&lt;&gt;0,$M$2,"")))</f>
      </c>
      <c r="N1023" s="13"/>
    </row>
    <row r="1024" spans="2:14" ht="15.75">
      <c r="B1024" s="381">
        <v>98</v>
      </c>
      <c r="C1024" s="1801" t="s">
        <v>694</v>
      </c>
      <c r="D1024" s="1802"/>
      <c r="E1024" s="382">
        <f>F1024+G1024+H1024</f>
        <v>0</v>
      </c>
      <c r="F1024" s="1429"/>
      <c r="G1024" s="1430"/>
      <c r="H1024" s="1431"/>
      <c r="I1024" s="1461">
        <v>0</v>
      </c>
      <c r="J1024" s="1462">
        <v>0</v>
      </c>
      <c r="K1024" s="1463">
        <v>0</v>
      </c>
      <c r="L1024" s="382">
        <f>I1024+J1024+K1024</f>
        <v>0</v>
      </c>
      <c r="M1024" s="12">
        <f>(IF($E1024&lt;&gt;0,$M$2,IF($L1024&lt;&gt;0,$M$2,"")))</f>
      </c>
      <c r="N1024" s="13"/>
    </row>
    <row r="1025" spans="2:14" ht="15.75">
      <c r="B1025" s="1433"/>
      <c r="C1025" s="1434"/>
      <c r="D1025" s="1435"/>
      <c r="E1025" s="269"/>
      <c r="F1025" s="269"/>
      <c r="G1025" s="269"/>
      <c r="H1025" s="269"/>
      <c r="I1025" s="269"/>
      <c r="J1025" s="269"/>
      <c r="K1025" s="269"/>
      <c r="L1025" s="270"/>
      <c r="M1025" s="12">
        <f>(IF($E1025&lt;&gt;0,$M$2,IF($L1025&lt;&gt;0,$M$2,"")))</f>
      </c>
      <c r="N1025" s="13"/>
    </row>
    <row r="1026" spans="2:14" ht="15.75">
      <c r="B1026" s="1436"/>
      <c r="C1026" s="111"/>
      <c r="D1026" s="1437"/>
      <c r="E1026" s="218"/>
      <c r="F1026" s="218"/>
      <c r="G1026" s="218"/>
      <c r="H1026" s="218"/>
      <c r="I1026" s="218"/>
      <c r="J1026" s="218"/>
      <c r="K1026" s="218"/>
      <c r="L1026" s="389"/>
      <c r="M1026" s="12">
        <f>(IF($E1026&lt;&gt;0,$M$2,IF($L1026&lt;&gt;0,$M$2,"")))</f>
      </c>
      <c r="N1026" s="13"/>
    </row>
    <row r="1027" spans="2:14" ht="15.75">
      <c r="B1027" s="1436"/>
      <c r="C1027" s="111"/>
      <c r="D1027" s="1437"/>
      <c r="E1027" s="218"/>
      <c r="F1027" s="218"/>
      <c r="G1027" s="218"/>
      <c r="H1027" s="218"/>
      <c r="I1027" s="218"/>
      <c r="J1027" s="218"/>
      <c r="K1027" s="218"/>
      <c r="L1027" s="389"/>
      <c r="M1027" s="12">
        <f>(IF($E1027&lt;&gt;0,$M$2,IF($L1027&lt;&gt;0,$M$2,"")))</f>
      </c>
      <c r="N1027" s="13"/>
    </row>
    <row r="1028" spans="2:14" ht="15.75">
      <c r="B1028" s="1464"/>
      <c r="C1028" s="393" t="s">
        <v>741</v>
      </c>
      <c r="D1028" s="1432">
        <f>+B1028</f>
        <v>0</v>
      </c>
      <c r="E1028" s="395">
        <f>SUM(E913,E916,E922,E930,E931,E949,E953,E959,E962,E963,E964,E965,E966,E975,E981,E982,E983,E984,E991,E995,E996,E997,E998,E1001,E1002,E1010,E1013,E1014,E1019)+E1024</f>
        <v>0</v>
      </c>
      <c r="F1028" s="396">
        <f>SUM(F913,F916,F922,F930,F931,F949,F953,F959,F962,F963,F964,F965,F966,F975,F981,F982,F983,F984,F991,F995,F996,F997,F998,F1001,F1002,F1010,F1013,F1014,F1019)+F1024</f>
        <v>0</v>
      </c>
      <c r="G1028" s="397">
        <f>SUM(G913,G916,G922,G930,G931,G949,G953,G959,G962,G963,G964,G965,G966,G975,G981,G982,G983,G984,G991,G995,G996,G997,G998,G1001,G1002,G1010,G1013,G1014,G1019)+G1024</f>
        <v>0</v>
      </c>
      <c r="H1028" s="398">
        <f>SUM(H913,H916,H922,H930,H931,H949,H953,H959,H962,H963,H964,H965,H966,H975,H981,H982,H983,H984,H991,H995,H996,H997,H998,H1001,H1002,H1010,H1013,H1014,H1019)+H1024</f>
        <v>0</v>
      </c>
      <c r="I1028" s="396">
        <f>SUM(I913,I916,I922,I930,I931,I949,I953,I959,I962,I963,I964,I965,I966,I975,I981,I982,I983,I984,I991,I995,I996,I997,I998,I1001,I1002,I1010,I1013,I1014,I1019)+I1024</f>
        <v>0</v>
      </c>
      <c r="J1028" s="397">
        <f>SUM(J913,J916,J922,J930,J931,J949,J953,J959,J962,J963,J964,J965,J966,J975,J981,J982,J983,J984,J991,J995,J996,J997,J998,J1001,J1002,J1010,J1013,J1014,J1019)+J1024</f>
        <v>23202</v>
      </c>
      <c r="K1028" s="398">
        <f>SUM(K913,K916,K922,K930,K931,K949,K953,K959,K962,K963,K964,K965,K966,K975,K981,K982,K983,K984,K991,K995,K996,K997,K998,K1001,K1002,K1010,K1013,K1014,K1019)+K1024</f>
        <v>0</v>
      </c>
      <c r="L1028" s="395">
        <f>SUM(L913,L916,L922,L930,L931,L949,L953,L959,L962,L963,L964,L965,L966,L975,L981,L982,L983,L984,L991,L995,L996,L997,L998,L1001,L1002,L1010,L1013,L1014,L1019)+L1024</f>
        <v>23202</v>
      </c>
      <c r="M1028" s="12">
        <f>(IF($E1028&lt;&gt;0,$M$2,IF($L1028&lt;&gt;0,$M$2,"")))</f>
        <v>1</v>
      </c>
      <c r="N1028" s="73" t="str">
        <f>LEFT(C910,1)</f>
        <v>8</v>
      </c>
    </row>
    <row r="1029" spans="2:14" ht="15.75">
      <c r="B1029" s="79" t="s">
        <v>120</v>
      </c>
      <c r="C1029" s="1"/>
      <c r="L1029" s="6"/>
      <c r="M1029" s="7">
        <f>(IF($E1028&lt;&gt;0,$M$2,IF($L1028&lt;&gt;0,$M$2,"")))</f>
        <v>1</v>
      </c>
      <c r="N1029" s="8"/>
    </row>
    <row r="1030" spans="2:14" ht="15.75">
      <c r="B1030" s="1367"/>
      <c r="C1030" s="1367"/>
      <c r="D1030" s="1368"/>
      <c r="E1030" s="1367"/>
      <c r="F1030" s="1367"/>
      <c r="G1030" s="1367"/>
      <c r="H1030" s="1367"/>
      <c r="I1030" s="1367"/>
      <c r="J1030" s="1367"/>
      <c r="K1030" s="1367"/>
      <c r="L1030" s="1369"/>
      <c r="M1030" s="7">
        <f>(IF($E1028&lt;&gt;0,$M$2,IF($L1028&lt;&gt;0,$M$2,"")))</f>
        <v>1</v>
      </c>
      <c r="N1030" s="8"/>
    </row>
    <row r="1031" spans="2:13" ht="15.75"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77"/>
      <c r="M1031" s="74">
        <f>(IF(E1026&lt;&gt;0,$G$2,IF(L1026&lt;&gt;0,$G$2,"")))</f>
      </c>
    </row>
    <row r="1032" spans="2:13" ht="15.75"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77"/>
      <c r="M1032" s="74">
        <f>(IF(E1027&lt;&gt;0,$G$2,IF(L1027&lt;&gt;0,$G$2,"")))</f>
      </c>
    </row>
  </sheetData>
  <sheetProtection password="81B0" sheet="1" objects="1" scenarios="1"/>
  <mergeCells count="212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C825:D825"/>
    <mergeCell ref="C846:D846"/>
    <mergeCell ref="C853:D853"/>
    <mergeCell ref="C857:D857"/>
    <mergeCell ref="C858:D858"/>
    <mergeCell ref="C859:D859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998:D998"/>
    <mergeCell ref="C1024:D1024"/>
    <mergeCell ref="C1001:D1001"/>
    <mergeCell ref="C1002:D1002"/>
    <mergeCell ref="C1010:D1010"/>
    <mergeCell ref="C1013:D1013"/>
    <mergeCell ref="C1014:D1014"/>
    <mergeCell ref="C1019:D1019"/>
    <mergeCell ref="C1023:D1023"/>
    <mergeCell ref="C963:D963"/>
    <mergeCell ref="C984:D984"/>
    <mergeCell ref="C991:D991"/>
    <mergeCell ref="C995:D995"/>
    <mergeCell ref="C996:D996"/>
    <mergeCell ref="C997:D997"/>
    <mergeCell ref="C931:D931"/>
    <mergeCell ref="C965:D965"/>
    <mergeCell ref="C966:D966"/>
    <mergeCell ref="C981:D981"/>
    <mergeCell ref="C982:D982"/>
    <mergeCell ref="C983:D983"/>
    <mergeCell ref="C949:D949"/>
    <mergeCell ref="C953:D953"/>
    <mergeCell ref="C959:D959"/>
    <mergeCell ref="C962:D962"/>
    <mergeCell ref="B897:D897"/>
    <mergeCell ref="B899:D899"/>
    <mergeCell ref="B902:D902"/>
    <mergeCell ref="E906:H906"/>
    <mergeCell ref="I906:L906"/>
    <mergeCell ref="C964:D964"/>
    <mergeCell ref="C913:D913"/>
    <mergeCell ref="C916:D916"/>
    <mergeCell ref="C922:D922"/>
    <mergeCell ref="C930:D930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 G390 I390 J390 F411 G411 I411 J411 F401 G401 I401 J401 F404 G404 I404 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 G403 I403 J403 F410 G410 I410 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O15" sqref="O15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2016</v>
      </c>
      <c r="C162" s="1500">
        <v>5561</v>
      </c>
    </row>
    <row r="163" spans="1:3" ht="15.75">
      <c r="A163" s="1500">
        <v>5562</v>
      </c>
      <c r="B163" s="1514" t="s">
        <v>2017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2001</v>
      </c>
      <c r="B356" s="1529" t="s">
        <v>2002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2018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1672</v>
      </c>
    </row>
    <row r="365" spans="1:2" ht="18">
      <c r="A365" s="1590"/>
      <c r="B365" s="1545" t="s">
        <v>2019</v>
      </c>
    </row>
    <row r="366" spans="1:2" ht="18">
      <c r="A366" s="1547" t="s">
        <v>1305</v>
      </c>
      <c r="B366" s="1546" t="s">
        <v>2020</v>
      </c>
    </row>
    <row r="367" spans="1:2" ht="18">
      <c r="A367" s="1547" t="s">
        <v>1306</v>
      </c>
      <c r="B367" s="1548" t="s">
        <v>2021</v>
      </c>
    </row>
    <row r="368" spans="1:2" ht="18">
      <c r="A368" s="1547" t="s">
        <v>1307</v>
      </c>
      <c r="B368" s="1549" t="s">
        <v>2022</v>
      </c>
    </row>
    <row r="369" spans="1:2" ht="18">
      <c r="A369" s="1547" t="s">
        <v>1308</v>
      </c>
      <c r="B369" s="1549" t="s">
        <v>2023</v>
      </c>
    </row>
    <row r="370" spans="1:2" ht="18">
      <c r="A370" s="1547" t="s">
        <v>1309</v>
      </c>
      <c r="B370" s="1549" t="s">
        <v>2024</v>
      </c>
    </row>
    <row r="371" spans="1:2" ht="18">
      <c r="A371" s="1547" t="s">
        <v>1310</v>
      </c>
      <c r="B371" s="1549" t="s">
        <v>2025</v>
      </c>
    </row>
    <row r="372" spans="1:2" ht="18">
      <c r="A372" s="1547" t="s">
        <v>1311</v>
      </c>
      <c r="B372" s="1549" t="s">
        <v>2026</v>
      </c>
    </row>
    <row r="373" spans="1:2" ht="18">
      <c r="A373" s="1547" t="s">
        <v>1312</v>
      </c>
      <c r="B373" s="1550" t="s">
        <v>2027</v>
      </c>
    </row>
    <row r="374" spans="1:2" ht="18">
      <c r="A374" s="1547" t="s">
        <v>1313</v>
      </c>
      <c r="B374" s="1550" t="s">
        <v>2028</v>
      </c>
    </row>
    <row r="375" spans="1:2" ht="18">
      <c r="A375" s="1547" t="s">
        <v>1314</v>
      </c>
      <c r="B375" s="1550" t="s">
        <v>2029</v>
      </c>
    </row>
    <row r="376" spans="1:2" ht="18">
      <c r="A376" s="1547" t="s">
        <v>1315</v>
      </c>
      <c r="B376" s="1550" t="s">
        <v>2030</v>
      </c>
    </row>
    <row r="377" spans="1:2" ht="18">
      <c r="A377" s="1547" t="s">
        <v>1316</v>
      </c>
      <c r="B377" s="1551" t="s">
        <v>2031</v>
      </c>
    </row>
    <row r="378" spans="1:2" ht="18">
      <c r="A378" s="1547" t="s">
        <v>1317</v>
      </c>
      <c r="B378" s="1551" t="s">
        <v>2032</v>
      </c>
    </row>
    <row r="379" spans="1:2" ht="18">
      <c r="A379" s="1547" t="s">
        <v>1318</v>
      </c>
      <c r="B379" s="1550" t="s">
        <v>2033</v>
      </c>
    </row>
    <row r="380" spans="1:5" ht="18">
      <c r="A380" s="1547" t="s">
        <v>1319</v>
      </c>
      <c r="B380" s="1550" t="s">
        <v>2034</v>
      </c>
      <c r="C380" s="1552" t="s">
        <v>181</v>
      </c>
      <c r="E380" s="1553"/>
    </row>
    <row r="381" spans="1:5" ht="18">
      <c r="A381" s="1547" t="s">
        <v>1320</v>
      </c>
      <c r="B381" s="1549" t="s">
        <v>2035</v>
      </c>
      <c r="C381" s="1552" t="s">
        <v>181</v>
      </c>
      <c r="E381" s="1553"/>
    </row>
    <row r="382" spans="1:5" ht="18">
      <c r="A382" s="1547" t="s">
        <v>1321</v>
      </c>
      <c r="B382" s="1550" t="s">
        <v>2036</v>
      </c>
      <c r="C382" s="1552" t="s">
        <v>181</v>
      </c>
      <c r="E382" s="1553"/>
    </row>
    <row r="383" spans="1:5" ht="18">
      <c r="A383" s="1547" t="s">
        <v>1322</v>
      </c>
      <c r="B383" s="1550" t="s">
        <v>2037</v>
      </c>
      <c r="C383" s="1552" t="s">
        <v>181</v>
      </c>
      <c r="E383" s="1553"/>
    </row>
    <row r="384" spans="1:5" ht="18">
      <c r="A384" s="1547" t="s">
        <v>1323</v>
      </c>
      <c r="B384" s="1550" t="s">
        <v>2038</v>
      </c>
      <c r="C384" s="1552" t="s">
        <v>181</v>
      </c>
      <c r="E384" s="1553"/>
    </row>
    <row r="385" spans="1:5" ht="18">
      <c r="A385" s="1547" t="s">
        <v>1324</v>
      </c>
      <c r="B385" s="1550" t="s">
        <v>2039</v>
      </c>
      <c r="C385" s="1552" t="s">
        <v>181</v>
      </c>
      <c r="E385" s="1553"/>
    </row>
    <row r="386" spans="1:5" ht="18">
      <c r="A386" s="1547" t="s">
        <v>1325</v>
      </c>
      <c r="B386" s="1550" t="s">
        <v>2040</v>
      </c>
      <c r="C386" s="1552" t="s">
        <v>181</v>
      </c>
      <c r="E386" s="1553"/>
    </row>
    <row r="387" spans="1:5" ht="18">
      <c r="A387" s="1547" t="s">
        <v>1326</v>
      </c>
      <c r="B387" s="1550" t="s">
        <v>2041</v>
      </c>
      <c r="C387" s="1552" t="s">
        <v>181</v>
      </c>
      <c r="E387" s="1553"/>
    </row>
    <row r="388" spans="1:5" ht="18">
      <c r="A388" s="1547" t="s">
        <v>1327</v>
      </c>
      <c r="B388" s="1550" t="s">
        <v>2042</v>
      </c>
      <c r="C388" s="1552" t="s">
        <v>181</v>
      </c>
      <c r="E388" s="1553"/>
    </row>
    <row r="389" spans="1:5" ht="18">
      <c r="A389" s="1547" t="s">
        <v>1328</v>
      </c>
      <c r="B389" s="1549" t="s">
        <v>2043</v>
      </c>
      <c r="C389" s="1552" t="s">
        <v>181</v>
      </c>
      <c r="E389" s="1553"/>
    </row>
    <row r="390" spans="1:5" ht="18">
      <c r="A390" s="1547" t="s">
        <v>1329</v>
      </c>
      <c r="B390" s="1550" t="s">
        <v>2044</v>
      </c>
      <c r="C390" s="1552" t="s">
        <v>181</v>
      </c>
      <c r="E390" s="1553"/>
    </row>
    <row r="391" spans="1:5" ht="18">
      <c r="A391" s="1547" t="s">
        <v>1330</v>
      </c>
      <c r="B391" s="1549" t="s">
        <v>2045</v>
      </c>
      <c r="C391" s="1552" t="s">
        <v>181</v>
      </c>
      <c r="E391" s="1553"/>
    </row>
    <row r="392" spans="1:5" ht="18">
      <c r="A392" s="1547" t="s">
        <v>1331</v>
      </c>
      <c r="B392" s="1549" t="s">
        <v>2046</v>
      </c>
      <c r="C392" s="1552" t="s">
        <v>181</v>
      </c>
      <c r="E392" s="1553"/>
    </row>
    <row r="393" spans="1:5" ht="18">
      <c r="A393" s="1547" t="s">
        <v>1332</v>
      </c>
      <c r="B393" s="1549" t="s">
        <v>2047</v>
      </c>
      <c r="C393" s="1552" t="s">
        <v>181</v>
      </c>
      <c r="E393" s="1553"/>
    </row>
    <row r="394" spans="1:5" ht="18">
      <c r="A394" s="1547" t="s">
        <v>1333</v>
      </c>
      <c r="B394" s="1549" t="s">
        <v>2048</v>
      </c>
      <c r="C394" s="1552" t="s">
        <v>181</v>
      </c>
      <c r="E394" s="1553"/>
    </row>
    <row r="395" spans="1:5" ht="18">
      <c r="A395" s="1547" t="s">
        <v>1334</v>
      </c>
      <c r="B395" s="1549" t="s">
        <v>2049</v>
      </c>
      <c r="C395" s="1552" t="s">
        <v>181</v>
      </c>
      <c r="E395" s="1553"/>
    </row>
    <row r="396" spans="1:5" ht="18">
      <c r="A396" s="1547" t="s">
        <v>1335</v>
      </c>
      <c r="B396" s="1549" t="s">
        <v>2050</v>
      </c>
      <c r="C396" s="1552" t="s">
        <v>181</v>
      </c>
      <c r="E396" s="1553"/>
    </row>
    <row r="397" spans="1:5" ht="18">
      <c r="A397" s="1547" t="s">
        <v>1336</v>
      </c>
      <c r="B397" s="1549" t="s">
        <v>2051</v>
      </c>
      <c r="C397" s="1552" t="s">
        <v>181</v>
      </c>
      <c r="E397" s="1553"/>
    </row>
    <row r="398" spans="1:5" ht="18">
      <c r="A398" s="1547" t="s">
        <v>1337</v>
      </c>
      <c r="B398" s="1549" t="s">
        <v>2052</v>
      </c>
      <c r="C398" s="1552" t="s">
        <v>181</v>
      </c>
      <c r="E398" s="1553"/>
    </row>
    <row r="399" spans="1:5" ht="18">
      <c r="A399" s="1547" t="s">
        <v>1338</v>
      </c>
      <c r="B399" s="1554" t="s">
        <v>2053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1673</v>
      </c>
      <c r="C401" s="1552" t="s">
        <v>181</v>
      </c>
      <c r="E401" s="1553"/>
    </row>
    <row r="402" spans="1:5" ht="18">
      <c r="A402" s="1590" t="s">
        <v>181</v>
      </c>
      <c r="B402" s="1557" t="s">
        <v>1674</v>
      </c>
      <c r="C402" s="1552" t="s">
        <v>181</v>
      </c>
      <c r="E402" s="1553"/>
    </row>
    <row r="403" spans="1:5" ht="18">
      <c r="A403" s="1562" t="s">
        <v>1341</v>
      </c>
      <c r="B403" s="1558" t="s">
        <v>2054</v>
      </c>
      <c r="C403" s="1552" t="s">
        <v>181</v>
      </c>
      <c r="E403" s="1553"/>
    </row>
    <row r="404" spans="1:5" ht="18">
      <c r="A404" s="1547" t="s">
        <v>1342</v>
      </c>
      <c r="B404" s="1534" t="s">
        <v>2055</v>
      </c>
      <c r="C404" s="1552" t="s">
        <v>181</v>
      </c>
      <c r="E404" s="1553"/>
    </row>
    <row r="405" spans="1:5" ht="18">
      <c r="A405" s="1592" t="s">
        <v>1343</v>
      </c>
      <c r="B405" s="1559" t="s">
        <v>2056</v>
      </c>
      <c r="C405" s="1552" t="s">
        <v>181</v>
      </c>
      <c r="E405" s="1553"/>
    </row>
    <row r="406" spans="1:5" ht="18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1676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1677</v>
      </c>
      <c r="C423" s="1552" t="s">
        <v>181</v>
      </c>
      <c r="E423" s="1553"/>
    </row>
    <row r="424" spans="1:5" ht="18">
      <c r="A424" s="1547" t="s">
        <v>1357</v>
      </c>
      <c r="B424" s="1570" t="s">
        <v>1678</v>
      </c>
      <c r="C424" s="1552" t="s">
        <v>181</v>
      </c>
      <c r="E424" s="1553"/>
    </row>
    <row r="425" spans="1:5" ht="18">
      <c r="A425" s="1547" t="s">
        <v>1358</v>
      </c>
      <c r="B425" s="1571" t="s">
        <v>1679</v>
      </c>
      <c r="C425" s="1552" t="s">
        <v>181</v>
      </c>
      <c r="E425" s="1553"/>
    </row>
    <row r="426" spans="1:5" ht="18">
      <c r="A426" s="1547" t="s">
        <v>1359</v>
      </c>
      <c r="B426" s="1570" t="s">
        <v>1680</v>
      </c>
      <c r="C426" s="1552" t="s">
        <v>181</v>
      </c>
      <c r="E426" s="1553"/>
    </row>
    <row r="427" spans="1:5" ht="18">
      <c r="A427" s="1547" t="s">
        <v>1360</v>
      </c>
      <c r="B427" s="1570" t="s">
        <v>1681</v>
      </c>
      <c r="C427" s="1552" t="s">
        <v>181</v>
      </c>
      <c r="E427" s="1553"/>
    </row>
    <row r="428" spans="1:5" ht="18">
      <c r="A428" s="1547" t="s">
        <v>1361</v>
      </c>
      <c r="B428" s="1572" t="s">
        <v>1682</v>
      </c>
      <c r="C428" s="1552" t="s">
        <v>181</v>
      </c>
      <c r="E428" s="1553"/>
    </row>
    <row r="429" spans="1:5" ht="18">
      <c r="A429" s="1547" t="s">
        <v>1362</v>
      </c>
      <c r="B429" s="1572" t="s">
        <v>1683</v>
      </c>
      <c r="C429" s="1552" t="s">
        <v>181</v>
      </c>
      <c r="E429" s="1553"/>
    </row>
    <row r="430" spans="1:5" ht="18">
      <c r="A430" s="1547" t="s">
        <v>1363</v>
      </c>
      <c r="B430" s="1572" t="s">
        <v>1684</v>
      </c>
      <c r="C430" s="1552" t="s">
        <v>181</v>
      </c>
      <c r="E430" s="1553"/>
    </row>
    <row r="431" spans="1:5" ht="18">
      <c r="A431" s="1547" t="s">
        <v>1364</v>
      </c>
      <c r="B431" s="1572" t="s">
        <v>1685</v>
      </c>
      <c r="C431" s="1552" t="s">
        <v>181</v>
      </c>
      <c r="E431" s="1553"/>
    </row>
    <row r="432" spans="1:5" ht="18">
      <c r="A432" s="1547" t="s">
        <v>1365</v>
      </c>
      <c r="B432" s="1572" t="s">
        <v>1686</v>
      </c>
      <c r="C432" s="1552" t="s">
        <v>181</v>
      </c>
      <c r="E432" s="1553"/>
    </row>
    <row r="433" spans="1:5" ht="18">
      <c r="A433" s="1547" t="s">
        <v>1366</v>
      </c>
      <c r="B433" s="1570" t="s">
        <v>1687</v>
      </c>
      <c r="C433" s="1552" t="s">
        <v>181</v>
      </c>
      <c r="E433" s="1553"/>
    </row>
    <row r="434" spans="1:5" ht="18">
      <c r="A434" s="1547" t="s">
        <v>1367</v>
      </c>
      <c r="B434" s="1570" t="s">
        <v>1688</v>
      </c>
      <c r="C434" s="1552" t="s">
        <v>181</v>
      </c>
      <c r="E434" s="1553"/>
    </row>
    <row r="435" spans="1:5" ht="18">
      <c r="A435" s="1547" t="s">
        <v>1368</v>
      </c>
      <c r="B435" s="1570" t="s">
        <v>1689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">
      <c r="A437" s="1547" t="s">
        <v>1370</v>
      </c>
      <c r="B437" s="1569" t="s">
        <v>1691</v>
      </c>
      <c r="C437" s="1552" t="s">
        <v>181</v>
      </c>
      <c r="E437" s="1553"/>
    </row>
    <row r="438" spans="1:5" ht="18">
      <c r="A438" s="1547" t="s">
        <v>1371</v>
      </c>
      <c r="B438" s="1571" t="s">
        <v>1692</v>
      </c>
      <c r="C438" s="1552" t="s">
        <v>181</v>
      </c>
      <c r="E438" s="1553"/>
    </row>
    <row r="439" spans="1:5" ht="18">
      <c r="A439" s="1547" t="s">
        <v>1372</v>
      </c>
      <c r="B439" s="1570" t="s">
        <v>1693</v>
      </c>
      <c r="C439" s="1552" t="s">
        <v>181</v>
      </c>
      <c r="E439" s="1553"/>
    </row>
    <row r="440" spans="1:5" ht="18">
      <c r="A440" s="1547" t="s">
        <v>1373</v>
      </c>
      <c r="B440" s="1570" t="s">
        <v>1694</v>
      </c>
      <c r="C440" s="1552" t="s">
        <v>181</v>
      </c>
      <c r="E440" s="1553"/>
    </row>
    <row r="441" spans="1:5" ht="18">
      <c r="A441" s="1547" t="s">
        <v>1374</v>
      </c>
      <c r="B441" s="1570" t="s">
        <v>1695</v>
      </c>
      <c r="C441" s="1552" t="s">
        <v>181</v>
      </c>
      <c r="E441" s="1553"/>
    </row>
    <row r="442" spans="1:5" ht="18">
      <c r="A442" s="1547" t="s">
        <v>1375</v>
      </c>
      <c r="B442" s="1570" t="s">
        <v>1696</v>
      </c>
      <c r="C442" s="1552" t="s">
        <v>181</v>
      </c>
      <c r="E442" s="1553"/>
    </row>
    <row r="443" spans="1:5" ht="18">
      <c r="A443" s="1547" t="s">
        <v>1376</v>
      </c>
      <c r="B443" s="1570" t="s">
        <v>1697</v>
      </c>
      <c r="C443" s="1552" t="s">
        <v>181</v>
      </c>
      <c r="E443" s="1553"/>
    </row>
    <row r="444" spans="1:5" ht="18">
      <c r="A444" s="1547" t="s">
        <v>1377</v>
      </c>
      <c r="B444" s="1570" t="s">
        <v>1698</v>
      </c>
      <c r="C444" s="1552" t="s">
        <v>181</v>
      </c>
      <c r="E444" s="1553"/>
    </row>
    <row r="445" spans="1:5" ht="18">
      <c r="A445" s="1547" t="s">
        <v>1378</v>
      </c>
      <c r="B445" s="1570" t="s">
        <v>1699</v>
      </c>
      <c r="C445" s="1552" t="s">
        <v>181</v>
      </c>
      <c r="E445" s="1553"/>
    </row>
    <row r="446" spans="1:5" ht="18">
      <c r="A446" s="1547" t="s">
        <v>1379</v>
      </c>
      <c r="B446" s="1570" t="s">
        <v>1700</v>
      </c>
      <c r="C446" s="1552" t="s">
        <v>181</v>
      </c>
      <c r="E446" s="1553"/>
    </row>
    <row r="447" spans="1:5" ht="18">
      <c r="A447" s="1547" t="s">
        <v>1380</v>
      </c>
      <c r="B447" s="1570" t="s">
        <v>1701</v>
      </c>
      <c r="C447" s="1552" t="s">
        <v>181</v>
      </c>
      <c r="E447" s="1553"/>
    </row>
    <row r="448" spans="1:5" ht="18">
      <c r="A448" s="1547" t="s">
        <v>1381</v>
      </c>
      <c r="B448" s="1570" t="s">
        <v>1702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">
      <c r="A450" s="1547" t="s">
        <v>1383</v>
      </c>
      <c r="B450" s="1569" t="s">
        <v>1704</v>
      </c>
      <c r="C450" s="1552" t="s">
        <v>181</v>
      </c>
      <c r="E450" s="1553"/>
    </row>
    <row r="451" spans="1:5" ht="18">
      <c r="A451" s="1547" t="s">
        <v>1384</v>
      </c>
      <c r="B451" s="1570" t="s">
        <v>1705</v>
      </c>
      <c r="C451" s="1552" t="s">
        <v>181</v>
      </c>
      <c r="E451" s="1553"/>
    </row>
    <row r="452" spans="1:5" ht="18">
      <c r="A452" s="1547" t="s">
        <v>1385</v>
      </c>
      <c r="B452" s="1570" t="s">
        <v>1706</v>
      </c>
      <c r="C452" s="1552" t="s">
        <v>181</v>
      </c>
      <c r="E452" s="1553"/>
    </row>
    <row r="453" spans="1:5" ht="18">
      <c r="A453" s="1547" t="s">
        <v>1386</v>
      </c>
      <c r="B453" s="1570" t="s">
        <v>1707</v>
      </c>
      <c r="C453" s="1552" t="s">
        <v>181</v>
      </c>
      <c r="E453" s="1553"/>
    </row>
    <row r="454" spans="1:5" ht="18">
      <c r="A454" s="1547" t="s">
        <v>1387</v>
      </c>
      <c r="B454" s="1571" t="s">
        <v>1708</v>
      </c>
      <c r="C454" s="1552" t="s">
        <v>181</v>
      </c>
      <c r="E454" s="1553"/>
    </row>
    <row r="455" spans="1:5" ht="18">
      <c r="A455" s="1547" t="s">
        <v>1388</v>
      </c>
      <c r="B455" s="1570" t="s">
        <v>1709</v>
      </c>
      <c r="C455" s="1552" t="s">
        <v>181</v>
      </c>
      <c r="E455" s="1553"/>
    </row>
    <row r="456" spans="1:5" ht="18">
      <c r="A456" s="1547" t="s">
        <v>1389</v>
      </c>
      <c r="B456" s="1570" t="s">
        <v>1710</v>
      </c>
      <c r="C456" s="1552" t="s">
        <v>181</v>
      </c>
      <c r="E456" s="1553"/>
    </row>
    <row r="457" spans="1:5" ht="18">
      <c r="A457" s="1547" t="s">
        <v>1390</v>
      </c>
      <c r="B457" s="1570" t="s">
        <v>1711</v>
      </c>
      <c r="C457" s="1552" t="s">
        <v>181</v>
      </c>
      <c r="E457" s="1553"/>
    </row>
    <row r="458" spans="1:5" ht="18">
      <c r="A458" s="1547" t="s">
        <v>1391</v>
      </c>
      <c r="B458" s="1570" t="s">
        <v>1712</v>
      </c>
      <c r="C458" s="1552" t="s">
        <v>181</v>
      </c>
      <c r="E458" s="1553"/>
    </row>
    <row r="459" spans="1:5" ht="18">
      <c r="A459" s="1547" t="s">
        <v>1392</v>
      </c>
      <c r="B459" s="1570" t="s">
        <v>1713</v>
      </c>
      <c r="C459" s="1552" t="s">
        <v>181</v>
      </c>
      <c r="E459" s="1553"/>
    </row>
    <row r="460" spans="1:5" ht="18">
      <c r="A460" s="1547" t="s">
        <v>1393</v>
      </c>
      <c r="B460" s="1570" t="s">
        <v>1714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8">
      <c r="A462" s="1547" t="s">
        <v>1395</v>
      </c>
      <c r="B462" s="1574" t="s">
        <v>1716</v>
      </c>
      <c r="C462" s="1552" t="s">
        <v>181</v>
      </c>
      <c r="E462" s="1553"/>
    </row>
    <row r="463" spans="1:5" ht="18">
      <c r="A463" s="1547" t="s">
        <v>1396</v>
      </c>
      <c r="B463" s="1570" t="s">
        <v>1717</v>
      </c>
      <c r="C463" s="1552" t="s">
        <v>181</v>
      </c>
      <c r="E463" s="1553"/>
    </row>
    <row r="464" spans="1:5" ht="18">
      <c r="A464" s="1547" t="s">
        <v>1397</v>
      </c>
      <c r="B464" s="1570" t="s">
        <v>1718</v>
      </c>
      <c r="C464" s="1552" t="s">
        <v>181</v>
      </c>
      <c r="E464" s="1553"/>
    </row>
    <row r="465" spans="1:5" ht="18">
      <c r="A465" s="1547" t="s">
        <v>1398</v>
      </c>
      <c r="B465" s="1570" t="s">
        <v>1719</v>
      </c>
      <c r="C465" s="1552" t="s">
        <v>181</v>
      </c>
      <c r="E465" s="1553"/>
    </row>
    <row r="466" spans="1:5" ht="18">
      <c r="A466" s="1547" t="s">
        <v>1399</v>
      </c>
      <c r="B466" s="1570" t="s">
        <v>1720</v>
      </c>
      <c r="C466" s="1552" t="s">
        <v>181</v>
      </c>
      <c r="E466" s="1553"/>
    </row>
    <row r="467" spans="1:5" ht="18">
      <c r="A467" s="1547" t="s">
        <v>1400</v>
      </c>
      <c r="B467" s="1570" t="s">
        <v>1721</v>
      </c>
      <c r="C467" s="1552" t="s">
        <v>181</v>
      </c>
      <c r="E467" s="1553"/>
    </row>
    <row r="468" spans="1:5" ht="18">
      <c r="A468" s="1547" t="s">
        <v>1401</v>
      </c>
      <c r="B468" s="1570" t="s">
        <v>1722</v>
      </c>
      <c r="C468" s="1552" t="s">
        <v>181</v>
      </c>
      <c r="E468" s="1553"/>
    </row>
    <row r="469" spans="1:5" ht="18">
      <c r="A469" s="1547" t="s">
        <v>1402</v>
      </c>
      <c r="B469" s="1570" t="s">
        <v>1723</v>
      </c>
      <c r="C469" s="1552" t="s">
        <v>181</v>
      </c>
      <c r="E469" s="1553"/>
    </row>
    <row r="470" spans="1:5" ht="18">
      <c r="A470" s="1547" t="s">
        <v>1403</v>
      </c>
      <c r="B470" s="1570" t="s">
        <v>1724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">
      <c r="A472" s="1547" t="s">
        <v>1405</v>
      </c>
      <c r="B472" s="1569" t="s">
        <v>1726</v>
      </c>
      <c r="C472" s="1552" t="s">
        <v>181</v>
      </c>
      <c r="E472" s="1553"/>
    </row>
    <row r="473" spans="1:5" ht="18">
      <c r="A473" s="1547" t="s">
        <v>1406</v>
      </c>
      <c r="B473" s="1570" t="s">
        <v>1727</v>
      </c>
      <c r="C473" s="1552" t="s">
        <v>181</v>
      </c>
      <c r="E473" s="1553"/>
    </row>
    <row r="474" spans="1:5" ht="18">
      <c r="A474" s="1547" t="s">
        <v>1407</v>
      </c>
      <c r="B474" s="1570" t="s">
        <v>1728</v>
      </c>
      <c r="C474" s="1552" t="s">
        <v>181</v>
      </c>
      <c r="E474" s="1553"/>
    </row>
    <row r="475" spans="1:5" ht="18">
      <c r="A475" s="1547" t="s">
        <v>1408</v>
      </c>
      <c r="B475" s="1571" t="s">
        <v>1729</v>
      </c>
      <c r="C475" s="1552" t="s">
        <v>181</v>
      </c>
      <c r="E475" s="1553"/>
    </row>
    <row r="476" spans="1:5" ht="18">
      <c r="A476" s="1547" t="s">
        <v>1409</v>
      </c>
      <c r="B476" s="1570" t="s">
        <v>1730</v>
      </c>
      <c r="C476" s="1552" t="s">
        <v>181</v>
      </c>
      <c r="E476" s="1553"/>
    </row>
    <row r="477" spans="1:5" ht="18">
      <c r="A477" s="1547" t="s">
        <v>1410</v>
      </c>
      <c r="B477" s="1570" t="s">
        <v>1731</v>
      </c>
      <c r="C477" s="1552" t="s">
        <v>181</v>
      </c>
      <c r="E477" s="1553"/>
    </row>
    <row r="478" spans="1:5" ht="18">
      <c r="A478" s="1547" t="s">
        <v>1411</v>
      </c>
      <c r="B478" s="1570" t="s">
        <v>1732</v>
      </c>
      <c r="C478" s="1552" t="s">
        <v>181</v>
      </c>
      <c r="E478" s="1553"/>
    </row>
    <row r="479" spans="1:5" ht="18">
      <c r="A479" s="1547" t="s">
        <v>1412</v>
      </c>
      <c r="B479" s="1570" t="s">
        <v>1733</v>
      </c>
      <c r="C479" s="1552" t="s">
        <v>181</v>
      </c>
      <c r="E479" s="1553"/>
    </row>
    <row r="480" spans="1:5" ht="18">
      <c r="A480" s="1547" t="s">
        <v>1413</v>
      </c>
      <c r="B480" s="1570" t="s">
        <v>1734</v>
      </c>
      <c r="C480" s="1552" t="s">
        <v>181</v>
      </c>
      <c r="E480" s="1553"/>
    </row>
    <row r="481" spans="1:5" ht="18">
      <c r="A481" s="1547" t="s">
        <v>1414</v>
      </c>
      <c r="B481" s="1570" t="s">
        <v>1735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">
      <c r="A483" s="1547" t="s">
        <v>1416</v>
      </c>
      <c r="B483" s="1569" t="s">
        <v>1737</v>
      </c>
      <c r="C483" s="1552" t="s">
        <v>181</v>
      </c>
      <c r="E483" s="1553"/>
    </row>
    <row r="484" spans="1:5" ht="18">
      <c r="A484" s="1547" t="s">
        <v>1417</v>
      </c>
      <c r="B484" s="1570" t="s">
        <v>1738</v>
      </c>
      <c r="C484" s="1552" t="s">
        <v>181</v>
      </c>
      <c r="E484" s="1553"/>
    </row>
    <row r="485" spans="1:5" ht="18">
      <c r="A485" s="1547" t="s">
        <v>1418</v>
      </c>
      <c r="B485" s="1571" t="s">
        <v>1739</v>
      </c>
      <c r="C485" s="1552" t="s">
        <v>181</v>
      </c>
      <c r="E485" s="1553"/>
    </row>
    <row r="486" spans="1:5" ht="18">
      <c r="A486" s="1547" t="s">
        <v>1419</v>
      </c>
      <c r="B486" s="1570" t="s">
        <v>1740</v>
      </c>
      <c r="C486" s="1552" t="s">
        <v>181</v>
      </c>
      <c r="E486" s="1553"/>
    </row>
    <row r="487" spans="1:5" ht="18">
      <c r="A487" s="1547" t="s">
        <v>1420</v>
      </c>
      <c r="B487" s="1570" t="s">
        <v>1741</v>
      </c>
      <c r="C487" s="1552" t="s">
        <v>181</v>
      </c>
      <c r="E487" s="1553"/>
    </row>
    <row r="488" spans="1:5" ht="18">
      <c r="A488" s="1547" t="s">
        <v>1421</v>
      </c>
      <c r="B488" s="1570" t="s">
        <v>1742</v>
      </c>
      <c r="C488" s="1552" t="s">
        <v>181</v>
      </c>
      <c r="E488" s="1553"/>
    </row>
    <row r="489" spans="1:5" ht="18">
      <c r="A489" s="1547" t="s">
        <v>1422</v>
      </c>
      <c r="B489" s="1570" t="s">
        <v>1743</v>
      </c>
      <c r="C489" s="1552" t="s">
        <v>181</v>
      </c>
      <c r="E489" s="1553"/>
    </row>
    <row r="490" spans="1:5" ht="18">
      <c r="A490" s="1547" t="s">
        <v>1423</v>
      </c>
      <c r="B490" s="1570" t="s">
        <v>1744</v>
      </c>
      <c r="C490" s="1552" t="s">
        <v>181</v>
      </c>
      <c r="E490" s="1553"/>
    </row>
    <row r="491" spans="1:5" ht="18">
      <c r="A491" s="1547" t="s">
        <v>1424</v>
      </c>
      <c r="B491" s="1570" t="s">
        <v>1745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8">
      <c r="A493" s="1547" t="s">
        <v>1426</v>
      </c>
      <c r="B493" s="1574" t="s">
        <v>1747</v>
      </c>
      <c r="C493" s="1552" t="s">
        <v>181</v>
      </c>
      <c r="E493" s="1553"/>
    </row>
    <row r="494" spans="1:5" ht="18">
      <c r="A494" s="1547" t="s">
        <v>1427</v>
      </c>
      <c r="B494" s="1570" t="s">
        <v>1748</v>
      </c>
      <c r="C494" s="1552" t="s">
        <v>181</v>
      </c>
      <c r="E494" s="1553"/>
    </row>
    <row r="495" spans="1:5" ht="18">
      <c r="A495" s="1547" t="s">
        <v>1428</v>
      </c>
      <c r="B495" s="1570" t="s">
        <v>1749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">
      <c r="A497" s="1547" t="s">
        <v>1430</v>
      </c>
      <c r="B497" s="1569" t="s">
        <v>1751</v>
      </c>
      <c r="C497" s="1552" t="s">
        <v>181</v>
      </c>
      <c r="E497" s="1553"/>
    </row>
    <row r="498" spans="1:5" ht="18">
      <c r="A498" s="1547" t="s">
        <v>1431</v>
      </c>
      <c r="B498" s="1570" t="s">
        <v>1752</v>
      </c>
      <c r="C498" s="1552" t="s">
        <v>181</v>
      </c>
      <c r="E498" s="1553"/>
    </row>
    <row r="499" spans="1:5" ht="18">
      <c r="A499" s="1547" t="s">
        <v>1432</v>
      </c>
      <c r="B499" s="1571" t="s">
        <v>1753</v>
      </c>
      <c r="C499" s="1552" t="s">
        <v>181</v>
      </c>
      <c r="E499" s="1553"/>
    </row>
    <row r="500" spans="1:5" ht="18">
      <c r="A500" s="1547" t="s">
        <v>1433</v>
      </c>
      <c r="B500" s="1570" t="s">
        <v>1754</v>
      </c>
      <c r="C500" s="1552" t="s">
        <v>181</v>
      </c>
      <c r="E500" s="1553"/>
    </row>
    <row r="501" spans="1:5" ht="18">
      <c r="A501" s="1547" t="s">
        <v>1434</v>
      </c>
      <c r="B501" s="1570" t="s">
        <v>1755</v>
      </c>
      <c r="C501" s="1552" t="s">
        <v>181</v>
      </c>
      <c r="E501" s="1553"/>
    </row>
    <row r="502" spans="1:5" ht="18">
      <c r="A502" s="1547" t="s">
        <v>1435</v>
      </c>
      <c r="B502" s="1570" t="s">
        <v>1756</v>
      </c>
      <c r="C502" s="1552" t="s">
        <v>181</v>
      </c>
      <c r="E502" s="1553"/>
    </row>
    <row r="503" spans="1:5" ht="18">
      <c r="A503" s="1547" t="s">
        <v>1436</v>
      </c>
      <c r="B503" s="1570" t="s">
        <v>1757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">
      <c r="A505" s="1547" t="s">
        <v>1438</v>
      </c>
      <c r="B505" s="1569" t="s">
        <v>1759</v>
      </c>
      <c r="C505" s="1552" t="s">
        <v>181</v>
      </c>
      <c r="E505" s="1553"/>
    </row>
    <row r="506" spans="1:5" ht="18">
      <c r="A506" s="1547" t="s">
        <v>1439</v>
      </c>
      <c r="B506" s="1570" t="s">
        <v>1760</v>
      </c>
      <c r="C506" s="1552" t="s">
        <v>181</v>
      </c>
      <c r="E506" s="1553"/>
    </row>
    <row r="507" spans="1:5" ht="18">
      <c r="A507" s="1547" t="s">
        <v>1440</v>
      </c>
      <c r="B507" s="1570" t="s">
        <v>1761</v>
      </c>
      <c r="C507" s="1552" t="s">
        <v>181</v>
      </c>
      <c r="E507" s="1553"/>
    </row>
    <row r="508" spans="1:5" ht="18">
      <c r="A508" s="1547" t="s">
        <v>1441</v>
      </c>
      <c r="B508" s="1570" t="s">
        <v>1762</v>
      </c>
      <c r="C508" s="1552" t="s">
        <v>181</v>
      </c>
      <c r="E508" s="1553"/>
    </row>
    <row r="509" spans="1:5" ht="18">
      <c r="A509" s="1547" t="s">
        <v>1442</v>
      </c>
      <c r="B509" s="1571" t="s">
        <v>1763</v>
      </c>
      <c r="C509" s="1552" t="s">
        <v>181</v>
      </c>
      <c r="E509" s="1553"/>
    </row>
    <row r="510" spans="1:5" ht="18">
      <c r="A510" s="1547" t="s">
        <v>1443</v>
      </c>
      <c r="B510" s="1570" t="s">
        <v>1764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">
      <c r="A512" s="1547" t="s">
        <v>1445</v>
      </c>
      <c r="B512" s="1569" t="s">
        <v>1766</v>
      </c>
      <c r="C512" s="1552" t="s">
        <v>181</v>
      </c>
      <c r="E512" s="1553"/>
    </row>
    <row r="513" spans="1:5" ht="18">
      <c r="A513" s="1547" t="s">
        <v>1446</v>
      </c>
      <c r="B513" s="1570" t="s">
        <v>1767</v>
      </c>
      <c r="C513" s="1552" t="s">
        <v>181</v>
      </c>
      <c r="E513" s="1553"/>
    </row>
    <row r="514" spans="1:5" ht="18">
      <c r="A514" s="1547" t="s">
        <v>1447</v>
      </c>
      <c r="B514" s="1570" t="s">
        <v>1768</v>
      </c>
      <c r="C514" s="1552" t="s">
        <v>181</v>
      </c>
      <c r="E514" s="1553"/>
    </row>
    <row r="515" spans="1:5" ht="18">
      <c r="A515" s="1547" t="s">
        <v>1448</v>
      </c>
      <c r="B515" s="1570" t="s">
        <v>1769</v>
      </c>
      <c r="C515" s="1552" t="s">
        <v>181</v>
      </c>
      <c r="E515" s="1553"/>
    </row>
    <row r="516" spans="1:5" ht="18">
      <c r="A516" s="1547" t="s">
        <v>1449</v>
      </c>
      <c r="B516" s="1571" t="s">
        <v>1770</v>
      </c>
      <c r="C516" s="1552" t="s">
        <v>181</v>
      </c>
      <c r="E516" s="1553"/>
    </row>
    <row r="517" spans="1:5" ht="18">
      <c r="A517" s="1547" t="s">
        <v>1450</v>
      </c>
      <c r="B517" s="1570" t="s">
        <v>1771</v>
      </c>
      <c r="C517" s="1552" t="s">
        <v>181</v>
      </c>
      <c r="E517" s="1553"/>
    </row>
    <row r="518" spans="1:5" ht="18">
      <c r="A518" s="1547" t="s">
        <v>1451</v>
      </c>
      <c r="B518" s="1570" t="s">
        <v>1772</v>
      </c>
      <c r="C518" s="1552" t="s">
        <v>181</v>
      </c>
      <c r="E518" s="1553"/>
    </row>
    <row r="519" spans="1:5" ht="18">
      <c r="A519" s="1547" t="s">
        <v>1452</v>
      </c>
      <c r="B519" s="1570" t="s">
        <v>1773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">
      <c r="A521" s="1547" t="s">
        <v>1454</v>
      </c>
      <c r="B521" s="1569" t="s">
        <v>1775</v>
      </c>
      <c r="C521" s="1552" t="s">
        <v>181</v>
      </c>
      <c r="E521" s="1553"/>
    </row>
    <row r="522" spans="1:5" ht="18">
      <c r="A522" s="1547" t="s">
        <v>1455</v>
      </c>
      <c r="B522" s="1570" t="s">
        <v>1776</v>
      </c>
      <c r="C522" s="1552" t="s">
        <v>181</v>
      </c>
      <c r="E522" s="1553"/>
    </row>
    <row r="523" spans="1:5" ht="18">
      <c r="A523" s="1547" t="s">
        <v>1456</v>
      </c>
      <c r="B523" s="1571" t="s">
        <v>1777</v>
      </c>
      <c r="C523" s="1552" t="s">
        <v>181</v>
      </c>
      <c r="E523" s="1553"/>
    </row>
    <row r="524" spans="1:5" ht="18">
      <c r="A524" s="1547" t="s">
        <v>1457</v>
      </c>
      <c r="B524" s="1570" t="s">
        <v>1778</v>
      </c>
      <c r="C524" s="1552" t="s">
        <v>181</v>
      </c>
      <c r="E524" s="1553"/>
    </row>
    <row r="525" spans="1:5" ht="18">
      <c r="A525" s="1547" t="s">
        <v>1458</v>
      </c>
      <c r="B525" s="1570" t="s">
        <v>1779</v>
      </c>
      <c r="C525" s="1552" t="s">
        <v>181</v>
      </c>
      <c r="E525" s="1553"/>
    </row>
    <row r="526" spans="1:5" ht="18">
      <c r="A526" s="1547" t="s">
        <v>1459</v>
      </c>
      <c r="B526" s="1570" t="s">
        <v>1780</v>
      </c>
      <c r="C526" s="1552" t="s">
        <v>181</v>
      </c>
      <c r="E526" s="1553"/>
    </row>
    <row r="527" spans="1:5" ht="18">
      <c r="A527" s="1547" t="s">
        <v>1460</v>
      </c>
      <c r="B527" s="1570" t="s">
        <v>1781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">
      <c r="A529" s="1547" t="s">
        <v>1462</v>
      </c>
      <c r="B529" s="1569" t="s">
        <v>1783</v>
      </c>
      <c r="C529" s="1552" t="s">
        <v>181</v>
      </c>
      <c r="E529" s="1553"/>
    </row>
    <row r="530" spans="1:5" ht="18">
      <c r="A530" s="1547" t="s">
        <v>1463</v>
      </c>
      <c r="B530" s="1570" t="s">
        <v>1784</v>
      </c>
      <c r="C530" s="1552" t="s">
        <v>181</v>
      </c>
      <c r="E530" s="1553"/>
    </row>
    <row r="531" spans="1:5" ht="18">
      <c r="A531" s="1547" t="s">
        <v>1464</v>
      </c>
      <c r="B531" s="1570" t="s">
        <v>1785</v>
      </c>
      <c r="C531" s="1552" t="s">
        <v>181</v>
      </c>
      <c r="E531" s="1553"/>
    </row>
    <row r="532" spans="1:5" ht="18">
      <c r="A532" s="1547" t="s">
        <v>1465</v>
      </c>
      <c r="B532" s="1570" t="s">
        <v>1786</v>
      </c>
      <c r="C532" s="1552" t="s">
        <v>181</v>
      </c>
      <c r="E532" s="1553"/>
    </row>
    <row r="533" spans="1:5" ht="18">
      <c r="A533" s="1547" t="s">
        <v>1466</v>
      </c>
      <c r="B533" s="1570" t="s">
        <v>1787</v>
      </c>
      <c r="C533" s="1552" t="s">
        <v>181</v>
      </c>
      <c r="E533" s="1553"/>
    </row>
    <row r="534" spans="1:5" ht="18">
      <c r="A534" s="1547" t="s">
        <v>1467</v>
      </c>
      <c r="B534" s="1570" t="s">
        <v>1788</v>
      </c>
      <c r="C534" s="1552" t="s">
        <v>181</v>
      </c>
      <c r="E534" s="1553"/>
    </row>
    <row r="535" spans="1:5" ht="18">
      <c r="A535" s="1547" t="s">
        <v>1468</v>
      </c>
      <c r="B535" s="1570" t="s">
        <v>1789</v>
      </c>
      <c r="C535" s="1552" t="s">
        <v>181</v>
      </c>
      <c r="E535" s="1553"/>
    </row>
    <row r="536" spans="1:5" ht="18">
      <c r="A536" s="1547" t="s">
        <v>1469</v>
      </c>
      <c r="B536" s="1570" t="s">
        <v>1790</v>
      </c>
      <c r="C536" s="1552" t="s">
        <v>181</v>
      </c>
      <c r="E536" s="1553"/>
    </row>
    <row r="537" spans="1:5" ht="18">
      <c r="A537" s="1547" t="s">
        <v>1470</v>
      </c>
      <c r="B537" s="1571" t="s">
        <v>1791</v>
      </c>
      <c r="C537" s="1552" t="s">
        <v>181</v>
      </c>
      <c r="E537" s="1553"/>
    </row>
    <row r="538" spans="1:5" ht="18">
      <c r="A538" s="1547" t="s">
        <v>1471</v>
      </c>
      <c r="B538" s="1570" t="s">
        <v>1792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">
      <c r="A540" s="1547" t="s">
        <v>1473</v>
      </c>
      <c r="B540" s="1569" t="s">
        <v>1794</v>
      </c>
      <c r="C540" s="1552" t="s">
        <v>181</v>
      </c>
      <c r="E540" s="1553"/>
    </row>
    <row r="541" spans="1:5" ht="18">
      <c r="A541" s="1547" t="s">
        <v>1474</v>
      </c>
      <c r="B541" s="1570" t="s">
        <v>1795</v>
      </c>
      <c r="C541" s="1552" t="s">
        <v>181</v>
      </c>
      <c r="E541" s="1553"/>
    </row>
    <row r="542" spans="1:5" ht="18">
      <c r="A542" s="1547" t="s">
        <v>1475</v>
      </c>
      <c r="B542" s="1570" t="s">
        <v>1796</v>
      </c>
      <c r="C542" s="1552" t="s">
        <v>181</v>
      </c>
      <c r="E542" s="1553"/>
    </row>
    <row r="543" spans="1:5" ht="18">
      <c r="A543" s="1547" t="s">
        <v>1476</v>
      </c>
      <c r="B543" s="1570" t="s">
        <v>1797</v>
      </c>
      <c r="C543" s="1552" t="s">
        <v>181</v>
      </c>
      <c r="E543" s="1553"/>
    </row>
    <row r="544" spans="1:5" ht="18">
      <c r="A544" s="1547" t="s">
        <v>1477</v>
      </c>
      <c r="B544" s="1570" t="s">
        <v>1798</v>
      </c>
      <c r="C544" s="1552" t="s">
        <v>181</v>
      </c>
      <c r="E544" s="1553"/>
    </row>
    <row r="545" spans="1:5" ht="18">
      <c r="A545" s="1547" t="s">
        <v>1478</v>
      </c>
      <c r="B545" s="1571" t="s">
        <v>1799</v>
      </c>
      <c r="C545" s="1552" t="s">
        <v>181</v>
      </c>
      <c r="E545" s="1553"/>
    </row>
    <row r="546" spans="1:5" ht="18">
      <c r="A546" s="1547" t="s">
        <v>1479</v>
      </c>
      <c r="B546" s="1570" t="s">
        <v>1800</v>
      </c>
      <c r="C546" s="1552" t="s">
        <v>181</v>
      </c>
      <c r="E546" s="1553"/>
    </row>
    <row r="547" spans="1:5" ht="18">
      <c r="A547" s="1547" t="s">
        <v>1480</v>
      </c>
      <c r="B547" s="1570" t="s">
        <v>1801</v>
      </c>
      <c r="C547" s="1552" t="s">
        <v>181</v>
      </c>
      <c r="E547" s="1553"/>
    </row>
    <row r="548" spans="1:5" ht="18">
      <c r="A548" s="1547" t="s">
        <v>1481</v>
      </c>
      <c r="B548" s="1570" t="s">
        <v>1802</v>
      </c>
      <c r="C548" s="1552" t="s">
        <v>181</v>
      </c>
      <c r="E548" s="1553"/>
    </row>
    <row r="549" spans="1:5" ht="18">
      <c r="A549" s="1547" t="s">
        <v>1482</v>
      </c>
      <c r="B549" s="1570" t="s">
        <v>1803</v>
      </c>
      <c r="C549" s="1552" t="s">
        <v>181</v>
      </c>
      <c r="E549" s="1553"/>
    </row>
    <row r="550" spans="1:5" ht="18">
      <c r="A550" s="1547" t="s">
        <v>1483</v>
      </c>
      <c r="B550" s="1575" t="s">
        <v>1804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">
      <c r="A552" s="1547" t="s">
        <v>1485</v>
      </c>
      <c r="B552" s="1569" t="s">
        <v>1806</v>
      </c>
      <c r="C552" s="1552" t="s">
        <v>181</v>
      </c>
      <c r="E552" s="1553"/>
    </row>
    <row r="553" spans="1:5" ht="18">
      <c r="A553" s="1547" t="s">
        <v>1486</v>
      </c>
      <c r="B553" s="1570" t="s">
        <v>1807</v>
      </c>
      <c r="C553" s="1552" t="s">
        <v>181</v>
      </c>
      <c r="E553" s="1553"/>
    </row>
    <row r="554" spans="1:5" ht="18">
      <c r="A554" s="1547" t="s">
        <v>1487</v>
      </c>
      <c r="B554" s="1570" t="s">
        <v>1808</v>
      </c>
      <c r="C554" s="1552" t="s">
        <v>181</v>
      </c>
      <c r="E554" s="1553"/>
    </row>
    <row r="555" spans="1:5" ht="18">
      <c r="A555" s="1547" t="s">
        <v>1488</v>
      </c>
      <c r="B555" s="1571" t="s">
        <v>1809</v>
      </c>
      <c r="C555" s="1552" t="s">
        <v>181</v>
      </c>
      <c r="E555" s="1553"/>
    </row>
    <row r="556" spans="1:5" ht="18">
      <c r="A556" s="1547" t="s">
        <v>1489</v>
      </c>
      <c r="B556" s="1570" t="s">
        <v>1810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">
      <c r="A558" s="1547" t="s">
        <v>1491</v>
      </c>
      <c r="B558" s="1576" t="s">
        <v>1812</v>
      </c>
      <c r="C558" s="1552" t="s">
        <v>181</v>
      </c>
      <c r="E558" s="1553"/>
    </row>
    <row r="559" spans="1:5" ht="18">
      <c r="A559" s="1547" t="s">
        <v>1492</v>
      </c>
      <c r="B559" s="1570" t="s">
        <v>1813</v>
      </c>
      <c r="C559" s="1552" t="s">
        <v>181</v>
      </c>
      <c r="E559" s="1553"/>
    </row>
    <row r="560" spans="1:5" ht="18">
      <c r="A560" s="1547" t="s">
        <v>1493</v>
      </c>
      <c r="B560" s="1570" t="s">
        <v>1814</v>
      </c>
      <c r="C560" s="1552" t="s">
        <v>181</v>
      </c>
      <c r="E560" s="1553"/>
    </row>
    <row r="561" spans="1:5" ht="18">
      <c r="A561" s="1547" t="s">
        <v>1494</v>
      </c>
      <c r="B561" s="1570" t="s">
        <v>1815</v>
      </c>
      <c r="C561" s="1552" t="s">
        <v>181</v>
      </c>
      <c r="E561" s="1553"/>
    </row>
    <row r="562" spans="1:5" ht="18">
      <c r="A562" s="1547" t="s">
        <v>1495</v>
      </c>
      <c r="B562" s="1570" t="s">
        <v>1816</v>
      </c>
      <c r="C562" s="1552" t="s">
        <v>181</v>
      </c>
      <c r="E562" s="1553"/>
    </row>
    <row r="563" spans="1:5" ht="18">
      <c r="A563" s="1547" t="s">
        <v>1496</v>
      </c>
      <c r="B563" s="1570" t="s">
        <v>1817</v>
      </c>
      <c r="C563" s="1552" t="s">
        <v>181</v>
      </c>
      <c r="E563" s="1553"/>
    </row>
    <row r="564" spans="1:5" ht="18">
      <c r="A564" s="1547" t="s">
        <v>1497</v>
      </c>
      <c r="B564" s="1570" t="s">
        <v>1818</v>
      </c>
      <c r="C564" s="1552" t="s">
        <v>181</v>
      </c>
      <c r="E564" s="1553"/>
    </row>
    <row r="565" spans="1:5" ht="18">
      <c r="A565" s="1547" t="s">
        <v>1498</v>
      </c>
      <c r="B565" s="1571" t="s">
        <v>1819</v>
      </c>
      <c r="C565" s="1552" t="s">
        <v>181</v>
      </c>
      <c r="E565" s="1553"/>
    </row>
    <row r="566" spans="1:5" ht="18">
      <c r="A566" s="1547" t="s">
        <v>1499</v>
      </c>
      <c r="B566" s="1570" t="s">
        <v>1820</v>
      </c>
      <c r="C566" s="1552" t="s">
        <v>181</v>
      </c>
      <c r="E566" s="1553"/>
    </row>
    <row r="567" spans="1:5" ht="18">
      <c r="A567" s="1547" t="s">
        <v>1500</v>
      </c>
      <c r="B567" s="1570" t="s">
        <v>1821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">
      <c r="A569" s="1547" t="s">
        <v>1502</v>
      </c>
      <c r="B569" s="1576" t="s">
        <v>1823</v>
      </c>
      <c r="C569" s="1552" t="s">
        <v>181</v>
      </c>
      <c r="E569" s="1553"/>
    </row>
    <row r="570" spans="1:5" ht="18">
      <c r="A570" s="1547" t="s">
        <v>1503</v>
      </c>
      <c r="B570" s="1570" t="s">
        <v>1824</v>
      </c>
      <c r="C570" s="1552" t="s">
        <v>181</v>
      </c>
      <c r="E570" s="1553"/>
    </row>
    <row r="571" spans="1:5" ht="18">
      <c r="A571" s="1547" t="s">
        <v>1504</v>
      </c>
      <c r="B571" s="1570" t="s">
        <v>1825</v>
      </c>
      <c r="C571" s="1552" t="s">
        <v>181</v>
      </c>
      <c r="E571" s="1553"/>
    </row>
    <row r="572" spans="1:5" ht="18">
      <c r="A572" s="1547" t="s">
        <v>1505</v>
      </c>
      <c r="B572" s="1570" t="s">
        <v>1826</v>
      </c>
      <c r="C572" s="1552" t="s">
        <v>181</v>
      </c>
      <c r="E572" s="1553"/>
    </row>
    <row r="573" spans="1:5" ht="18">
      <c r="A573" s="1547" t="s">
        <v>1506</v>
      </c>
      <c r="B573" s="1570" t="s">
        <v>1827</v>
      </c>
      <c r="C573" s="1552" t="s">
        <v>181</v>
      </c>
      <c r="E573" s="1553"/>
    </row>
    <row r="574" spans="1:5" ht="18">
      <c r="A574" s="1547" t="s">
        <v>1507</v>
      </c>
      <c r="B574" s="1570" t="s">
        <v>1828</v>
      </c>
      <c r="C574" s="1552" t="s">
        <v>181</v>
      </c>
      <c r="E574" s="1553"/>
    </row>
    <row r="575" spans="1:5" ht="18">
      <c r="A575" s="1547" t="s">
        <v>1508</v>
      </c>
      <c r="B575" s="1570" t="s">
        <v>1829</v>
      </c>
      <c r="C575" s="1552" t="s">
        <v>181</v>
      </c>
      <c r="E575" s="1553"/>
    </row>
    <row r="576" spans="1:5" ht="18">
      <c r="A576" s="1547" t="s">
        <v>1509</v>
      </c>
      <c r="B576" s="1570" t="s">
        <v>1830</v>
      </c>
      <c r="C576" s="1552" t="s">
        <v>181</v>
      </c>
      <c r="E576" s="1553"/>
    </row>
    <row r="577" spans="1:5" ht="18">
      <c r="A577" s="1547" t="s">
        <v>1510</v>
      </c>
      <c r="B577" s="1571" t="s">
        <v>1831</v>
      </c>
      <c r="C577" s="1552" t="s">
        <v>181</v>
      </c>
      <c r="E577" s="1553"/>
    </row>
    <row r="578" spans="1:5" ht="18">
      <c r="A578" s="1547" t="s">
        <v>1511</v>
      </c>
      <c r="B578" s="1570" t="s">
        <v>1832</v>
      </c>
      <c r="C578" s="1552" t="s">
        <v>181</v>
      </c>
      <c r="E578" s="1553"/>
    </row>
    <row r="579" spans="1:5" ht="18">
      <c r="A579" s="1547" t="s">
        <v>1512</v>
      </c>
      <c r="B579" s="1570" t="s">
        <v>1833</v>
      </c>
      <c r="C579" s="1552" t="s">
        <v>181</v>
      </c>
      <c r="E579" s="1553"/>
    </row>
    <row r="580" spans="1:5" ht="18">
      <c r="A580" s="1547" t="s">
        <v>1513</v>
      </c>
      <c r="B580" s="1570" t="s">
        <v>1834</v>
      </c>
      <c r="C580" s="1552" t="s">
        <v>181</v>
      </c>
      <c r="E580" s="1553"/>
    </row>
    <row r="581" spans="1:5" ht="18">
      <c r="A581" s="1547" t="s">
        <v>1514</v>
      </c>
      <c r="B581" s="1570" t="s">
        <v>1835</v>
      </c>
      <c r="C581" s="1552" t="s">
        <v>181</v>
      </c>
      <c r="E581" s="1553"/>
    </row>
    <row r="582" spans="1:5" ht="18">
      <c r="A582" s="1547" t="s">
        <v>1515</v>
      </c>
      <c r="B582" s="1570" t="s">
        <v>1836</v>
      </c>
      <c r="C582" s="1552" t="s">
        <v>181</v>
      </c>
      <c r="E582" s="1553"/>
    </row>
    <row r="583" spans="1:5" ht="18">
      <c r="A583" s="1547" t="s">
        <v>1516</v>
      </c>
      <c r="B583" s="1570" t="s">
        <v>1837</v>
      </c>
      <c r="C583" s="1552" t="s">
        <v>181</v>
      </c>
      <c r="E583" s="1553"/>
    </row>
    <row r="584" spans="1:5" ht="18">
      <c r="A584" s="1547" t="s">
        <v>1517</v>
      </c>
      <c r="B584" s="1570" t="s">
        <v>1838</v>
      </c>
      <c r="C584" s="1552" t="s">
        <v>181</v>
      </c>
      <c r="E584" s="1553"/>
    </row>
    <row r="585" spans="1:5" ht="18">
      <c r="A585" s="1547" t="s">
        <v>1518</v>
      </c>
      <c r="B585" s="1570" t="s">
        <v>1839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.75">
      <c r="A587" s="1547" t="s">
        <v>1520</v>
      </c>
      <c r="B587" s="1569" t="s">
        <v>1841</v>
      </c>
      <c r="C587" s="1552" t="s">
        <v>181</v>
      </c>
      <c r="E587" s="1553"/>
    </row>
    <row r="588" spans="1:5" ht="18.75">
      <c r="A588" s="1547" t="s">
        <v>1521</v>
      </c>
      <c r="B588" s="1570" t="s">
        <v>1842</v>
      </c>
      <c r="C588" s="1552" t="s">
        <v>181</v>
      </c>
      <c r="E588" s="1553"/>
    </row>
    <row r="589" spans="1:5" ht="18.75">
      <c r="A589" s="1547" t="s">
        <v>1522</v>
      </c>
      <c r="B589" s="1570" t="s">
        <v>1843</v>
      </c>
      <c r="C589" s="1552" t="s">
        <v>181</v>
      </c>
      <c r="E589" s="1553"/>
    </row>
    <row r="590" spans="1:5" ht="18.75">
      <c r="A590" s="1547" t="s">
        <v>1523</v>
      </c>
      <c r="B590" s="1570" t="s">
        <v>1844</v>
      </c>
      <c r="C590" s="1552" t="s">
        <v>181</v>
      </c>
      <c r="E590" s="1553"/>
    </row>
    <row r="591" spans="1:5" ht="19.5">
      <c r="A591" s="1547" t="s">
        <v>1524</v>
      </c>
      <c r="B591" s="1571" t="s">
        <v>1845</v>
      </c>
      <c r="C591" s="1552" t="s">
        <v>181</v>
      </c>
      <c r="E591" s="1553"/>
    </row>
    <row r="592" spans="1:5" ht="18.75">
      <c r="A592" s="1547" t="s">
        <v>1525</v>
      </c>
      <c r="B592" s="1570" t="s">
        <v>1846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.75">
      <c r="A594" s="1547" t="s">
        <v>1527</v>
      </c>
      <c r="B594" s="1569" t="s">
        <v>1848</v>
      </c>
      <c r="C594" s="1552" t="s">
        <v>181</v>
      </c>
      <c r="E594" s="1553"/>
    </row>
    <row r="595" spans="1:5" ht="18.75">
      <c r="A595" s="1547" t="s">
        <v>1528</v>
      </c>
      <c r="B595" s="1570" t="s">
        <v>1707</v>
      </c>
      <c r="C595" s="1552" t="s">
        <v>181</v>
      </c>
      <c r="E595" s="1553"/>
    </row>
    <row r="596" spans="1:5" ht="18.75">
      <c r="A596" s="1547" t="s">
        <v>1529</v>
      </c>
      <c r="B596" s="1570" t="s">
        <v>1849</v>
      </c>
      <c r="C596" s="1552" t="s">
        <v>181</v>
      </c>
      <c r="E596" s="1553"/>
    </row>
    <row r="597" spans="1:5" ht="18.75">
      <c r="A597" s="1547" t="s">
        <v>1530</v>
      </c>
      <c r="B597" s="1570" t="s">
        <v>1850</v>
      </c>
      <c r="C597" s="1552" t="s">
        <v>181</v>
      </c>
      <c r="E597" s="1553"/>
    </row>
    <row r="598" spans="1:5" ht="18.75">
      <c r="A598" s="1547" t="s">
        <v>1531</v>
      </c>
      <c r="B598" s="1570" t="s">
        <v>1851</v>
      </c>
      <c r="C598" s="1552" t="s">
        <v>181</v>
      </c>
      <c r="E598" s="1553"/>
    </row>
    <row r="599" spans="1:5" ht="19.5">
      <c r="A599" s="1547" t="s">
        <v>1532</v>
      </c>
      <c r="B599" s="1571" t="s">
        <v>1852</v>
      </c>
      <c r="C599" s="1552" t="s">
        <v>181</v>
      </c>
      <c r="E599" s="1553"/>
    </row>
    <row r="600" spans="1:5" ht="18.75">
      <c r="A600" s="1547" t="s">
        <v>1533</v>
      </c>
      <c r="B600" s="1570" t="s">
        <v>1853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.75">
      <c r="A602" s="1547" t="s">
        <v>1535</v>
      </c>
      <c r="B602" s="1569" t="s">
        <v>1855</v>
      </c>
      <c r="C602" s="1552" t="s">
        <v>181</v>
      </c>
      <c r="E602" s="1553"/>
    </row>
    <row r="603" spans="1:5" ht="18.75">
      <c r="A603" s="1547" t="s">
        <v>1536</v>
      </c>
      <c r="B603" s="1570" t="s">
        <v>1856</v>
      </c>
      <c r="C603" s="1552" t="s">
        <v>181</v>
      </c>
      <c r="E603" s="1553"/>
    </row>
    <row r="604" spans="1:5" ht="18.75">
      <c r="A604" s="1547" t="s">
        <v>1537</v>
      </c>
      <c r="B604" s="1570" t="s">
        <v>1857</v>
      </c>
      <c r="C604" s="1552" t="s">
        <v>181</v>
      </c>
      <c r="E604" s="1553"/>
    </row>
    <row r="605" spans="1:5" ht="18.75">
      <c r="A605" s="1547" t="s">
        <v>1538</v>
      </c>
      <c r="B605" s="1570" t="s">
        <v>1858</v>
      </c>
      <c r="C605" s="1552" t="s">
        <v>181</v>
      </c>
      <c r="E605" s="1553"/>
    </row>
    <row r="606" spans="1:5" ht="19.5">
      <c r="A606" s="1547" t="s">
        <v>1539</v>
      </c>
      <c r="B606" s="1571" t="s">
        <v>1859</v>
      </c>
      <c r="C606" s="1552" t="s">
        <v>181</v>
      </c>
      <c r="E606" s="1553"/>
    </row>
    <row r="607" spans="1:5" ht="18.75">
      <c r="A607" s="1547" t="s">
        <v>1540</v>
      </c>
      <c r="B607" s="1570" t="s">
        <v>1860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.75">
      <c r="A609" s="1547" t="s">
        <v>1542</v>
      </c>
      <c r="B609" s="1569" t="s">
        <v>1862</v>
      </c>
      <c r="C609" s="1552" t="s">
        <v>181</v>
      </c>
      <c r="E609" s="1553"/>
    </row>
    <row r="610" spans="1:5" ht="18.75">
      <c r="A610" s="1547" t="s">
        <v>1543</v>
      </c>
      <c r="B610" s="1570" t="s">
        <v>1863</v>
      </c>
      <c r="C610" s="1552" t="s">
        <v>181</v>
      </c>
      <c r="E610" s="1553"/>
    </row>
    <row r="611" spans="1:5" ht="19.5">
      <c r="A611" s="1547" t="s">
        <v>1544</v>
      </c>
      <c r="B611" s="1571" t="s">
        <v>1864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.75">
      <c r="A613" s="1547" t="s">
        <v>1546</v>
      </c>
      <c r="B613" s="1569" t="s">
        <v>1866</v>
      </c>
      <c r="C613" s="1552" t="s">
        <v>181</v>
      </c>
      <c r="E613" s="1553"/>
    </row>
    <row r="614" spans="1:5" ht="18.75">
      <c r="A614" s="1547" t="s">
        <v>1547</v>
      </c>
      <c r="B614" s="1570" t="s">
        <v>1867</v>
      </c>
      <c r="C614" s="1552" t="s">
        <v>181</v>
      </c>
      <c r="E614" s="1553"/>
    </row>
    <row r="615" spans="1:5" ht="18.75">
      <c r="A615" s="1547" t="s">
        <v>1548</v>
      </c>
      <c r="B615" s="1570" t="s">
        <v>1868</v>
      </c>
      <c r="C615" s="1552" t="s">
        <v>181</v>
      </c>
      <c r="E615" s="1553"/>
    </row>
    <row r="616" spans="1:5" ht="18.75">
      <c r="A616" s="1547" t="s">
        <v>1549</v>
      </c>
      <c r="B616" s="1570" t="s">
        <v>1869</v>
      </c>
      <c r="C616" s="1552" t="s">
        <v>181</v>
      </c>
      <c r="E616" s="1553"/>
    </row>
    <row r="617" spans="1:5" ht="18.75">
      <c r="A617" s="1547" t="s">
        <v>1550</v>
      </c>
      <c r="B617" s="1570" t="s">
        <v>1870</v>
      </c>
      <c r="C617" s="1552" t="s">
        <v>181</v>
      </c>
      <c r="E617" s="1553"/>
    </row>
    <row r="618" spans="1:5" ht="18.75">
      <c r="A618" s="1547" t="s">
        <v>1551</v>
      </c>
      <c r="B618" s="1570" t="s">
        <v>1871</v>
      </c>
      <c r="C618" s="1552" t="s">
        <v>181</v>
      </c>
      <c r="E618" s="1553"/>
    </row>
    <row r="619" spans="1:5" ht="18.75">
      <c r="A619" s="1547" t="s">
        <v>1552</v>
      </c>
      <c r="B619" s="1570" t="s">
        <v>1872</v>
      </c>
      <c r="C619" s="1552" t="s">
        <v>181</v>
      </c>
      <c r="E619" s="1553"/>
    </row>
    <row r="620" spans="1:5" ht="18.75">
      <c r="A620" s="1547" t="s">
        <v>1553</v>
      </c>
      <c r="B620" s="1570" t="s">
        <v>1873</v>
      </c>
      <c r="C620" s="1552" t="s">
        <v>181</v>
      </c>
      <c r="E620" s="1553"/>
    </row>
    <row r="621" spans="1:5" ht="19.5">
      <c r="A621" s="1547" t="s">
        <v>1554</v>
      </c>
      <c r="B621" s="1571" t="s">
        <v>1874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1876</v>
      </c>
      <c r="C648" s="1552" t="s">
        <v>181</v>
      </c>
      <c r="E648" s="1553"/>
    </row>
    <row r="649" spans="1:5" ht="18.75">
      <c r="A649" s="1547" t="s">
        <v>1582</v>
      </c>
      <c r="B649" s="1570" t="s">
        <v>1877</v>
      </c>
      <c r="C649" s="1552" t="s">
        <v>181</v>
      </c>
      <c r="E649" s="1553"/>
    </row>
    <row r="650" spans="1:5" ht="18.75">
      <c r="A650" s="1547" t="s">
        <v>1583</v>
      </c>
      <c r="B650" s="1570" t="s">
        <v>1878</v>
      </c>
      <c r="C650" s="1552" t="s">
        <v>181</v>
      </c>
      <c r="E650" s="1553"/>
    </row>
    <row r="651" spans="1:5" ht="18.75">
      <c r="A651" s="1547" t="s">
        <v>1584</v>
      </c>
      <c r="B651" s="1570" t="s">
        <v>1879</v>
      </c>
      <c r="C651" s="1552" t="s">
        <v>181</v>
      </c>
      <c r="E651" s="1553"/>
    </row>
    <row r="652" spans="1:5" ht="18.75">
      <c r="A652" s="1547" t="s">
        <v>1585</v>
      </c>
      <c r="B652" s="1570" t="s">
        <v>1880</v>
      </c>
      <c r="C652" s="1552" t="s">
        <v>181</v>
      </c>
      <c r="E652" s="1553"/>
    </row>
    <row r="653" spans="1:5" ht="18.75">
      <c r="A653" s="1547" t="s">
        <v>1586</v>
      </c>
      <c r="B653" s="1570" t="s">
        <v>1881</v>
      </c>
      <c r="C653" s="1552" t="s">
        <v>181</v>
      </c>
      <c r="E653" s="1553"/>
    </row>
    <row r="654" spans="1:5" ht="18.75">
      <c r="A654" s="1547" t="s">
        <v>1587</v>
      </c>
      <c r="B654" s="1570" t="s">
        <v>1882</v>
      </c>
      <c r="C654" s="1552" t="s">
        <v>181</v>
      </c>
      <c r="E654" s="1553"/>
    </row>
    <row r="655" spans="1:5" ht="18.75">
      <c r="A655" s="1547" t="s">
        <v>1588</v>
      </c>
      <c r="B655" s="1570" t="s">
        <v>1883</v>
      </c>
      <c r="C655" s="1552" t="s">
        <v>181</v>
      </c>
      <c r="E655" s="1553"/>
    </row>
    <row r="656" spans="1:5" ht="18.75">
      <c r="A656" s="1547" t="s">
        <v>1589</v>
      </c>
      <c r="B656" s="1570" t="s">
        <v>1884</v>
      </c>
      <c r="C656" s="1552" t="s">
        <v>181</v>
      </c>
      <c r="E656" s="1553"/>
    </row>
    <row r="657" spans="1:5" ht="18.75">
      <c r="A657" s="1547" t="s">
        <v>1590</v>
      </c>
      <c r="B657" s="1570" t="s">
        <v>1885</v>
      </c>
      <c r="C657" s="1552" t="s">
        <v>181</v>
      </c>
      <c r="E657" s="1553"/>
    </row>
    <row r="658" spans="1:5" ht="18.75">
      <c r="A658" s="1547" t="s">
        <v>1591</v>
      </c>
      <c r="B658" s="1570" t="s">
        <v>1886</v>
      </c>
      <c r="C658" s="1552" t="s">
        <v>181</v>
      </c>
      <c r="E658" s="1553"/>
    </row>
    <row r="659" spans="1:5" ht="18.75">
      <c r="A659" s="1547" t="s">
        <v>1592</v>
      </c>
      <c r="B659" s="1570" t="s">
        <v>1887</v>
      </c>
      <c r="C659" s="1552" t="s">
        <v>181</v>
      </c>
      <c r="E659" s="1553"/>
    </row>
    <row r="660" spans="1:5" ht="18.75">
      <c r="A660" s="1547" t="s">
        <v>1593</v>
      </c>
      <c r="B660" s="1570" t="s">
        <v>1888</v>
      </c>
      <c r="C660" s="1552" t="s">
        <v>181</v>
      </c>
      <c r="E660" s="1553"/>
    </row>
    <row r="661" spans="1:5" ht="18.75">
      <c r="A661" s="1547" t="s">
        <v>1594</v>
      </c>
      <c r="B661" s="1570" t="s">
        <v>1889</v>
      </c>
      <c r="C661" s="1552" t="s">
        <v>181</v>
      </c>
      <c r="E661" s="1553"/>
    </row>
    <row r="662" spans="1:5" ht="18.75">
      <c r="A662" s="1547" t="s">
        <v>1595</v>
      </c>
      <c r="B662" s="1570" t="s">
        <v>1890</v>
      </c>
      <c r="C662" s="1552" t="s">
        <v>181</v>
      </c>
      <c r="E662" s="1553"/>
    </row>
    <row r="663" spans="1:5" ht="18.75">
      <c r="A663" s="1547" t="s">
        <v>1596</v>
      </c>
      <c r="B663" s="1570" t="s">
        <v>1891</v>
      </c>
      <c r="C663" s="1552" t="s">
        <v>181</v>
      </c>
      <c r="E663" s="1553"/>
    </row>
    <row r="664" spans="1:5" ht="18.75">
      <c r="A664" s="1547" t="s">
        <v>1597</v>
      </c>
      <c r="B664" s="1570" t="s">
        <v>1892</v>
      </c>
      <c r="C664" s="1552" t="s">
        <v>181</v>
      </c>
      <c r="E664" s="1553"/>
    </row>
    <row r="665" spans="1:5" ht="18.75">
      <c r="A665" s="1547" t="s">
        <v>1598</v>
      </c>
      <c r="B665" s="1570" t="s">
        <v>1893</v>
      </c>
      <c r="C665" s="1552" t="s">
        <v>181</v>
      </c>
      <c r="E665" s="1553"/>
    </row>
    <row r="666" spans="1:5" ht="18.75">
      <c r="A666" s="1547" t="s">
        <v>1599</v>
      </c>
      <c r="B666" s="1570" t="s">
        <v>1894</v>
      </c>
      <c r="C666" s="1552" t="s">
        <v>181</v>
      </c>
      <c r="E666" s="1553"/>
    </row>
    <row r="667" spans="1:5" ht="18.75">
      <c r="A667" s="1547" t="s">
        <v>1600</v>
      </c>
      <c r="B667" s="1570" t="s">
        <v>1895</v>
      </c>
      <c r="C667" s="1552" t="s">
        <v>181</v>
      </c>
      <c r="E667" s="1553"/>
    </row>
    <row r="668" spans="1:5" ht="18.75">
      <c r="A668" s="1547" t="s">
        <v>1601</v>
      </c>
      <c r="B668" s="1570" t="s">
        <v>1896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.75">
      <c r="A670" s="1547" t="s">
        <v>1603</v>
      </c>
      <c r="B670" s="1569" t="s">
        <v>1898</v>
      </c>
      <c r="C670" s="1552" t="s">
        <v>181</v>
      </c>
      <c r="E670" s="1553"/>
    </row>
    <row r="671" spans="1:5" ht="18.75">
      <c r="A671" s="1547" t="s">
        <v>1604</v>
      </c>
      <c r="B671" s="1570" t="s">
        <v>1899</v>
      </c>
      <c r="C671" s="1552" t="s">
        <v>181</v>
      </c>
      <c r="E671" s="1553"/>
    </row>
    <row r="672" spans="1:5" ht="18.75">
      <c r="A672" s="1547" t="s">
        <v>1605</v>
      </c>
      <c r="B672" s="1570" t="s">
        <v>1900</v>
      </c>
      <c r="C672" s="1552" t="s">
        <v>181</v>
      </c>
      <c r="E672" s="1553"/>
    </row>
    <row r="673" spans="1:5" ht="18.75">
      <c r="A673" s="1547" t="s">
        <v>1606</v>
      </c>
      <c r="B673" s="1570" t="s">
        <v>1901</v>
      </c>
      <c r="C673" s="1552" t="s">
        <v>181</v>
      </c>
      <c r="E673" s="1553"/>
    </row>
    <row r="674" spans="1:5" ht="18.75">
      <c r="A674" s="1547" t="s">
        <v>1607</v>
      </c>
      <c r="B674" s="1570" t="s">
        <v>1902</v>
      </c>
      <c r="C674" s="1552" t="s">
        <v>181</v>
      </c>
      <c r="E674" s="1553"/>
    </row>
    <row r="675" spans="1:5" ht="18.75">
      <c r="A675" s="1547" t="s">
        <v>1608</v>
      </c>
      <c r="B675" s="1570" t="s">
        <v>1903</v>
      </c>
      <c r="C675" s="1552" t="s">
        <v>181</v>
      </c>
      <c r="E675" s="1553"/>
    </row>
    <row r="676" spans="1:5" ht="18.75">
      <c r="A676" s="1547" t="s">
        <v>1609</v>
      </c>
      <c r="B676" s="1570" t="s">
        <v>1904</v>
      </c>
      <c r="C676" s="1552" t="s">
        <v>181</v>
      </c>
      <c r="E676" s="1553"/>
    </row>
    <row r="677" spans="1:5" ht="18.75">
      <c r="A677" s="1547" t="s">
        <v>1610</v>
      </c>
      <c r="B677" s="1570" t="s">
        <v>1905</v>
      </c>
      <c r="C677" s="1552" t="s">
        <v>181</v>
      </c>
      <c r="E677" s="1553"/>
    </row>
    <row r="678" spans="1:5" ht="18.75">
      <c r="A678" s="1547" t="s">
        <v>1611</v>
      </c>
      <c r="B678" s="1570" t="s">
        <v>1906</v>
      </c>
      <c r="C678" s="1552" t="s">
        <v>181</v>
      </c>
      <c r="E678" s="1553"/>
    </row>
    <row r="679" spans="1:5" ht="19.5">
      <c r="A679" s="1547" t="s">
        <v>1612</v>
      </c>
      <c r="B679" s="1571" t="s">
        <v>1907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.75">
      <c r="A681" s="1547" t="s">
        <v>1614</v>
      </c>
      <c r="B681" s="1569" t="s">
        <v>1909</v>
      </c>
      <c r="C681" s="1552" t="s">
        <v>181</v>
      </c>
      <c r="E681" s="1553"/>
    </row>
    <row r="682" spans="1:5" ht="18.75">
      <c r="A682" s="1547" t="s">
        <v>1615</v>
      </c>
      <c r="B682" s="1570" t="s">
        <v>1910</v>
      </c>
      <c r="C682" s="1552" t="s">
        <v>181</v>
      </c>
      <c r="E682" s="1553"/>
    </row>
    <row r="683" spans="1:5" ht="18.75">
      <c r="A683" s="1547" t="s">
        <v>1616</v>
      </c>
      <c r="B683" s="1570" t="s">
        <v>1911</v>
      </c>
      <c r="C683" s="1552" t="s">
        <v>181</v>
      </c>
      <c r="E683" s="1553"/>
    </row>
    <row r="684" spans="1:5" ht="18.75">
      <c r="A684" s="1547" t="s">
        <v>1617</v>
      </c>
      <c r="B684" s="1570" t="s">
        <v>1912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.75">
      <c r="A686" s="1547" t="s">
        <v>1619</v>
      </c>
      <c r="B686" s="1569" t="s">
        <v>1914</v>
      </c>
      <c r="C686" s="1552" t="s">
        <v>181</v>
      </c>
      <c r="E686" s="1553"/>
    </row>
    <row r="687" spans="1:5" ht="18.75">
      <c r="A687" s="1547" t="s">
        <v>1620</v>
      </c>
      <c r="B687" s="1570" t="s">
        <v>1915</v>
      </c>
      <c r="C687" s="1552" t="s">
        <v>181</v>
      </c>
      <c r="E687" s="1553"/>
    </row>
    <row r="688" spans="1:5" ht="18.75">
      <c r="A688" s="1547" t="s">
        <v>1621</v>
      </c>
      <c r="B688" s="1570" t="s">
        <v>1916</v>
      </c>
      <c r="C688" s="1552" t="s">
        <v>181</v>
      </c>
      <c r="E688" s="1553"/>
    </row>
    <row r="689" spans="1:5" ht="18.75">
      <c r="A689" s="1547" t="s">
        <v>1622</v>
      </c>
      <c r="B689" s="1570" t="s">
        <v>1917</v>
      </c>
      <c r="C689" s="1552" t="s">
        <v>181</v>
      </c>
      <c r="E689" s="1553"/>
    </row>
    <row r="690" spans="1:5" ht="18.75">
      <c r="A690" s="1547" t="s">
        <v>1623</v>
      </c>
      <c r="B690" s="1570" t="s">
        <v>1918</v>
      </c>
      <c r="C690" s="1552" t="s">
        <v>181</v>
      </c>
      <c r="E690" s="1553"/>
    </row>
    <row r="691" spans="1:5" ht="18.75">
      <c r="A691" s="1547" t="s">
        <v>1624</v>
      </c>
      <c r="B691" s="1570" t="s">
        <v>1919</v>
      </c>
      <c r="C691" s="1552" t="s">
        <v>181</v>
      </c>
      <c r="E691" s="1553"/>
    </row>
    <row r="692" spans="1:5" ht="18.75">
      <c r="A692" s="1547" t="s">
        <v>1625</v>
      </c>
      <c r="B692" s="1570" t="s">
        <v>1920</v>
      </c>
      <c r="C692" s="1552" t="s">
        <v>181</v>
      </c>
      <c r="E692" s="1553"/>
    </row>
    <row r="693" spans="1:5" ht="18.75">
      <c r="A693" s="1547" t="s">
        <v>1626</v>
      </c>
      <c r="B693" s="1570" t="s">
        <v>1921</v>
      </c>
      <c r="C693" s="1552" t="s">
        <v>181</v>
      </c>
      <c r="E693" s="1553"/>
    </row>
    <row r="694" spans="1:5" ht="18.75">
      <c r="A694" s="1547" t="s">
        <v>1627</v>
      </c>
      <c r="B694" s="1570" t="s">
        <v>1922</v>
      </c>
      <c r="C694" s="1552" t="s">
        <v>181</v>
      </c>
      <c r="E694" s="1553"/>
    </row>
    <row r="695" spans="1:5" ht="18.75">
      <c r="A695" s="1547" t="s">
        <v>1628</v>
      </c>
      <c r="B695" s="1570" t="s">
        <v>1923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.75">
      <c r="A697" s="1547" t="s">
        <v>1630</v>
      </c>
      <c r="B697" s="1569" t="s">
        <v>1925</v>
      </c>
      <c r="C697" s="1552" t="s">
        <v>181</v>
      </c>
      <c r="E697" s="1553"/>
    </row>
    <row r="698" spans="1:5" ht="18.75">
      <c r="A698" s="1547" t="s">
        <v>1631</v>
      </c>
      <c r="B698" s="1570" t="s">
        <v>1926</v>
      </c>
      <c r="C698" s="1552" t="s">
        <v>181</v>
      </c>
      <c r="E698" s="1553"/>
    </row>
    <row r="699" spans="1:5" ht="18.75">
      <c r="A699" s="1547" t="s">
        <v>1632</v>
      </c>
      <c r="B699" s="1570" t="s">
        <v>1927</v>
      </c>
      <c r="C699" s="1552" t="s">
        <v>181</v>
      </c>
      <c r="E699" s="1553"/>
    </row>
    <row r="700" spans="1:5" ht="18.75">
      <c r="A700" s="1547" t="s">
        <v>1633</v>
      </c>
      <c r="B700" s="1570" t="s">
        <v>1928</v>
      </c>
      <c r="C700" s="1552" t="s">
        <v>181</v>
      </c>
      <c r="E700" s="1553"/>
    </row>
    <row r="701" spans="1:5" ht="18.75">
      <c r="A701" s="1547" t="s">
        <v>1634</v>
      </c>
      <c r="B701" s="1570" t="s">
        <v>1929</v>
      </c>
      <c r="C701" s="1552" t="s">
        <v>181</v>
      </c>
      <c r="E701" s="1553"/>
    </row>
    <row r="702" spans="1:5" ht="18.75">
      <c r="A702" s="1547" t="s">
        <v>1635</v>
      </c>
      <c r="B702" s="1570" t="s">
        <v>1930</v>
      </c>
      <c r="C702" s="1552" t="s">
        <v>181</v>
      </c>
      <c r="E702" s="1553"/>
    </row>
    <row r="703" spans="1:5" ht="18.75">
      <c r="A703" s="1547" t="s">
        <v>1636</v>
      </c>
      <c r="B703" s="1570" t="s">
        <v>1931</v>
      </c>
      <c r="C703" s="1552" t="s">
        <v>181</v>
      </c>
      <c r="E703" s="1553"/>
    </row>
    <row r="704" spans="1:5" ht="18.75">
      <c r="A704" s="1547" t="s">
        <v>1637</v>
      </c>
      <c r="B704" s="1570" t="s">
        <v>1932</v>
      </c>
      <c r="C704" s="1552" t="s">
        <v>181</v>
      </c>
      <c r="E704" s="1553"/>
    </row>
    <row r="705" spans="1:5" ht="18.75">
      <c r="A705" s="1547" t="s">
        <v>1638</v>
      </c>
      <c r="B705" s="1570" t="s">
        <v>1933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.75">
      <c r="A707" s="1547" t="s">
        <v>1640</v>
      </c>
      <c r="B707" s="1569" t="s">
        <v>1935</v>
      </c>
      <c r="C707" s="1552" t="s">
        <v>181</v>
      </c>
      <c r="E707" s="1553"/>
    </row>
    <row r="708" spans="1:5" ht="18.75">
      <c r="A708" s="1547" t="s">
        <v>1641</v>
      </c>
      <c r="B708" s="1570" t="s">
        <v>1936</v>
      </c>
      <c r="C708" s="1552" t="s">
        <v>181</v>
      </c>
      <c r="E708" s="1553"/>
    </row>
    <row r="709" spans="1:5" ht="18.75">
      <c r="A709" s="1547" t="s">
        <v>1642</v>
      </c>
      <c r="B709" s="1570" t="s">
        <v>1937</v>
      </c>
      <c r="C709" s="1552" t="s">
        <v>181</v>
      </c>
      <c r="E709" s="1553"/>
    </row>
    <row r="710" spans="1:5" ht="18.75">
      <c r="A710" s="1547" t="s">
        <v>1643</v>
      </c>
      <c r="B710" s="1570" t="s">
        <v>1938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K9" sqref="AK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2007</v>
      </c>
      <c r="I2" s="61"/>
    </row>
    <row r="3" spans="1:9" ht="12.75">
      <c r="A3" s="61" t="s">
        <v>709</v>
      </c>
      <c r="B3" s="61" t="s">
        <v>2074</v>
      </c>
      <c r="I3" s="61"/>
    </row>
    <row r="4" spans="1:9" ht="15.75">
      <c r="A4" s="61" t="s">
        <v>710</v>
      </c>
      <c r="B4" s="61" t="s">
        <v>2009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1">
        <f>$B$7</f>
        <v>0</v>
      </c>
      <c r="J14" s="1792"/>
      <c r="K14" s="179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827" t="s">
        <v>2057</v>
      </c>
      <c r="M23" s="1828"/>
      <c r="N23" s="1828"/>
      <c r="O23" s="1829"/>
      <c r="P23" s="1836" t="s">
        <v>2058</v>
      </c>
      <c r="Q23" s="1837"/>
      <c r="R23" s="1837"/>
      <c r="S23" s="183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6" t="s">
        <v>744</v>
      </c>
      <c r="K30" s="181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2" t="s">
        <v>747</v>
      </c>
      <c r="K33" s="181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4" t="s">
        <v>194</v>
      </c>
      <c r="K39" s="181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0" t="s">
        <v>199</v>
      </c>
      <c r="K47" s="1811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2" t="s">
        <v>200</v>
      </c>
      <c r="K48" s="181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6" t="s">
        <v>272</v>
      </c>
      <c r="K66" s="180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6" t="s">
        <v>722</v>
      </c>
      <c r="K70" s="180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6" t="s">
        <v>219</v>
      </c>
      <c r="K76" s="180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6" t="s">
        <v>221</v>
      </c>
      <c r="K79" s="1807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8" t="s">
        <v>222</v>
      </c>
      <c r="K80" s="1809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8" t="s">
        <v>223</v>
      </c>
      <c r="K81" s="1809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8" t="s">
        <v>1661</v>
      </c>
      <c r="K82" s="1809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6" t="s">
        <v>224</v>
      </c>
      <c r="K83" s="180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6" t="s">
        <v>234</v>
      </c>
      <c r="K98" s="1807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6" t="s">
        <v>235</v>
      </c>
      <c r="K99" s="1807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6" t="s">
        <v>236</v>
      </c>
      <c r="K100" s="1807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6" t="s">
        <v>237</v>
      </c>
      <c r="K101" s="180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6" t="s">
        <v>1662</v>
      </c>
      <c r="K108" s="180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6" t="s">
        <v>1659</v>
      </c>
      <c r="K112" s="1807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6" t="s">
        <v>1660</v>
      </c>
      <c r="K113" s="1807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8" t="s">
        <v>247</v>
      </c>
      <c r="K114" s="1809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6" t="s">
        <v>273</v>
      </c>
      <c r="K115" s="180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4" t="s">
        <v>248</v>
      </c>
      <c r="K118" s="1805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4" t="s">
        <v>249</v>
      </c>
      <c r="K119" s="180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4" t="s">
        <v>623</v>
      </c>
      <c r="K127" s="180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4" t="s">
        <v>685</v>
      </c>
      <c r="K130" s="1805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6" t="s">
        <v>686</v>
      </c>
      <c r="K131" s="180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9" t="s">
        <v>914</v>
      </c>
      <c r="K136" s="1800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1" t="s">
        <v>694</v>
      </c>
      <c r="K140" s="1802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1" t="s">
        <v>694</v>
      </c>
      <c r="K141" s="1802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Мариан Георгиев</cp:lastModifiedBy>
  <cp:lastPrinted>2019-01-10T13:58:54Z</cp:lastPrinted>
  <dcterms:created xsi:type="dcterms:W3CDTF">1997-12-10T11:54:07Z</dcterms:created>
  <dcterms:modified xsi:type="dcterms:W3CDTF">2020-01-14T12:45:52Z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